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hidePivotFieldList="1"/>
  <mc:AlternateContent xmlns:mc="http://schemas.openxmlformats.org/markup-compatibility/2006">
    <mc:Choice Requires="x15">
      <x15ac:absPath xmlns:x15ac="http://schemas.microsoft.com/office/spreadsheetml/2010/11/ac" url="C:\Users\ashley.austin\Documents\Reports\z - Data\"/>
    </mc:Choice>
  </mc:AlternateContent>
  <xr:revisionPtr revIDLastSave="0" documentId="13_ncr:1_{A2D0B42D-8FC2-4B62-8380-AD06F1360F96}" xr6:coauthVersionLast="46" xr6:coauthVersionMax="46" xr10:uidLastSave="{00000000-0000-0000-0000-000000000000}"/>
  <bookViews>
    <workbookView xWindow="-120" yWindow="-120" windowWidth="29040" windowHeight="15840" tabRatio="763" activeTab="1" xr2:uid="{D5E0B789-FA19-4E3A-830F-244F2847D468}"/>
  </bookViews>
  <sheets>
    <sheet name="Agent Profile Ratio" sheetId="13" r:id="rId1"/>
    <sheet name="MasterAgentList" sheetId="6" r:id="rId2"/>
    <sheet name="OMP" sheetId="10" r:id="rId3"/>
    <sheet name="AgentTierChange" sheetId="7" r:id="rId4"/>
    <sheet name="Lookup Tables" sheetId="8" r:id="rId5"/>
    <sheet name="Playbook Tags" sheetId="12" r:id="rId6"/>
  </sheets>
  <definedNames>
    <definedName name="ExternalData_1" localSheetId="5" hidden="1">'Playbook Tags'!$A$1:$D$3167</definedName>
    <definedName name="Slicer_Status">#N/A</definedName>
  </definedNames>
  <calcPr calcId="191029"/>
  <pivotCaches>
    <pivotCache cacheId="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657" i="7" l="1"/>
  <c r="F657" i="7" s="1"/>
  <c r="E658" i="7"/>
  <c r="F658" i="7" s="1"/>
  <c r="E659" i="7"/>
  <c r="E660" i="7"/>
  <c r="E661" i="7"/>
  <c r="F661" i="7" s="1"/>
  <c r="A657" i="7"/>
  <c r="I657" i="7" s="1"/>
  <c r="A658" i="7"/>
  <c r="A659" i="7"/>
  <c r="I659" i="7" s="1"/>
  <c r="A660" i="7"/>
  <c r="I660" i="7" s="1"/>
  <c r="A661" i="7"/>
  <c r="F659" i="7"/>
  <c r="F660" i="7"/>
  <c r="G657" i="7"/>
  <c r="G658" i="7"/>
  <c r="G659" i="7"/>
  <c r="G660" i="7"/>
  <c r="G661" i="7"/>
  <c r="H657" i="7"/>
  <c r="H658" i="7"/>
  <c r="H659" i="7"/>
  <c r="H660" i="7"/>
  <c r="H661" i="7"/>
  <c r="I658" i="7"/>
  <c r="I661" i="7"/>
  <c r="J657" i="7"/>
  <c r="J658" i="7"/>
  <c r="J659" i="7"/>
  <c r="J660" i="7"/>
  <c r="J661" i="7"/>
  <c r="I236" i="6"/>
  <c r="I233" i="6"/>
  <c r="I234" i="6"/>
  <c r="I235" i="6"/>
  <c r="I237" i="6"/>
  <c r="K233" i="6"/>
  <c r="K234" i="6"/>
  <c r="K235" i="6"/>
  <c r="K236" i="6"/>
  <c r="K237" i="6"/>
  <c r="E114" i="7"/>
  <c r="F114" i="7" s="1"/>
  <c r="E156" i="7"/>
  <c r="F156" i="7" s="1"/>
  <c r="E158" i="7"/>
  <c r="F158" i="7" s="1"/>
  <c r="E165" i="7"/>
  <c r="F165" i="7" s="1"/>
  <c r="E167" i="7"/>
  <c r="E188" i="7"/>
  <c r="E216" i="7"/>
  <c r="F216" i="7" s="1"/>
  <c r="E235" i="7"/>
  <c r="F235" i="7" s="1"/>
  <c r="E363" i="7"/>
  <c r="F363" i="7" s="1"/>
  <c r="E405" i="7"/>
  <c r="F405" i="7" s="1"/>
  <c r="E421" i="7"/>
  <c r="F421" i="7" s="1"/>
  <c r="E437" i="7"/>
  <c r="F437" i="7" s="1"/>
  <c r="E471" i="7"/>
  <c r="F471" i="7" s="1"/>
  <c r="E473" i="7"/>
  <c r="F473" i="7" s="1"/>
  <c r="E486" i="7"/>
  <c r="F486" i="7" s="1"/>
  <c r="E511" i="7"/>
  <c r="F511" i="7" s="1"/>
  <c r="E615" i="7"/>
  <c r="F615" i="7" s="1"/>
  <c r="E646" i="7"/>
  <c r="F646" i="7" s="1"/>
  <c r="A114" i="7"/>
  <c r="I114" i="7" s="1"/>
  <c r="A156" i="7"/>
  <c r="I156" i="7" s="1"/>
  <c r="A158" i="7"/>
  <c r="I158" i="7" s="1"/>
  <c r="A165" i="7"/>
  <c r="I165" i="7" s="1"/>
  <c r="A167" i="7"/>
  <c r="I167" i="7" s="1"/>
  <c r="A188" i="7"/>
  <c r="I188" i="7" s="1"/>
  <c r="A216" i="7"/>
  <c r="I216" i="7" s="1"/>
  <c r="A235" i="7"/>
  <c r="I235" i="7" s="1"/>
  <c r="A363" i="7"/>
  <c r="I363" i="7" s="1"/>
  <c r="A405" i="7"/>
  <c r="I405" i="7" s="1"/>
  <c r="A421" i="7"/>
  <c r="I421" i="7" s="1"/>
  <c r="A437" i="7"/>
  <c r="I437" i="7" s="1"/>
  <c r="A471" i="7"/>
  <c r="I471" i="7" s="1"/>
  <c r="A473" i="7"/>
  <c r="I473" i="7" s="1"/>
  <c r="A486" i="7"/>
  <c r="I486" i="7" s="1"/>
  <c r="A511" i="7"/>
  <c r="I511" i="7" s="1"/>
  <c r="A615" i="7"/>
  <c r="I615" i="7" s="1"/>
  <c r="A646" i="7"/>
  <c r="I646" i="7" s="1"/>
  <c r="F167" i="7"/>
  <c r="F188" i="7"/>
  <c r="G114" i="7"/>
  <c r="G156" i="7"/>
  <c r="G158" i="7"/>
  <c r="G165" i="7"/>
  <c r="G167" i="7"/>
  <c r="G188" i="7"/>
  <c r="G216" i="7"/>
  <c r="G235" i="7"/>
  <c r="G363" i="7"/>
  <c r="G405" i="7"/>
  <c r="G421" i="7"/>
  <c r="G437" i="7"/>
  <c r="G471" i="7"/>
  <c r="G473" i="7"/>
  <c r="G486" i="7"/>
  <c r="G511" i="7"/>
  <c r="G615" i="7"/>
  <c r="G646" i="7"/>
  <c r="H114" i="7"/>
  <c r="H156" i="7"/>
  <c r="H158" i="7"/>
  <c r="H165" i="7"/>
  <c r="H167" i="7"/>
  <c r="H188" i="7"/>
  <c r="H216" i="7"/>
  <c r="H235" i="7"/>
  <c r="H363" i="7"/>
  <c r="H405" i="7"/>
  <c r="H421" i="7"/>
  <c r="H437" i="7"/>
  <c r="H471" i="7"/>
  <c r="H473" i="7"/>
  <c r="H486" i="7"/>
  <c r="H511" i="7"/>
  <c r="H615" i="7"/>
  <c r="H646" i="7"/>
  <c r="A113" i="7"/>
  <c r="I113" i="7" s="1"/>
  <c r="A155" i="7"/>
  <c r="I155" i="7" s="1"/>
  <c r="A157" i="7"/>
  <c r="I157" i="7" s="1"/>
  <c r="A164" i="7"/>
  <c r="I164" i="7" s="1"/>
  <c r="A166" i="7"/>
  <c r="I166" i="7" s="1"/>
  <c r="A187" i="7"/>
  <c r="I187" i="7" s="1"/>
  <c r="A215" i="7"/>
  <c r="I215" i="7" s="1"/>
  <c r="A234" i="7"/>
  <c r="I234" i="7" s="1"/>
  <c r="A362" i="7"/>
  <c r="I362" i="7" s="1"/>
  <c r="A404" i="7"/>
  <c r="I404" i="7" s="1"/>
  <c r="A420" i="7"/>
  <c r="I420" i="7" s="1"/>
  <c r="A436" i="7"/>
  <c r="I436" i="7" s="1"/>
  <c r="A470" i="7"/>
  <c r="I470" i="7" s="1"/>
  <c r="A472" i="7"/>
  <c r="I472" i="7" s="1"/>
  <c r="A485" i="7"/>
  <c r="I485" i="7" s="1"/>
  <c r="A510" i="7"/>
  <c r="I510" i="7" s="1"/>
  <c r="A614" i="7"/>
  <c r="I614" i="7" s="1"/>
  <c r="A645" i="7"/>
  <c r="I645" i="7" s="1"/>
  <c r="G113" i="7"/>
  <c r="G155" i="7"/>
  <c r="G157" i="7"/>
  <c r="G164" i="7"/>
  <c r="G166" i="7"/>
  <c r="G187" i="7"/>
  <c r="G215" i="7"/>
  <c r="G234" i="7"/>
  <c r="G362" i="7"/>
  <c r="G404" i="7"/>
  <c r="G420" i="7"/>
  <c r="G436" i="7"/>
  <c r="G470" i="7"/>
  <c r="G472" i="7"/>
  <c r="G485" i="7"/>
  <c r="G510" i="7"/>
  <c r="G614" i="7"/>
  <c r="G645" i="7"/>
  <c r="H113" i="7"/>
  <c r="E113" i="7" s="1"/>
  <c r="F113" i="7" s="1"/>
  <c r="H155" i="7"/>
  <c r="E155" i="7" s="1"/>
  <c r="F155" i="7" s="1"/>
  <c r="H157" i="7"/>
  <c r="E157" i="7" s="1"/>
  <c r="F157" i="7" s="1"/>
  <c r="H164" i="7"/>
  <c r="E164" i="7" s="1"/>
  <c r="F164" i="7" s="1"/>
  <c r="H166" i="7"/>
  <c r="E166" i="7" s="1"/>
  <c r="F166" i="7" s="1"/>
  <c r="H187" i="7"/>
  <c r="E187" i="7" s="1"/>
  <c r="F187" i="7" s="1"/>
  <c r="H215" i="7"/>
  <c r="E215" i="7" s="1"/>
  <c r="F215" i="7" s="1"/>
  <c r="H234" i="7"/>
  <c r="E234" i="7" s="1"/>
  <c r="F234" i="7" s="1"/>
  <c r="H362" i="7"/>
  <c r="E362" i="7" s="1"/>
  <c r="F362" i="7" s="1"/>
  <c r="H404" i="7"/>
  <c r="E404" i="7" s="1"/>
  <c r="F404" i="7" s="1"/>
  <c r="H420" i="7"/>
  <c r="E420" i="7" s="1"/>
  <c r="F420" i="7" s="1"/>
  <c r="H436" i="7"/>
  <c r="E436" i="7" s="1"/>
  <c r="F436" i="7" s="1"/>
  <c r="H470" i="7"/>
  <c r="E470" i="7" s="1"/>
  <c r="F470" i="7" s="1"/>
  <c r="H472" i="7"/>
  <c r="E472" i="7" s="1"/>
  <c r="F472" i="7" s="1"/>
  <c r="H485" i="7"/>
  <c r="E485" i="7" s="1"/>
  <c r="F485" i="7" s="1"/>
  <c r="H510" i="7"/>
  <c r="E510" i="7" s="1"/>
  <c r="F510" i="7" s="1"/>
  <c r="H614" i="7"/>
  <c r="E614" i="7" s="1"/>
  <c r="F614" i="7" s="1"/>
  <c r="H645" i="7"/>
  <c r="E645" i="7" s="1"/>
  <c r="F645" i="7" s="1"/>
  <c r="J113" i="7"/>
  <c r="J155" i="7"/>
  <c r="J157" i="7"/>
  <c r="J164" i="7"/>
  <c r="J166" i="7"/>
  <c r="J187" i="7"/>
  <c r="J215" i="7"/>
  <c r="J234" i="7"/>
  <c r="J362" i="7"/>
  <c r="J404" i="7"/>
  <c r="J420" i="7"/>
  <c r="J436" i="7"/>
  <c r="J470" i="7"/>
  <c r="J472" i="7"/>
  <c r="J485" i="7"/>
  <c r="J510" i="7"/>
  <c r="J614" i="7"/>
  <c r="J645" i="7"/>
  <c r="I215" i="6"/>
  <c r="I216" i="6"/>
  <c r="I217" i="6"/>
  <c r="I218" i="6"/>
  <c r="I219" i="6"/>
  <c r="I220" i="6"/>
  <c r="I221" i="6"/>
  <c r="I222" i="6"/>
  <c r="I223" i="6"/>
  <c r="I224" i="6"/>
  <c r="I225" i="6"/>
  <c r="I226" i="6"/>
  <c r="I227" i="6"/>
  <c r="I228" i="6"/>
  <c r="I229" i="6"/>
  <c r="I230" i="6"/>
  <c r="I231" i="6"/>
  <c r="I232" i="6"/>
  <c r="K215" i="6"/>
  <c r="K216" i="6"/>
  <c r="K217" i="6"/>
  <c r="K218" i="6"/>
  <c r="K219" i="6"/>
  <c r="K220" i="6"/>
  <c r="K221" i="6"/>
  <c r="K222" i="6"/>
  <c r="K223" i="6"/>
  <c r="K224" i="6"/>
  <c r="K225" i="6"/>
  <c r="K226" i="6"/>
  <c r="K227" i="6"/>
  <c r="K228" i="6"/>
  <c r="K229" i="6"/>
  <c r="K230" i="6"/>
  <c r="K231" i="6"/>
  <c r="K232" i="6"/>
  <c r="J3" i="10"/>
  <c r="J4" i="10"/>
  <c r="J5" i="10"/>
  <c r="J6" i="10"/>
  <c r="J7" i="10"/>
  <c r="J8" i="10"/>
  <c r="J9" i="10"/>
  <c r="J10" i="10"/>
  <c r="J11" i="10"/>
  <c r="J12" i="10"/>
  <c r="J13" i="10"/>
  <c r="J14" i="10"/>
  <c r="J15" i="10"/>
  <c r="J2" i="10"/>
  <c r="E101" i="7"/>
  <c r="F101" i="7" s="1"/>
  <c r="A101" i="7"/>
  <c r="I101" i="7" s="1"/>
  <c r="G101" i="7"/>
  <c r="H101" i="7"/>
  <c r="J101" i="7"/>
  <c r="I2" i="6"/>
  <c r="I3" i="6"/>
  <c r="I4" i="6"/>
  <c r="I5" i="6"/>
  <c r="I6" i="6"/>
  <c r="I7" i="6"/>
  <c r="I8" i="6"/>
  <c r="I9" i="6"/>
  <c r="I10" i="6"/>
  <c r="I11" i="6"/>
  <c r="I12" i="6"/>
  <c r="I13" i="6"/>
  <c r="I14" i="6"/>
  <c r="I15"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97" i="6"/>
  <c r="I98" i="6"/>
  <c r="I99" i="6"/>
  <c r="I100" i="6"/>
  <c r="I101" i="6"/>
  <c r="I102" i="6"/>
  <c r="I103" i="6"/>
  <c r="I104" i="6"/>
  <c r="I105" i="6"/>
  <c r="I106" i="6"/>
  <c r="I107" i="6"/>
  <c r="I108" i="6"/>
  <c r="I109" i="6"/>
  <c r="I110" i="6"/>
  <c r="I111" i="6"/>
  <c r="I112" i="6"/>
  <c r="I113" i="6"/>
  <c r="I114" i="6"/>
  <c r="I115" i="6"/>
  <c r="I116" i="6"/>
  <c r="I117" i="6"/>
  <c r="I118" i="6"/>
  <c r="I119" i="6"/>
  <c r="I120" i="6"/>
  <c r="I121" i="6"/>
  <c r="I122" i="6"/>
  <c r="I123" i="6"/>
  <c r="I124" i="6"/>
  <c r="I125" i="6"/>
  <c r="I126" i="6"/>
  <c r="I127" i="6"/>
  <c r="I128" i="6"/>
  <c r="I129" i="6"/>
  <c r="I130" i="6"/>
  <c r="I131" i="6"/>
  <c r="I132"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I173" i="6"/>
  <c r="I174" i="6"/>
  <c r="I175" i="6"/>
  <c r="I176" i="6"/>
  <c r="I177" i="6"/>
  <c r="I178" i="6"/>
  <c r="I179" i="6"/>
  <c r="I180" i="6"/>
  <c r="I181" i="6"/>
  <c r="I182" i="6"/>
  <c r="I183" i="6"/>
  <c r="I184" i="6"/>
  <c r="I185" i="6"/>
  <c r="I186" i="6"/>
  <c r="I187" i="6"/>
  <c r="I188" i="6"/>
  <c r="I189" i="6"/>
  <c r="I190" i="6"/>
  <c r="I191" i="6"/>
  <c r="I192" i="6"/>
  <c r="I193" i="6"/>
  <c r="I194" i="6"/>
  <c r="I195" i="6"/>
  <c r="I196" i="6"/>
  <c r="I197" i="6"/>
  <c r="I198" i="6"/>
  <c r="I199" i="6"/>
  <c r="I200" i="6"/>
  <c r="I201" i="6"/>
  <c r="I202" i="6"/>
  <c r="I203" i="6"/>
  <c r="I204" i="6"/>
  <c r="I205" i="6"/>
  <c r="I206" i="6"/>
  <c r="I207" i="6"/>
  <c r="I208" i="6"/>
  <c r="I209" i="6"/>
  <c r="I210" i="6"/>
  <c r="I211" i="6"/>
  <c r="I212" i="6"/>
  <c r="I213" i="6"/>
  <c r="I214" i="6"/>
  <c r="A7" i="10"/>
  <c r="A9" i="10"/>
  <c r="A34" i="10"/>
  <c r="A17" i="10"/>
  <c r="A38" i="10"/>
  <c r="A16" i="10"/>
  <c r="A26" i="10"/>
  <c r="F7" i="10"/>
  <c r="K17" i="6" s="1"/>
  <c r="F9" i="10"/>
  <c r="K26" i="6" s="1"/>
  <c r="F34" i="10"/>
  <c r="K143" i="6" s="1"/>
  <c r="F17" i="10"/>
  <c r="F38" i="10"/>
  <c r="F16" i="10"/>
  <c r="K57" i="6" s="1"/>
  <c r="F26" i="10"/>
  <c r="K103" i="6" s="1"/>
  <c r="E359" i="7"/>
  <c r="F359" i="7" s="1"/>
  <c r="J47" i="7"/>
  <c r="J79" i="7"/>
  <c r="J83" i="7"/>
  <c r="J246" i="7"/>
  <c r="J255" i="7"/>
  <c r="J290" i="7"/>
  <c r="J353" i="7"/>
  <c r="J358" i="7"/>
  <c r="J532" i="7"/>
  <c r="J580" i="7"/>
  <c r="E656" i="7"/>
  <c r="E48" i="7"/>
  <c r="F48" i="7" s="1"/>
  <c r="E80" i="7"/>
  <c r="F80" i="7" s="1"/>
  <c r="E84" i="7"/>
  <c r="F84" i="7" s="1"/>
  <c r="E247" i="7"/>
  <c r="F247" i="7" s="1"/>
  <c r="E256" i="7"/>
  <c r="F256" i="7" s="1"/>
  <c r="E291" i="7"/>
  <c r="F291" i="7" s="1"/>
  <c r="E354" i="7"/>
  <c r="F354" i="7" s="1"/>
  <c r="E533" i="7"/>
  <c r="F533" i="7" s="1"/>
  <c r="E581" i="7"/>
  <c r="F581" i="7" s="1"/>
  <c r="A48" i="7"/>
  <c r="I48" i="7" s="1"/>
  <c r="A80" i="7"/>
  <c r="I80" i="7" s="1"/>
  <c r="A84" i="7"/>
  <c r="I84" i="7" s="1"/>
  <c r="A247" i="7"/>
  <c r="I247" i="7" s="1"/>
  <c r="A256" i="7"/>
  <c r="I256" i="7" s="1"/>
  <c r="A291" i="7"/>
  <c r="I291" i="7" s="1"/>
  <c r="A354" i="7"/>
  <c r="I354" i="7" s="1"/>
  <c r="A359" i="7"/>
  <c r="I359" i="7" s="1"/>
  <c r="A533" i="7"/>
  <c r="I533" i="7" s="1"/>
  <c r="A581" i="7"/>
  <c r="I581" i="7" s="1"/>
  <c r="G48" i="7"/>
  <c r="G80" i="7"/>
  <c r="G84" i="7"/>
  <c r="G247" i="7"/>
  <c r="G256" i="7"/>
  <c r="G291" i="7"/>
  <c r="G354" i="7"/>
  <c r="G359" i="7"/>
  <c r="G533" i="7"/>
  <c r="G581" i="7"/>
  <c r="H48" i="7"/>
  <c r="H80" i="7"/>
  <c r="H84" i="7"/>
  <c r="H247" i="7"/>
  <c r="H256" i="7"/>
  <c r="H291" i="7"/>
  <c r="H354" i="7"/>
  <c r="H359" i="7"/>
  <c r="H533" i="7"/>
  <c r="H581" i="7"/>
  <c r="A47" i="7"/>
  <c r="I47" i="7" s="1"/>
  <c r="A79" i="7"/>
  <c r="I79" i="7" s="1"/>
  <c r="A83" i="7"/>
  <c r="I83" i="7" s="1"/>
  <c r="A246" i="7"/>
  <c r="I246" i="7" s="1"/>
  <c r="A255" i="7"/>
  <c r="I255" i="7" s="1"/>
  <c r="A290" i="7"/>
  <c r="I290" i="7" s="1"/>
  <c r="A353" i="7"/>
  <c r="I353" i="7" s="1"/>
  <c r="A358" i="7"/>
  <c r="I358" i="7" s="1"/>
  <c r="A532" i="7"/>
  <c r="I532" i="7" s="1"/>
  <c r="A580" i="7"/>
  <c r="I580" i="7" s="1"/>
  <c r="G47" i="7"/>
  <c r="G79" i="7"/>
  <c r="G83" i="7"/>
  <c r="G246" i="7"/>
  <c r="G255" i="7"/>
  <c r="G290" i="7"/>
  <c r="G353" i="7"/>
  <c r="G358" i="7"/>
  <c r="G532" i="7"/>
  <c r="G580" i="7"/>
  <c r="H47" i="7"/>
  <c r="E47" i="7" s="1"/>
  <c r="F47" i="7" s="1"/>
  <c r="H79" i="7"/>
  <c r="E79" i="7" s="1"/>
  <c r="F79" i="7" s="1"/>
  <c r="H83" i="7"/>
  <c r="E83" i="7" s="1"/>
  <c r="F83" i="7" s="1"/>
  <c r="H246" i="7"/>
  <c r="E246" i="7" s="1"/>
  <c r="F246" i="7" s="1"/>
  <c r="H255" i="7"/>
  <c r="E255" i="7" s="1"/>
  <c r="F255" i="7" s="1"/>
  <c r="H290" i="7"/>
  <c r="E290" i="7" s="1"/>
  <c r="F290" i="7" s="1"/>
  <c r="H353" i="7"/>
  <c r="E353" i="7" s="1"/>
  <c r="F353" i="7" s="1"/>
  <c r="H358" i="7"/>
  <c r="H532" i="7"/>
  <c r="E532" i="7" s="1"/>
  <c r="F532" i="7" s="1"/>
  <c r="H580" i="7"/>
  <c r="K205" i="6"/>
  <c r="K206" i="6"/>
  <c r="K207" i="6"/>
  <c r="K208" i="6"/>
  <c r="K209" i="6"/>
  <c r="K210" i="6"/>
  <c r="K211" i="6"/>
  <c r="K212" i="6"/>
  <c r="K213" i="6"/>
  <c r="K214" i="6"/>
  <c r="J504" i="7"/>
  <c r="J506" i="7"/>
  <c r="J507" i="7"/>
  <c r="J508" i="7"/>
  <c r="J509" i="7"/>
  <c r="J512" i="7"/>
  <c r="J513" i="7"/>
  <c r="J514" i="7"/>
  <c r="J515" i="7"/>
  <c r="J516" i="7"/>
  <c r="J517" i="7"/>
  <c r="J518" i="7"/>
  <c r="J519" i="7"/>
  <c r="J520" i="7"/>
  <c r="J521" i="7"/>
  <c r="J522" i="7"/>
  <c r="J523" i="7"/>
  <c r="J524" i="7"/>
  <c r="J525" i="7"/>
  <c r="J526" i="7"/>
  <c r="J528" i="7"/>
  <c r="J529" i="7"/>
  <c r="J530" i="7"/>
  <c r="J531" i="7"/>
  <c r="J534" i="7"/>
  <c r="J536" i="7"/>
  <c r="J537" i="7"/>
  <c r="J538" i="7"/>
  <c r="J539" i="7"/>
  <c r="J540" i="7"/>
  <c r="J541" i="7"/>
  <c r="J542" i="7"/>
  <c r="J543" i="7"/>
  <c r="J545" i="7"/>
  <c r="J546" i="7"/>
  <c r="J547" i="7"/>
  <c r="J548" i="7"/>
  <c r="J549" i="7"/>
  <c r="J550" i="7"/>
  <c r="J551" i="7"/>
  <c r="J552" i="7"/>
  <c r="J554" i="7"/>
  <c r="J555" i="7"/>
  <c r="J556" i="7"/>
  <c r="J557" i="7"/>
  <c r="J559" i="7"/>
  <c r="J560" i="7"/>
  <c r="J562" i="7"/>
  <c r="J564" i="7"/>
  <c r="J566" i="7"/>
  <c r="J567" i="7"/>
  <c r="J568" i="7"/>
  <c r="J569" i="7"/>
  <c r="J570" i="7"/>
  <c r="J572" i="7"/>
  <c r="J574" i="7"/>
  <c r="J575" i="7"/>
  <c r="J576" i="7"/>
  <c r="J577" i="7"/>
  <c r="J578" i="7"/>
  <c r="J582" i="7"/>
  <c r="J583" i="7"/>
  <c r="J585" i="7"/>
  <c r="J586" i="7"/>
  <c r="J588" i="7"/>
  <c r="J589" i="7"/>
  <c r="J590" i="7"/>
  <c r="J591" i="7"/>
  <c r="J592" i="7"/>
  <c r="J593" i="7"/>
  <c r="J595" i="7"/>
  <c r="J596" i="7"/>
  <c r="J597" i="7"/>
  <c r="J598" i="7"/>
  <c r="J600" i="7"/>
  <c r="J601" i="7"/>
  <c r="J602" i="7"/>
  <c r="J603" i="7"/>
  <c r="J605" i="7"/>
  <c r="J607" i="7"/>
  <c r="J608" i="7"/>
  <c r="J609" i="7"/>
  <c r="J610" i="7"/>
  <c r="J612" i="7"/>
  <c r="J616" i="7"/>
  <c r="J618" i="7"/>
  <c r="J619" i="7"/>
  <c r="J620" i="7"/>
  <c r="J622" i="7"/>
  <c r="J624" i="7"/>
  <c r="J626" i="7"/>
  <c r="J628" i="7"/>
  <c r="J629" i="7"/>
  <c r="J630" i="7"/>
  <c r="J631" i="7"/>
  <c r="J633" i="7"/>
  <c r="J634" i="7"/>
  <c r="J635" i="7"/>
  <c r="J636" i="7"/>
  <c r="J637" i="7"/>
  <c r="J638" i="7"/>
  <c r="J639" i="7"/>
  <c r="J640" i="7"/>
  <c r="J641" i="7"/>
  <c r="J642" i="7"/>
  <c r="J643" i="7"/>
  <c r="J647" i="7"/>
  <c r="J649" i="7"/>
  <c r="J650" i="7"/>
  <c r="J652" i="7"/>
  <c r="J654" i="7"/>
  <c r="J656" i="7"/>
  <c r="J429" i="7"/>
  <c r="J431" i="7"/>
  <c r="J433" i="7"/>
  <c r="J434" i="7"/>
  <c r="J438" i="7"/>
  <c r="J440" i="7"/>
  <c r="J441" i="7"/>
  <c r="J442" i="7"/>
  <c r="J444" i="7"/>
  <c r="J446" i="7"/>
  <c r="J447" i="7"/>
  <c r="J448" i="7"/>
  <c r="J449" i="7"/>
  <c r="J450" i="7"/>
  <c r="J451" i="7"/>
  <c r="J452" i="7"/>
  <c r="J453" i="7"/>
  <c r="J455" i="7"/>
  <c r="J456" i="7"/>
  <c r="J458" i="7"/>
  <c r="J459" i="7"/>
  <c r="J461" i="7"/>
  <c r="J463" i="7"/>
  <c r="J464" i="7"/>
  <c r="J466" i="7"/>
  <c r="J467" i="7"/>
  <c r="J468" i="7"/>
  <c r="J474" i="7"/>
  <c r="J475" i="7"/>
  <c r="J476" i="7"/>
  <c r="J477" i="7"/>
  <c r="J478" i="7"/>
  <c r="J480" i="7"/>
  <c r="J482" i="7"/>
  <c r="J484" i="7"/>
  <c r="J487" i="7"/>
  <c r="J489" i="7"/>
  <c r="J490" i="7"/>
  <c r="J491" i="7"/>
  <c r="J492" i="7"/>
  <c r="J493" i="7"/>
  <c r="J494" i="7"/>
  <c r="J496" i="7"/>
  <c r="J497" i="7"/>
  <c r="J500" i="7"/>
  <c r="J501" i="7"/>
  <c r="J503" i="7"/>
  <c r="E429" i="7"/>
  <c r="J430" i="7" s="1"/>
  <c r="J242" i="7"/>
  <c r="J243" i="7"/>
  <c r="J244" i="7"/>
  <c r="J248" i="7"/>
  <c r="J250" i="7"/>
  <c r="J251" i="7"/>
  <c r="J252" i="7"/>
  <c r="J253" i="7"/>
  <c r="J254" i="7"/>
  <c r="J257" i="7"/>
  <c r="J259" i="7"/>
  <c r="J260" i="7"/>
  <c r="J262" i="7"/>
  <c r="J264" i="7"/>
  <c r="J265" i="7"/>
  <c r="J267" i="7"/>
  <c r="J268" i="7"/>
  <c r="J269" i="7"/>
  <c r="J270" i="7"/>
  <c r="J271" i="7"/>
  <c r="J273" i="7"/>
  <c r="J275" i="7"/>
  <c r="J277" i="7"/>
  <c r="J279" i="7"/>
  <c r="J280" i="7"/>
  <c r="J282" i="7"/>
  <c r="J283" i="7"/>
  <c r="J284" i="7"/>
  <c r="J285" i="7"/>
  <c r="J286" i="7"/>
  <c r="J288" i="7"/>
  <c r="J292" i="7"/>
  <c r="J294" i="7"/>
  <c r="J296" i="7"/>
  <c r="J298" i="7"/>
  <c r="J299" i="7"/>
  <c r="J300" i="7"/>
  <c r="J301" i="7"/>
  <c r="J302" i="7"/>
  <c r="J304" i="7"/>
  <c r="J305" i="7"/>
  <c r="J306" i="7"/>
  <c r="J307" i="7"/>
  <c r="J308" i="7"/>
  <c r="J309" i="7"/>
  <c r="J311" i="7"/>
  <c r="J312" i="7"/>
  <c r="J313" i="7"/>
  <c r="J314" i="7"/>
  <c r="J315" i="7"/>
  <c r="J317" i="7"/>
  <c r="J319" i="7"/>
  <c r="J321" i="7"/>
  <c r="J323" i="7"/>
  <c r="J325" i="7"/>
  <c r="J326" i="7"/>
  <c r="J327" i="7"/>
  <c r="J329" i="7"/>
  <c r="J330" i="7"/>
  <c r="J332" i="7"/>
  <c r="J333" i="7"/>
  <c r="J335" i="7"/>
  <c r="J337" i="7"/>
  <c r="J339" i="7"/>
  <c r="J341" i="7"/>
  <c r="J343" i="7"/>
  <c r="J344" i="7"/>
  <c r="J345" i="7"/>
  <c r="J346" i="7"/>
  <c r="J348" i="7"/>
  <c r="J349" i="7"/>
  <c r="J350" i="7"/>
  <c r="J351" i="7"/>
  <c r="J355" i="7"/>
  <c r="J357" i="7"/>
  <c r="J360" i="7"/>
  <c r="J364" i="7"/>
  <c r="J366" i="7"/>
  <c r="J367" i="7"/>
  <c r="J368" i="7"/>
  <c r="J369" i="7"/>
  <c r="J371" i="7"/>
  <c r="J372" i="7"/>
  <c r="J374" i="7"/>
  <c r="J375" i="7"/>
  <c r="J376" i="7"/>
  <c r="J377" i="7"/>
  <c r="J379" i="7"/>
  <c r="J380" i="7"/>
  <c r="J382" i="7"/>
  <c r="J383" i="7"/>
  <c r="J384" i="7"/>
  <c r="J385" i="7"/>
  <c r="J387" i="7"/>
  <c r="J389" i="7"/>
  <c r="J391" i="7"/>
  <c r="J393" i="7"/>
  <c r="J395" i="7"/>
  <c r="J396" i="7"/>
  <c r="J397" i="7"/>
  <c r="J399" i="7"/>
  <c r="J400" i="7"/>
  <c r="J401" i="7"/>
  <c r="J403" i="7"/>
  <c r="J406" i="7"/>
  <c r="J407" i="7"/>
  <c r="J408" i="7"/>
  <c r="J410" i="7"/>
  <c r="J411" i="7"/>
  <c r="J412" i="7"/>
  <c r="J413" i="7"/>
  <c r="J415" i="7"/>
  <c r="J417" i="7"/>
  <c r="J418" i="7"/>
  <c r="J422" i="7"/>
  <c r="J424" i="7"/>
  <c r="J426" i="7"/>
  <c r="J427" i="7"/>
  <c r="J428" i="7"/>
  <c r="J240" i="7"/>
  <c r="E239" i="7"/>
  <c r="J2" i="7"/>
  <c r="J4" i="7"/>
  <c r="J6" i="7"/>
  <c r="J7" i="7"/>
  <c r="J8" i="7"/>
  <c r="J9" i="7"/>
  <c r="J10" i="7"/>
  <c r="J12" i="7"/>
  <c r="J14" i="7"/>
  <c r="J15" i="7"/>
  <c r="J16" i="7"/>
  <c r="J17" i="7"/>
  <c r="J18" i="7"/>
  <c r="J19" i="7"/>
  <c r="J21" i="7"/>
  <c r="J22" i="7"/>
  <c r="J24" i="7"/>
  <c r="J25" i="7"/>
  <c r="J27" i="7"/>
  <c r="J29" i="7"/>
  <c r="J30" i="7"/>
  <c r="J31" i="7"/>
  <c r="J32" i="7"/>
  <c r="J33" i="7"/>
  <c r="J34" i="7"/>
  <c r="J35" i="7"/>
  <c r="J36" i="7"/>
  <c r="J37" i="7"/>
  <c r="J38" i="7"/>
  <c r="J39" i="7"/>
  <c r="J41" i="7"/>
  <c r="J43" i="7"/>
  <c r="J44" i="7"/>
  <c r="J46" i="7"/>
  <c r="J49" i="7"/>
  <c r="J50" i="7"/>
  <c r="J51" i="7"/>
  <c r="J52" i="7"/>
  <c r="J53" i="7"/>
  <c r="J54" i="7"/>
  <c r="J55" i="7"/>
  <c r="J56" i="7"/>
  <c r="J57" i="7"/>
  <c r="J59" i="7"/>
  <c r="J61" i="7"/>
  <c r="J63" i="7"/>
  <c r="J64" i="7"/>
  <c r="J65" i="7"/>
  <c r="J66" i="7"/>
  <c r="J67" i="7"/>
  <c r="J69" i="7"/>
  <c r="J71" i="7"/>
  <c r="J73" i="7"/>
  <c r="J74" i="7"/>
  <c r="J75" i="7"/>
  <c r="J76" i="7"/>
  <c r="J78" i="7"/>
  <c r="J81" i="7"/>
  <c r="J85" i="7"/>
  <c r="J87" i="7"/>
  <c r="J89" i="7"/>
  <c r="J90" i="7"/>
  <c r="J91" i="7"/>
  <c r="J92" i="7"/>
  <c r="J93" i="7"/>
  <c r="J94" i="7"/>
  <c r="J95" i="7"/>
  <c r="J97" i="7"/>
  <c r="J99" i="7"/>
  <c r="J100" i="7"/>
  <c r="J102" i="7"/>
  <c r="J104" i="7"/>
  <c r="J105" i="7"/>
  <c r="J106" i="7"/>
  <c r="J107" i="7"/>
  <c r="J109" i="7"/>
  <c r="J110" i="7"/>
  <c r="J111" i="7"/>
  <c r="J112" i="7"/>
  <c r="J115" i="7"/>
  <c r="J116" i="7"/>
  <c r="J118" i="7"/>
  <c r="J119" i="7"/>
  <c r="J120" i="7"/>
  <c r="J121" i="7"/>
  <c r="J122" i="7"/>
  <c r="J123" i="7"/>
  <c r="J125" i="7"/>
  <c r="J126" i="7"/>
  <c r="J127" i="7"/>
  <c r="J128" i="7"/>
  <c r="J130" i="7"/>
  <c r="J131" i="7"/>
  <c r="J132" i="7"/>
  <c r="J133" i="7"/>
  <c r="J135" i="7"/>
  <c r="J136" i="7"/>
  <c r="J137" i="7"/>
  <c r="J138" i="7"/>
  <c r="J139" i="7"/>
  <c r="J140" i="7"/>
  <c r="J141" i="7"/>
  <c r="J143" i="7"/>
  <c r="J144" i="7"/>
  <c r="J146" i="7"/>
  <c r="J147" i="7"/>
  <c r="J149" i="7"/>
  <c r="J151" i="7"/>
  <c r="J153" i="7"/>
  <c r="J159" i="7"/>
  <c r="J160" i="7"/>
  <c r="J161" i="7"/>
  <c r="J162" i="7"/>
  <c r="J163" i="7"/>
  <c r="J168" i="7"/>
  <c r="J170" i="7"/>
  <c r="J172" i="7"/>
  <c r="J173" i="7"/>
  <c r="J174" i="7"/>
  <c r="J175" i="7"/>
  <c r="J177" i="7"/>
  <c r="J178" i="7"/>
  <c r="J180" i="7"/>
  <c r="J181" i="7"/>
  <c r="J182" i="7"/>
  <c r="J183" i="7"/>
  <c r="J184" i="7"/>
  <c r="J185" i="7"/>
  <c r="J189" i="7"/>
  <c r="J191" i="7"/>
  <c r="J193" i="7"/>
  <c r="J195" i="7"/>
  <c r="J196" i="7"/>
  <c r="J198" i="7"/>
  <c r="J200" i="7"/>
  <c r="J201" i="7"/>
  <c r="J202" i="7"/>
  <c r="J203" i="7"/>
  <c r="J204" i="7"/>
  <c r="J205" i="7"/>
  <c r="J206" i="7"/>
  <c r="J207" i="7"/>
  <c r="J208" i="7"/>
  <c r="J209" i="7"/>
  <c r="J211" i="7"/>
  <c r="J213" i="7"/>
  <c r="J214" i="7"/>
  <c r="J217" i="7"/>
  <c r="J219" i="7"/>
  <c r="J221" i="7"/>
  <c r="J222" i="7"/>
  <c r="J223" i="7"/>
  <c r="J224" i="7"/>
  <c r="J225" i="7"/>
  <c r="J226" i="7"/>
  <c r="J227" i="7"/>
  <c r="J229" i="7"/>
  <c r="J230" i="7"/>
  <c r="J231" i="7"/>
  <c r="J232" i="7"/>
  <c r="J233" i="7"/>
  <c r="J236" i="7"/>
  <c r="J238" i="7"/>
  <c r="E496" i="7"/>
  <c r="F496" i="7" s="1"/>
  <c r="A496" i="7"/>
  <c r="I496" i="7" s="1"/>
  <c r="G496" i="7"/>
  <c r="H496" i="7"/>
  <c r="E498" i="7"/>
  <c r="J499" i="7" s="1"/>
  <c r="E585" i="7"/>
  <c r="F585" i="7" s="1"/>
  <c r="E458" i="7"/>
  <c r="F458" i="7" s="1"/>
  <c r="E60" i="7"/>
  <c r="F60" i="7" s="1"/>
  <c r="E3" i="7"/>
  <c r="F3" i="7" s="1"/>
  <c r="E195" i="7"/>
  <c r="F195" i="7" s="1"/>
  <c r="E70" i="7"/>
  <c r="F70" i="7" s="1"/>
  <c r="A70" i="7"/>
  <c r="I70" i="7" s="1"/>
  <c r="G70" i="7"/>
  <c r="H70" i="7"/>
  <c r="A195" i="7"/>
  <c r="I195" i="7" s="1"/>
  <c r="G195" i="7"/>
  <c r="H195" i="7"/>
  <c r="A3" i="7"/>
  <c r="I3" i="7" s="1"/>
  <c r="G3" i="7"/>
  <c r="H3" i="7"/>
  <c r="A60" i="7"/>
  <c r="I60" i="7" s="1"/>
  <c r="G60" i="7"/>
  <c r="H60" i="7"/>
  <c r="A458" i="7"/>
  <c r="I458" i="7" s="1"/>
  <c r="G458" i="7"/>
  <c r="H458" i="7"/>
  <c r="A585" i="7"/>
  <c r="I585" i="7" s="1"/>
  <c r="G585" i="7"/>
  <c r="H585" i="7"/>
  <c r="E24" i="7"/>
  <c r="F24" i="7" s="1"/>
  <c r="E484" i="7"/>
  <c r="F484" i="7" s="1"/>
  <c r="E559" i="7"/>
  <c r="F559" i="7" s="1"/>
  <c r="E455" i="7"/>
  <c r="F455" i="7" s="1"/>
  <c r="E395" i="7"/>
  <c r="F395" i="7" s="1"/>
  <c r="E332" i="7"/>
  <c r="F332" i="7" s="1"/>
  <c r="A332" i="7"/>
  <c r="I332" i="7" s="1"/>
  <c r="G332" i="7"/>
  <c r="H332" i="7"/>
  <c r="A395" i="7"/>
  <c r="I395" i="7" s="1"/>
  <c r="G395" i="7"/>
  <c r="H395" i="7"/>
  <c r="A455" i="7"/>
  <c r="I455" i="7" s="1"/>
  <c r="G455" i="7"/>
  <c r="H455" i="7"/>
  <c r="A559" i="7"/>
  <c r="I559" i="7" s="1"/>
  <c r="G559" i="7"/>
  <c r="H559" i="7"/>
  <c r="A484" i="7"/>
  <c r="I484" i="7" s="1"/>
  <c r="G484" i="7"/>
  <c r="H484" i="7"/>
  <c r="A24" i="7"/>
  <c r="I24" i="7" s="1"/>
  <c r="G24" i="7"/>
  <c r="H24" i="7"/>
  <c r="E329" i="7"/>
  <c r="F329" i="7" s="1"/>
  <c r="A329" i="7"/>
  <c r="I329" i="7" s="1"/>
  <c r="G329" i="7"/>
  <c r="H329" i="7"/>
  <c r="F2" i="10"/>
  <c r="K4" i="6" s="1"/>
  <c r="F5" i="10"/>
  <c r="K11" i="6" s="1"/>
  <c r="F12" i="10"/>
  <c r="K43" i="6" s="1"/>
  <c r="F15" i="10"/>
  <c r="F18" i="10"/>
  <c r="K61" i="6" s="1"/>
  <c r="F19" i="10"/>
  <c r="K65" i="6" s="1"/>
  <c r="F21" i="10"/>
  <c r="K68" i="6" s="1"/>
  <c r="F22" i="10"/>
  <c r="K78" i="6" s="1"/>
  <c r="F23" i="10"/>
  <c r="K95" i="6" s="1"/>
  <c r="F25" i="10"/>
  <c r="K101" i="6" s="1"/>
  <c r="F27" i="10"/>
  <c r="F28" i="10"/>
  <c r="K108" i="6" s="1"/>
  <c r="F30" i="10"/>
  <c r="K132" i="6" s="1"/>
  <c r="F35" i="10"/>
  <c r="K145" i="6" s="1"/>
  <c r="F36" i="10"/>
  <c r="K147" i="6" s="1"/>
  <c r="F37" i="10"/>
  <c r="K157" i="6" s="1"/>
  <c r="F39" i="10"/>
  <c r="K191" i="6" s="1"/>
  <c r="F43" i="10"/>
  <c r="K204" i="6" s="1"/>
  <c r="F6" i="10"/>
  <c r="K16" i="6" s="1"/>
  <c r="F8" i="10"/>
  <c r="F10" i="10"/>
  <c r="K40" i="6" s="1"/>
  <c r="F20" i="10"/>
  <c r="K67" i="6" s="1"/>
  <c r="F31" i="10"/>
  <c r="K136" i="6" s="1"/>
  <c r="F33" i="10"/>
  <c r="K139" i="6" s="1"/>
  <c r="F40" i="10"/>
  <c r="K194" i="6" s="1"/>
  <c r="F42" i="10"/>
  <c r="K202" i="6" s="1"/>
  <c r="F3" i="10"/>
  <c r="F4" i="10"/>
  <c r="K9" i="6" s="1"/>
  <c r="F11" i="10"/>
  <c r="K41" i="6" s="1"/>
  <c r="F13" i="10"/>
  <c r="K44" i="6" s="1"/>
  <c r="F14" i="10"/>
  <c r="K45" i="6" s="1"/>
  <c r="F24" i="10"/>
  <c r="K98" i="6" s="1"/>
  <c r="F29" i="10"/>
  <c r="K117" i="6" s="1"/>
  <c r="F32" i="10"/>
  <c r="K137" i="6" s="1"/>
  <c r="F41" i="10"/>
  <c r="K2" i="6"/>
  <c r="K3" i="6"/>
  <c r="K5" i="6"/>
  <c r="K6" i="6"/>
  <c r="K7" i="6"/>
  <c r="K8" i="6"/>
  <c r="K10" i="6"/>
  <c r="K12" i="6"/>
  <c r="K13" i="6"/>
  <c r="K14" i="6"/>
  <c r="K15" i="6"/>
  <c r="K18" i="6"/>
  <c r="K19" i="6"/>
  <c r="K20" i="6"/>
  <c r="K21" i="6"/>
  <c r="K22" i="6"/>
  <c r="K23" i="6"/>
  <c r="K24" i="6"/>
  <c r="K25" i="6"/>
  <c r="K27" i="6"/>
  <c r="K28" i="6"/>
  <c r="K29" i="6"/>
  <c r="K30" i="6"/>
  <c r="K31" i="6"/>
  <c r="K32" i="6"/>
  <c r="K33" i="6"/>
  <c r="K34" i="6"/>
  <c r="K35" i="6"/>
  <c r="K36" i="6"/>
  <c r="K37" i="6"/>
  <c r="K38" i="6"/>
  <c r="K39" i="6"/>
  <c r="K42" i="6"/>
  <c r="K46" i="6"/>
  <c r="K47" i="6"/>
  <c r="K48" i="6"/>
  <c r="K49" i="6"/>
  <c r="K50" i="6"/>
  <c r="K51" i="6"/>
  <c r="K52" i="6"/>
  <c r="K53" i="6"/>
  <c r="K54" i="6"/>
  <c r="K55" i="6"/>
  <c r="K56" i="6"/>
  <c r="K58" i="6"/>
  <c r="K59" i="6"/>
  <c r="K60" i="6"/>
  <c r="K62" i="6"/>
  <c r="K63" i="6"/>
  <c r="K64" i="6"/>
  <c r="K66" i="6"/>
  <c r="K69" i="6"/>
  <c r="K70" i="6"/>
  <c r="K71" i="6"/>
  <c r="K72" i="6"/>
  <c r="K73" i="6"/>
  <c r="K74" i="6"/>
  <c r="K75" i="6"/>
  <c r="K76" i="6"/>
  <c r="K77" i="6"/>
  <c r="K82" i="6"/>
  <c r="K79" i="6"/>
  <c r="K80" i="6"/>
  <c r="K81" i="6"/>
  <c r="K83" i="6"/>
  <c r="K86" i="6"/>
  <c r="K84" i="6"/>
  <c r="K85" i="6"/>
  <c r="K89" i="6"/>
  <c r="K87" i="6"/>
  <c r="K88" i="6"/>
  <c r="K90" i="6"/>
  <c r="K91" i="6"/>
  <c r="K93" i="6"/>
  <c r="K92" i="6"/>
  <c r="K94" i="6"/>
  <c r="K96" i="6"/>
  <c r="K97" i="6"/>
  <c r="K99" i="6"/>
  <c r="K100" i="6"/>
  <c r="K102" i="6"/>
  <c r="K104" i="6"/>
  <c r="K107" i="6"/>
  <c r="K105" i="6"/>
  <c r="K106" i="6"/>
  <c r="K109" i="6"/>
  <c r="K113" i="6"/>
  <c r="K110" i="6"/>
  <c r="K111" i="6"/>
  <c r="K112" i="6"/>
  <c r="K115" i="6"/>
  <c r="K114" i="6"/>
  <c r="K116" i="6"/>
  <c r="K118" i="6"/>
  <c r="K127" i="6"/>
  <c r="K119" i="6"/>
  <c r="K120" i="6"/>
  <c r="K121" i="6"/>
  <c r="K122" i="6"/>
  <c r="K123" i="6"/>
  <c r="K124" i="6"/>
  <c r="K125" i="6"/>
  <c r="K126" i="6"/>
  <c r="K128" i="6"/>
  <c r="K131" i="6"/>
  <c r="K129" i="6"/>
  <c r="K130" i="6"/>
  <c r="K135" i="6"/>
  <c r="K133" i="6"/>
  <c r="K134" i="6"/>
  <c r="K138" i="6"/>
  <c r="K141" i="6"/>
  <c r="K140" i="6"/>
  <c r="K142" i="6"/>
  <c r="K144" i="6"/>
  <c r="K146" i="6"/>
  <c r="K148" i="6"/>
  <c r="K150" i="6"/>
  <c r="K149" i="6"/>
  <c r="K152" i="6"/>
  <c r="K151" i="6"/>
  <c r="K153" i="6"/>
  <c r="K154" i="6"/>
  <c r="K155" i="6"/>
  <c r="K156" i="6"/>
  <c r="K158" i="6"/>
  <c r="K159" i="6"/>
  <c r="K160" i="6"/>
  <c r="K165" i="6"/>
  <c r="K161" i="6"/>
  <c r="K162" i="6"/>
  <c r="K163" i="6"/>
  <c r="K164" i="6"/>
  <c r="K167" i="6"/>
  <c r="K166" i="6"/>
  <c r="K168" i="6"/>
  <c r="K169" i="6"/>
  <c r="K170" i="6"/>
  <c r="K174" i="6"/>
  <c r="K171" i="6"/>
  <c r="K172" i="6"/>
  <c r="K173" i="6"/>
  <c r="K177" i="6"/>
  <c r="K175" i="6"/>
  <c r="K176" i="6"/>
  <c r="K178" i="6"/>
  <c r="K184" i="6"/>
  <c r="K179" i="6"/>
  <c r="K180" i="6"/>
  <c r="K181" i="6"/>
  <c r="K182" i="6"/>
  <c r="K183" i="6"/>
  <c r="K186" i="6"/>
  <c r="K185" i="6"/>
  <c r="K187" i="6"/>
  <c r="K188" i="6"/>
  <c r="K190" i="6"/>
  <c r="K189" i="6"/>
  <c r="K192" i="6"/>
  <c r="K193" i="6"/>
  <c r="K197" i="6"/>
  <c r="K195" i="6"/>
  <c r="K196" i="6"/>
  <c r="K198" i="6"/>
  <c r="K200" i="6"/>
  <c r="K199" i="6"/>
  <c r="K201" i="6"/>
  <c r="K203" i="6"/>
  <c r="A3" i="10"/>
  <c r="A4" i="10"/>
  <c r="A11" i="10"/>
  <c r="A13" i="10"/>
  <c r="A14" i="10"/>
  <c r="A24" i="10"/>
  <c r="A29" i="10"/>
  <c r="A32" i="10"/>
  <c r="A41" i="10"/>
  <c r="A2" i="10"/>
  <c r="A5" i="10"/>
  <c r="A12" i="10"/>
  <c r="A15" i="10"/>
  <c r="A18" i="10"/>
  <c r="A19" i="10"/>
  <c r="A21" i="10"/>
  <c r="A22" i="10"/>
  <c r="A23" i="10"/>
  <c r="A25" i="10"/>
  <c r="A27" i="10"/>
  <c r="A28" i="10"/>
  <c r="A30" i="10"/>
  <c r="A35" i="10"/>
  <c r="A36" i="10"/>
  <c r="A37" i="10"/>
  <c r="A39" i="10"/>
  <c r="A43" i="10"/>
  <c r="A6" i="10"/>
  <c r="A8" i="10"/>
  <c r="A10" i="10"/>
  <c r="A20" i="10"/>
  <c r="A31" i="10"/>
  <c r="A33" i="10"/>
  <c r="A40" i="10"/>
  <c r="A42" i="10"/>
  <c r="E96" i="7"/>
  <c r="F96" i="7" s="1"/>
  <c r="E169" i="7"/>
  <c r="F169" i="7" s="1"/>
  <c r="E276" i="7"/>
  <c r="F276" i="7" s="1"/>
  <c r="E318" i="7"/>
  <c r="F318" i="7" s="1"/>
  <c r="E388" i="7"/>
  <c r="F388" i="7" s="1"/>
  <c r="E392" i="7"/>
  <c r="F392" i="7" s="1"/>
  <c r="E460" i="7"/>
  <c r="F460" i="7" s="1"/>
  <c r="E625" i="7"/>
  <c r="F625" i="7" s="1"/>
  <c r="E644" i="7"/>
  <c r="F644" i="7" s="1"/>
  <c r="A96" i="7"/>
  <c r="I96" i="7" s="1"/>
  <c r="A169" i="7"/>
  <c r="I169" i="7" s="1"/>
  <c r="A276" i="7"/>
  <c r="I276" i="7" s="1"/>
  <c r="A318" i="7"/>
  <c r="I318" i="7" s="1"/>
  <c r="A388" i="7"/>
  <c r="I388" i="7" s="1"/>
  <c r="A392" i="7"/>
  <c r="I392" i="7" s="1"/>
  <c r="A460" i="7"/>
  <c r="I460" i="7" s="1"/>
  <c r="A625" i="7"/>
  <c r="I625" i="7" s="1"/>
  <c r="A644" i="7"/>
  <c r="I644" i="7" s="1"/>
  <c r="G96" i="7"/>
  <c r="G169" i="7"/>
  <c r="G276" i="7"/>
  <c r="G318" i="7"/>
  <c r="G388" i="7"/>
  <c r="G392" i="7"/>
  <c r="G460" i="7"/>
  <c r="G625" i="7"/>
  <c r="G644" i="7"/>
  <c r="H96" i="7"/>
  <c r="H169" i="7"/>
  <c r="H276" i="7"/>
  <c r="H318" i="7"/>
  <c r="H388" i="7"/>
  <c r="H392" i="7"/>
  <c r="H460" i="7"/>
  <c r="H625" i="7"/>
  <c r="H644" i="7"/>
  <c r="A95" i="7"/>
  <c r="I95" i="7" s="1"/>
  <c r="A168" i="7"/>
  <c r="I168" i="7" s="1"/>
  <c r="A275" i="7"/>
  <c r="I275" i="7" s="1"/>
  <c r="A317" i="7"/>
  <c r="I317" i="7" s="1"/>
  <c r="A387" i="7"/>
  <c r="I387" i="7" s="1"/>
  <c r="A391" i="7"/>
  <c r="I391" i="7" s="1"/>
  <c r="A459" i="7"/>
  <c r="I459" i="7" s="1"/>
  <c r="A624" i="7"/>
  <c r="I624" i="7" s="1"/>
  <c r="A643" i="7"/>
  <c r="I643" i="7" s="1"/>
  <c r="G95" i="7"/>
  <c r="G168" i="7"/>
  <c r="G275" i="7"/>
  <c r="G317" i="7"/>
  <c r="G387" i="7"/>
  <c r="G391" i="7"/>
  <c r="G459" i="7"/>
  <c r="G624" i="7"/>
  <c r="G643" i="7"/>
  <c r="H95" i="7"/>
  <c r="E95" i="7" s="1"/>
  <c r="F95" i="7" s="1"/>
  <c r="H168" i="7"/>
  <c r="E168" i="7" s="1"/>
  <c r="F168" i="7" s="1"/>
  <c r="H275" i="7"/>
  <c r="E275" i="7" s="1"/>
  <c r="F275" i="7" s="1"/>
  <c r="H317" i="7"/>
  <c r="E317" i="7" s="1"/>
  <c r="F317" i="7" s="1"/>
  <c r="H387" i="7"/>
  <c r="E387" i="7" s="1"/>
  <c r="F387" i="7" s="1"/>
  <c r="H391" i="7"/>
  <c r="E391" i="7" s="1"/>
  <c r="F391" i="7" s="1"/>
  <c r="H459" i="7"/>
  <c r="E459" i="7" s="1"/>
  <c r="F459" i="7" s="1"/>
  <c r="H624" i="7"/>
  <c r="E624" i="7" s="1"/>
  <c r="F624" i="7" s="1"/>
  <c r="H643" i="7"/>
  <c r="E643" i="7" s="1"/>
  <c r="F643" i="7" s="1"/>
  <c r="E143" i="7"/>
  <c r="F143" i="7" s="1"/>
  <c r="A143" i="7"/>
  <c r="I143" i="7" s="1"/>
  <c r="G143" i="7"/>
  <c r="H143" i="7"/>
  <c r="E630" i="7"/>
  <c r="F630" i="7" s="1"/>
  <c r="A630" i="7"/>
  <c r="I630" i="7" s="1"/>
  <c r="G630" i="7"/>
  <c r="H630" i="7"/>
  <c r="E451" i="7"/>
  <c r="F451" i="7" s="1"/>
  <c r="A451" i="7"/>
  <c r="I451" i="7" s="1"/>
  <c r="G451" i="7"/>
  <c r="H451" i="7"/>
  <c r="E106" i="7"/>
  <c r="F106" i="7" s="1"/>
  <c r="E226" i="7"/>
  <c r="F226" i="7" s="1"/>
  <c r="A106" i="7"/>
  <c r="I106" i="7" s="1"/>
  <c r="G106" i="7"/>
  <c r="H106" i="7"/>
  <c r="A226" i="7"/>
  <c r="I226" i="7" s="1"/>
  <c r="G226" i="7"/>
  <c r="H226" i="7"/>
  <c r="E653" i="7"/>
  <c r="F653" i="7" s="1"/>
  <c r="E623" i="7"/>
  <c r="F623" i="7" s="1"/>
  <c r="E604" i="7"/>
  <c r="F604" i="7" s="1"/>
  <c r="E561" i="7"/>
  <c r="F561" i="7" s="1"/>
  <c r="E414" i="7"/>
  <c r="F414" i="7" s="1"/>
  <c r="E340" i="7"/>
  <c r="F340" i="7" s="1"/>
  <c r="E334" i="7"/>
  <c r="F334" i="7" s="1"/>
  <c r="E320" i="7"/>
  <c r="F320" i="7" s="1"/>
  <c r="E295" i="7"/>
  <c r="F295" i="7" s="1"/>
  <c r="E237" i="7"/>
  <c r="F237" i="7" s="1"/>
  <c r="A653" i="7"/>
  <c r="I653" i="7" s="1"/>
  <c r="G653" i="7"/>
  <c r="H653" i="7"/>
  <c r="A623" i="7"/>
  <c r="I623" i="7" s="1"/>
  <c r="G623" i="7"/>
  <c r="H623" i="7"/>
  <c r="A604" i="7"/>
  <c r="I604" i="7" s="1"/>
  <c r="G604" i="7"/>
  <c r="H604" i="7"/>
  <c r="A561" i="7"/>
  <c r="I561" i="7" s="1"/>
  <c r="G561" i="7"/>
  <c r="H561" i="7"/>
  <c r="A414" i="7"/>
  <c r="I414" i="7" s="1"/>
  <c r="G414" i="7"/>
  <c r="H414" i="7"/>
  <c r="A340" i="7"/>
  <c r="I340" i="7" s="1"/>
  <c r="G340" i="7"/>
  <c r="H340" i="7"/>
  <c r="A334" i="7"/>
  <c r="I334" i="7" s="1"/>
  <c r="G334" i="7"/>
  <c r="H334" i="7"/>
  <c r="A320" i="7"/>
  <c r="I320" i="7" s="1"/>
  <c r="G320" i="7"/>
  <c r="H320" i="7"/>
  <c r="A295" i="7"/>
  <c r="I295" i="7" s="1"/>
  <c r="G295" i="7"/>
  <c r="H295" i="7"/>
  <c r="A237" i="7"/>
  <c r="I237" i="7" s="1"/>
  <c r="G237" i="7"/>
  <c r="H237" i="7"/>
  <c r="E621" i="7"/>
  <c r="F621" i="7" s="1"/>
  <c r="F558" i="7"/>
  <c r="E488" i="7"/>
  <c r="F488" i="7" s="1"/>
  <c r="F483" i="7"/>
  <c r="E481" i="7"/>
  <c r="F481" i="7" s="1"/>
  <c r="F454" i="7"/>
  <c r="E402" i="7"/>
  <c r="F402" i="7" s="1"/>
  <c r="E390" i="7"/>
  <c r="F390" i="7" s="1"/>
  <c r="E289" i="7"/>
  <c r="F289" i="7" s="1"/>
  <c r="E274" i="7"/>
  <c r="F274" i="7" s="1"/>
  <c r="E190" i="7"/>
  <c r="F190" i="7" s="1"/>
  <c r="E148" i="7"/>
  <c r="F148" i="7" s="1"/>
  <c r="E117" i="7"/>
  <c r="F117" i="7" s="1"/>
  <c r="E11" i="7"/>
  <c r="F11" i="7" s="1"/>
  <c r="A621" i="7"/>
  <c r="I621" i="7" s="1"/>
  <c r="G621" i="7"/>
  <c r="H621" i="7"/>
  <c r="A558" i="7"/>
  <c r="I558" i="7" s="1"/>
  <c r="G558" i="7"/>
  <c r="H558" i="7"/>
  <c r="A481" i="7"/>
  <c r="I481" i="7" s="1"/>
  <c r="A483" i="7"/>
  <c r="I483" i="7" s="1"/>
  <c r="A488" i="7"/>
  <c r="I488" i="7" s="1"/>
  <c r="G481" i="7"/>
  <c r="G483" i="7"/>
  <c r="G488" i="7"/>
  <c r="H481" i="7"/>
  <c r="H483" i="7"/>
  <c r="H488" i="7"/>
  <c r="A454" i="7"/>
  <c r="I454" i="7" s="1"/>
  <c r="G454" i="7"/>
  <c r="H454" i="7"/>
  <c r="A402" i="7"/>
  <c r="I402" i="7" s="1"/>
  <c r="G402" i="7"/>
  <c r="H402" i="7"/>
  <c r="A390" i="7"/>
  <c r="I390" i="7" s="1"/>
  <c r="G390" i="7"/>
  <c r="H390" i="7"/>
  <c r="A289" i="7"/>
  <c r="I289" i="7" s="1"/>
  <c r="G289" i="7"/>
  <c r="H289" i="7"/>
  <c r="A274" i="7"/>
  <c r="I274" i="7" s="1"/>
  <c r="G274" i="7"/>
  <c r="H274" i="7"/>
  <c r="A190" i="7"/>
  <c r="I190" i="7" s="1"/>
  <c r="G190" i="7"/>
  <c r="H190" i="7"/>
  <c r="A148" i="7"/>
  <c r="I148" i="7" s="1"/>
  <c r="G148" i="7"/>
  <c r="H148" i="7"/>
  <c r="A117" i="7"/>
  <c r="I117" i="7" s="1"/>
  <c r="G117" i="7"/>
  <c r="H117" i="7"/>
  <c r="A11" i="7"/>
  <c r="I11" i="7" s="1"/>
  <c r="G11" i="7"/>
  <c r="H11" i="7"/>
  <c r="E400" i="7"/>
  <c r="F400" i="7" s="1"/>
  <c r="A400" i="7"/>
  <c r="I400" i="7" s="1"/>
  <c r="G400" i="7"/>
  <c r="H400" i="7"/>
  <c r="A2" i="7"/>
  <c r="I2" i="7" s="1"/>
  <c r="A236" i="7"/>
  <c r="I236" i="7" s="1"/>
  <c r="A294" i="7"/>
  <c r="I294" i="7" s="1"/>
  <c r="A319" i="7"/>
  <c r="I319" i="7" s="1"/>
  <c r="A333" i="7"/>
  <c r="I333" i="7" s="1"/>
  <c r="A339" i="7"/>
  <c r="I339" i="7" s="1"/>
  <c r="A413" i="7"/>
  <c r="I413" i="7" s="1"/>
  <c r="A560" i="7"/>
  <c r="I560" i="7" s="1"/>
  <c r="A603" i="7"/>
  <c r="I603" i="7" s="1"/>
  <c r="A622" i="7"/>
  <c r="I622" i="7" s="1"/>
  <c r="A652" i="7"/>
  <c r="I652" i="7" s="1"/>
  <c r="G2" i="7"/>
  <c r="G236" i="7"/>
  <c r="G294" i="7"/>
  <c r="G319" i="7"/>
  <c r="G333" i="7"/>
  <c r="G339" i="7"/>
  <c r="G413" i="7"/>
  <c r="G560" i="7"/>
  <c r="G603" i="7"/>
  <c r="G622" i="7"/>
  <c r="G652" i="7"/>
  <c r="H2" i="7"/>
  <c r="E2" i="7" s="1"/>
  <c r="F2" i="7" s="1"/>
  <c r="H236" i="7"/>
  <c r="E236" i="7" s="1"/>
  <c r="F236" i="7" s="1"/>
  <c r="H294" i="7"/>
  <c r="E294" i="7" s="1"/>
  <c r="F294" i="7" s="1"/>
  <c r="H319" i="7"/>
  <c r="E319" i="7" s="1"/>
  <c r="F319" i="7" s="1"/>
  <c r="H333" i="7"/>
  <c r="E333" i="7" s="1"/>
  <c r="F333" i="7" s="1"/>
  <c r="H339" i="7"/>
  <c r="E339" i="7" s="1"/>
  <c r="F339" i="7" s="1"/>
  <c r="H413" i="7"/>
  <c r="E413" i="7" s="1"/>
  <c r="F413" i="7" s="1"/>
  <c r="H560" i="7"/>
  <c r="E560" i="7" s="1"/>
  <c r="F560" i="7" s="1"/>
  <c r="H603" i="7"/>
  <c r="E603" i="7" s="1"/>
  <c r="F603" i="7" s="1"/>
  <c r="H622" i="7"/>
  <c r="E622" i="7" s="1"/>
  <c r="F622" i="7" s="1"/>
  <c r="H652" i="7"/>
  <c r="E652" i="7" s="1"/>
  <c r="F652" i="7" s="1"/>
  <c r="A452" i="7"/>
  <c r="I452" i="7" s="1"/>
  <c r="E452" i="7"/>
  <c r="F452" i="7" s="1"/>
  <c r="G452" i="7"/>
  <c r="H452" i="7"/>
  <c r="J421" i="7" l="1"/>
  <c r="J646" i="7"/>
  <c r="J405" i="7"/>
  <c r="J156" i="7"/>
  <c r="J615" i="7"/>
  <c r="J511" i="7"/>
  <c r="J235" i="7"/>
  <c r="J158" i="7"/>
  <c r="J363" i="7"/>
  <c r="J114" i="7"/>
  <c r="J486" i="7"/>
  <c r="J216" i="7"/>
  <c r="J473" i="7"/>
  <c r="J188" i="7"/>
  <c r="J471" i="7"/>
  <c r="J167" i="7"/>
  <c r="J437" i="7"/>
  <c r="J165" i="7"/>
  <c r="J291" i="7"/>
  <c r="J354" i="7"/>
  <c r="J48" i="7"/>
  <c r="J256" i="7"/>
  <c r="J247" i="7"/>
  <c r="J84" i="7"/>
  <c r="J80" i="7"/>
  <c r="J533" i="7"/>
  <c r="E358" i="7"/>
  <c r="J359" i="7" s="1"/>
  <c r="E580" i="7"/>
  <c r="J581" i="7" s="1"/>
  <c r="J644" i="7"/>
  <c r="J625" i="7"/>
  <c r="J623" i="7"/>
  <c r="J604" i="7"/>
  <c r="J561" i="7"/>
  <c r="J653" i="7"/>
  <c r="J414" i="7"/>
  <c r="J388" i="7"/>
  <c r="J460" i="7"/>
  <c r="J276" i="7"/>
  <c r="J318" i="7"/>
  <c r="J295" i="7"/>
  <c r="J340" i="7"/>
  <c r="J334" i="7"/>
  <c r="J392" i="7"/>
  <c r="J320" i="7"/>
  <c r="J169" i="7"/>
  <c r="J237" i="7"/>
  <c r="J3" i="7"/>
  <c r="J96" i="7"/>
  <c r="E505" i="7"/>
  <c r="E443" i="7"/>
  <c r="E423" i="7"/>
  <c r="E352" i="7"/>
  <c r="E336" i="7"/>
  <c r="F336" i="7" s="1"/>
  <c r="A239" i="7"/>
  <c r="I239" i="7" s="1"/>
  <c r="A335" i="7"/>
  <c r="I335" i="7" s="1"/>
  <c r="A336" i="7"/>
  <c r="I336" i="7" s="1"/>
  <c r="A351" i="7"/>
  <c r="I351" i="7" s="1"/>
  <c r="A352" i="7"/>
  <c r="I352" i="7" s="1"/>
  <c r="A422" i="7"/>
  <c r="I422" i="7" s="1"/>
  <c r="A423" i="7"/>
  <c r="I423" i="7" s="1"/>
  <c r="A442" i="7"/>
  <c r="I442" i="7" s="1"/>
  <c r="A443" i="7"/>
  <c r="I443" i="7" s="1"/>
  <c r="A504" i="7"/>
  <c r="I504" i="7" s="1"/>
  <c r="A505" i="7"/>
  <c r="I505" i="7" s="1"/>
  <c r="G239" i="7"/>
  <c r="G335" i="7"/>
  <c r="G336" i="7"/>
  <c r="G351" i="7"/>
  <c r="G352" i="7"/>
  <c r="G422" i="7"/>
  <c r="G423" i="7"/>
  <c r="G442" i="7"/>
  <c r="G443" i="7"/>
  <c r="G504" i="7"/>
  <c r="G505" i="7"/>
  <c r="H239" i="7"/>
  <c r="H335" i="7"/>
  <c r="E335" i="7" s="1"/>
  <c r="J336" i="7" s="1"/>
  <c r="H336" i="7"/>
  <c r="H351" i="7"/>
  <c r="E351" i="7" s="1"/>
  <c r="J352" i="7" s="1"/>
  <c r="H352" i="7"/>
  <c r="H422" i="7"/>
  <c r="E422" i="7" s="1"/>
  <c r="J423" i="7" s="1"/>
  <c r="H423" i="7"/>
  <c r="H442" i="7"/>
  <c r="E442" i="7" s="1"/>
  <c r="J443" i="7" s="1"/>
  <c r="H443" i="7"/>
  <c r="H504" i="7"/>
  <c r="E504" i="7" s="1"/>
  <c r="J505" i="7" s="1"/>
  <c r="H505" i="7"/>
  <c r="A59" i="7"/>
  <c r="I59" i="7" s="1"/>
  <c r="A69" i="7"/>
  <c r="I69" i="7" s="1"/>
  <c r="A153" i="7"/>
  <c r="I153" i="7" s="1"/>
  <c r="A154" i="7"/>
  <c r="I154" i="7" s="1"/>
  <c r="A170" i="7"/>
  <c r="I170" i="7" s="1"/>
  <c r="A171" i="7"/>
  <c r="I171" i="7" s="1"/>
  <c r="A209" i="7"/>
  <c r="I209" i="7" s="1"/>
  <c r="A210" i="7"/>
  <c r="I210" i="7" s="1"/>
  <c r="A238" i="7"/>
  <c r="I238" i="7" s="1"/>
  <c r="G59" i="7"/>
  <c r="G69" i="7"/>
  <c r="G153" i="7"/>
  <c r="G154" i="7"/>
  <c r="G170" i="7"/>
  <c r="G171" i="7"/>
  <c r="G209" i="7"/>
  <c r="G210" i="7"/>
  <c r="G238" i="7"/>
  <c r="H59" i="7"/>
  <c r="E59" i="7" s="1"/>
  <c r="J60" i="7" s="1"/>
  <c r="H69" i="7"/>
  <c r="E69" i="7" s="1"/>
  <c r="J70" i="7" s="1"/>
  <c r="H153" i="7"/>
  <c r="E153" i="7" s="1"/>
  <c r="J154" i="7" s="1"/>
  <c r="H154" i="7"/>
  <c r="E154" i="7" s="1"/>
  <c r="H170" i="7"/>
  <c r="E170" i="7" s="1"/>
  <c r="J171" i="7" s="1"/>
  <c r="H171" i="7"/>
  <c r="E171" i="7" s="1"/>
  <c r="H209" i="7"/>
  <c r="E209" i="7" s="1"/>
  <c r="J210" i="7" s="1"/>
  <c r="H210" i="7"/>
  <c r="E210" i="7" s="1"/>
  <c r="H238" i="7"/>
  <c r="E238" i="7" s="1"/>
  <c r="J239" i="7" s="1"/>
  <c r="Q2" i="8"/>
  <c r="Q3" i="8"/>
  <c r="Q4" i="8"/>
  <c r="Q5" i="8"/>
  <c r="Q6" i="8"/>
  <c r="Q7" i="8"/>
  <c r="Q8" i="8"/>
  <c r="Q9" i="8"/>
  <c r="Q10" i="8"/>
  <c r="Q11" i="8"/>
  <c r="Q12" i="8"/>
  <c r="Q13" i="8"/>
  <c r="Q14" i="8"/>
  <c r="Q15" i="8"/>
  <c r="Q16" i="8"/>
  <c r="Q17" i="8"/>
  <c r="Q18" i="8"/>
  <c r="Q19" i="8"/>
  <c r="Q20" i="8"/>
  <c r="Q21" i="8"/>
  <c r="Q22" i="8"/>
  <c r="Q23" i="8"/>
  <c r="Q24" i="8"/>
  <c r="Q25" i="8"/>
  <c r="Q26" i="8"/>
  <c r="Q27" i="8"/>
  <c r="Q28" i="8"/>
  <c r="Q29" i="8"/>
  <c r="Q30" i="8"/>
  <c r="Q31" i="8"/>
  <c r="Q32" i="8"/>
  <c r="Q33" i="8"/>
  <c r="Q34" i="8"/>
  <c r="Q35" i="8"/>
  <c r="Q36" i="8"/>
  <c r="Q37" i="8"/>
  <c r="Q38" i="8"/>
  <c r="Q39" i="8"/>
  <c r="Q40" i="8"/>
  <c r="Q41" i="8"/>
  <c r="Q42" i="8"/>
  <c r="Q43" i="8"/>
  <c r="Q44" i="8"/>
  <c r="Q45" i="8"/>
  <c r="Q46" i="8"/>
  <c r="Q47" i="8"/>
  <c r="Q48" i="8"/>
  <c r="Q49" i="8"/>
  <c r="Q50" i="8"/>
  <c r="Q51" i="8"/>
  <c r="Q52" i="8"/>
  <c r="Q53" i="8"/>
  <c r="Q54" i="8"/>
  <c r="Q55" i="8"/>
  <c r="Q56" i="8"/>
  <c r="Q57" i="8"/>
  <c r="Q58" i="8"/>
  <c r="Q59" i="8"/>
  <c r="Q60" i="8"/>
  <c r="Q61" i="8"/>
  <c r="Q62" i="8"/>
  <c r="Q63" i="8"/>
  <c r="Q64" i="8"/>
  <c r="Q65" i="8"/>
  <c r="Q66" i="8"/>
  <c r="Q67" i="8"/>
  <c r="Q68" i="8"/>
  <c r="Q69" i="8"/>
  <c r="Q70" i="8"/>
  <c r="Q71" i="8"/>
  <c r="Q72" i="8"/>
  <c r="Q73" i="8"/>
  <c r="Q74" i="8"/>
  <c r="Q75" i="8"/>
  <c r="Q76" i="8"/>
  <c r="Q77" i="8"/>
  <c r="Q78" i="8"/>
  <c r="Q79" i="8"/>
  <c r="Q80" i="8"/>
  <c r="Q81" i="8"/>
  <c r="Q82" i="8"/>
  <c r="Q83" i="8"/>
  <c r="Q84" i="8"/>
  <c r="Q85" i="8"/>
  <c r="Q86" i="8"/>
  <c r="Q87" i="8"/>
  <c r="Q88" i="8"/>
  <c r="Q89" i="8"/>
  <c r="Q90" i="8"/>
  <c r="Q91" i="8"/>
  <c r="Q92" i="8"/>
  <c r="Q93" i="8"/>
  <c r="Q94" i="8"/>
  <c r="Q95" i="8"/>
  <c r="Q96" i="8"/>
  <c r="Q97" i="8"/>
  <c r="Q98" i="8"/>
  <c r="Q99" i="8"/>
  <c r="Q100" i="8"/>
  <c r="Q101" i="8"/>
  <c r="Q102" i="8"/>
  <c r="Q103" i="8"/>
  <c r="Q104" i="8"/>
  <c r="Q105" i="8"/>
  <c r="Q106" i="8"/>
  <c r="Q107" i="8"/>
  <c r="Q108" i="8"/>
  <c r="Q109" i="8"/>
  <c r="Q110" i="8"/>
  <c r="Q111" i="8"/>
  <c r="Q112" i="8"/>
  <c r="Q113" i="8"/>
  <c r="Q114" i="8"/>
  <c r="Q115" i="8"/>
  <c r="Q116" i="8"/>
  <c r="Q117" i="8"/>
  <c r="Q118" i="8"/>
  <c r="Q119" i="8"/>
  <c r="Q120" i="8"/>
  <c r="Q121" i="8"/>
  <c r="Q122" i="8"/>
  <c r="Q123" i="8"/>
  <c r="Q124" i="8"/>
  <c r="Q125" i="8"/>
  <c r="Q126" i="8"/>
  <c r="Q127" i="8"/>
  <c r="Q128" i="8"/>
  <c r="Q129" i="8"/>
  <c r="Q130" i="8"/>
  <c r="Q131" i="8"/>
  <c r="Q132" i="8"/>
  <c r="Q133" i="8"/>
  <c r="Q134" i="8"/>
  <c r="Q135" i="8"/>
  <c r="Q136" i="8"/>
  <c r="Q137" i="8"/>
  <c r="Q138" i="8"/>
  <c r="Q139" i="8"/>
  <c r="Q140" i="8"/>
  <c r="Q141" i="8"/>
  <c r="Q142" i="8"/>
  <c r="Q143" i="8"/>
  <c r="Q144" i="8"/>
  <c r="Q145" i="8"/>
  <c r="Q146" i="8"/>
  <c r="Q147" i="8"/>
  <c r="Q148" i="8"/>
  <c r="Q149" i="8"/>
  <c r="Q150" i="8"/>
  <c r="Q151" i="8"/>
  <c r="Q152" i="8"/>
  <c r="Q153" i="8"/>
  <c r="Q154" i="8"/>
  <c r="Q155" i="8"/>
  <c r="Q156" i="8"/>
  <c r="Q157" i="8"/>
  <c r="Q158" i="8"/>
  <c r="Q159" i="8"/>
  <c r="Q160" i="8"/>
  <c r="Q161" i="8"/>
  <c r="Q162" i="8"/>
  <c r="Q163" i="8"/>
  <c r="Q164" i="8"/>
  <c r="Q165" i="8"/>
  <c r="Q166" i="8"/>
  <c r="Q167" i="8"/>
  <c r="Q168" i="8"/>
  <c r="Q169" i="8"/>
  <c r="Q170" i="8"/>
  <c r="Q171" i="8"/>
  <c r="Q172" i="8"/>
  <c r="Q173" i="8"/>
  <c r="Q174" i="8"/>
  <c r="Q175" i="8"/>
  <c r="Q176" i="8"/>
  <c r="Q177" i="8"/>
  <c r="Q178" i="8"/>
  <c r="Q179" i="8"/>
  <c r="Q180" i="8"/>
  <c r="Q181" i="8"/>
  <c r="Q182" i="8"/>
  <c r="Q183" i="8"/>
  <c r="Q184" i="8"/>
  <c r="Q185" i="8"/>
  <c r="Q186" i="8"/>
  <c r="Q187" i="8"/>
  <c r="Q188" i="8"/>
  <c r="Q189" i="8"/>
  <c r="Q190" i="8"/>
  <c r="Q191" i="8"/>
  <c r="Q192" i="8"/>
  <c r="Q193" i="8"/>
  <c r="Q194" i="8"/>
  <c r="Q195" i="8"/>
  <c r="Q196" i="8"/>
  <c r="Q197" i="8"/>
  <c r="Q198" i="8"/>
  <c r="Q199" i="8"/>
  <c r="Q200" i="8"/>
  <c r="Q201" i="8"/>
  <c r="Q202" i="8"/>
  <c r="Q203" i="8"/>
  <c r="Q204" i="8"/>
  <c r="Q205" i="8"/>
  <c r="Q206" i="8"/>
  <c r="Q207" i="8"/>
  <c r="Q208" i="8"/>
  <c r="Q209" i="8"/>
  <c r="Q210" i="8"/>
  <c r="Q211" i="8"/>
  <c r="Q212" i="8"/>
  <c r="Q213" i="8"/>
  <c r="Q214" i="8"/>
  <c r="Q215" i="8"/>
  <c r="Q216" i="8"/>
  <c r="Q217" i="8"/>
  <c r="Q218" i="8"/>
  <c r="Q219" i="8"/>
  <c r="Q220" i="8"/>
  <c r="Q221" i="8"/>
  <c r="Q222" i="8"/>
  <c r="Q223" i="8"/>
  <c r="Q224" i="8"/>
  <c r="Q225" i="8"/>
  <c r="Q226" i="8"/>
  <c r="Q227" i="8"/>
  <c r="Q228" i="8"/>
  <c r="Q229" i="8"/>
  <c r="Q230" i="8"/>
  <c r="Q231" i="8"/>
  <c r="Q232" i="8"/>
  <c r="Q233" i="8"/>
  <c r="Q234" i="8"/>
  <c r="Q235" i="8"/>
  <c r="Q236" i="8"/>
  <c r="Q237" i="8"/>
  <c r="Q238" i="8"/>
  <c r="Q239" i="8"/>
  <c r="Q240" i="8"/>
  <c r="Q241" i="8"/>
  <c r="Q242" i="8"/>
  <c r="Q243" i="8"/>
  <c r="Q244" i="8"/>
  <c r="Q245" i="8"/>
  <c r="Q246" i="8"/>
  <c r="Q247" i="8"/>
  <c r="Q248" i="8"/>
  <c r="Q249" i="8"/>
  <c r="Q250" i="8"/>
  <c r="Q251" i="8"/>
  <c r="Q252" i="8"/>
  <c r="Q253" i="8"/>
  <c r="Q254" i="8"/>
  <c r="Q255" i="8"/>
  <c r="Q256" i="8"/>
  <c r="Q257" i="8"/>
  <c r="Q258" i="8"/>
  <c r="Q259" i="8"/>
  <c r="Q260" i="8"/>
  <c r="Q261" i="8"/>
  <c r="Q262" i="8"/>
  <c r="Q263" i="8"/>
  <c r="Q264" i="8"/>
  <c r="Q265" i="8"/>
  <c r="Q266" i="8"/>
  <c r="Q267" i="8"/>
  <c r="Q268" i="8"/>
  <c r="Q269" i="8"/>
  <c r="Q270" i="8"/>
  <c r="Q271" i="8"/>
  <c r="Q272" i="8"/>
  <c r="Q273" i="8"/>
  <c r="Q274" i="8"/>
  <c r="Q275" i="8"/>
  <c r="Q276" i="8"/>
  <c r="Q277" i="8"/>
  <c r="Q278" i="8"/>
  <c r="Q279" i="8"/>
  <c r="Q280" i="8"/>
  <c r="Q281" i="8"/>
  <c r="Q282" i="8"/>
  <c r="Q283" i="8"/>
  <c r="Q284" i="8"/>
  <c r="Q285" i="8"/>
  <c r="Q286" i="8"/>
  <c r="Q287" i="8"/>
  <c r="Q288" i="8"/>
  <c r="Q289" i="8"/>
  <c r="Q290" i="8"/>
  <c r="Q291" i="8"/>
  <c r="Q292" i="8"/>
  <c r="Q293" i="8"/>
  <c r="Q294" i="8"/>
  <c r="Q295" i="8"/>
  <c r="Q296" i="8"/>
  <c r="Q297" i="8"/>
  <c r="Q298" i="8"/>
  <c r="Q299" i="8"/>
  <c r="Q300" i="8"/>
  <c r="Q301" i="8"/>
  <c r="Q302" i="8"/>
  <c r="Q303" i="8"/>
  <c r="Q304" i="8"/>
  <c r="Q305" i="8"/>
  <c r="Q306" i="8"/>
  <c r="Q307" i="8"/>
  <c r="Q308" i="8"/>
  <c r="Q309" i="8"/>
  <c r="Q310" i="8"/>
  <c r="Q311" i="8"/>
  <c r="Q312" i="8"/>
  <c r="Q313" i="8"/>
  <c r="Q314" i="8"/>
  <c r="Q315" i="8"/>
  <c r="Q316" i="8"/>
  <c r="Q317" i="8"/>
  <c r="Q318" i="8"/>
  <c r="Q319" i="8"/>
  <c r="Q320" i="8"/>
  <c r="Q321" i="8"/>
  <c r="Q322" i="8"/>
  <c r="Q323" i="8"/>
  <c r="Q324" i="8"/>
  <c r="Q325" i="8"/>
  <c r="Q326" i="8"/>
  <c r="Q327" i="8"/>
  <c r="Q328" i="8"/>
  <c r="Q329" i="8"/>
  <c r="Q330" i="8"/>
  <c r="Q331" i="8"/>
  <c r="Q332" i="8"/>
  <c r="Q333" i="8"/>
  <c r="Q334" i="8"/>
  <c r="Q335" i="8"/>
  <c r="Q336" i="8"/>
  <c r="Q337" i="8"/>
  <c r="Q338" i="8"/>
  <c r="Q339" i="8"/>
  <c r="Q340" i="8"/>
  <c r="Q341" i="8"/>
  <c r="Q342" i="8"/>
  <c r="Q343" i="8"/>
  <c r="Q344" i="8"/>
  <c r="Q345" i="8"/>
  <c r="Q346" i="8"/>
  <c r="Q347" i="8"/>
  <c r="Q348" i="8"/>
  <c r="Q349" i="8"/>
  <c r="Q350" i="8"/>
  <c r="Q351" i="8"/>
  <c r="Q352" i="8"/>
  <c r="Q353" i="8"/>
  <c r="Q354" i="8"/>
  <c r="Q355" i="8"/>
  <c r="Q356" i="8"/>
  <c r="Q357" i="8"/>
  <c r="Q358" i="8"/>
  <c r="Q359" i="8"/>
  <c r="Q360" i="8"/>
  <c r="Q361" i="8"/>
  <c r="Q362" i="8"/>
  <c r="Q363" i="8"/>
  <c r="Q364" i="8"/>
  <c r="Q365" i="8"/>
  <c r="Q366" i="8"/>
  <c r="F358" i="7" l="1"/>
  <c r="F580" i="7"/>
  <c r="F335" i="7"/>
  <c r="F239" i="7"/>
  <c r="F210" i="7"/>
  <c r="F154" i="7"/>
  <c r="F69" i="7"/>
  <c r="F153" i="7"/>
  <c r="F59" i="7"/>
  <c r="F238" i="7"/>
  <c r="F209" i="7"/>
  <c r="F170" i="7"/>
  <c r="F171" i="7"/>
  <c r="E28" i="7" l="1"/>
  <c r="F28" i="7" s="1"/>
  <c r="E58" i="7"/>
  <c r="F58" i="7" s="1"/>
  <c r="E77" i="7"/>
  <c r="F77" i="7" s="1"/>
  <c r="E150" i="7"/>
  <c r="F150" i="7" s="1"/>
  <c r="E152" i="7"/>
  <c r="F152" i="7" s="1"/>
  <c r="E272" i="7"/>
  <c r="F272" i="7" s="1"/>
  <c r="E322" i="7"/>
  <c r="F322" i="7" s="1"/>
  <c r="E419" i="7"/>
  <c r="F419" i="7" s="1"/>
  <c r="E435" i="7"/>
  <c r="F435" i="7" s="1"/>
  <c r="E445" i="7"/>
  <c r="F445" i="7" s="1"/>
  <c r="F457" i="7"/>
  <c r="E469" i="7"/>
  <c r="F469" i="7" s="1"/>
  <c r="E579" i="7"/>
  <c r="F579" i="7" s="1"/>
  <c r="F584" i="7"/>
  <c r="E632" i="7"/>
  <c r="A28" i="7"/>
  <c r="I28" i="7" s="1"/>
  <c r="A58" i="7"/>
  <c r="I58" i="7" s="1"/>
  <c r="A77" i="7"/>
  <c r="I77" i="7" s="1"/>
  <c r="A150" i="7"/>
  <c r="I150" i="7" s="1"/>
  <c r="A152" i="7"/>
  <c r="I152" i="7" s="1"/>
  <c r="A272" i="7"/>
  <c r="I272" i="7" s="1"/>
  <c r="A322" i="7"/>
  <c r="I322" i="7" s="1"/>
  <c r="A394" i="7"/>
  <c r="I394" i="7" s="1"/>
  <c r="A419" i="7"/>
  <c r="I419" i="7" s="1"/>
  <c r="A435" i="7"/>
  <c r="I435" i="7" s="1"/>
  <c r="A445" i="7"/>
  <c r="I445" i="7" s="1"/>
  <c r="A457" i="7"/>
  <c r="I457" i="7" s="1"/>
  <c r="A469" i="7"/>
  <c r="I469" i="7" s="1"/>
  <c r="A579" i="7"/>
  <c r="I579" i="7" s="1"/>
  <c r="A584" i="7"/>
  <c r="I584" i="7" s="1"/>
  <c r="A632" i="7"/>
  <c r="I632" i="7" s="1"/>
  <c r="G28" i="7"/>
  <c r="G58" i="7"/>
  <c r="G77" i="7"/>
  <c r="G150" i="7"/>
  <c r="G152" i="7"/>
  <c r="G272" i="7"/>
  <c r="G322" i="7"/>
  <c r="G394" i="7"/>
  <c r="G419" i="7"/>
  <c r="G435" i="7"/>
  <c r="G445" i="7"/>
  <c r="G457" i="7"/>
  <c r="G469" i="7"/>
  <c r="G579" i="7"/>
  <c r="G584" i="7"/>
  <c r="G632" i="7"/>
  <c r="H28" i="7"/>
  <c r="H58" i="7"/>
  <c r="H77" i="7"/>
  <c r="H150" i="7"/>
  <c r="H152" i="7"/>
  <c r="H272" i="7"/>
  <c r="H322" i="7"/>
  <c r="H394" i="7"/>
  <c r="H419" i="7"/>
  <c r="H435" i="7"/>
  <c r="H445" i="7"/>
  <c r="H457" i="7"/>
  <c r="H469" i="7"/>
  <c r="H579" i="7"/>
  <c r="H584" i="7"/>
  <c r="H632" i="7"/>
  <c r="E285" i="7"/>
  <c r="A285" i="7"/>
  <c r="I285" i="7" s="1"/>
  <c r="G285" i="7"/>
  <c r="H285" i="7"/>
  <c r="E66" i="7"/>
  <c r="A66" i="7"/>
  <c r="I66" i="7" s="1"/>
  <c r="G66" i="7"/>
  <c r="H66" i="7"/>
  <c r="F394" i="7" l="1"/>
  <c r="V2" i="8"/>
  <c r="V3" i="8"/>
  <c r="V4" i="8"/>
  <c r="V5" i="8"/>
  <c r="V6" i="8"/>
  <c r="V7" i="8"/>
  <c r="V8" i="8"/>
  <c r="V9" i="8"/>
  <c r="V10" i="8"/>
  <c r="V11" i="8"/>
  <c r="V12" i="8"/>
  <c r="V13" i="8"/>
  <c r="N2" i="8" l="1"/>
  <c r="N3" i="8"/>
  <c r="N4" i="8"/>
  <c r="N5" i="8"/>
  <c r="N6" i="8"/>
  <c r="N7" i="8"/>
  <c r="N8" i="8"/>
  <c r="N9" i="8"/>
  <c r="N10" i="8"/>
  <c r="N11" i="8"/>
  <c r="N12" i="8"/>
  <c r="N13" i="8"/>
  <c r="N14" i="8"/>
  <c r="N15" i="8"/>
  <c r="N16" i="8"/>
  <c r="N17" i="8"/>
  <c r="N18" i="8"/>
  <c r="N19" i="8"/>
  <c r="N20" i="8"/>
  <c r="N21" i="8"/>
  <c r="N22" i="8"/>
  <c r="N23" i="8"/>
  <c r="N24"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E655" i="7" l="1"/>
  <c r="E651" i="7"/>
  <c r="F443" i="7" s="1"/>
  <c r="E649" i="7"/>
  <c r="F423" i="7" s="1"/>
  <c r="E648" i="7"/>
  <c r="F422" i="7" s="1"/>
  <c r="E642" i="7"/>
  <c r="F351" i="7" s="1"/>
  <c r="E638" i="7"/>
  <c r="E627" i="7"/>
  <c r="E619" i="7"/>
  <c r="E613" i="7"/>
  <c r="E611" i="7"/>
  <c r="E609" i="7"/>
  <c r="E602" i="7"/>
  <c r="E597" i="7"/>
  <c r="E592" i="7"/>
  <c r="E590" i="7"/>
  <c r="E589" i="7"/>
  <c r="E582" i="7"/>
  <c r="E577" i="7"/>
  <c r="E571" i="7"/>
  <c r="E569" i="7"/>
  <c r="E568" i="7"/>
  <c r="E563" i="7"/>
  <c r="E556" i="7"/>
  <c r="E551" i="7"/>
  <c r="E547" i="7"/>
  <c r="E545" i="7"/>
  <c r="E544" i="7"/>
  <c r="E542" i="7"/>
  <c r="E538" i="7"/>
  <c r="E531" i="7"/>
  <c r="E525" i="7"/>
  <c r="E517" i="7"/>
  <c r="E509" i="7"/>
  <c r="E503" i="7"/>
  <c r="E500" i="7"/>
  <c r="E493" i="7"/>
  <c r="E479" i="7"/>
  <c r="E477" i="7"/>
  <c r="E467" i="7"/>
  <c r="E463" i="7"/>
  <c r="E441" i="7"/>
  <c r="E427" i="7"/>
  <c r="E417" i="7"/>
  <c r="E416" i="7"/>
  <c r="E412" i="7"/>
  <c r="E407" i="7"/>
  <c r="E406" i="7"/>
  <c r="E403" i="7"/>
  <c r="E396" i="7"/>
  <c r="E386" i="7"/>
  <c r="E384" i="7"/>
  <c r="E379" i="7"/>
  <c r="E376" i="7"/>
  <c r="E375" i="7"/>
  <c r="E374" i="7"/>
  <c r="E371" i="7"/>
  <c r="E368" i="7"/>
  <c r="E361" i="7"/>
  <c r="E357" i="7"/>
  <c r="E350" i="7"/>
  <c r="E345" i="7"/>
  <c r="E338" i="7"/>
  <c r="E326" i="7"/>
  <c r="E316" i="7"/>
  <c r="E314" i="7"/>
  <c r="E310" i="7"/>
  <c r="E308" i="7"/>
  <c r="E307" i="7"/>
  <c r="E301" i="7"/>
  <c r="E293" i="7"/>
  <c r="E287" i="7"/>
  <c r="E279" i="7"/>
  <c r="E270" i="7"/>
  <c r="E269" i="7"/>
  <c r="E264" i="7"/>
  <c r="E261" i="7"/>
  <c r="E259" i="7"/>
  <c r="E254" i="7"/>
  <c r="E245" i="7"/>
  <c r="E243" i="7"/>
  <c r="E233" i="7"/>
  <c r="E228" i="7"/>
  <c r="E218" i="7"/>
  <c r="E214" i="7"/>
  <c r="E208" i="7"/>
  <c r="E197" i="7"/>
  <c r="E200" i="7"/>
  <c r="E192" i="7"/>
  <c r="E186" i="7"/>
  <c r="E184" i="7"/>
  <c r="E180" i="7"/>
  <c r="E176" i="7"/>
  <c r="E174" i="7"/>
  <c r="E163" i="7"/>
  <c r="E146" i="7"/>
  <c r="E140" i="7"/>
  <c r="E134" i="7"/>
  <c r="E132" i="7"/>
  <c r="E127" i="7"/>
  <c r="E122" i="7"/>
  <c r="E121" i="7"/>
  <c r="E112" i="7"/>
  <c r="E111" i="7"/>
  <c r="E94" i="7"/>
  <c r="E86" i="7"/>
  <c r="E82" i="7"/>
  <c r="E75" i="7"/>
  <c r="E68" i="7"/>
  <c r="E56" i="7"/>
  <c r="E53" i="7"/>
  <c r="E46" i="7"/>
  <c r="E43" i="7"/>
  <c r="E40" i="7"/>
  <c r="E38" i="7"/>
  <c r="E26" i="7"/>
  <c r="E21" i="7"/>
  <c r="E18" i="7"/>
  <c r="E9" i="7"/>
  <c r="F285" i="7" l="1"/>
  <c r="F505" i="7"/>
  <c r="P2" i="8"/>
  <c r="P3" i="8"/>
  <c r="P4" i="8"/>
  <c r="P5" i="8"/>
  <c r="P6" i="8"/>
  <c r="P7" i="8"/>
  <c r="P8" i="8"/>
  <c r="P9" i="8"/>
  <c r="P10" i="8"/>
  <c r="P11" i="8"/>
  <c r="P12" i="8"/>
  <c r="P13" i="8"/>
  <c r="P14" i="8"/>
  <c r="P15" i="8"/>
  <c r="P16" i="8"/>
  <c r="P17" i="8"/>
  <c r="P18" i="8"/>
  <c r="P19" i="8"/>
  <c r="P20" i="8"/>
  <c r="P21" i="8"/>
  <c r="P22" i="8"/>
  <c r="P23" i="8"/>
  <c r="P24" i="8"/>
  <c r="P25" i="8"/>
  <c r="P26" i="8"/>
  <c r="P27" i="8"/>
  <c r="P28" i="8"/>
  <c r="P29"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01" i="8"/>
  <c r="P102" i="8"/>
  <c r="P103" i="8"/>
  <c r="P104" i="8"/>
  <c r="P105" i="8"/>
  <c r="P106" i="8"/>
  <c r="P107" i="8"/>
  <c r="P108" i="8"/>
  <c r="P109" i="8"/>
  <c r="P110" i="8"/>
  <c r="P111" i="8"/>
  <c r="P112" i="8"/>
  <c r="P113" i="8"/>
  <c r="P114" i="8"/>
  <c r="P115" i="8"/>
  <c r="P116" i="8"/>
  <c r="P117" i="8"/>
  <c r="P118" i="8"/>
  <c r="P119" i="8"/>
  <c r="P120" i="8"/>
  <c r="P121" i="8"/>
  <c r="P122" i="8"/>
  <c r="P123" i="8"/>
  <c r="P124" i="8"/>
  <c r="P125" i="8"/>
  <c r="P126" i="8"/>
  <c r="P127" i="8"/>
  <c r="P128" i="8"/>
  <c r="P129" i="8"/>
  <c r="P130" i="8"/>
  <c r="P131" i="8"/>
  <c r="P132" i="8"/>
  <c r="P133" i="8"/>
  <c r="P134" i="8"/>
  <c r="P135" i="8"/>
  <c r="P136" i="8"/>
  <c r="P137" i="8"/>
  <c r="P138" i="8"/>
  <c r="P139" i="8"/>
  <c r="P140" i="8"/>
  <c r="P141" i="8"/>
  <c r="P142" i="8"/>
  <c r="P143" i="8"/>
  <c r="P144" i="8"/>
  <c r="P145" i="8"/>
  <c r="P146" i="8"/>
  <c r="P147" i="8"/>
  <c r="P148" i="8"/>
  <c r="P149" i="8"/>
  <c r="P150" i="8"/>
  <c r="P151" i="8"/>
  <c r="P152" i="8"/>
  <c r="P153" i="8"/>
  <c r="P154" i="8"/>
  <c r="P155" i="8"/>
  <c r="P156" i="8"/>
  <c r="P157" i="8"/>
  <c r="P158" i="8"/>
  <c r="P159" i="8"/>
  <c r="P160" i="8"/>
  <c r="P161" i="8"/>
  <c r="P162" i="8"/>
  <c r="P163" i="8"/>
  <c r="P164" i="8"/>
  <c r="P165" i="8"/>
  <c r="P166" i="8"/>
  <c r="P167" i="8"/>
  <c r="P168" i="8"/>
  <c r="P169" i="8"/>
  <c r="P170" i="8"/>
  <c r="P171" i="8"/>
  <c r="P172" i="8"/>
  <c r="P173" i="8"/>
  <c r="P174" i="8"/>
  <c r="P175" i="8"/>
  <c r="P176" i="8"/>
  <c r="P177" i="8"/>
  <c r="P178" i="8"/>
  <c r="P179" i="8"/>
  <c r="P180" i="8"/>
  <c r="P181" i="8"/>
  <c r="P182" i="8"/>
  <c r="P183" i="8"/>
  <c r="P184" i="8"/>
  <c r="P185" i="8"/>
  <c r="P186" i="8"/>
  <c r="P187" i="8"/>
  <c r="P188" i="8"/>
  <c r="P189" i="8"/>
  <c r="P190" i="8"/>
  <c r="P191" i="8"/>
  <c r="P192" i="8"/>
  <c r="P193" i="8"/>
  <c r="P194" i="8"/>
  <c r="P195" i="8"/>
  <c r="P196" i="8"/>
  <c r="P197" i="8"/>
  <c r="P198" i="8"/>
  <c r="P199" i="8"/>
  <c r="P200" i="8"/>
  <c r="P201" i="8"/>
  <c r="P202" i="8"/>
  <c r="P203" i="8"/>
  <c r="P204" i="8"/>
  <c r="P205" i="8"/>
  <c r="P206" i="8"/>
  <c r="P207" i="8"/>
  <c r="P208" i="8"/>
  <c r="P209" i="8"/>
  <c r="P210" i="8"/>
  <c r="P211" i="8"/>
  <c r="P212" i="8"/>
  <c r="P213" i="8"/>
  <c r="P214" i="8"/>
  <c r="P215" i="8"/>
  <c r="P216" i="8"/>
  <c r="P217" i="8"/>
  <c r="P218" i="8"/>
  <c r="P219" i="8"/>
  <c r="P220" i="8"/>
  <c r="P221" i="8"/>
  <c r="P222" i="8"/>
  <c r="P223" i="8"/>
  <c r="P224" i="8"/>
  <c r="P225" i="8"/>
  <c r="P226" i="8"/>
  <c r="P227" i="8"/>
  <c r="P228" i="8"/>
  <c r="P229" i="8"/>
  <c r="P230" i="8"/>
  <c r="P231" i="8"/>
  <c r="P232" i="8"/>
  <c r="P233" i="8"/>
  <c r="P234" i="8"/>
  <c r="P235" i="8"/>
  <c r="P236" i="8"/>
  <c r="P237" i="8"/>
  <c r="P238" i="8"/>
  <c r="P239" i="8"/>
  <c r="P240" i="8"/>
  <c r="P241" i="8"/>
  <c r="P242" i="8"/>
  <c r="P243" i="8"/>
  <c r="P244" i="8"/>
  <c r="P245" i="8"/>
  <c r="P246" i="8"/>
  <c r="P247" i="8"/>
  <c r="P248" i="8"/>
  <c r="P249" i="8"/>
  <c r="P250" i="8"/>
  <c r="P251" i="8"/>
  <c r="P252" i="8"/>
  <c r="P253" i="8"/>
  <c r="P254" i="8"/>
  <c r="P255" i="8"/>
  <c r="P256" i="8"/>
  <c r="P257" i="8"/>
  <c r="P258" i="8"/>
  <c r="P259" i="8"/>
  <c r="P260" i="8"/>
  <c r="P261" i="8"/>
  <c r="P262" i="8"/>
  <c r="P263" i="8"/>
  <c r="P264" i="8"/>
  <c r="P265" i="8"/>
  <c r="P266" i="8"/>
  <c r="P267" i="8"/>
  <c r="P268" i="8"/>
  <c r="P269" i="8"/>
  <c r="P270" i="8"/>
  <c r="P271" i="8"/>
  <c r="P272" i="8"/>
  <c r="P273" i="8"/>
  <c r="P274" i="8"/>
  <c r="P275" i="8"/>
  <c r="P276" i="8"/>
  <c r="P277" i="8"/>
  <c r="P278" i="8"/>
  <c r="P279" i="8"/>
  <c r="P280" i="8"/>
  <c r="P281" i="8"/>
  <c r="P282" i="8"/>
  <c r="P283" i="8"/>
  <c r="P284" i="8"/>
  <c r="P285" i="8"/>
  <c r="P286" i="8"/>
  <c r="P287" i="8"/>
  <c r="P288"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5" i="8"/>
  <c r="P326" i="8"/>
  <c r="P327" i="8"/>
  <c r="P328" i="8"/>
  <c r="P329" i="8"/>
  <c r="P330" i="8"/>
  <c r="P331" i="8"/>
  <c r="P332" i="8"/>
  <c r="P333" i="8"/>
  <c r="P334" i="8"/>
  <c r="P335" i="8"/>
  <c r="P336" i="8"/>
  <c r="P337" i="8"/>
  <c r="P338" i="8"/>
  <c r="P339" i="8"/>
  <c r="P340" i="8"/>
  <c r="P341" i="8"/>
  <c r="P342" i="8"/>
  <c r="P343" i="8"/>
  <c r="P344" i="8"/>
  <c r="P345" i="8"/>
  <c r="P346" i="8"/>
  <c r="P347" i="8"/>
  <c r="P348" i="8"/>
  <c r="P349" i="8"/>
  <c r="P350" i="8"/>
  <c r="P351" i="8"/>
  <c r="P352" i="8"/>
  <c r="P353" i="8"/>
  <c r="P354" i="8"/>
  <c r="P355" i="8"/>
  <c r="P356" i="8"/>
  <c r="P357" i="8"/>
  <c r="P358" i="8"/>
  <c r="P359" i="8"/>
  <c r="P360" i="8"/>
  <c r="P361" i="8"/>
  <c r="P362" i="8"/>
  <c r="P363" i="8"/>
  <c r="P364" i="8"/>
  <c r="P365" i="8"/>
  <c r="P366" i="8"/>
  <c r="M2" i="8"/>
  <c r="M3" i="8"/>
  <c r="M4" i="8"/>
  <c r="M5" i="8"/>
  <c r="M6" i="8"/>
  <c r="M7" i="8"/>
  <c r="M8" i="8"/>
  <c r="M9" i="8"/>
  <c r="M10" i="8"/>
  <c r="M11" i="8"/>
  <c r="M12" i="8"/>
  <c r="M13" i="8"/>
  <c r="M14" i="8"/>
  <c r="M15" i="8"/>
  <c r="M16" i="8"/>
  <c r="M17" i="8"/>
  <c r="M18" i="8"/>
  <c r="M19" i="8"/>
  <c r="M20" i="8"/>
  <c r="M21" i="8"/>
  <c r="M22" i="8"/>
  <c r="M23" i="8"/>
  <c r="M24" i="8"/>
  <c r="M25"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H3" i="8" l="1"/>
  <c r="H4" i="8" s="1"/>
  <c r="I2" i="8"/>
  <c r="J2" i="8" s="1"/>
  <c r="O2" i="8" l="1"/>
  <c r="O3" i="8"/>
  <c r="H5" i="8"/>
  <c r="I4" i="8"/>
  <c r="J4" i="8" s="1"/>
  <c r="I3" i="8"/>
  <c r="J3" i="8" s="1"/>
  <c r="O16" i="8" l="1"/>
  <c r="O17" i="8"/>
  <c r="O11" i="8"/>
  <c r="O12" i="8"/>
  <c r="O15" i="8"/>
  <c r="O13" i="8"/>
  <c r="O14" i="8"/>
  <c r="O8" i="8"/>
  <c r="O9" i="8"/>
  <c r="O10" i="8"/>
  <c r="O4" i="8"/>
  <c r="O5" i="8"/>
  <c r="O6" i="8"/>
  <c r="O7" i="8"/>
  <c r="H6" i="8"/>
  <c r="I5" i="8"/>
  <c r="J5" i="8" s="1"/>
  <c r="O24" i="8" l="1"/>
  <c r="O18" i="8"/>
  <c r="O19" i="8"/>
  <c r="O23" i="8"/>
  <c r="O20" i="8"/>
  <c r="O21" i="8"/>
  <c r="O22" i="8"/>
  <c r="H7" i="8"/>
  <c r="I6" i="8"/>
  <c r="J6" i="8" s="1"/>
  <c r="O31" i="8" l="1"/>
  <c r="O25" i="8"/>
  <c r="O26" i="8"/>
  <c r="O27" i="8"/>
  <c r="O28" i="8"/>
  <c r="O29" i="8"/>
  <c r="O30" i="8"/>
  <c r="I7" i="8"/>
  <c r="J7" i="8" s="1"/>
  <c r="H8" i="8"/>
  <c r="O32" i="8" l="1"/>
  <c r="O33" i="8"/>
  <c r="O34" i="8"/>
  <c r="O35" i="8"/>
  <c r="O36" i="8"/>
  <c r="O37" i="8"/>
  <c r="O38" i="8"/>
  <c r="H9" i="8"/>
  <c r="I8" i="8"/>
  <c r="J8" i="8" s="1"/>
  <c r="O40" i="8" l="1"/>
  <c r="O41" i="8"/>
  <c r="O42" i="8"/>
  <c r="O39" i="8"/>
  <c r="O43" i="8"/>
  <c r="O44" i="8"/>
  <c r="O45" i="8"/>
  <c r="I9" i="8"/>
  <c r="J9" i="8" s="1"/>
  <c r="H10" i="8"/>
  <c r="O48" i="8" l="1"/>
  <c r="O49" i="8"/>
  <c r="O50" i="8"/>
  <c r="O51" i="8"/>
  <c r="O52" i="8"/>
  <c r="O47" i="8"/>
  <c r="O46" i="8"/>
  <c r="H11" i="8"/>
  <c r="I10" i="8"/>
  <c r="J10" i="8" s="1"/>
  <c r="O56" i="8" l="1"/>
  <c r="O57" i="8"/>
  <c r="O55" i="8"/>
  <c r="O58" i="8"/>
  <c r="O59" i="8"/>
  <c r="O53" i="8"/>
  <c r="O54" i="8"/>
  <c r="H12" i="8"/>
  <c r="I11" i="8"/>
  <c r="J11" i="8" s="1"/>
  <c r="O64" i="8" l="1"/>
  <c r="O65" i="8"/>
  <c r="O66" i="8"/>
  <c r="O63" i="8"/>
  <c r="O60" i="8"/>
  <c r="O61" i="8"/>
  <c r="O62" i="8"/>
  <c r="H13" i="8"/>
  <c r="I12" i="8"/>
  <c r="J12" i="8" s="1"/>
  <c r="O72" i="8" l="1"/>
  <c r="O73" i="8"/>
  <c r="O67" i="8"/>
  <c r="O68" i="8"/>
  <c r="O69" i="8"/>
  <c r="O71" i="8"/>
  <c r="O70" i="8"/>
  <c r="H14" i="8"/>
  <c r="I13" i="8"/>
  <c r="J13" i="8" s="1"/>
  <c r="O80" i="8" l="1"/>
  <c r="O79" i="8"/>
  <c r="O74" i="8"/>
  <c r="O75" i="8"/>
  <c r="O76" i="8"/>
  <c r="O77" i="8"/>
  <c r="O78" i="8"/>
  <c r="H15" i="8"/>
  <c r="I14" i="8"/>
  <c r="J14" i="8" s="1"/>
  <c r="O81" i="8" l="1"/>
  <c r="O87" i="8"/>
  <c r="O82" i="8"/>
  <c r="O83" i="8"/>
  <c r="O84" i="8"/>
  <c r="O85" i="8"/>
  <c r="O86" i="8"/>
  <c r="H16" i="8"/>
  <c r="I15" i="8"/>
  <c r="J15" i="8" s="1"/>
  <c r="O88" i="8" l="1"/>
  <c r="O89" i="8"/>
  <c r="O90" i="8"/>
  <c r="O91" i="8"/>
  <c r="O92" i="8"/>
  <c r="O93" i="8"/>
  <c r="O94" i="8"/>
  <c r="H17" i="8"/>
  <c r="I16" i="8"/>
  <c r="J16" i="8" s="1"/>
  <c r="O96" i="8" l="1"/>
  <c r="O100" i="8"/>
  <c r="O97" i="8"/>
  <c r="O98" i="8"/>
  <c r="O95" i="8"/>
  <c r="O99" i="8"/>
  <c r="O101" i="8"/>
  <c r="I17" i="8"/>
  <c r="J17" i="8" s="1"/>
  <c r="H18" i="8"/>
  <c r="O104" i="8" l="1"/>
  <c r="O105" i="8"/>
  <c r="O108" i="8"/>
  <c r="O106" i="8"/>
  <c r="O107" i="8"/>
  <c r="O103" i="8"/>
  <c r="O102" i="8"/>
  <c r="H19" i="8"/>
  <c r="I18" i="8"/>
  <c r="J18" i="8" s="1"/>
  <c r="O112" i="8" l="1"/>
  <c r="O113" i="8"/>
  <c r="O114" i="8"/>
  <c r="O115" i="8"/>
  <c r="O111" i="8"/>
  <c r="O109" i="8"/>
  <c r="O110" i="8"/>
  <c r="H20" i="8"/>
  <c r="I19" i="8"/>
  <c r="J19" i="8" s="1"/>
  <c r="O120" i="8" l="1"/>
  <c r="O121" i="8"/>
  <c r="O122" i="8"/>
  <c r="O116" i="8"/>
  <c r="O117" i="8"/>
  <c r="O119" i="8"/>
  <c r="O118" i="8"/>
  <c r="H21" i="8"/>
  <c r="I20" i="8"/>
  <c r="J20" i="8" s="1"/>
  <c r="O128" i="8" l="1"/>
  <c r="O127" i="8"/>
  <c r="O129" i="8"/>
  <c r="O123" i="8"/>
  <c r="O124" i="8"/>
  <c r="O125" i="8"/>
  <c r="O126" i="8"/>
  <c r="H22" i="8"/>
  <c r="I21" i="8"/>
  <c r="J21" i="8" s="1"/>
  <c r="O136" i="8" l="1"/>
  <c r="O135" i="8"/>
  <c r="O130" i="8"/>
  <c r="O131" i="8"/>
  <c r="O132" i="8"/>
  <c r="O133" i="8"/>
  <c r="O134" i="8"/>
  <c r="I22" i="8"/>
  <c r="J22" i="8" s="1"/>
  <c r="H23" i="8"/>
  <c r="O137" i="8" l="1"/>
  <c r="O138" i="8"/>
  <c r="O143" i="8"/>
  <c r="O139" i="8"/>
  <c r="O140" i="8"/>
  <c r="O141" i="8"/>
  <c r="O142" i="8"/>
  <c r="I23" i="8"/>
  <c r="J23" i="8" s="1"/>
  <c r="H24" i="8"/>
  <c r="O144" i="8" l="1"/>
  <c r="O148" i="8"/>
  <c r="O145" i="8"/>
  <c r="O146" i="8"/>
  <c r="O147" i="8"/>
  <c r="O149" i="8"/>
  <c r="O150" i="8"/>
  <c r="I24" i="8"/>
  <c r="J24" i="8" s="1"/>
  <c r="H25" i="8"/>
  <c r="O152" i="8" l="1"/>
  <c r="O153" i="8"/>
  <c r="O154" i="8"/>
  <c r="O155" i="8"/>
  <c r="O156" i="8"/>
  <c r="O151" i="8"/>
  <c r="O157" i="8"/>
  <c r="I25" i="8"/>
  <c r="J25" i="8" s="1"/>
  <c r="H26" i="8"/>
  <c r="O160" i="8" l="1"/>
  <c r="O159" i="8"/>
  <c r="O161" i="8"/>
  <c r="O164" i="8"/>
  <c r="O162" i="8"/>
  <c r="O163" i="8"/>
  <c r="O158" i="8"/>
  <c r="H27" i="8"/>
  <c r="I26" i="8"/>
  <c r="J26" i="8" s="1"/>
  <c r="O168" i="8" l="1"/>
  <c r="O169" i="8"/>
  <c r="O170" i="8"/>
  <c r="O171" i="8"/>
  <c r="O167" i="8"/>
  <c r="O165" i="8"/>
  <c r="O166" i="8"/>
  <c r="H28" i="8"/>
  <c r="I27" i="8"/>
  <c r="J27" i="8" s="1"/>
  <c r="O176" i="8" l="1"/>
  <c r="O177" i="8"/>
  <c r="O178" i="8"/>
  <c r="O172" i="8"/>
  <c r="O173" i="8"/>
  <c r="O175" i="8"/>
  <c r="O174" i="8"/>
  <c r="H29" i="8"/>
  <c r="I28" i="8"/>
  <c r="J28" i="8" s="1"/>
  <c r="O184" i="8" l="1"/>
  <c r="O185" i="8"/>
  <c r="O183" i="8"/>
  <c r="O179" i="8"/>
  <c r="O180" i="8"/>
  <c r="O181" i="8"/>
  <c r="O182" i="8"/>
  <c r="H30" i="8"/>
  <c r="I29" i="8"/>
  <c r="J29" i="8" s="1"/>
  <c r="O192" i="8" l="1"/>
  <c r="O188" i="8"/>
  <c r="O186" i="8"/>
  <c r="O187" i="8"/>
  <c r="O191" i="8"/>
  <c r="O189" i="8"/>
  <c r="O190" i="8"/>
  <c r="I30" i="8"/>
  <c r="J30" i="8" s="1"/>
  <c r="H31" i="8"/>
  <c r="O193" i="8" l="1"/>
  <c r="O194" i="8"/>
  <c r="O199" i="8"/>
  <c r="O195" i="8"/>
  <c r="O196" i="8"/>
  <c r="O197" i="8"/>
  <c r="O198" i="8"/>
  <c r="I31" i="8"/>
  <c r="J31" i="8" s="1"/>
  <c r="H32" i="8"/>
  <c r="O200" i="8" l="1"/>
  <c r="O205" i="8"/>
  <c r="O201" i="8"/>
  <c r="O204" i="8"/>
  <c r="O202" i="8"/>
  <c r="O203" i="8"/>
  <c r="O206" i="8"/>
  <c r="H33" i="8"/>
  <c r="I32" i="8"/>
  <c r="J32" i="8" s="1"/>
  <c r="O208" i="8" l="1"/>
  <c r="O207" i="8"/>
  <c r="O209" i="8"/>
  <c r="O210" i="8"/>
  <c r="O212" i="8"/>
  <c r="O211" i="8"/>
  <c r="O213" i="8"/>
  <c r="I33" i="8"/>
  <c r="J33" i="8" s="1"/>
  <c r="H34" i="8"/>
  <c r="O216" i="8" l="1"/>
  <c r="O217" i="8"/>
  <c r="O218" i="8"/>
  <c r="O219" i="8"/>
  <c r="O215" i="8"/>
  <c r="O220" i="8"/>
  <c r="O214" i="8"/>
  <c r="H35" i="8"/>
  <c r="I34" i="8"/>
  <c r="J34" i="8" s="1"/>
  <c r="O224" i="8" l="1"/>
  <c r="O225" i="8"/>
  <c r="O221" i="8"/>
  <c r="O226" i="8"/>
  <c r="O227" i="8"/>
  <c r="O223" i="8"/>
  <c r="O222" i="8"/>
  <c r="H36" i="8"/>
  <c r="I35" i="8"/>
  <c r="J35" i="8" s="1"/>
  <c r="O232" i="8" l="1"/>
  <c r="O228" i="8"/>
  <c r="O233" i="8"/>
  <c r="O231" i="8"/>
  <c r="O234" i="8"/>
  <c r="O229" i="8"/>
  <c r="O230" i="8"/>
  <c r="H37" i="8"/>
  <c r="I36" i="8"/>
  <c r="J36" i="8" s="1"/>
  <c r="O240" i="8" l="1"/>
  <c r="O241" i="8"/>
  <c r="O239" i="8"/>
  <c r="O235" i="8"/>
  <c r="O236" i="8"/>
  <c r="O237" i="8"/>
  <c r="O238" i="8"/>
  <c r="H38" i="8"/>
  <c r="I37" i="8"/>
  <c r="J37" i="8" s="1"/>
  <c r="O248" i="8" l="1"/>
  <c r="O244" i="8"/>
  <c r="O242" i="8"/>
  <c r="O243" i="8"/>
  <c r="O247" i="8"/>
  <c r="O245" i="8"/>
  <c r="O246" i="8"/>
  <c r="H39" i="8"/>
  <c r="I38" i="8"/>
  <c r="J38" i="8" s="1"/>
  <c r="O255" i="8" l="1"/>
  <c r="O249" i="8"/>
  <c r="O253" i="8"/>
  <c r="O250" i="8"/>
  <c r="O252" i="8"/>
  <c r="O251" i="8"/>
  <c r="O254" i="8"/>
  <c r="I39" i="8"/>
  <c r="J39" i="8" s="1"/>
  <c r="H40" i="8"/>
  <c r="O256" i="8" l="1"/>
  <c r="O261" i="8"/>
  <c r="O257" i="8"/>
  <c r="O258" i="8"/>
  <c r="O259" i="8"/>
  <c r="O260" i="8"/>
  <c r="O262" i="8"/>
  <c r="H41" i="8"/>
  <c r="I40" i="8"/>
  <c r="J40" i="8" s="1"/>
  <c r="O264" i="8" l="1"/>
  <c r="O268" i="8"/>
  <c r="O265" i="8"/>
  <c r="O266" i="8"/>
  <c r="O267" i="8"/>
  <c r="O269" i="8"/>
  <c r="O263" i="8"/>
  <c r="I41" i="8"/>
  <c r="J41" i="8" s="1"/>
  <c r="H42" i="8"/>
  <c r="O272" i="8" l="1"/>
  <c r="O273" i="8"/>
  <c r="O271" i="8"/>
  <c r="O274" i="8"/>
  <c r="O275" i="8"/>
  <c r="O276" i="8"/>
  <c r="O270" i="8"/>
  <c r="H43" i="8"/>
  <c r="I42" i="8"/>
  <c r="J42" i="8" s="1"/>
  <c r="O280" i="8" l="1"/>
  <c r="O281" i="8"/>
  <c r="O282" i="8"/>
  <c r="O277" i="8"/>
  <c r="O283" i="8"/>
  <c r="O279" i="8"/>
  <c r="O278" i="8"/>
  <c r="H44" i="8"/>
  <c r="I43" i="8"/>
  <c r="J43" i="8" s="1"/>
  <c r="O288" i="8" l="1"/>
  <c r="O289" i="8"/>
  <c r="O284" i="8"/>
  <c r="O290" i="8"/>
  <c r="O287" i="8"/>
  <c r="O285" i="8"/>
  <c r="O286" i="8"/>
  <c r="H45" i="8"/>
  <c r="I44" i="8"/>
  <c r="J44" i="8" s="1"/>
  <c r="O296" i="8" l="1"/>
  <c r="O294" i="8"/>
  <c r="O297" i="8"/>
  <c r="O292" i="8"/>
  <c r="O291" i="8"/>
  <c r="O295" i="8"/>
  <c r="O293" i="8"/>
  <c r="H46" i="8"/>
  <c r="I45" i="8"/>
  <c r="J45" i="8" s="1"/>
  <c r="O304" i="8" l="1"/>
  <c r="O303" i="8"/>
  <c r="O301" i="8"/>
  <c r="O298" i="8"/>
  <c r="O299" i="8"/>
  <c r="O302" i="8"/>
  <c r="O300" i="8"/>
  <c r="I46" i="8"/>
  <c r="J46" i="8" s="1"/>
  <c r="H47" i="8"/>
  <c r="O308" i="8" l="1"/>
  <c r="O309" i="8"/>
  <c r="O305" i="8"/>
  <c r="O306" i="8"/>
  <c r="O307" i="8"/>
  <c r="O311" i="8"/>
  <c r="O310" i="8"/>
  <c r="H48" i="8"/>
  <c r="I47" i="8"/>
  <c r="J47" i="8" s="1"/>
  <c r="O312" i="8" l="1"/>
  <c r="O313" i="8"/>
  <c r="O314" i="8"/>
  <c r="O315" i="8"/>
  <c r="O316" i="8"/>
  <c r="O317" i="8"/>
  <c r="O318" i="8"/>
  <c r="H49" i="8"/>
  <c r="I48" i="8"/>
  <c r="J48" i="8" s="1"/>
  <c r="O320" i="8" l="1"/>
  <c r="O321" i="8"/>
  <c r="O324" i="8"/>
  <c r="O322" i="8"/>
  <c r="O325" i="8"/>
  <c r="O323" i="8"/>
  <c r="O319" i="8"/>
  <c r="I49" i="8"/>
  <c r="J49" i="8" s="1"/>
  <c r="H50" i="8"/>
  <c r="O328" i="8" l="1"/>
  <c r="O329" i="8"/>
  <c r="O326" i="8"/>
  <c r="O327" i="8"/>
  <c r="O330" i="8"/>
  <c r="O332" i="8"/>
  <c r="O331" i="8"/>
  <c r="H51" i="8"/>
  <c r="I50" i="8"/>
  <c r="J50" i="8" s="1"/>
  <c r="O336" i="8" l="1"/>
  <c r="O337" i="8"/>
  <c r="O338" i="8"/>
  <c r="O334" i="8"/>
  <c r="O335" i="8"/>
  <c r="O339" i="8"/>
  <c r="O333" i="8"/>
  <c r="H52" i="8"/>
  <c r="I51" i="8"/>
  <c r="J51" i="8" s="1"/>
  <c r="O344" i="8" l="1"/>
  <c r="O342" i="8"/>
  <c r="O345" i="8"/>
  <c r="O346" i="8"/>
  <c r="O340" i="8"/>
  <c r="O343" i="8"/>
  <c r="O341" i="8"/>
  <c r="H53" i="8"/>
  <c r="I52" i="8"/>
  <c r="J52" i="8" s="1"/>
  <c r="O352" i="8" l="1"/>
  <c r="O348" i="8"/>
  <c r="O351" i="8"/>
  <c r="O353" i="8"/>
  <c r="O349" i="8"/>
  <c r="O347" i="8"/>
  <c r="O350" i="8"/>
  <c r="H54" i="8"/>
  <c r="I53" i="8"/>
  <c r="J53" i="8" s="1"/>
  <c r="O360" i="8" l="1"/>
  <c r="O357" i="8"/>
  <c r="O354" i="8"/>
  <c r="O355" i="8"/>
  <c r="O356" i="8"/>
  <c r="O359" i="8"/>
  <c r="O358" i="8"/>
  <c r="I54" i="8"/>
  <c r="J54" i="8" s="1"/>
  <c r="O361" i="8" l="1"/>
  <c r="O364" i="8"/>
  <c r="O366" i="8"/>
  <c r="O362" i="8"/>
  <c r="O363" i="8"/>
  <c r="O365" i="8"/>
  <c r="A27" i="7"/>
  <c r="I27" i="7" s="1"/>
  <c r="A57" i="7"/>
  <c r="I57" i="7" s="1"/>
  <c r="A76" i="7"/>
  <c r="I76" i="7" s="1"/>
  <c r="A149" i="7"/>
  <c r="I149" i="7" s="1"/>
  <c r="A151" i="7"/>
  <c r="I151" i="7" s="1"/>
  <c r="A271" i="7"/>
  <c r="I271" i="7" s="1"/>
  <c r="A321" i="7"/>
  <c r="I321" i="7" s="1"/>
  <c r="A393" i="7"/>
  <c r="I393" i="7" s="1"/>
  <c r="A418" i="7"/>
  <c r="I418" i="7" s="1"/>
  <c r="A434" i="7"/>
  <c r="I434" i="7" s="1"/>
  <c r="A444" i="7"/>
  <c r="I444" i="7" s="1"/>
  <c r="A456" i="7"/>
  <c r="I456" i="7" s="1"/>
  <c r="A468" i="7"/>
  <c r="I468" i="7" s="1"/>
  <c r="A578" i="7"/>
  <c r="I578" i="7" s="1"/>
  <c r="A583" i="7"/>
  <c r="I583" i="7" s="1"/>
  <c r="A631" i="7"/>
  <c r="I631" i="7" s="1"/>
  <c r="G27" i="7"/>
  <c r="G57" i="7"/>
  <c r="G76" i="7"/>
  <c r="G149" i="7"/>
  <c r="G151" i="7"/>
  <c r="G271" i="7"/>
  <c r="G321" i="7"/>
  <c r="G393" i="7"/>
  <c r="G418" i="7"/>
  <c r="G434" i="7"/>
  <c r="G444" i="7"/>
  <c r="G456" i="7"/>
  <c r="G468" i="7"/>
  <c r="G578" i="7"/>
  <c r="G583" i="7"/>
  <c r="G631" i="7"/>
  <c r="H27" i="7"/>
  <c r="E27" i="7" s="1"/>
  <c r="J28" i="7" s="1"/>
  <c r="H57" i="7"/>
  <c r="E57" i="7" s="1"/>
  <c r="J58" i="7" s="1"/>
  <c r="H76" i="7"/>
  <c r="E76" i="7" s="1"/>
  <c r="J77" i="7" s="1"/>
  <c r="H149" i="7"/>
  <c r="E149" i="7" s="1"/>
  <c r="J150" i="7" s="1"/>
  <c r="H151" i="7"/>
  <c r="E151" i="7" s="1"/>
  <c r="J152" i="7" s="1"/>
  <c r="H271" i="7"/>
  <c r="E271" i="7" s="1"/>
  <c r="J272" i="7" s="1"/>
  <c r="H321" i="7"/>
  <c r="E321" i="7" s="1"/>
  <c r="J322" i="7" s="1"/>
  <c r="H393" i="7"/>
  <c r="E393" i="7" s="1"/>
  <c r="J394" i="7" s="1"/>
  <c r="H418" i="7"/>
  <c r="E418" i="7" s="1"/>
  <c r="J419" i="7" s="1"/>
  <c r="H434" i="7"/>
  <c r="E434" i="7" s="1"/>
  <c r="J435" i="7" s="1"/>
  <c r="H444" i="7"/>
  <c r="E444" i="7" s="1"/>
  <c r="J445" i="7" s="1"/>
  <c r="H456" i="7"/>
  <c r="E456" i="7" s="1"/>
  <c r="J457" i="7" s="1"/>
  <c r="H468" i="7"/>
  <c r="E468" i="7" s="1"/>
  <c r="J469" i="7" s="1"/>
  <c r="H578" i="7"/>
  <c r="E578" i="7" s="1"/>
  <c r="J579" i="7" s="1"/>
  <c r="H583" i="7"/>
  <c r="E583" i="7" s="1"/>
  <c r="J584" i="7" s="1"/>
  <c r="H631" i="7"/>
  <c r="E631" i="7" s="1"/>
  <c r="J632" i="7" s="1"/>
  <c r="F632" i="7" l="1"/>
  <c r="F57" i="7"/>
  <c r="F27" i="7"/>
  <c r="F418" i="7"/>
  <c r="F583" i="7"/>
  <c r="F321" i="7"/>
  <c r="F149" i="7"/>
  <c r="F271" i="7"/>
  <c r="F393" i="7"/>
  <c r="F578" i="7"/>
  <c r="F76" i="7"/>
  <c r="F631" i="7"/>
  <c r="F468" i="7"/>
  <c r="F151" i="7"/>
  <c r="F456" i="7"/>
  <c r="F444" i="7"/>
  <c r="F434" i="7"/>
  <c r="F538" i="7" l="1"/>
  <c r="A538" i="7"/>
  <c r="I538" i="7" s="1"/>
  <c r="G538" i="7"/>
  <c r="H538" i="7"/>
  <c r="E433" i="7" l="1"/>
  <c r="A648" i="7"/>
  <c r="I648" i="7" s="1"/>
  <c r="A316" i="7"/>
  <c r="I316" i="7" s="1"/>
  <c r="A479" i="7"/>
  <c r="I479" i="7" s="1"/>
  <c r="A43" i="7"/>
  <c r="I43" i="7" s="1"/>
  <c r="A433" i="7"/>
  <c r="I433" i="7" s="1"/>
  <c r="A374" i="7"/>
  <c r="I374" i="7" s="1"/>
  <c r="A180" i="7"/>
  <c r="I180" i="7" s="1"/>
  <c r="A40" i="7"/>
  <c r="I40" i="7" s="1"/>
  <c r="G648" i="7"/>
  <c r="G316" i="7"/>
  <c r="G479" i="7"/>
  <c r="G43" i="7"/>
  <c r="G433" i="7"/>
  <c r="G374" i="7"/>
  <c r="G180" i="7"/>
  <c r="G40" i="7"/>
  <c r="H648" i="7"/>
  <c r="H316" i="7"/>
  <c r="H479" i="7"/>
  <c r="H43" i="7"/>
  <c r="H433" i="7"/>
  <c r="H374" i="7"/>
  <c r="H180" i="7"/>
  <c r="H40" i="7"/>
  <c r="A68" i="7"/>
  <c r="I68" i="7" s="1"/>
  <c r="A613" i="7"/>
  <c r="I613" i="7" s="1"/>
  <c r="A651" i="7"/>
  <c r="I651" i="7" s="1"/>
  <c r="A544" i="7"/>
  <c r="I544" i="7" s="1"/>
  <c r="A310" i="7"/>
  <c r="I310" i="7" s="1"/>
  <c r="A338" i="7"/>
  <c r="I338" i="7" s="1"/>
  <c r="A21" i="7"/>
  <c r="I21" i="7" s="1"/>
  <c r="G68" i="7"/>
  <c r="G613" i="7"/>
  <c r="G651" i="7"/>
  <c r="G544" i="7"/>
  <c r="G310" i="7"/>
  <c r="G338" i="7"/>
  <c r="G21" i="7"/>
  <c r="H68" i="7"/>
  <c r="H613" i="7"/>
  <c r="H651" i="7"/>
  <c r="H544" i="7"/>
  <c r="H310" i="7"/>
  <c r="H338" i="7"/>
  <c r="H21" i="7"/>
  <c r="A396" i="7" l="1"/>
  <c r="I396" i="7" s="1"/>
  <c r="G396" i="7"/>
  <c r="H396" i="7"/>
  <c r="G4" i="7"/>
  <c r="G5" i="7"/>
  <c r="G6" i="7"/>
  <c r="G7" i="7"/>
  <c r="G8" i="7"/>
  <c r="G9" i="7"/>
  <c r="G10" i="7"/>
  <c r="G12" i="7"/>
  <c r="G13" i="7"/>
  <c r="G14" i="7"/>
  <c r="G15" i="7"/>
  <c r="G16" i="7"/>
  <c r="G17" i="7"/>
  <c r="G18" i="7"/>
  <c r="G19" i="7"/>
  <c r="G20" i="7"/>
  <c r="G22" i="7"/>
  <c r="G23" i="7"/>
  <c r="G25" i="7"/>
  <c r="G26" i="7"/>
  <c r="G29" i="7"/>
  <c r="G30" i="7"/>
  <c r="G31" i="7"/>
  <c r="G32" i="7"/>
  <c r="G33" i="7"/>
  <c r="G34" i="7"/>
  <c r="G35" i="7"/>
  <c r="G36" i="7"/>
  <c r="G37" i="7"/>
  <c r="G38" i="7"/>
  <c r="G39" i="7"/>
  <c r="G41" i="7"/>
  <c r="G42" i="7"/>
  <c r="G44" i="7"/>
  <c r="G45" i="7"/>
  <c r="G46" i="7"/>
  <c r="G49" i="7"/>
  <c r="G50" i="7"/>
  <c r="G51" i="7"/>
  <c r="G52" i="7"/>
  <c r="G53" i="7"/>
  <c r="G54" i="7"/>
  <c r="G55" i="7"/>
  <c r="G56" i="7"/>
  <c r="G61" i="7"/>
  <c r="G62" i="7"/>
  <c r="G63" i="7"/>
  <c r="G64" i="7"/>
  <c r="G65" i="7"/>
  <c r="G67" i="7"/>
  <c r="G71" i="7"/>
  <c r="G72" i="7"/>
  <c r="G73" i="7"/>
  <c r="G74" i="7"/>
  <c r="G75" i="7"/>
  <c r="G78" i="7"/>
  <c r="G81" i="7"/>
  <c r="G82" i="7"/>
  <c r="G85" i="7"/>
  <c r="G86" i="7"/>
  <c r="G87" i="7"/>
  <c r="G88" i="7"/>
  <c r="G89" i="7"/>
  <c r="G90" i="7"/>
  <c r="G91" i="7"/>
  <c r="G92" i="7"/>
  <c r="G93" i="7"/>
  <c r="G94" i="7"/>
  <c r="G97" i="7"/>
  <c r="G98" i="7"/>
  <c r="G99" i="7"/>
  <c r="G100" i="7"/>
  <c r="G102" i="7"/>
  <c r="G103" i="7"/>
  <c r="G104" i="7"/>
  <c r="G105" i="7"/>
  <c r="G107" i="7"/>
  <c r="G108" i="7"/>
  <c r="G109" i="7"/>
  <c r="G110" i="7"/>
  <c r="G111" i="7"/>
  <c r="G112" i="7"/>
  <c r="G115" i="7"/>
  <c r="G116" i="7"/>
  <c r="G118" i="7"/>
  <c r="G119" i="7"/>
  <c r="G120" i="7"/>
  <c r="G121" i="7"/>
  <c r="G122" i="7"/>
  <c r="G123" i="7"/>
  <c r="G124" i="7"/>
  <c r="G125" i="7"/>
  <c r="G126" i="7"/>
  <c r="G127" i="7"/>
  <c r="G128" i="7"/>
  <c r="G129" i="7"/>
  <c r="G130" i="7"/>
  <c r="G131" i="7"/>
  <c r="G132" i="7"/>
  <c r="G133" i="7"/>
  <c r="G134" i="7"/>
  <c r="G135" i="7"/>
  <c r="G136" i="7"/>
  <c r="G137" i="7"/>
  <c r="G138" i="7"/>
  <c r="G139" i="7"/>
  <c r="G140" i="7"/>
  <c r="G141" i="7"/>
  <c r="G142" i="7"/>
  <c r="G144" i="7"/>
  <c r="G145" i="7"/>
  <c r="G146" i="7"/>
  <c r="G147" i="7"/>
  <c r="G159" i="7"/>
  <c r="G160" i="7"/>
  <c r="G161" i="7"/>
  <c r="G162" i="7"/>
  <c r="G163" i="7"/>
  <c r="G172" i="7"/>
  <c r="G173" i="7"/>
  <c r="G174" i="7"/>
  <c r="G175" i="7"/>
  <c r="G176" i="7"/>
  <c r="G177" i="7"/>
  <c r="G178" i="7"/>
  <c r="G179" i="7"/>
  <c r="G181" i="7"/>
  <c r="G182" i="7"/>
  <c r="G183" i="7"/>
  <c r="G184" i="7"/>
  <c r="G185" i="7"/>
  <c r="G186" i="7"/>
  <c r="G189" i="7"/>
  <c r="G191" i="7"/>
  <c r="G192" i="7"/>
  <c r="G193" i="7"/>
  <c r="G194" i="7"/>
  <c r="G196" i="7"/>
  <c r="G197" i="7"/>
  <c r="G198" i="7"/>
  <c r="G199" i="7"/>
  <c r="G200" i="7"/>
  <c r="G201" i="7"/>
  <c r="G202" i="7"/>
  <c r="G203" i="7"/>
  <c r="G204" i="7"/>
  <c r="G205" i="7"/>
  <c r="G206" i="7"/>
  <c r="G207" i="7"/>
  <c r="G208" i="7"/>
  <c r="G211" i="7"/>
  <c r="G212" i="7"/>
  <c r="G213" i="7"/>
  <c r="G214" i="7"/>
  <c r="G217" i="7"/>
  <c r="G218" i="7"/>
  <c r="G219" i="7"/>
  <c r="G220" i="7"/>
  <c r="G221" i="7"/>
  <c r="G222" i="7"/>
  <c r="G223" i="7"/>
  <c r="G224" i="7"/>
  <c r="G225" i="7"/>
  <c r="G227" i="7"/>
  <c r="G228" i="7"/>
  <c r="G229" i="7"/>
  <c r="G230" i="7"/>
  <c r="G231" i="7"/>
  <c r="G232" i="7"/>
  <c r="G233" i="7"/>
  <c r="G240" i="7"/>
  <c r="G241" i="7"/>
  <c r="G242" i="7"/>
  <c r="G243" i="7"/>
  <c r="G244" i="7"/>
  <c r="G245" i="7"/>
  <c r="G248" i="7"/>
  <c r="G249" i="7"/>
  <c r="G250" i="7"/>
  <c r="G251" i="7"/>
  <c r="G252" i="7"/>
  <c r="G253" i="7"/>
  <c r="G254" i="7"/>
  <c r="G257" i="7"/>
  <c r="G258" i="7"/>
  <c r="G259" i="7"/>
  <c r="G260" i="7"/>
  <c r="G261" i="7"/>
  <c r="G262" i="7"/>
  <c r="G263" i="7"/>
  <c r="G264" i="7"/>
  <c r="G265" i="7"/>
  <c r="G266" i="7"/>
  <c r="G267" i="7"/>
  <c r="G268" i="7"/>
  <c r="G269" i="7"/>
  <c r="G270" i="7"/>
  <c r="G273" i="7"/>
  <c r="G277" i="7"/>
  <c r="G278" i="7"/>
  <c r="G279" i="7"/>
  <c r="G280" i="7"/>
  <c r="G281" i="7"/>
  <c r="G282" i="7"/>
  <c r="G283" i="7"/>
  <c r="G284" i="7"/>
  <c r="G286" i="7"/>
  <c r="G287" i="7"/>
  <c r="G288" i="7"/>
  <c r="G292" i="7"/>
  <c r="G293" i="7"/>
  <c r="G296" i="7"/>
  <c r="G297" i="7"/>
  <c r="G298" i="7"/>
  <c r="G299" i="7"/>
  <c r="G300" i="7"/>
  <c r="G301" i="7"/>
  <c r="G302" i="7"/>
  <c r="G303" i="7"/>
  <c r="G304" i="7"/>
  <c r="G305" i="7"/>
  <c r="G306" i="7"/>
  <c r="G307" i="7"/>
  <c r="G308" i="7"/>
  <c r="G309" i="7"/>
  <c r="G311" i="7"/>
  <c r="G312" i="7"/>
  <c r="G313" i="7"/>
  <c r="G314" i="7"/>
  <c r="G315" i="7"/>
  <c r="G323" i="7"/>
  <c r="G324" i="7"/>
  <c r="G325" i="7"/>
  <c r="G326" i="7"/>
  <c r="G327" i="7"/>
  <c r="G328" i="7"/>
  <c r="G330" i="7"/>
  <c r="G331" i="7"/>
  <c r="G337" i="7"/>
  <c r="G341" i="7"/>
  <c r="G342" i="7"/>
  <c r="G343" i="7"/>
  <c r="G344" i="7"/>
  <c r="G345" i="7"/>
  <c r="G346" i="7"/>
  <c r="G347" i="7"/>
  <c r="G348" i="7"/>
  <c r="G349" i="7"/>
  <c r="G350" i="7"/>
  <c r="G355" i="7"/>
  <c r="G356" i="7"/>
  <c r="G357" i="7"/>
  <c r="G360" i="7"/>
  <c r="G361" i="7"/>
  <c r="G364" i="7"/>
  <c r="G365" i="7"/>
  <c r="G366" i="7"/>
  <c r="G367" i="7"/>
  <c r="G368" i="7"/>
  <c r="G369" i="7"/>
  <c r="G370" i="7"/>
  <c r="G371" i="7"/>
  <c r="G372" i="7"/>
  <c r="G373" i="7"/>
  <c r="G375" i="7"/>
  <c r="G376" i="7"/>
  <c r="G377" i="7"/>
  <c r="G378" i="7"/>
  <c r="G379" i="7"/>
  <c r="G380" i="7"/>
  <c r="G381" i="7"/>
  <c r="G382" i="7"/>
  <c r="G383" i="7"/>
  <c r="G384" i="7"/>
  <c r="G385" i="7"/>
  <c r="G386" i="7"/>
  <c r="G389" i="7"/>
  <c r="G397" i="7"/>
  <c r="G398" i="7"/>
  <c r="G399" i="7"/>
  <c r="G401" i="7"/>
  <c r="G403" i="7"/>
  <c r="G406" i="7"/>
  <c r="G407" i="7"/>
  <c r="G408" i="7"/>
  <c r="G409" i="7"/>
  <c r="G410" i="7"/>
  <c r="G411" i="7"/>
  <c r="G412" i="7"/>
  <c r="G415" i="7"/>
  <c r="G416" i="7"/>
  <c r="G417" i="7"/>
  <c r="G424" i="7"/>
  <c r="G425" i="7"/>
  <c r="G426" i="7"/>
  <c r="G427" i="7"/>
  <c r="G428" i="7"/>
  <c r="G429" i="7"/>
  <c r="G430" i="7"/>
  <c r="G431" i="7"/>
  <c r="G432" i="7"/>
  <c r="G438" i="7"/>
  <c r="G439" i="7"/>
  <c r="G440" i="7"/>
  <c r="G441" i="7"/>
  <c r="G446" i="7"/>
  <c r="G447" i="7"/>
  <c r="G448" i="7"/>
  <c r="G449" i="7"/>
  <c r="G450" i="7"/>
  <c r="G453" i="7"/>
  <c r="G461" i="7"/>
  <c r="G462" i="7"/>
  <c r="G463" i="7"/>
  <c r="G464" i="7"/>
  <c r="G465" i="7"/>
  <c r="G466" i="7"/>
  <c r="G467" i="7"/>
  <c r="G474" i="7"/>
  <c r="G475" i="7"/>
  <c r="G476" i="7"/>
  <c r="G477" i="7"/>
  <c r="G478" i="7"/>
  <c r="G480" i="7"/>
  <c r="G482" i="7"/>
  <c r="G487" i="7"/>
  <c r="G489" i="7"/>
  <c r="G490" i="7"/>
  <c r="G491" i="7"/>
  <c r="G492" i="7"/>
  <c r="G493" i="7"/>
  <c r="G494" i="7"/>
  <c r="G495" i="7"/>
  <c r="G497" i="7"/>
  <c r="G498" i="7"/>
  <c r="G499" i="7"/>
  <c r="G500" i="7"/>
  <c r="G501" i="7"/>
  <c r="G502" i="7"/>
  <c r="G503" i="7"/>
  <c r="G506" i="7"/>
  <c r="G507" i="7"/>
  <c r="G508" i="7"/>
  <c r="G509" i="7"/>
  <c r="G512" i="7"/>
  <c r="G513" i="7"/>
  <c r="G514" i="7"/>
  <c r="G515" i="7"/>
  <c r="G516" i="7"/>
  <c r="G517" i="7"/>
  <c r="G518" i="7"/>
  <c r="G519" i="7"/>
  <c r="G520" i="7"/>
  <c r="G521" i="7"/>
  <c r="G522" i="7"/>
  <c r="G523" i="7"/>
  <c r="G524" i="7"/>
  <c r="G525" i="7"/>
  <c r="G526" i="7"/>
  <c r="G527" i="7"/>
  <c r="G528" i="7"/>
  <c r="G529" i="7"/>
  <c r="G530" i="7"/>
  <c r="G531" i="7"/>
  <c r="G534" i="7"/>
  <c r="G535" i="7"/>
  <c r="G536" i="7"/>
  <c r="G537" i="7"/>
  <c r="G539" i="7"/>
  <c r="G540" i="7"/>
  <c r="G541" i="7"/>
  <c r="G542" i="7"/>
  <c r="G543" i="7"/>
  <c r="G545" i="7"/>
  <c r="G546" i="7"/>
  <c r="G547" i="7"/>
  <c r="G548" i="7"/>
  <c r="G549" i="7"/>
  <c r="G550" i="7"/>
  <c r="G551" i="7"/>
  <c r="G552" i="7"/>
  <c r="G553" i="7"/>
  <c r="G554" i="7"/>
  <c r="G555" i="7"/>
  <c r="G556" i="7"/>
  <c r="G557" i="7"/>
  <c r="G562" i="7"/>
  <c r="G563" i="7"/>
  <c r="G564" i="7"/>
  <c r="G565" i="7"/>
  <c r="G566" i="7"/>
  <c r="G567" i="7"/>
  <c r="G568" i="7"/>
  <c r="G569" i="7"/>
  <c r="G570" i="7"/>
  <c r="G571" i="7"/>
  <c r="G572" i="7"/>
  <c r="G573" i="7"/>
  <c r="G574" i="7"/>
  <c r="G575" i="7"/>
  <c r="G576" i="7"/>
  <c r="G577" i="7"/>
  <c r="G582" i="7"/>
  <c r="G586" i="7"/>
  <c r="G587" i="7"/>
  <c r="G588" i="7"/>
  <c r="G589" i="7"/>
  <c r="G590" i="7"/>
  <c r="G591" i="7"/>
  <c r="G592" i="7"/>
  <c r="G593" i="7"/>
  <c r="G594" i="7"/>
  <c r="G595" i="7"/>
  <c r="G596" i="7"/>
  <c r="G597" i="7"/>
  <c r="G598" i="7"/>
  <c r="G599" i="7"/>
  <c r="G600" i="7"/>
  <c r="G601" i="7"/>
  <c r="G602" i="7"/>
  <c r="G605" i="7"/>
  <c r="G606" i="7"/>
  <c r="G607" i="7"/>
  <c r="G608" i="7"/>
  <c r="G609" i="7"/>
  <c r="G610" i="7"/>
  <c r="G611" i="7"/>
  <c r="G612" i="7"/>
  <c r="G616" i="7"/>
  <c r="G617" i="7"/>
  <c r="G618" i="7"/>
  <c r="G619" i="7"/>
  <c r="G620" i="7"/>
  <c r="G626" i="7"/>
  <c r="G627" i="7"/>
  <c r="G628" i="7"/>
  <c r="G629" i="7"/>
  <c r="G633" i="7"/>
  <c r="G634" i="7"/>
  <c r="G635" i="7"/>
  <c r="G636" i="7"/>
  <c r="G637" i="7"/>
  <c r="G638" i="7"/>
  <c r="G639" i="7"/>
  <c r="G640" i="7"/>
  <c r="G641" i="7"/>
  <c r="G642" i="7"/>
  <c r="G647" i="7"/>
  <c r="G649" i="7"/>
  <c r="G650" i="7"/>
  <c r="G654" i="7"/>
  <c r="G655" i="7"/>
  <c r="G656" i="7"/>
  <c r="E430" i="7"/>
  <c r="E399" i="7"/>
  <c r="F21" i="7" l="1"/>
  <c r="F396" i="7"/>
  <c r="A616" i="7" l="1"/>
  <c r="I616" i="7" s="1"/>
  <c r="H616" i="7"/>
  <c r="E616" i="7" s="1"/>
  <c r="J617" i="7" s="1"/>
  <c r="H4" i="7"/>
  <c r="H45" i="7"/>
  <c r="H206" i="7"/>
  <c r="H364" i="7"/>
  <c r="E364" i="7" s="1"/>
  <c r="J365" i="7" s="1"/>
  <c r="H431" i="7"/>
  <c r="E431" i="7" s="1"/>
  <c r="J432" i="7" s="1"/>
  <c r="H46" i="7"/>
  <c r="H207" i="7"/>
  <c r="H19" i="7"/>
  <c r="H49" i="7"/>
  <c r="H208" i="7"/>
  <c r="H365" i="7"/>
  <c r="H432" i="7"/>
  <c r="H50" i="7"/>
  <c r="H211" i="7"/>
  <c r="E211" i="7" s="1"/>
  <c r="J212" i="7" s="1"/>
  <c r="H438" i="7"/>
  <c r="E438" i="7" s="1"/>
  <c r="J439" i="7" s="1"/>
  <c r="H212" i="7"/>
  <c r="H213" i="7"/>
  <c r="H439" i="7"/>
  <c r="H20" i="7"/>
  <c r="H51" i="7"/>
  <c r="H366" i="7"/>
  <c r="H440" i="7"/>
  <c r="H617" i="7"/>
  <c r="H52" i="7"/>
  <c r="H22" i="7"/>
  <c r="H23" i="7"/>
  <c r="H53" i="7"/>
  <c r="H54" i="7"/>
  <c r="H214" i="7"/>
  <c r="H441" i="7"/>
  <c r="H217" i="7"/>
  <c r="H446" i="7"/>
  <c r="H55" i="7"/>
  <c r="H218" i="7"/>
  <c r="H447" i="7"/>
  <c r="H25" i="7"/>
  <c r="H56" i="7"/>
  <c r="H367" i="7"/>
  <c r="H618" i="7"/>
  <c r="H61" i="7"/>
  <c r="H26" i="7"/>
  <c r="H62" i="7"/>
  <c r="H619" i="7"/>
  <c r="H63" i="7"/>
  <c r="H219" i="7"/>
  <c r="E219" i="7" s="1"/>
  <c r="J220" i="7" s="1"/>
  <c r="H368" i="7"/>
  <c r="H448" i="7"/>
  <c r="H449" i="7"/>
  <c r="H220" i="7"/>
  <c r="H450" i="7"/>
  <c r="H64" i="7"/>
  <c r="H221" i="7"/>
  <c r="H369" i="7"/>
  <c r="E369" i="7" s="1"/>
  <c r="J370" i="7" s="1"/>
  <c r="H453" i="7"/>
  <c r="E453" i="7" s="1"/>
  <c r="J454" i="7" s="1"/>
  <c r="H620" i="7"/>
  <c r="E620" i="7" s="1"/>
  <c r="J621" i="7" s="1"/>
  <c r="H65" i="7"/>
  <c r="H222" i="7"/>
  <c r="H223" i="7"/>
  <c r="H461" i="7"/>
  <c r="E461" i="7" s="1"/>
  <c r="J462" i="7" s="1"/>
  <c r="H67" i="7"/>
  <c r="E67" i="7" s="1"/>
  <c r="J68" i="7" s="1"/>
  <c r="H224" i="7"/>
  <c r="H29" i="7"/>
  <c r="H225" i="7"/>
  <c r="H370" i="7"/>
  <c r="H462" i="7"/>
  <c r="H626" i="7"/>
  <c r="H71" i="7"/>
  <c r="H72" i="7"/>
  <c r="H227" i="7"/>
  <c r="E227" i="7" s="1"/>
  <c r="J228" i="7" s="1"/>
  <c r="H371" i="7"/>
  <c r="H463" i="7"/>
  <c r="H73" i="7"/>
  <c r="H228" i="7"/>
  <c r="H464" i="7"/>
  <c r="E464" i="7" s="1"/>
  <c r="J465" i="7" s="1"/>
  <c r="H627" i="7"/>
  <c r="H5" i="7"/>
  <c r="H74" i="7"/>
  <c r="H229" i="7"/>
  <c r="H372" i="7"/>
  <c r="H465" i="7"/>
  <c r="H588" i="7"/>
  <c r="H230" i="7"/>
  <c r="H231" i="7"/>
  <c r="H6" i="7"/>
  <c r="H75" i="7"/>
  <c r="H373" i="7"/>
  <c r="H628" i="7"/>
  <c r="H589" i="7"/>
  <c r="H78" i="7"/>
  <c r="H232" i="7"/>
  <c r="H375" i="7"/>
  <c r="H466" i="7"/>
  <c r="H467" i="7"/>
  <c r="H7" i="7"/>
  <c r="H81" i="7"/>
  <c r="E81" i="7" s="1"/>
  <c r="J82" i="7" s="1"/>
  <c r="H233" i="7"/>
  <c r="H376" i="7"/>
  <c r="H474" i="7"/>
  <c r="H240" i="7"/>
  <c r="E240" i="7" s="1"/>
  <c r="J241" i="7" s="1"/>
  <c r="H475" i="7"/>
  <c r="H30" i="7"/>
  <c r="H82" i="7"/>
  <c r="H476" i="7"/>
  <c r="H590" i="7"/>
  <c r="H629" i="7"/>
  <c r="H85" i="7"/>
  <c r="E85" i="7" s="1"/>
  <c r="J86" i="7" s="1"/>
  <c r="H477" i="7"/>
  <c r="H86" i="7"/>
  <c r="H478" i="7"/>
  <c r="E478" i="7" s="1"/>
  <c r="J479" i="7" s="1"/>
  <c r="H31" i="7"/>
  <c r="H87" i="7"/>
  <c r="E87" i="7" s="1"/>
  <c r="J88" i="7" s="1"/>
  <c r="H377" i="7"/>
  <c r="H633" i="7"/>
  <c r="H88" i="7"/>
  <c r="H89" i="7"/>
  <c r="H634" i="7"/>
  <c r="H480" i="7"/>
  <c r="H241" i="7"/>
  <c r="H242" i="7"/>
  <c r="H482" i="7"/>
  <c r="H32" i="7"/>
  <c r="H90" i="7"/>
  <c r="H635" i="7"/>
  <c r="H91" i="7"/>
  <c r="H243" i="7"/>
  <c r="H487" i="7"/>
  <c r="H244" i="7"/>
  <c r="E244" i="7" s="1"/>
  <c r="J245" i="7" s="1"/>
  <c r="H245" i="7"/>
  <c r="H489" i="7"/>
  <c r="H248" i="7"/>
  <c r="E248" i="7" s="1"/>
  <c r="J249" i="7" s="1"/>
  <c r="H490" i="7"/>
  <c r="H249" i="7"/>
  <c r="H491" i="7"/>
  <c r="H92" i="7"/>
  <c r="H250" i="7"/>
  <c r="H492" i="7"/>
  <c r="H33" i="7"/>
  <c r="H93" i="7"/>
  <c r="H378" i="7"/>
  <c r="H493" i="7"/>
  <c r="H591" i="7"/>
  <c r="E591" i="7" s="1"/>
  <c r="H636" i="7"/>
  <c r="H94" i="7"/>
  <c r="H97" i="7"/>
  <c r="E97" i="7" s="1"/>
  <c r="J98" i="7" s="1"/>
  <c r="H98" i="7"/>
  <c r="H251" i="7"/>
  <c r="H379" i="7"/>
  <c r="H494" i="7"/>
  <c r="E494" i="7" s="1"/>
  <c r="J495" i="7" s="1"/>
  <c r="H99" i="7"/>
  <c r="H252" i="7"/>
  <c r="H100" i="7"/>
  <c r="H253" i="7"/>
  <c r="H356" i="7"/>
  <c r="H380" i="7"/>
  <c r="H495" i="7"/>
  <c r="H497" i="7"/>
  <c r="E497" i="7" s="1"/>
  <c r="J498" i="7" s="1"/>
  <c r="H254" i="7"/>
  <c r="H498" i="7"/>
  <c r="H102" i="7"/>
  <c r="E102" i="7" s="1"/>
  <c r="J103" i="7" s="1"/>
  <c r="H381" i="7"/>
  <c r="H499" i="7"/>
  <c r="H637" i="7"/>
  <c r="H103" i="7"/>
  <c r="H104" i="7"/>
  <c r="H105" i="7"/>
  <c r="H257" i="7"/>
  <c r="E257" i="7" s="1"/>
  <c r="J258" i="7" s="1"/>
  <c r="H382" i="7"/>
  <c r="H500" i="7"/>
  <c r="H638" i="7"/>
  <c r="H107" i="7"/>
  <c r="H501" i="7"/>
  <c r="E501" i="7" s="1"/>
  <c r="J502" i="7" s="1"/>
  <c r="H108" i="7"/>
  <c r="H258" i="7"/>
  <c r="H109" i="7"/>
  <c r="H8" i="7"/>
  <c r="H110" i="7"/>
  <c r="H259" i="7"/>
  <c r="H383" i="7"/>
  <c r="H502" i="7"/>
  <c r="H111" i="7"/>
  <c r="H112" i="7"/>
  <c r="H260" i="7"/>
  <c r="H503" i="7"/>
  <c r="H115" i="7"/>
  <c r="E115" i="7" s="1"/>
  <c r="H261" i="7"/>
  <c r="H262" i="7"/>
  <c r="H384" i="7"/>
  <c r="H506" i="7"/>
  <c r="H116" i="7"/>
  <c r="E116" i="7" s="1"/>
  <c r="J117" i="7" s="1"/>
  <c r="H385" i="7"/>
  <c r="E385" i="7" s="1"/>
  <c r="J386" i="7" s="1"/>
  <c r="H118" i="7"/>
  <c r="H592" i="7"/>
  <c r="H263" i="7"/>
  <c r="H119" i="7"/>
  <c r="H264" i="7"/>
  <c r="H9" i="7"/>
  <c r="H120" i="7"/>
  <c r="H265" i="7"/>
  <c r="H386" i="7"/>
  <c r="H507" i="7"/>
  <c r="H266" i="7"/>
  <c r="H508" i="7"/>
  <c r="H267" i="7"/>
  <c r="H121" i="7"/>
  <c r="H268" i="7"/>
  <c r="H122" i="7"/>
  <c r="H269" i="7"/>
  <c r="H389" i="7"/>
  <c r="E389" i="7" s="1"/>
  <c r="J390" i="7" s="1"/>
  <c r="H509" i="7"/>
  <c r="H639" i="7"/>
  <c r="H123" i="7"/>
  <c r="E123" i="7" s="1"/>
  <c r="J124" i="7" s="1"/>
  <c r="H10" i="7"/>
  <c r="E10" i="7" s="1"/>
  <c r="J11" i="7" s="1"/>
  <c r="H124" i="7"/>
  <c r="H270" i="7"/>
  <c r="H397" i="7"/>
  <c r="E397" i="7" s="1"/>
  <c r="J398" i="7" s="1"/>
  <c r="H512" i="7"/>
  <c r="H125" i="7"/>
  <c r="H593" i="7"/>
  <c r="E593" i="7" s="1"/>
  <c r="J594" i="7" s="1"/>
  <c r="H273" i="7"/>
  <c r="E273" i="7" s="1"/>
  <c r="J274" i="7" s="1"/>
  <c r="H513" i="7"/>
  <c r="H12" i="7"/>
  <c r="H34" i="7"/>
  <c r="H126" i="7"/>
  <c r="H640" i="7"/>
  <c r="H277" i="7"/>
  <c r="H514" i="7"/>
  <c r="H127" i="7"/>
  <c r="H128" i="7"/>
  <c r="H278" i="7"/>
  <c r="H398" i="7"/>
  <c r="H515" i="7"/>
  <c r="H641" i="7"/>
  <c r="H279" i="7"/>
  <c r="H516" i="7"/>
  <c r="H280" i="7"/>
  <c r="E280" i="7" s="1"/>
  <c r="J281" i="7" s="1"/>
  <c r="H517" i="7"/>
  <c r="H281" i="7"/>
  <c r="H518" i="7"/>
  <c r="H519" i="7"/>
  <c r="H129" i="7"/>
  <c r="H282" i="7"/>
  <c r="H399" i="7"/>
  <c r="H520" i="7"/>
  <c r="H13" i="7"/>
  <c r="H130" i="7"/>
  <c r="H283" i="7"/>
  <c r="H401" i="7"/>
  <c r="H521" i="7"/>
  <c r="H131" i="7"/>
  <c r="H284" i="7"/>
  <c r="H522" i="7"/>
  <c r="H132" i="7"/>
  <c r="H286" i="7"/>
  <c r="E286" i="7" s="1"/>
  <c r="J287" i="7" s="1"/>
  <c r="H133" i="7"/>
  <c r="E133" i="7" s="1"/>
  <c r="J134" i="7" s="1"/>
  <c r="H287" i="7"/>
  <c r="H403" i="7"/>
  <c r="H523" i="7"/>
  <c r="H134" i="7"/>
  <c r="H135" i="7"/>
  <c r="H288" i="7"/>
  <c r="H524" i="7"/>
  <c r="H292" i="7"/>
  <c r="E292" i="7" s="1"/>
  <c r="J293" i="7" s="1"/>
  <c r="H525" i="7"/>
  <c r="H594" i="7"/>
  <c r="H595" i="7"/>
  <c r="H136" i="7"/>
  <c r="H293" i="7"/>
  <c r="H526" i="7"/>
  <c r="E526" i="7" s="1"/>
  <c r="J527" i="7" s="1"/>
  <c r="H137" i="7"/>
  <c r="H296" i="7"/>
  <c r="H406" i="7"/>
  <c r="H138" i="7"/>
  <c r="H297" i="7"/>
  <c r="H527" i="7"/>
  <c r="H298" i="7"/>
  <c r="H139" i="7"/>
  <c r="H299" i="7"/>
  <c r="H528" i="7"/>
  <c r="H300" i="7"/>
  <c r="H596" i="7"/>
  <c r="H597" i="7"/>
  <c r="H598" i="7"/>
  <c r="E598" i="7" s="1"/>
  <c r="J599" i="7" s="1"/>
  <c r="H140" i="7"/>
  <c r="H301" i="7"/>
  <c r="H357" i="7"/>
  <c r="H529" i="7"/>
  <c r="H530" i="7"/>
  <c r="H141" i="7"/>
  <c r="H302" i="7"/>
  <c r="H599" i="7"/>
  <c r="H142" i="7"/>
  <c r="H303" i="7"/>
  <c r="H407" i="7"/>
  <c r="H531" i="7"/>
  <c r="H304" i="7"/>
  <c r="H408" i="7"/>
  <c r="H534" i="7"/>
  <c r="E534" i="7" s="1"/>
  <c r="J535" i="7" s="1"/>
  <c r="H305" i="7"/>
  <c r="H535" i="7"/>
  <c r="H306" i="7"/>
  <c r="H409" i="7"/>
  <c r="H536" i="7"/>
  <c r="H537" i="7"/>
  <c r="H35" i="7"/>
  <c r="H144" i="7"/>
  <c r="E144" i="7" s="1"/>
  <c r="J145" i="7" s="1"/>
  <c r="H410" i="7"/>
  <c r="H539" i="7"/>
  <c r="H642" i="7"/>
  <c r="H307" i="7"/>
  <c r="H145" i="7"/>
  <c r="H308" i="7"/>
  <c r="H411" i="7"/>
  <c r="H540" i="7"/>
  <c r="H146" i="7"/>
  <c r="H309" i="7"/>
  <c r="H412" i="7"/>
  <c r="H541" i="7"/>
  <c r="H36" i="7"/>
  <c r="H147" i="7"/>
  <c r="E147" i="7" s="1"/>
  <c r="J148" i="7" s="1"/>
  <c r="H542" i="7"/>
  <c r="H647" i="7"/>
  <c r="E647" i="7" s="1"/>
  <c r="J648" i="7" s="1"/>
  <c r="H543" i="7"/>
  <c r="H311" i="7"/>
  <c r="H312" i="7"/>
  <c r="H313" i="7"/>
  <c r="H159" i="7"/>
  <c r="H415" i="7"/>
  <c r="E415" i="7" s="1"/>
  <c r="J416" i="7" s="1"/>
  <c r="H160" i="7"/>
  <c r="H314" i="7"/>
  <c r="H545" i="7"/>
  <c r="H161" i="7"/>
  <c r="H315" i="7"/>
  <c r="H360" i="7"/>
  <c r="H546" i="7"/>
  <c r="H547" i="7"/>
  <c r="H162" i="7"/>
  <c r="H548" i="7"/>
  <c r="H163" i="7"/>
  <c r="H323" i="7"/>
  <c r="E323" i="7" s="1"/>
  <c r="J324" i="7" s="1"/>
  <c r="H361" i="7"/>
  <c r="H416" i="7"/>
  <c r="H549" i="7"/>
  <c r="H550" i="7"/>
  <c r="H551" i="7"/>
  <c r="H14" i="7"/>
  <c r="H37" i="7"/>
  <c r="H172" i="7"/>
  <c r="H417" i="7"/>
  <c r="H649" i="7"/>
  <c r="H173" i="7"/>
  <c r="H15" i="7"/>
  <c r="H38" i="7"/>
  <c r="H174" i="7"/>
  <c r="H552" i="7"/>
  <c r="H650" i="7"/>
  <c r="H175" i="7"/>
  <c r="H176" i="7"/>
  <c r="H39" i="7"/>
  <c r="H177" i="7"/>
  <c r="E177" i="7" s="1"/>
  <c r="H424" i="7"/>
  <c r="E424" i="7" s="1"/>
  <c r="J425" i="7" s="1"/>
  <c r="H553" i="7"/>
  <c r="H554" i="7"/>
  <c r="H178" i="7"/>
  <c r="H179" i="7"/>
  <c r="H425" i="7"/>
  <c r="H555" i="7"/>
  <c r="H556" i="7"/>
  <c r="H181" i="7"/>
  <c r="H600" i="7"/>
  <c r="H654" i="7"/>
  <c r="E654" i="7" s="1"/>
  <c r="J655" i="7" s="1"/>
  <c r="H324" i="7"/>
  <c r="H557" i="7"/>
  <c r="H601" i="7"/>
  <c r="H182" i="7"/>
  <c r="H562" i="7"/>
  <c r="E562" i="7" s="1"/>
  <c r="J563" i="7" s="1"/>
  <c r="H41" i="7"/>
  <c r="E41" i="7" s="1"/>
  <c r="H183" i="7"/>
  <c r="H655" i="7"/>
  <c r="H184" i="7"/>
  <c r="H185" i="7"/>
  <c r="E185" i="7" s="1"/>
  <c r="J186" i="7" s="1"/>
  <c r="H325" i="7"/>
  <c r="H426" i="7"/>
  <c r="H656" i="7"/>
  <c r="H326" i="7"/>
  <c r="H186" i="7"/>
  <c r="H327" i="7"/>
  <c r="E327" i="7" s="1"/>
  <c r="J328" i="7" s="1"/>
  <c r="H563" i="7"/>
  <c r="H16" i="7"/>
  <c r="H189" i="7"/>
  <c r="H328" i="7"/>
  <c r="H564" i="7"/>
  <c r="H602" i="7"/>
  <c r="H605" i="7"/>
  <c r="E605" i="7" s="1"/>
  <c r="J606" i="7" s="1"/>
  <c r="H330" i="7"/>
  <c r="H565" i="7"/>
  <c r="H17" i="7"/>
  <c r="H191" i="7"/>
  <c r="E191" i="7" s="1"/>
  <c r="J192" i="7" s="1"/>
  <c r="H331" i="7"/>
  <c r="H427" i="7"/>
  <c r="H566" i="7"/>
  <c r="H567" i="7"/>
  <c r="H606" i="7"/>
  <c r="H192" i="7"/>
  <c r="H337" i="7"/>
  <c r="H428" i="7"/>
  <c r="H568" i="7"/>
  <c r="H607" i="7"/>
  <c r="H608" i="7"/>
  <c r="H193" i="7"/>
  <c r="E193" i="7" s="1"/>
  <c r="J194" i="7" s="1"/>
  <c r="H341" i="7"/>
  <c r="H569" i="7"/>
  <c r="H194" i="7"/>
  <c r="H196" i="7"/>
  <c r="E196" i="7" s="1"/>
  <c r="J197" i="7" s="1"/>
  <c r="H342" i="7"/>
  <c r="H570" i="7"/>
  <c r="H609" i="7"/>
  <c r="H42" i="7"/>
  <c r="H197" i="7"/>
  <c r="H343" i="7"/>
  <c r="H571" i="7"/>
  <c r="H610" i="7"/>
  <c r="H198" i="7"/>
  <c r="H344" i="7"/>
  <c r="H345" i="7"/>
  <c r="H572" i="7"/>
  <c r="E572" i="7" s="1"/>
  <c r="J573" i="7" s="1"/>
  <c r="H573" i="7"/>
  <c r="H199" i="7"/>
  <c r="H346" i="7"/>
  <c r="E346" i="7" s="1"/>
  <c r="H429" i="7"/>
  <c r="H574" i="7"/>
  <c r="H347" i="7"/>
  <c r="H200" i="7"/>
  <c r="H348" i="7"/>
  <c r="H18" i="7"/>
  <c r="H201" i="7"/>
  <c r="H44" i="7"/>
  <c r="H202" i="7"/>
  <c r="H575" i="7"/>
  <c r="H611" i="7"/>
  <c r="H203" i="7"/>
  <c r="H576" i="7"/>
  <c r="H204" i="7"/>
  <c r="H430" i="7"/>
  <c r="H577" i="7"/>
  <c r="H349" i="7"/>
  <c r="H582" i="7"/>
  <c r="H205" i="7"/>
  <c r="H350" i="7"/>
  <c r="H586" i="7"/>
  <c r="H355" i="7"/>
  <c r="E355" i="7" s="1"/>
  <c r="J356" i="7" s="1"/>
  <c r="H587" i="7"/>
  <c r="H612" i="7"/>
  <c r="A4" i="7"/>
  <c r="I4" i="7" s="1"/>
  <c r="A45" i="7"/>
  <c r="I45" i="7" s="1"/>
  <c r="A206" i="7"/>
  <c r="I206" i="7" s="1"/>
  <c r="A364" i="7"/>
  <c r="I364" i="7" s="1"/>
  <c r="A431" i="7"/>
  <c r="I431" i="7" s="1"/>
  <c r="A46" i="7"/>
  <c r="I46" i="7" s="1"/>
  <c r="A207" i="7"/>
  <c r="I207" i="7" s="1"/>
  <c r="A19" i="7"/>
  <c r="I19" i="7" s="1"/>
  <c r="A49" i="7"/>
  <c r="I49" i="7" s="1"/>
  <c r="A208" i="7"/>
  <c r="I208" i="7" s="1"/>
  <c r="A365" i="7"/>
  <c r="I365" i="7" s="1"/>
  <c r="A432" i="7"/>
  <c r="I432" i="7" s="1"/>
  <c r="A50" i="7"/>
  <c r="I50" i="7" s="1"/>
  <c r="A211" i="7"/>
  <c r="I211" i="7" s="1"/>
  <c r="A438" i="7"/>
  <c r="I438" i="7" s="1"/>
  <c r="A212" i="7"/>
  <c r="I212" i="7" s="1"/>
  <c r="A213" i="7"/>
  <c r="I213" i="7" s="1"/>
  <c r="A439" i="7"/>
  <c r="I439" i="7" s="1"/>
  <c r="A20" i="7"/>
  <c r="I20" i="7" s="1"/>
  <c r="A51" i="7"/>
  <c r="I51" i="7" s="1"/>
  <c r="A366" i="7"/>
  <c r="I366" i="7" s="1"/>
  <c r="A440" i="7"/>
  <c r="I440" i="7" s="1"/>
  <c r="A617" i="7"/>
  <c r="I617" i="7" s="1"/>
  <c r="A52" i="7"/>
  <c r="I52" i="7" s="1"/>
  <c r="A22" i="7"/>
  <c r="I22" i="7" s="1"/>
  <c r="A23" i="7"/>
  <c r="I23" i="7" s="1"/>
  <c r="A53" i="7"/>
  <c r="I53" i="7" s="1"/>
  <c r="A54" i="7"/>
  <c r="I54" i="7" s="1"/>
  <c r="A214" i="7"/>
  <c r="I214" i="7" s="1"/>
  <c r="A441" i="7"/>
  <c r="I441" i="7" s="1"/>
  <c r="A217" i="7"/>
  <c r="I217" i="7" s="1"/>
  <c r="A446" i="7"/>
  <c r="I446" i="7" s="1"/>
  <c r="A55" i="7"/>
  <c r="I55" i="7" s="1"/>
  <c r="A218" i="7"/>
  <c r="I218" i="7" s="1"/>
  <c r="A447" i="7"/>
  <c r="I447" i="7" s="1"/>
  <c r="A25" i="7"/>
  <c r="I25" i="7" s="1"/>
  <c r="A56" i="7"/>
  <c r="I56" i="7" s="1"/>
  <c r="A367" i="7"/>
  <c r="I367" i="7" s="1"/>
  <c r="A618" i="7"/>
  <c r="I618" i="7" s="1"/>
  <c r="A61" i="7"/>
  <c r="I61" i="7" s="1"/>
  <c r="A26" i="7"/>
  <c r="I26" i="7" s="1"/>
  <c r="A62" i="7"/>
  <c r="I62" i="7" s="1"/>
  <c r="A619" i="7"/>
  <c r="I619" i="7" s="1"/>
  <c r="A63" i="7"/>
  <c r="I63" i="7" s="1"/>
  <c r="A219" i="7"/>
  <c r="I219" i="7" s="1"/>
  <c r="A368" i="7"/>
  <c r="I368" i="7" s="1"/>
  <c r="A448" i="7"/>
  <c r="I448" i="7" s="1"/>
  <c r="A449" i="7"/>
  <c r="I449" i="7" s="1"/>
  <c r="A220" i="7"/>
  <c r="I220" i="7" s="1"/>
  <c r="A450" i="7"/>
  <c r="I450" i="7" s="1"/>
  <c r="A64" i="7"/>
  <c r="I64" i="7" s="1"/>
  <c r="A221" i="7"/>
  <c r="I221" i="7" s="1"/>
  <c r="A369" i="7"/>
  <c r="I369" i="7" s="1"/>
  <c r="A453" i="7"/>
  <c r="I453" i="7" s="1"/>
  <c r="A620" i="7"/>
  <c r="I620" i="7" s="1"/>
  <c r="A65" i="7"/>
  <c r="I65" i="7" s="1"/>
  <c r="A222" i="7"/>
  <c r="I222" i="7" s="1"/>
  <c r="A223" i="7"/>
  <c r="I223" i="7" s="1"/>
  <c r="A461" i="7"/>
  <c r="I461" i="7" s="1"/>
  <c r="A67" i="7"/>
  <c r="I67" i="7" s="1"/>
  <c r="A224" i="7"/>
  <c r="I224" i="7" s="1"/>
  <c r="A29" i="7"/>
  <c r="I29" i="7" s="1"/>
  <c r="A225" i="7"/>
  <c r="I225" i="7" s="1"/>
  <c r="A370" i="7"/>
  <c r="I370" i="7" s="1"/>
  <c r="A462" i="7"/>
  <c r="I462" i="7" s="1"/>
  <c r="A626" i="7"/>
  <c r="I626" i="7" s="1"/>
  <c r="A71" i="7"/>
  <c r="I71" i="7" s="1"/>
  <c r="A72" i="7"/>
  <c r="I72" i="7" s="1"/>
  <c r="A227" i="7"/>
  <c r="I227" i="7" s="1"/>
  <c r="A371" i="7"/>
  <c r="I371" i="7" s="1"/>
  <c r="A463" i="7"/>
  <c r="I463" i="7" s="1"/>
  <c r="A73" i="7"/>
  <c r="I73" i="7" s="1"/>
  <c r="A228" i="7"/>
  <c r="I228" i="7" s="1"/>
  <c r="A464" i="7"/>
  <c r="I464" i="7" s="1"/>
  <c r="A627" i="7"/>
  <c r="I627" i="7" s="1"/>
  <c r="A5" i="7"/>
  <c r="I5" i="7" s="1"/>
  <c r="A74" i="7"/>
  <c r="I74" i="7" s="1"/>
  <c r="A229" i="7"/>
  <c r="I229" i="7" s="1"/>
  <c r="A372" i="7"/>
  <c r="I372" i="7" s="1"/>
  <c r="A465" i="7"/>
  <c r="I465" i="7" s="1"/>
  <c r="A588" i="7"/>
  <c r="I588" i="7" s="1"/>
  <c r="A230" i="7"/>
  <c r="I230" i="7" s="1"/>
  <c r="A231" i="7"/>
  <c r="I231" i="7" s="1"/>
  <c r="A6" i="7"/>
  <c r="I6" i="7" s="1"/>
  <c r="A75" i="7"/>
  <c r="I75" i="7" s="1"/>
  <c r="A373" i="7"/>
  <c r="I373" i="7" s="1"/>
  <c r="A628" i="7"/>
  <c r="I628" i="7" s="1"/>
  <c r="A589" i="7"/>
  <c r="I589" i="7" s="1"/>
  <c r="A78" i="7"/>
  <c r="I78" i="7" s="1"/>
  <c r="A232" i="7"/>
  <c r="I232" i="7" s="1"/>
  <c r="A375" i="7"/>
  <c r="I375" i="7" s="1"/>
  <c r="A466" i="7"/>
  <c r="I466" i="7" s="1"/>
  <c r="A467" i="7"/>
  <c r="I467" i="7" s="1"/>
  <c r="A7" i="7"/>
  <c r="I7" i="7" s="1"/>
  <c r="A81" i="7"/>
  <c r="I81" i="7" s="1"/>
  <c r="A233" i="7"/>
  <c r="I233" i="7" s="1"/>
  <c r="A376" i="7"/>
  <c r="I376" i="7" s="1"/>
  <c r="A474" i="7"/>
  <c r="I474" i="7" s="1"/>
  <c r="A240" i="7"/>
  <c r="I240" i="7" s="1"/>
  <c r="A475" i="7"/>
  <c r="I475" i="7" s="1"/>
  <c r="A30" i="7"/>
  <c r="I30" i="7" s="1"/>
  <c r="A82" i="7"/>
  <c r="I82" i="7" s="1"/>
  <c r="A476" i="7"/>
  <c r="I476" i="7" s="1"/>
  <c r="A590" i="7"/>
  <c r="I590" i="7" s="1"/>
  <c r="A629" i="7"/>
  <c r="I629" i="7" s="1"/>
  <c r="A85" i="7"/>
  <c r="I85" i="7" s="1"/>
  <c r="A477" i="7"/>
  <c r="I477" i="7" s="1"/>
  <c r="A86" i="7"/>
  <c r="I86" i="7" s="1"/>
  <c r="A478" i="7"/>
  <c r="I478" i="7" s="1"/>
  <c r="A31" i="7"/>
  <c r="I31" i="7" s="1"/>
  <c r="A87" i="7"/>
  <c r="I87" i="7" s="1"/>
  <c r="A377" i="7"/>
  <c r="I377" i="7" s="1"/>
  <c r="A633" i="7"/>
  <c r="I633" i="7" s="1"/>
  <c r="A88" i="7"/>
  <c r="I88" i="7" s="1"/>
  <c r="A89" i="7"/>
  <c r="I89" i="7" s="1"/>
  <c r="A634" i="7"/>
  <c r="I634" i="7" s="1"/>
  <c r="A480" i="7"/>
  <c r="I480" i="7" s="1"/>
  <c r="A241" i="7"/>
  <c r="I241" i="7" s="1"/>
  <c r="A242" i="7"/>
  <c r="I242" i="7" s="1"/>
  <c r="A482" i="7"/>
  <c r="I482" i="7" s="1"/>
  <c r="A32" i="7"/>
  <c r="I32" i="7" s="1"/>
  <c r="A90" i="7"/>
  <c r="I90" i="7" s="1"/>
  <c r="A635" i="7"/>
  <c r="I635" i="7" s="1"/>
  <c r="A91" i="7"/>
  <c r="I91" i="7" s="1"/>
  <c r="A243" i="7"/>
  <c r="I243" i="7" s="1"/>
  <c r="A487" i="7"/>
  <c r="I487" i="7" s="1"/>
  <c r="A244" i="7"/>
  <c r="I244" i="7" s="1"/>
  <c r="A245" i="7"/>
  <c r="I245" i="7" s="1"/>
  <c r="A489" i="7"/>
  <c r="I489" i="7" s="1"/>
  <c r="A248" i="7"/>
  <c r="I248" i="7" s="1"/>
  <c r="A490" i="7"/>
  <c r="I490" i="7" s="1"/>
  <c r="A249" i="7"/>
  <c r="I249" i="7" s="1"/>
  <c r="A491" i="7"/>
  <c r="I491" i="7" s="1"/>
  <c r="A92" i="7"/>
  <c r="I92" i="7" s="1"/>
  <c r="A250" i="7"/>
  <c r="I250" i="7" s="1"/>
  <c r="A492" i="7"/>
  <c r="I492" i="7" s="1"/>
  <c r="A33" i="7"/>
  <c r="I33" i="7" s="1"/>
  <c r="A93" i="7"/>
  <c r="I93" i="7" s="1"/>
  <c r="A378" i="7"/>
  <c r="I378" i="7" s="1"/>
  <c r="A493" i="7"/>
  <c r="I493" i="7" s="1"/>
  <c r="A591" i="7"/>
  <c r="I591" i="7" s="1"/>
  <c r="A636" i="7"/>
  <c r="I636" i="7" s="1"/>
  <c r="A94" i="7"/>
  <c r="I94" i="7" s="1"/>
  <c r="A97" i="7"/>
  <c r="I97" i="7" s="1"/>
  <c r="A98" i="7"/>
  <c r="I98" i="7" s="1"/>
  <c r="A251" i="7"/>
  <c r="I251" i="7" s="1"/>
  <c r="A379" i="7"/>
  <c r="I379" i="7" s="1"/>
  <c r="A494" i="7"/>
  <c r="I494" i="7" s="1"/>
  <c r="A99" i="7"/>
  <c r="I99" i="7" s="1"/>
  <c r="A252" i="7"/>
  <c r="I252" i="7" s="1"/>
  <c r="A100" i="7"/>
  <c r="I100" i="7" s="1"/>
  <c r="A253" i="7"/>
  <c r="I253" i="7" s="1"/>
  <c r="A356" i="7"/>
  <c r="I356" i="7" s="1"/>
  <c r="A380" i="7"/>
  <c r="I380" i="7" s="1"/>
  <c r="A495" i="7"/>
  <c r="I495" i="7" s="1"/>
  <c r="A497" i="7"/>
  <c r="I497" i="7" s="1"/>
  <c r="A254" i="7"/>
  <c r="I254" i="7" s="1"/>
  <c r="A498" i="7"/>
  <c r="I498" i="7" s="1"/>
  <c r="A102" i="7"/>
  <c r="I102" i="7" s="1"/>
  <c r="A381" i="7"/>
  <c r="I381" i="7" s="1"/>
  <c r="A499" i="7"/>
  <c r="I499" i="7" s="1"/>
  <c r="A637" i="7"/>
  <c r="I637" i="7" s="1"/>
  <c r="A103" i="7"/>
  <c r="I103" i="7" s="1"/>
  <c r="A104" i="7"/>
  <c r="I104" i="7" s="1"/>
  <c r="A105" i="7"/>
  <c r="I105" i="7" s="1"/>
  <c r="A257" i="7"/>
  <c r="I257" i="7" s="1"/>
  <c r="A382" i="7"/>
  <c r="I382" i="7" s="1"/>
  <c r="A500" i="7"/>
  <c r="I500" i="7" s="1"/>
  <c r="A638" i="7"/>
  <c r="I638" i="7" s="1"/>
  <c r="A107" i="7"/>
  <c r="I107" i="7" s="1"/>
  <c r="A501" i="7"/>
  <c r="I501" i="7" s="1"/>
  <c r="A108" i="7"/>
  <c r="I108" i="7" s="1"/>
  <c r="A258" i="7"/>
  <c r="I258" i="7" s="1"/>
  <c r="A109" i="7"/>
  <c r="I109" i="7" s="1"/>
  <c r="A8" i="7"/>
  <c r="I8" i="7" s="1"/>
  <c r="A110" i="7"/>
  <c r="I110" i="7" s="1"/>
  <c r="A259" i="7"/>
  <c r="I259" i="7" s="1"/>
  <c r="A383" i="7"/>
  <c r="I383" i="7" s="1"/>
  <c r="A502" i="7"/>
  <c r="I502" i="7" s="1"/>
  <c r="A111" i="7"/>
  <c r="I111" i="7" s="1"/>
  <c r="A112" i="7"/>
  <c r="I112" i="7" s="1"/>
  <c r="A260" i="7"/>
  <c r="I260" i="7" s="1"/>
  <c r="A503" i="7"/>
  <c r="I503" i="7" s="1"/>
  <c r="A115" i="7"/>
  <c r="I115" i="7" s="1"/>
  <c r="A261" i="7"/>
  <c r="I261" i="7" s="1"/>
  <c r="A262" i="7"/>
  <c r="I262" i="7" s="1"/>
  <c r="A384" i="7"/>
  <c r="I384" i="7" s="1"/>
  <c r="A506" i="7"/>
  <c r="I506" i="7" s="1"/>
  <c r="A116" i="7"/>
  <c r="I116" i="7" s="1"/>
  <c r="A385" i="7"/>
  <c r="I385" i="7" s="1"/>
  <c r="A118" i="7"/>
  <c r="I118" i="7" s="1"/>
  <c r="A592" i="7"/>
  <c r="I592" i="7" s="1"/>
  <c r="A263" i="7"/>
  <c r="I263" i="7" s="1"/>
  <c r="A119" i="7"/>
  <c r="I119" i="7" s="1"/>
  <c r="A264" i="7"/>
  <c r="I264" i="7" s="1"/>
  <c r="A9" i="7"/>
  <c r="I9" i="7" s="1"/>
  <c r="A120" i="7"/>
  <c r="I120" i="7" s="1"/>
  <c r="A265" i="7"/>
  <c r="I265" i="7" s="1"/>
  <c r="A386" i="7"/>
  <c r="I386" i="7" s="1"/>
  <c r="A507" i="7"/>
  <c r="I507" i="7" s="1"/>
  <c r="A266" i="7"/>
  <c r="I266" i="7" s="1"/>
  <c r="A508" i="7"/>
  <c r="I508" i="7" s="1"/>
  <c r="A267" i="7"/>
  <c r="I267" i="7" s="1"/>
  <c r="A121" i="7"/>
  <c r="I121" i="7" s="1"/>
  <c r="A268" i="7"/>
  <c r="I268" i="7" s="1"/>
  <c r="A122" i="7"/>
  <c r="I122" i="7" s="1"/>
  <c r="A269" i="7"/>
  <c r="I269" i="7" s="1"/>
  <c r="A389" i="7"/>
  <c r="I389" i="7" s="1"/>
  <c r="A509" i="7"/>
  <c r="I509" i="7" s="1"/>
  <c r="A639" i="7"/>
  <c r="I639" i="7" s="1"/>
  <c r="A123" i="7"/>
  <c r="I123" i="7" s="1"/>
  <c r="A10" i="7"/>
  <c r="I10" i="7" s="1"/>
  <c r="A124" i="7"/>
  <c r="I124" i="7" s="1"/>
  <c r="A270" i="7"/>
  <c r="I270" i="7" s="1"/>
  <c r="A397" i="7"/>
  <c r="I397" i="7" s="1"/>
  <c r="A512" i="7"/>
  <c r="I512" i="7" s="1"/>
  <c r="A125" i="7"/>
  <c r="I125" i="7" s="1"/>
  <c r="A593" i="7"/>
  <c r="I593" i="7" s="1"/>
  <c r="A273" i="7"/>
  <c r="I273" i="7" s="1"/>
  <c r="A513" i="7"/>
  <c r="I513" i="7" s="1"/>
  <c r="A12" i="7"/>
  <c r="I12" i="7" s="1"/>
  <c r="A34" i="7"/>
  <c r="I34" i="7" s="1"/>
  <c r="A126" i="7"/>
  <c r="I126" i="7" s="1"/>
  <c r="A640" i="7"/>
  <c r="I640" i="7" s="1"/>
  <c r="A277" i="7"/>
  <c r="I277" i="7" s="1"/>
  <c r="A514" i="7"/>
  <c r="I514" i="7" s="1"/>
  <c r="A127" i="7"/>
  <c r="I127" i="7" s="1"/>
  <c r="A128" i="7"/>
  <c r="I128" i="7" s="1"/>
  <c r="A278" i="7"/>
  <c r="I278" i="7" s="1"/>
  <c r="A398" i="7"/>
  <c r="I398" i="7" s="1"/>
  <c r="A515" i="7"/>
  <c r="I515" i="7" s="1"/>
  <c r="A641" i="7"/>
  <c r="I641" i="7" s="1"/>
  <c r="A279" i="7"/>
  <c r="I279" i="7" s="1"/>
  <c r="A516" i="7"/>
  <c r="I516" i="7" s="1"/>
  <c r="A280" i="7"/>
  <c r="I280" i="7" s="1"/>
  <c r="A517" i="7"/>
  <c r="I517" i="7" s="1"/>
  <c r="A281" i="7"/>
  <c r="I281" i="7" s="1"/>
  <c r="A518" i="7"/>
  <c r="I518" i="7" s="1"/>
  <c r="A519" i="7"/>
  <c r="I519" i="7" s="1"/>
  <c r="A129" i="7"/>
  <c r="I129" i="7" s="1"/>
  <c r="A282" i="7"/>
  <c r="I282" i="7" s="1"/>
  <c r="A399" i="7"/>
  <c r="I399" i="7" s="1"/>
  <c r="A520" i="7"/>
  <c r="I520" i="7" s="1"/>
  <c r="A13" i="7"/>
  <c r="I13" i="7" s="1"/>
  <c r="A130" i="7"/>
  <c r="I130" i="7" s="1"/>
  <c r="A283" i="7"/>
  <c r="I283" i="7" s="1"/>
  <c r="A401" i="7"/>
  <c r="I401" i="7" s="1"/>
  <c r="A521" i="7"/>
  <c r="I521" i="7" s="1"/>
  <c r="A131" i="7"/>
  <c r="I131" i="7" s="1"/>
  <c r="A284" i="7"/>
  <c r="I284" i="7" s="1"/>
  <c r="A522" i="7"/>
  <c r="I522" i="7" s="1"/>
  <c r="A132" i="7"/>
  <c r="I132" i="7" s="1"/>
  <c r="A286" i="7"/>
  <c r="I286" i="7" s="1"/>
  <c r="A133" i="7"/>
  <c r="I133" i="7" s="1"/>
  <c r="A287" i="7"/>
  <c r="I287" i="7" s="1"/>
  <c r="A403" i="7"/>
  <c r="I403" i="7" s="1"/>
  <c r="A523" i="7"/>
  <c r="I523" i="7" s="1"/>
  <c r="A134" i="7"/>
  <c r="I134" i="7" s="1"/>
  <c r="A135" i="7"/>
  <c r="I135" i="7" s="1"/>
  <c r="A288" i="7"/>
  <c r="I288" i="7" s="1"/>
  <c r="A524" i="7"/>
  <c r="I524" i="7" s="1"/>
  <c r="A292" i="7"/>
  <c r="I292" i="7" s="1"/>
  <c r="A525" i="7"/>
  <c r="I525" i="7" s="1"/>
  <c r="A594" i="7"/>
  <c r="I594" i="7" s="1"/>
  <c r="A595" i="7"/>
  <c r="I595" i="7" s="1"/>
  <c r="A136" i="7"/>
  <c r="I136" i="7" s="1"/>
  <c r="A293" i="7"/>
  <c r="I293" i="7" s="1"/>
  <c r="A526" i="7"/>
  <c r="I526" i="7" s="1"/>
  <c r="A137" i="7"/>
  <c r="I137" i="7" s="1"/>
  <c r="A296" i="7"/>
  <c r="I296" i="7" s="1"/>
  <c r="A406" i="7"/>
  <c r="I406" i="7" s="1"/>
  <c r="A138" i="7"/>
  <c r="I138" i="7" s="1"/>
  <c r="A297" i="7"/>
  <c r="I297" i="7" s="1"/>
  <c r="A527" i="7"/>
  <c r="I527" i="7" s="1"/>
  <c r="A298" i="7"/>
  <c r="I298" i="7" s="1"/>
  <c r="A139" i="7"/>
  <c r="I139" i="7" s="1"/>
  <c r="A299" i="7"/>
  <c r="I299" i="7" s="1"/>
  <c r="A528" i="7"/>
  <c r="I528" i="7" s="1"/>
  <c r="A300" i="7"/>
  <c r="I300" i="7" s="1"/>
  <c r="A596" i="7"/>
  <c r="I596" i="7" s="1"/>
  <c r="A597" i="7"/>
  <c r="I597" i="7" s="1"/>
  <c r="A598" i="7"/>
  <c r="I598" i="7" s="1"/>
  <c r="A140" i="7"/>
  <c r="I140" i="7" s="1"/>
  <c r="A301" i="7"/>
  <c r="I301" i="7" s="1"/>
  <c r="A357" i="7"/>
  <c r="I357" i="7" s="1"/>
  <c r="A529" i="7"/>
  <c r="I529" i="7" s="1"/>
  <c r="A530" i="7"/>
  <c r="I530" i="7" s="1"/>
  <c r="A141" i="7"/>
  <c r="I141" i="7" s="1"/>
  <c r="A302" i="7"/>
  <c r="I302" i="7" s="1"/>
  <c r="A599" i="7"/>
  <c r="I599" i="7" s="1"/>
  <c r="A142" i="7"/>
  <c r="I142" i="7" s="1"/>
  <c r="A303" i="7"/>
  <c r="I303" i="7" s="1"/>
  <c r="A407" i="7"/>
  <c r="I407" i="7" s="1"/>
  <c r="A531" i="7"/>
  <c r="I531" i="7" s="1"/>
  <c r="A304" i="7"/>
  <c r="I304" i="7" s="1"/>
  <c r="A408" i="7"/>
  <c r="I408" i="7" s="1"/>
  <c r="A534" i="7"/>
  <c r="I534" i="7" s="1"/>
  <c r="A305" i="7"/>
  <c r="I305" i="7" s="1"/>
  <c r="A535" i="7"/>
  <c r="I535" i="7" s="1"/>
  <c r="A306" i="7"/>
  <c r="I306" i="7" s="1"/>
  <c r="A409" i="7"/>
  <c r="I409" i="7" s="1"/>
  <c r="A536" i="7"/>
  <c r="I536" i="7" s="1"/>
  <c r="A537" i="7"/>
  <c r="I537" i="7" s="1"/>
  <c r="A35" i="7"/>
  <c r="I35" i="7" s="1"/>
  <c r="A144" i="7"/>
  <c r="I144" i="7" s="1"/>
  <c r="A410" i="7"/>
  <c r="I410" i="7" s="1"/>
  <c r="A539" i="7"/>
  <c r="I539" i="7" s="1"/>
  <c r="A642" i="7"/>
  <c r="I642" i="7" s="1"/>
  <c r="A307" i="7"/>
  <c r="I307" i="7" s="1"/>
  <c r="A145" i="7"/>
  <c r="I145" i="7" s="1"/>
  <c r="A308" i="7"/>
  <c r="I308" i="7" s="1"/>
  <c r="A411" i="7"/>
  <c r="I411" i="7" s="1"/>
  <c r="A540" i="7"/>
  <c r="I540" i="7" s="1"/>
  <c r="A146" i="7"/>
  <c r="I146" i="7" s="1"/>
  <c r="A309" i="7"/>
  <c r="I309" i="7" s="1"/>
  <c r="A412" i="7"/>
  <c r="I412" i="7" s="1"/>
  <c r="A541" i="7"/>
  <c r="I541" i="7" s="1"/>
  <c r="A36" i="7"/>
  <c r="I36" i="7" s="1"/>
  <c r="A147" i="7"/>
  <c r="I147" i="7" s="1"/>
  <c r="A542" i="7"/>
  <c r="I542" i="7" s="1"/>
  <c r="A647" i="7"/>
  <c r="I647" i="7" s="1"/>
  <c r="A543" i="7"/>
  <c r="I543" i="7" s="1"/>
  <c r="A311" i="7"/>
  <c r="I311" i="7" s="1"/>
  <c r="A312" i="7"/>
  <c r="I312" i="7" s="1"/>
  <c r="A313" i="7"/>
  <c r="I313" i="7" s="1"/>
  <c r="A159" i="7"/>
  <c r="I159" i="7" s="1"/>
  <c r="A415" i="7"/>
  <c r="I415" i="7" s="1"/>
  <c r="A160" i="7"/>
  <c r="I160" i="7" s="1"/>
  <c r="A314" i="7"/>
  <c r="I314" i="7" s="1"/>
  <c r="A545" i="7"/>
  <c r="I545" i="7" s="1"/>
  <c r="A161" i="7"/>
  <c r="I161" i="7" s="1"/>
  <c r="A315" i="7"/>
  <c r="I315" i="7" s="1"/>
  <c r="A360" i="7"/>
  <c r="I360" i="7" s="1"/>
  <c r="A546" i="7"/>
  <c r="I546" i="7" s="1"/>
  <c r="A547" i="7"/>
  <c r="I547" i="7" s="1"/>
  <c r="A162" i="7"/>
  <c r="I162" i="7" s="1"/>
  <c r="A548" i="7"/>
  <c r="I548" i="7" s="1"/>
  <c r="A163" i="7"/>
  <c r="I163" i="7" s="1"/>
  <c r="A323" i="7"/>
  <c r="I323" i="7" s="1"/>
  <c r="A361" i="7"/>
  <c r="I361" i="7" s="1"/>
  <c r="A416" i="7"/>
  <c r="I416" i="7" s="1"/>
  <c r="A549" i="7"/>
  <c r="I549" i="7" s="1"/>
  <c r="A550" i="7"/>
  <c r="I550" i="7" s="1"/>
  <c r="A551" i="7"/>
  <c r="I551" i="7" s="1"/>
  <c r="A14" i="7"/>
  <c r="I14" i="7" s="1"/>
  <c r="A37" i="7"/>
  <c r="I37" i="7" s="1"/>
  <c r="A172" i="7"/>
  <c r="I172" i="7" s="1"/>
  <c r="A417" i="7"/>
  <c r="I417" i="7" s="1"/>
  <c r="A649" i="7"/>
  <c r="I649" i="7" s="1"/>
  <c r="A173" i="7"/>
  <c r="I173" i="7" s="1"/>
  <c r="A15" i="7"/>
  <c r="I15" i="7" s="1"/>
  <c r="A38" i="7"/>
  <c r="I38" i="7" s="1"/>
  <c r="A174" i="7"/>
  <c r="I174" i="7" s="1"/>
  <c r="A552" i="7"/>
  <c r="I552" i="7" s="1"/>
  <c r="A650" i="7"/>
  <c r="I650" i="7" s="1"/>
  <c r="A175" i="7"/>
  <c r="I175" i="7" s="1"/>
  <c r="A176" i="7"/>
  <c r="I176" i="7" s="1"/>
  <c r="A39" i="7"/>
  <c r="I39" i="7" s="1"/>
  <c r="A177" i="7"/>
  <c r="I177" i="7" s="1"/>
  <c r="A424" i="7"/>
  <c r="I424" i="7" s="1"/>
  <c r="A553" i="7"/>
  <c r="I553" i="7" s="1"/>
  <c r="A554" i="7"/>
  <c r="I554" i="7" s="1"/>
  <c r="A178" i="7"/>
  <c r="I178" i="7" s="1"/>
  <c r="A179" i="7"/>
  <c r="I179" i="7" s="1"/>
  <c r="A425" i="7"/>
  <c r="I425" i="7" s="1"/>
  <c r="A555" i="7"/>
  <c r="I555" i="7" s="1"/>
  <c r="A556" i="7"/>
  <c r="I556" i="7" s="1"/>
  <c r="A181" i="7"/>
  <c r="I181" i="7" s="1"/>
  <c r="A600" i="7"/>
  <c r="I600" i="7" s="1"/>
  <c r="A654" i="7"/>
  <c r="I654" i="7" s="1"/>
  <c r="A324" i="7"/>
  <c r="I324" i="7" s="1"/>
  <c r="A557" i="7"/>
  <c r="I557" i="7" s="1"/>
  <c r="A601" i="7"/>
  <c r="I601" i="7" s="1"/>
  <c r="A182" i="7"/>
  <c r="I182" i="7" s="1"/>
  <c r="A562" i="7"/>
  <c r="I562" i="7" s="1"/>
  <c r="A41" i="7"/>
  <c r="I41" i="7" s="1"/>
  <c r="A183" i="7"/>
  <c r="I183" i="7" s="1"/>
  <c r="A655" i="7"/>
  <c r="I655" i="7" s="1"/>
  <c r="A184" i="7"/>
  <c r="I184" i="7" s="1"/>
  <c r="A185" i="7"/>
  <c r="I185" i="7" s="1"/>
  <c r="A325" i="7"/>
  <c r="I325" i="7" s="1"/>
  <c r="A426" i="7"/>
  <c r="I426" i="7" s="1"/>
  <c r="A656" i="7"/>
  <c r="I656" i="7" s="1"/>
  <c r="A326" i="7"/>
  <c r="I326" i="7" s="1"/>
  <c r="A186" i="7"/>
  <c r="I186" i="7" s="1"/>
  <c r="A327" i="7"/>
  <c r="I327" i="7" s="1"/>
  <c r="A563" i="7"/>
  <c r="I563" i="7" s="1"/>
  <c r="A16" i="7"/>
  <c r="I16" i="7" s="1"/>
  <c r="A189" i="7"/>
  <c r="I189" i="7" s="1"/>
  <c r="A328" i="7"/>
  <c r="I328" i="7" s="1"/>
  <c r="A564" i="7"/>
  <c r="I564" i="7" s="1"/>
  <c r="A602" i="7"/>
  <c r="I602" i="7" s="1"/>
  <c r="A605" i="7"/>
  <c r="I605" i="7" s="1"/>
  <c r="A330" i="7"/>
  <c r="I330" i="7" s="1"/>
  <c r="A565" i="7"/>
  <c r="I565" i="7" s="1"/>
  <c r="A17" i="7"/>
  <c r="I17" i="7" s="1"/>
  <c r="A191" i="7"/>
  <c r="I191" i="7" s="1"/>
  <c r="A331" i="7"/>
  <c r="I331" i="7" s="1"/>
  <c r="A427" i="7"/>
  <c r="I427" i="7" s="1"/>
  <c r="A566" i="7"/>
  <c r="I566" i="7" s="1"/>
  <c r="A567" i="7"/>
  <c r="I567" i="7" s="1"/>
  <c r="A606" i="7"/>
  <c r="I606" i="7" s="1"/>
  <c r="A192" i="7"/>
  <c r="I192" i="7" s="1"/>
  <c r="A337" i="7"/>
  <c r="I337" i="7" s="1"/>
  <c r="A428" i="7"/>
  <c r="I428" i="7" s="1"/>
  <c r="A568" i="7"/>
  <c r="I568" i="7" s="1"/>
  <c r="A607" i="7"/>
  <c r="I607" i="7" s="1"/>
  <c r="A608" i="7"/>
  <c r="I608" i="7" s="1"/>
  <c r="A193" i="7"/>
  <c r="I193" i="7" s="1"/>
  <c r="A341" i="7"/>
  <c r="I341" i="7" s="1"/>
  <c r="A569" i="7"/>
  <c r="I569" i="7" s="1"/>
  <c r="A194" i="7"/>
  <c r="I194" i="7" s="1"/>
  <c r="A196" i="7"/>
  <c r="I196" i="7" s="1"/>
  <c r="A342" i="7"/>
  <c r="I342" i="7" s="1"/>
  <c r="A570" i="7"/>
  <c r="I570" i="7" s="1"/>
  <c r="A609" i="7"/>
  <c r="I609" i="7" s="1"/>
  <c r="A42" i="7"/>
  <c r="I42" i="7" s="1"/>
  <c r="A197" i="7"/>
  <c r="I197" i="7" s="1"/>
  <c r="A343" i="7"/>
  <c r="I343" i="7" s="1"/>
  <c r="A571" i="7"/>
  <c r="I571" i="7" s="1"/>
  <c r="A610" i="7"/>
  <c r="I610" i="7" s="1"/>
  <c r="A198" i="7"/>
  <c r="I198" i="7" s="1"/>
  <c r="A344" i="7"/>
  <c r="I344" i="7" s="1"/>
  <c r="A345" i="7"/>
  <c r="I345" i="7" s="1"/>
  <c r="A572" i="7"/>
  <c r="I572" i="7" s="1"/>
  <c r="A573" i="7"/>
  <c r="I573" i="7" s="1"/>
  <c r="A199" i="7"/>
  <c r="I199" i="7" s="1"/>
  <c r="A346" i="7"/>
  <c r="I346" i="7" s="1"/>
  <c r="A429" i="7"/>
  <c r="I429" i="7" s="1"/>
  <c r="A574" i="7"/>
  <c r="I574" i="7" s="1"/>
  <c r="A347" i="7"/>
  <c r="I347" i="7" s="1"/>
  <c r="A200" i="7"/>
  <c r="I200" i="7" s="1"/>
  <c r="A348" i="7"/>
  <c r="I348" i="7" s="1"/>
  <c r="A18" i="7"/>
  <c r="I18" i="7" s="1"/>
  <c r="A201" i="7"/>
  <c r="I201" i="7" s="1"/>
  <c r="A44" i="7"/>
  <c r="I44" i="7" s="1"/>
  <c r="A202" i="7"/>
  <c r="I202" i="7" s="1"/>
  <c r="A575" i="7"/>
  <c r="I575" i="7" s="1"/>
  <c r="A611" i="7"/>
  <c r="I611" i="7" s="1"/>
  <c r="A203" i="7"/>
  <c r="I203" i="7" s="1"/>
  <c r="A576" i="7"/>
  <c r="I576" i="7" s="1"/>
  <c r="A204" i="7"/>
  <c r="I204" i="7" s="1"/>
  <c r="A430" i="7"/>
  <c r="I430" i="7" s="1"/>
  <c r="A577" i="7"/>
  <c r="I577" i="7" s="1"/>
  <c r="A349" i="7"/>
  <c r="I349" i="7" s="1"/>
  <c r="A582" i="7"/>
  <c r="I582" i="7" s="1"/>
  <c r="A205" i="7"/>
  <c r="I205" i="7" s="1"/>
  <c r="A350" i="7"/>
  <c r="I350" i="7" s="1"/>
  <c r="A586" i="7"/>
  <c r="I586" i="7" s="1"/>
  <c r="A355" i="7"/>
  <c r="I355" i="7" s="1"/>
  <c r="A587" i="7"/>
  <c r="I587" i="7" s="1"/>
  <c r="A612" i="7"/>
  <c r="I612" i="7" s="1"/>
  <c r="F43" i="7" l="1"/>
  <c r="J42" i="7"/>
  <c r="F352" i="7"/>
  <c r="F66" i="7"/>
  <c r="F504" i="7"/>
  <c r="E570" i="7"/>
  <c r="J571" i="7" s="1"/>
  <c r="E564" i="7"/>
  <c r="J565" i="7" s="1"/>
  <c r="E408" i="7"/>
  <c r="J409" i="7" s="1"/>
  <c r="E141" i="7"/>
  <c r="J142" i="7" s="1"/>
  <c r="E262" i="7"/>
  <c r="J263" i="7" s="1"/>
  <c r="E107" i="7"/>
  <c r="J108" i="7" s="1"/>
  <c r="E380" i="7"/>
  <c r="J381" i="7" s="1"/>
  <c r="E610" i="7"/>
  <c r="J611" i="7" s="1"/>
  <c r="E189" i="7"/>
  <c r="J190" i="7" s="1"/>
  <c r="E360" i="7"/>
  <c r="J361" i="7" s="1"/>
  <c r="E296" i="7"/>
  <c r="J297" i="7" s="1"/>
  <c r="E265" i="7"/>
  <c r="J266" i="7" s="1"/>
  <c r="E25" i="7"/>
  <c r="J26" i="7" s="1"/>
  <c r="E612" i="7"/>
  <c r="J613" i="7" s="1"/>
  <c r="E44" i="7"/>
  <c r="J45" i="7" s="1"/>
  <c r="J347" i="7"/>
  <c r="E337" i="7"/>
  <c r="J338" i="7" s="1"/>
  <c r="E557" i="7"/>
  <c r="J558" i="7" s="1"/>
  <c r="E175" i="7"/>
  <c r="J176" i="7" s="1"/>
  <c r="E315" i="7"/>
  <c r="J316" i="7" s="1"/>
  <c r="E12" i="7"/>
  <c r="J13" i="7" s="1"/>
  <c r="E482" i="7"/>
  <c r="J483" i="7" s="1"/>
  <c r="E71" i="7"/>
  <c r="J72" i="7" s="1"/>
  <c r="E178" i="7"/>
  <c r="J179" i="7" s="1"/>
  <c r="E650" i="7"/>
  <c r="J651" i="7" s="1"/>
  <c r="E288" i="7"/>
  <c r="J289" i="7" s="1"/>
  <c r="E128" i="7"/>
  <c r="J129" i="7" s="1"/>
  <c r="E260" i="7"/>
  <c r="J261" i="7" s="1"/>
  <c r="E377" i="7"/>
  <c r="J378" i="7" s="1"/>
  <c r="E626" i="7"/>
  <c r="J627" i="7" s="1"/>
  <c r="E341" i="7"/>
  <c r="J342" i="7" s="1"/>
  <c r="E330" i="7"/>
  <c r="J331" i="7" s="1"/>
  <c r="E552" i="7"/>
  <c r="J553" i="7" s="1"/>
  <c r="E543" i="7"/>
  <c r="J544" i="7" s="1"/>
  <c r="E309" i="7"/>
  <c r="J310" i="7" s="1"/>
  <c r="E487" i="7"/>
  <c r="J488" i="7" s="1"/>
  <c r="E78" i="7"/>
  <c r="E22" i="7"/>
  <c r="J23" i="7" s="1"/>
  <c r="E4" i="7"/>
  <c r="E198" i="7"/>
  <c r="J199" i="7" s="1"/>
  <c r="E39" i="7"/>
  <c r="E401" i="7"/>
  <c r="J402" i="7" s="1"/>
  <c r="E586" i="7"/>
  <c r="J587" i="7" s="1"/>
  <c r="E480" i="7"/>
  <c r="J481" i="7" s="1"/>
  <c r="E61" i="7"/>
  <c r="J62" i="7" s="1"/>
  <c r="E19" i="7"/>
  <c r="J20" i="7" s="1"/>
  <c r="E302" i="7"/>
  <c r="J303" i="7" s="1"/>
  <c r="E277" i="7"/>
  <c r="J278" i="7" s="1"/>
  <c r="E372" i="7"/>
  <c r="J373" i="7" s="1"/>
  <c r="E217" i="7"/>
  <c r="J218" i="7" s="1"/>
  <c r="F68" i="7"/>
  <c r="F374" i="7"/>
  <c r="F648" i="7"/>
  <c r="F479" i="7"/>
  <c r="F433" i="7"/>
  <c r="F180" i="7"/>
  <c r="F616" i="7"/>
  <c r="D233" i="6" l="1" a="1"/>
  <c r="D233" i="6" s="1"/>
  <c r="D237" i="6" a="1"/>
  <c r="D237" i="6" s="1"/>
  <c r="D235" i="6" a="1"/>
  <c r="D235" i="6" s="1"/>
  <c r="D236" i="6" a="1"/>
  <c r="D236" i="6" s="1"/>
  <c r="D234" i="6" a="1"/>
  <c r="D234" i="6" s="1"/>
  <c r="D232" i="6" a="1"/>
  <c r="D232" i="6" s="1"/>
  <c r="D230" i="6" a="1"/>
  <c r="D230" i="6" s="1"/>
  <c r="D231" i="6" a="1"/>
  <c r="D231" i="6" s="1"/>
  <c r="D226" i="6" a="1"/>
  <c r="D226" i="6" s="1"/>
  <c r="D224" i="6" a="1"/>
  <c r="D224" i="6" s="1"/>
  <c r="D222" i="6" a="1"/>
  <c r="D222" i="6" s="1"/>
  <c r="D220" i="6" a="1"/>
  <c r="D220" i="6" s="1"/>
  <c r="D218" i="6" a="1"/>
  <c r="D218" i="6" s="1"/>
  <c r="D216" i="6" a="1"/>
  <c r="D216" i="6" s="1"/>
  <c r="D229" i="6" a="1"/>
  <c r="D229" i="6" s="1"/>
  <c r="D227" i="6" a="1"/>
  <c r="D227" i="6" s="1"/>
  <c r="D225" i="6" a="1"/>
  <c r="D225" i="6" s="1"/>
  <c r="D223" i="6" a="1"/>
  <c r="D223" i="6" s="1"/>
  <c r="D221" i="6" a="1"/>
  <c r="D221" i="6" s="1"/>
  <c r="D219" i="6" a="1"/>
  <c r="D219" i="6" s="1"/>
  <c r="D217" i="6" a="1"/>
  <c r="D217" i="6" s="1"/>
  <c r="D215" i="6" a="1"/>
  <c r="D215" i="6" s="1"/>
  <c r="D228" i="6" a="1"/>
  <c r="D228" i="6" s="1"/>
  <c r="D200" i="6" a="1"/>
  <c r="D200" i="6" s="1"/>
  <c r="D199" i="6" a="1"/>
  <c r="D199" i="6" s="1"/>
  <c r="D212" i="6" a="1"/>
  <c r="D212" i="6" s="1"/>
  <c r="D209" i="6" a="1"/>
  <c r="D209" i="6" s="1"/>
  <c r="D214" i="6" a="1"/>
  <c r="D214" i="6" s="1"/>
  <c r="D211" i="6" a="1"/>
  <c r="D211" i="6" s="1"/>
  <c r="D208" i="6" a="1"/>
  <c r="D208" i="6" s="1"/>
  <c r="D207" i="6" a="1"/>
  <c r="D207" i="6" s="1"/>
  <c r="D213" i="6" a="1"/>
  <c r="D213" i="6" s="1"/>
  <c r="D205" i="6" a="1"/>
  <c r="D205" i="6" s="1"/>
  <c r="D210" i="6" a="1"/>
  <c r="D210" i="6" s="1"/>
  <c r="D206" i="6" a="1"/>
  <c r="D206" i="6" s="1"/>
  <c r="F544" i="7"/>
  <c r="F40" i="7"/>
  <c r="J40" i="7"/>
  <c r="F442" i="7"/>
  <c r="F338" i="7"/>
  <c r="F613" i="7"/>
  <c r="D96" i="6" a="1"/>
  <c r="D96" i="6" s="1"/>
  <c r="J5" i="7"/>
  <c r="F316" i="7"/>
  <c r="F310" i="7"/>
  <c r="D192" i="6" a="1"/>
  <c r="D192" i="6" s="1"/>
  <c r="D198" i="6" a="1"/>
  <c r="D198" i="6" s="1"/>
  <c r="D144" i="6" a="1"/>
  <c r="D144" i="6" s="1"/>
  <c r="D118" i="6" a="1"/>
  <c r="D118" i="6" s="1"/>
  <c r="D93" i="6" a="1"/>
  <c r="D93" i="6" s="1"/>
  <c r="D116" i="6" a="1"/>
  <c r="D116" i="6" s="1"/>
  <c r="D47" i="6" a="1"/>
  <c r="D47" i="6" s="1"/>
  <c r="D82" i="6" a="1"/>
  <c r="D82" i="6" s="1"/>
  <c r="D27" i="6" a="1"/>
  <c r="D27" i="6" s="1"/>
  <c r="D121" i="6" a="1"/>
  <c r="D121" i="6" s="1"/>
  <c r="D2" i="6" a="1"/>
  <c r="D2" i="6" s="1"/>
  <c r="D102" i="6" a="1"/>
  <c r="D102" i="6" s="1"/>
  <c r="D191" i="6" a="1"/>
  <c r="D191" i="6" s="1"/>
  <c r="D99" i="6" a="1"/>
  <c r="D99" i="6" s="1"/>
  <c r="D67" i="6" a="1"/>
  <c r="D67" i="6" s="1"/>
  <c r="D201" i="6" a="1"/>
  <c r="D201" i="6" s="1"/>
  <c r="D186" i="6" a="1"/>
  <c r="D186" i="6" s="1"/>
  <c r="D84" i="6" a="1"/>
  <c r="D84" i="6" s="1"/>
  <c r="D128" i="6" a="1"/>
  <c r="D128" i="6" s="1"/>
  <c r="D170" i="6" a="1"/>
  <c r="D170" i="6" s="1"/>
  <c r="D92" i="6" a="1"/>
  <c r="D92" i="6" s="1"/>
  <c r="D126" i="6" a="1"/>
  <c r="D126" i="6" s="1"/>
  <c r="D140" i="6" a="1"/>
  <c r="D140" i="6" s="1"/>
  <c r="D17" i="6" a="1"/>
  <c r="D17" i="6" s="1"/>
  <c r="D61" i="6" a="1"/>
  <c r="D61" i="6" s="1"/>
  <c r="D68" i="6" a="1"/>
  <c r="D68" i="6" s="1"/>
  <c r="D20" i="6" a="1"/>
  <c r="D20" i="6" s="1"/>
  <c r="D138" i="6" a="1"/>
  <c r="D138" i="6" s="1"/>
  <c r="D101" i="6" a="1"/>
  <c r="D101" i="6" s="1"/>
  <c r="D45" i="6" a="1"/>
  <c r="D45" i="6" s="1"/>
  <c r="D156" i="6" a="1"/>
  <c r="D156" i="6" s="1"/>
  <c r="D107" i="6" a="1"/>
  <c r="D107" i="6" s="1"/>
  <c r="D132" i="6" a="1"/>
  <c r="D132" i="6" s="1"/>
  <c r="D48" i="6" a="1"/>
  <c r="D48" i="6" s="1"/>
  <c r="F651" i="7"/>
  <c r="D5" i="6" a="1"/>
  <c r="D5" i="6" s="1"/>
  <c r="D4" i="6" a="1"/>
  <c r="D4" i="6" s="1"/>
  <c r="D3" i="6" a="1"/>
  <c r="D3" i="6" s="1"/>
  <c r="D11" i="6" a="1"/>
  <c r="D11" i="6" s="1"/>
  <c r="D8" i="6" a="1"/>
  <c r="D8" i="6" s="1"/>
  <c r="D7" i="6" a="1"/>
  <c r="D7" i="6" s="1"/>
  <c r="D6" i="6" a="1"/>
  <c r="D6" i="6" s="1"/>
  <c r="D10" i="6" a="1"/>
  <c r="D10" i="6" s="1"/>
  <c r="D119" i="6" a="1"/>
  <c r="D119" i="6" s="1"/>
  <c r="D36" i="6" a="1"/>
  <c r="D36" i="6" s="1"/>
  <c r="D115" i="6" a="1"/>
  <c r="D115" i="6" s="1"/>
  <c r="D167" i="6" a="1"/>
  <c r="D167" i="6" s="1"/>
  <c r="D72" i="6" a="1"/>
  <c r="D72" i="6" s="1"/>
  <c r="D100" i="6" a="1"/>
  <c r="D100" i="6" s="1"/>
  <c r="D171" i="6" a="1"/>
  <c r="D171" i="6" s="1"/>
  <c r="D89" i="6" a="1"/>
  <c r="D89" i="6" s="1"/>
  <c r="D204" i="6" a="1"/>
  <c r="D204" i="6" s="1"/>
  <c r="D50" i="6" a="1"/>
  <c r="D50" i="6" s="1"/>
  <c r="D202" i="6" a="1"/>
  <c r="D202" i="6" s="1"/>
  <c r="D193" i="6" a="1"/>
  <c r="D193" i="6" s="1"/>
  <c r="F203" i="7"/>
  <c r="F184" i="7"/>
  <c r="F178" i="7"/>
  <c r="F554" i="7"/>
  <c r="F175" i="7"/>
  <c r="F39" i="7"/>
  <c r="F176" i="7"/>
  <c r="F173" i="7"/>
  <c r="F551" i="7"/>
  <c r="F547" i="7"/>
  <c r="F160" i="7"/>
  <c r="F537" i="7"/>
  <c r="F91" i="7"/>
  <c r="F88" i="7"/>
  <c r="F85" i="7"/>
  <c r="F467" i="7"/>
  <c r="F71" i="7"/>
  <c r="F65" i="7"/>
  <c r="F449" i="7"/>
  <c r="F61" i="7"/>
  <c r="F52" i="7"/>
  <c r="F54" i="7"/>
  <c r="F23" i="7"/>
  <c r="F22" i="7"/>
  <c r="F53" i="7"/>
  <c r="F50" i="7"/>
  <c r="D104" i="6" l="1" a="1"/>
  <c r="D104" i="6" s="1"/>
  <c r="D24" i="6" a="1"/>
  <c r="D24" i="6" s="1"/>
  <c r="D69" i="6" a="1"/>
  <c r="D69" i="6" s="1"/>
  <c r="D33" i="6" a="1"/>
  <c r="D33" i="6" s="1"/>
  <c r="D87" i="6" a="1"/>
  <c r="D87" i="6" s="1"/>
  <c r="D194" i="6" a="1"/>
  <c r="D194" i="6" s="1"/>
  <c r="D37" i="6" a="1"/>
  <c r="D37" i="6" s="1"/>
  <c r="D54" i="6" a="1"/>
  <c r="D54" i="6" s="1"/>
  <c r="D123" i="6" a="1"/>
  <c r="D123" i="6" s="1"/>
  <c r="D155" i="6" a="1"/>
  <c r="D155" i="6" s="1"/>
  <c r="D19" i="6" a="1"/>
  <c r="D19" i="6" s="1"/>
  <c r="D157" i="6" a="1"/>
  <c r="D157" i="6" s="1"/>
  <c r="D179" i="6" a="1"/>
  <c r="D179" i="6" s="1"/>
  <c r="D164" i="6" a="1"/>
  <c r="D164" i="6" s="1"/>
  <c r="D190" i="6" a="1"/>
  <c r="D190" i="6" s="1"/>
  <c r="D109" i="6" a="1"/>
  <c r="D109" i="6" s="1"/>
  <c r="D30" i="6" a="1"/>
  <c r="D30" i="6" s="1"/>
  <c r="D117" i="6" a="1"/>
  <c r="D117" i="6" s="1"/>
  <c r="D41" i="6" a="1"/>
  <c r="D41" i="6" s="1"/>
  <c r="D28" i="6" a="1"/>
  <c r="D28" i="6" s="1"/>
  <c r="D146" i="6" a="1"/>
  <c r="D146" i="6" s="1"/>
  <c r="D59" i="6" a="1"/>
  <c r="D59" i="6" s="1"/>
  <c r="D42" i="6" a="1"/>
  <c r="D42" i="6" s="1"/>
  <c r="D13" i="6" a="1"/>
  <c r="D13" i="6" s="1"/>
  <c r="D35" i="6" a="1"/>
  <c r="D35" i="6" s="1"/>
  <c r="D97" i="6" a="1"/>
  <c r="D97" i="6" s="1"/>
  <c r="D110" i="6" a="1"/>
  <c r="D110" i="6" s="1"/>
  <c r="D34" i="6" a="1"/>
  <c r="D34" i="6" s="1"/>
  <c r="D151" i="6" a="1"/>
  <c r="D151" i="6" s="1"/>
  <c r="D135" i="6" a="1"/>
  <c r="D135" i="6" s="1"/>
  <c r="D74" i="6" a="1"/>
  <c r="D74" i="6" s="1"/>
  <c r="F46" i="7"/>
  <c r="D86" i="6" a="1"/>
  <c r="D86" i="6" s="1"/>
  <c r="D129" i="6" a="1"/>
  <c r="D129" i="6" s="1"/>
  <c r="D161" i="6" a="1"/>
  <c r="D161" i="6" s="1"/>
  <c r="D133" i="6" a="1"/>
  <c r="D133" i="6" s="1"/>
  <c r="D174" i="6" a="1"/>
  <c r="D174" i="6" s="1"/>
  <c r="D183" i="6" a="1"/>
  <c r="D183" i="6" s="1"/>
  <c r="D90" i="6" a="1"/>
  <c r="D90" i="6" s="1"/>
  <c r="D160" i="6" a="1"/>
  <c r="D160" i="6" s="1"/>
  <c r="D21" i="6" a="1"/>
  <c r="D21" i="6" s="1"/>
  <c r="D25" i="6" a="1"/>
  <c r="D25" i="6" s="1"/>
  <c r="D124" i="6" a="1"/>
  <c r="D124" i="6" s="1"/>
  <c r="D120" i="6" a="1"/>
  <c r="D120" i="6" s="1"/>
  <c r="D39" i="6" a="1"/>
  <c r="D39" i="6" s="1"/>
  <c r="D98" i="6" a="1"/>
  <c r="D98" i="6" s="1"/>
  <c r="D14" i="6" a="1"/>
  <c r="D14" i="6" s="1"/>
  <c r="D64" i="6" a="1"/>
  <c r="D64" i="6" s="1"/>
  <c r="D80" i="6" a="1"/>
  <c r="D80" i="6" s="1"/>
  <c r="D125" i="6" a="1"/>
  <c r="D125" i="6" s="1"/>
  <c r="D134" i="6" a="1"/>
  <c r="D134" i="6" s="1"/>
  <c r="D203" i="6" a="1"/>
  <c r="D203" i="6" s="1"/>
  <c r="D149" i="6" a="1"/>
  <c r="D149" i="6" s="1"/>
  <c r="D182" i="6" a="1"/>
  <c r="D182" i="6" s="1"/>
  <c r="D56" i="6" a="1"/>
  <c r="D56" i="6" s="1"/>
  <c r="D180" i="6" a="1"/>
  <c r="D180" i="6" s="1"/>
  <c r="D65" i="6" a="1"/>
  <c r="D65" i="6" s="1"/>
  <c r="D105" i="6" a="1"/>
  <c r="D105" i="6" s="1"/>
  <c r="D108" i="6" a="1"/>
  <c r="D108" i="6" s="1"/>
  <c r="D51" i="6" a="1"/>
  <c r="D51" i="6" s="1"/>
  <c r="D85" i="6" a="1"/>
  <c r="D85" i="6" s="1"/>
  <c r="D78" i="6" a="1"/>
  <c r="D78" i="6" s="1"/>
  <c r="D71" i="6" a="1"/>
  <c r="D71" i="6" s="1"/>
  <c r="D112" i="6" a="1"/>
  <c r="D112" i="6" s="1"/>
  <c r="D122" i="6" a="1"/>
  <c r="D122" i="6" s="1"/>
  <c r="D137" i="6" a="1"/>
  <c r="D137" i="6" s="1"/>
  <c r="D40" i="6" a="1"/>
  <c r="D40" i="6" s="1"/>
  <c r="D184" i="6" a="1"/>
  <c r="D184" i="6" s="1"/>
  <c r="D53" i="6" a="1"/>
  <c r="D53" i="6" s="1"/>
  <c r="D150" i="6" a="1"/>
  <c r="D150" i="6" s="1"/>
  <c r="D173" i="6" a="1"/>
  <c r="D173" i="6" s="1"/>
  <c r="D158" i="6" a="1"/>
  <c r="D158" i="6" s="1"/>
  <c r="D189" i="6" a="1"/>
  <c r="D189" i="6" s="1"/>
  <c r="D188" i="6" a="1"/>
  <c r="D188" i="6" s="1"/>
  <c r="D141" i="6" a="1"/>
  <c r="D141" i="6" s="1"/>
  <c r="D177" i="6" a="1"/>
  <c r="D177" i="6" s="1"/>
  <c r="D145" i="6" a="1"/>
  <c r="D145" i="6" s="1"/>
  <c r="D176" i="6" a="1"/>
  <c r="D176" i="6" s="1"/>
  <c r="D88" i="6" a="1"/>
  <c r="D88" i="6" s="1"/>
  <c r="D46" i="6" a="1"/>
  <c r="D46" i="6" s="1"/>
  <c r="D83" i="6" a="1"/>
  <c r="D83" i="6" s="1"/>
  <c r="D66" i="6" a="1"/>
  <c r="D66" i="6" s="1"/>
  <c r="D94" i="6" a="1"/>
  <c r="D94" i="6" s="1"/>
  <c r="D76" i="6" a="1"/>
  <c r="D76" i="6" s="1"/>
  <c r="D154" i="6" a="1"/>
  <c r="D154" i="6" s="1"/>
  <c r="D166" i="6" a="1"/>
  <c r="D166" i="6" s="1"/>
  <c r="D62" i="6" a="1"/>
  <c r="D62" i="6" s="1"/>
  <c r="D187" i="6" a="1"/>
  <c r="D187" i="6" s="1"/>
  <c r="D111" i="6" a="1"/>
  <c r="D111" i="6" s="1"/>
  <c r="D75" i="6" a="1"/>
  <c r="D75" i="6" s="1"/>
  <c r="D31" i="6" a="1"/>
  <c r="D31" i="6" s="1"/>
  <c r="D58" i="6" a="1"/>
  <c r="D58" i="6" s="1"/>
  <c r="D91" i="6" a="1"/>
  <c r="D91" i="6" s="1"/>
  <c r="D131" i="6" a="1"/>
  <c r="D131" i="6" s="1"/>
  <c r="D23" i="6" a="1"/>
  <c r="D23" i="6" s="1"/>
  <c r="D70" i="6" a="1"/>
  <c r="D70" i="6" s="1"/>
  <c r="D81" i="6" a="1"/>
  <c r="D81" i="6" s="1"/>
  <c r="D172" i="6" a="1"/>
  <c r="D172" i="6" s="1"/>
  <c r="D175" i="6" a="1"/>
  <c r="D175" i="6" s="1"/>
  <c r="D103" i="6" a="1"/>
  <c r="D103" i="6" s="1"/>
  <c r="D185" i="6" a="1"/>
  <c r="D185" i="6" s="1"/>
  <c r="D148" i="6" a="1"/>
  <c r="D148" i="6" s="1"/>
  <c r="D79" i="6" a="1"/>
  <c r="D79" i="6" s="1"/>
  <c r="D165" i="6" a="1"/>
  <c r="D165" i="6" s="1"/>
  <c r="D142" i="6" a="1"/>
  <c r="D142" i="6" s="1"/>
  <c r="D26" i="6" a="1"/>
  <c r="D26" i="6" s="1"/>
  <c r="D169" i="6" a="1"/>
  <c r="D169" i="6" s="1"/>
  <c r="D168" i="6" a="1"/>
  <c r="D168" i="6" s="1"/>
  <c r="D49" i="6" a="1"/>
  <c r="D49" i="6" s="1"/>
  <c r="D113" i="6" a="1"/>
  <c r="D113" i="6" s="1"/>
  <c r="D60" i="6" a="1"/>
  <c r="D60" i="6" s="1"/>
  <c r="D152" i="6" a="1"/>
  <c r="D152" i="6" s="1"/>
  <c r="D63" i="6" a="1"/>
  <c r="D63" i="6" s="1"/>
  <c r="D159" i="6" a="1"/>
  <c r="D159" i="6" s="1"/>
  <c r="D196" i="6" a="1"/>
  <c r="D196" i="6" s="1"/>
  <c r="D153" i="6" a="1"/>
  <c r="D153" i="6" s="1"/>
  <c r="D32" i="6" a="1"/>
  <c r="D32" i="6" s="1"/>
  <c r="D9" i="6" a="1"/>
  <c r="D9" i="6" s="1"/>
  <c r="D162" i="6" a="1"/>
  <c r="D162" i="6" s="1"/>
  <c r="D73" i="6" a="1"/>
  <c r="D73" i="6" s="1"/>
  <c r="D57" i="6" a="1"/>
  <c r="D57" i="6" s="1"/>
  <c r="D181" i="6" a="1"/>
  <c r="D181" i="6" s="1"/>
  <c r="D52" i="6" a="1"/>
  <c r="D52" i="6" s="1"/>
  <c r="D127" i="6" a="1"/>
  <c r="D127" i="6" s="1"/>
  <c r="D55" i="6" a="1"/>
  <c r="D55" i="6" s="1"/>
  <c r="D29" i="6" a="1"/>
  <c r="D29" i="6" s="1"/>
  <c r="D195" i="6" a="1"/>
  <c r="D195" i="6" s="1"/>
  <c r="D106" i="6" a="1"/>
  <c r="D106" i="6" s="1"/>
  <c r="D139" i="6" a="1"/>
  <c r="D139" i="6" s="1"/>
  <c r="D114" i="6" a="1"/>
  <c r="D114" i="6" s="1"/>
  <c r="D163" i="6" a="1"/>
  <c r="D163" i="6" s="1"/>
  <c r="D77" i="6" a="1"/>
  <c r="D77" i="6" s="1"/>
  <c r="D130" i="6" a="1"/>
  <c r="D130" i="6" s="1"/>
  <c r="D16" i="6" a="1"/>
  <c r="D16" i="6" s="1"/>
  <c r="D143" i="6" a="1"/>
  <c r="D143" i="6" s="1"/>
  <c r="D22" i="6" a="1"/>
  <c r="D22" i="6" s="1"/>
  <c r="D43" i="6" a="1"/>
  <c r="D43" i="6" s="1"/>
  <c r="D44" i="6" a="1"/>
  <c r="D44" i="6" s="1"/>
  <c r="D95" i="6" a="1"/>
  <c r="D95" i="6" s="1"/>
  <c r="D136" i="6" a="1"/>
  <c r="D136" i="6" s="1"/>
  <c r="D147" i="6" a="1"/>
  <c r="D147" i="6" s="1"/>
  <c r="D178" i="6" a="1"/>
  <c r="D178" i="6" s="1"/>
  <c r="D197" i="6" a="1"/>
  <c r="D197" i="6" s="1"/>
  <c r="D18" i="6" a="1"/>
  <c r="D18" i="6" s="1"/>
  <c r="D15" i="6" a="1"/>
  <c r="D15" i="6" s="1"/>
  <c r="D12" i="6" a="1"/>
  <c r="D12" i="6" s="1"/>
  <c r="F576" i="7"/>
  <c r="F67" i="7"/>
  <c r="F72" i="7"/>
  <c r="F7" i="7"/>
  <c r="F30" i="7"/>
  <c r="F135" i="7"/>
  <c r="F163" i="7"/>
  <c r="F172" i="7"/>
  <c r="F15" i="7"/>
  <c r="F575" i="7"/>
  <c r="F49" i="7"/>
  <c r="F25" i="7"/>
  <c r="F63" i="7"/>
  <c r="F64" i="7"/>
  <c r="F141" i="7"/>
  <c r="F35" i="7"/>
  <c r="F549" i="7"/>
  <c r="F14" i="7"/>
  <c r="F174" i="7"/>
  <c r="F182" i="7"/>
  <c r="F41" i="7"/>
  <c r="F42" i="7"/>
  <c r="F430" i="7"/>
  <c r="F4" i="7"/>
  <c r="F55" i="7"/>
  <c r="F5" i="7"/>
  <c r="F89" i="7"/>
  <c r="F115" i="7"/>
  <c r="F20" i="7"/>
  <c r="F440" i="7"/>
  <c r="F62" i="7"/>
  <c r="F6" i="7"/>
  <c r="F78" i="7"/>
  <c r="F81" i="7"/>
  <c r="F476" i="7"/>
  <c r="F90" i="7"/>
  <c r="F10" i="7"/>
  <c r="F132" i="7"/>
  <c r="F144" i="7"/>
  <c r="F146" i="7"/>
  <c r="F542" i="7"/>
  <c r="F179" i="7"/>
  <c r="F181" i="7"/>
  <c r="F185" i="7"/>
  <c r="F17" i="7"/>
  <c r="F620" i="7"/>
  <c r="F626" i="7"/>
  <c r="F73" i="7"/>
  <c r="F87" i="7"/>
  <c r="F493" i="7"/>
  <c r="F380" i="7"/>
  <c r="F122" i="7"/>
  <c r="F536" i="7"/>
  <c r="F159" i="7"/>
  <c r="F546" i="7"/>
  <c r="F417" i="7"/>
  <c r="F177" i="7"/>
  <c r="F18" i="7"/>
  <c r="F202" i="7"/>
  <c r="F29" i="7"/>
  <c r="F112" i="7"/>
  <c r="F116" i="7"/>
  <c r="F12" i="7"/>
  <c r="F539" i="7"/>
  <c r="F162" i="7"/>
  <c r="F552" i="7"/>
  <c r="F189" i="7"/>
  <c r="F198" i="7"/>
  <c r="F56" i="7"/>
  <c r="F75" i="7"/>
  <c r="F19" i="7"/>
  <c r="F51" i="7"/>
  <c r="F627" i="7"/>
  <c r="F82" i="7"/>
  <c r="F591" i="7"/>
  <c r="F639" i="7"/>
  <c r="F147" i="7"/>
  <c r="F37" i="7"/>
  <c r="F600" i="7"/>
  <c r="F193" i="7"/>
  <c r="F86" i="7"/>
  <c r="F377" i="7"/>
  <c r="F92" i="7"/>
  <c r="F93" i="7"/>
  <c r="F102" i="7"/>
  <c r="F142" i="7"/>
  <c r="F38" i="7"/>
  <c r="F183" i="7"/>
  <c r="F196" i="7"/>
  <c r="F574" i="7"/>
  <c r="F200" i="7"/>
  <c r="F44" i="7"/>
  <c r="F590" i="7"/>
  <c r="F45" i="7"/>
  <c r="F366" i="7"/>
  <c r="F367" i="7"/>
  <c r="F26" i="7"/>
  <c r="F378" i="7"/>
  <c r="F410" i="7"/>
  <c r="F36" i="7"/>
  <c r="F16" i="7"/>
  <c r="F191" i="7"/>
  <c r="F192" i="7"/>
  <c r="F199" i="7"/>
  <c r="F204" i="7"/>
  <c r="F633" i="7"/>
  <c r="F650" i="7"/>
  <c r="F606" i="7"/>
  <c r="F593" i="7"/>
  <c r="F562" i="7"/>
  <c r="F577" i="7"/>
  <c r="F629" i="7"/>
  <c r="F618" i="7"/>
  <c r="F592" i="7"/>
  <c r="F588" i="7"/>
  <c r="F612" i="7"/>
  <c r="F205" i="7"/>
  <c r="F594" i="7"/>
  <c r="F598" i="7"/>
  <c r="F642" i="7"/>
  <c r="F654" i="7"/>
  <c r="F617" i="7"/>
  <c r="F605" i="7"/>
  <c r="F608" i="7"/>
  <c r="F647" i="7"/>
  <c r="F649" i="7"/>
  <c r="F601" i="7"/>
  <c r="F619" i="7"/>
  <c r="F589" i="7"/>
  <c r="F634" i="7"/>
  <c r="F635" i="7"/>
  <c r="F636" i="7"/>
  <c r="F655" i="7"/>
  <c r="F607" i="7"/>
  <c r="F555" i="7" l="1"/>
  <c r="F161" i="7"/>
  <c r="F602" i="7"/>
  <c r="F540" i="7"/>
  <c r="F541" i="7"/>
  <c r="F330" i="7"/>
  <c r="F110" i="7"/>
  <c r="F640" i="7"/>
  <c r="F100" i="7"/>
  <c r="F131" i="7"/>
  <c r="F568" i="7"/>
  <c r="F515" i="7"/>
  <c r="F230" i="7"/>
  <c r="F641" i="7"/>
  <c r="F99" i="7"/>
  <c r="F105" i="7"/>
  <c r="F262" i="7"/>
  <c r="F119" i="7"/>
  <c r="F611" i="7" l="1"/>
  <c r="F548" i="7"/>
  <c r="F127" i="7"/>
  <c r="F121" i="7"/>
  <c r="F222" i="7"/>
  <c r="F211" i="7"/>
  <c r="F355" i="7"/>
  <c r="F126" i="7"/>
  <c r="F312" i="7"/>
  <c r="F638" i="7"/>
  <c r="F569" i="7"/>
  <c r="F261" i="7"/>
  <c r="F277" i="7"/>
  <c r="F244" i="7"/>
  <c r="F628" i="7"/>
  <c r="F637" i="7"/>
  <c r="F8" i="7"/>
  <c r="F311" i="7"/>
  <c r="F34" i="7"/>
  <c r="F348" i="7"/>
  <c r="F373" i="7"/>
  <c r="F302" i="7"/>
  <c r="F13" i="7"/>
  <c r="F201" i="7"/>
  <c r="F342" i="7"/>
  <c r="F609" i="7"/>
  <c r="F529" i="7"/>
  <c r="F523" i="7"/>
  <c r="F331" i="7"/>
  <c r="F566" i="7"/>
  <c r="F656" i="7"/>
  <c r="F596" i="7"/>
  <c r="F103" i="7"/>
  <c r="F263" i="7"/>
  <c r="F344" i="7"/>
  <c r="F520" i="7"/>
  <c r="F356" i="7"/>
  <c r="F241" i="7"/>
  <c r="F522" i="7"/>
  <c r="F475" i="7"/>
  <c r="F513" i="7"/>
  <c r="F498" i="7"/>
  <c r="F240" i="7"/>
  <c r="F441" i="7"/>
  <c r="F582" i="7"/>
  <c r="F250" i="7"/>
  <c r="F492" i="7"/>
  <c r="F447" i="7"/>
  <c r="F477" i="7"/>
  <c r="F545" i="7"/>
  <c r="F224" i="7"/>
  <c r="F446" i="7"/>
  <c r="F231" i="7"/>
  <c r="F268" i="7"/>
  <c r="F273" i="7"/>
  <c r="F254" i="7"/>
  <c r="F553" i="7"/>
  <c r="F349" i="7"/>
  <c r="F308" i="7"/>
  <c r="F350" i="7"/>
  <c r="F346" i="7"/>
  <c r="F293" i="7"/>
  <c r="F518" i="7"/>
  <c r="F439" i="7"/>
  <c r="F229" i="7"/>
  <c r="F343" i="7"/>
  <c r="F260" i="7"/>
  <c r="F514" i="7"/>
  <c r="F281" i="7"/>
  <c r="F527" i="7"/>
  <c r="F288" i="7"/>
  <c r="F228" i="7"/>
  <c r="F491" i="7"/>
  <c r="F450" i="7"/>
  <c r="F508" i="7"/>
  <c r="F296" i="7"/>
  <c r="F490" i="7"/>
  <c r="F341" i="7"/>
  <c r="F109" i="7"/>
  <c r="F265" i="7"/>
  <c r="F120" i="7"/>
  <c r="F125" i="7"/>
  <c r="F270" i="7"/>
  <c r="F207" i="7"/>
  <c r="F248" i="7"/>
  <c r="F305" i="7"/>
  <c r="F249" i="7"/>
  <c r="F243" i="7"/>
  <c r="F245" i="7"/>
  <c r="F220" i="7"/>
  <c r="F480" i="7"/>
  <c r="F347" i="7"/>
  <c r="F252" i="7"/>
  <c r="F379" i="7"/>
  <c r="F283" i="7"/>
  <c r="F130" i="7"/>
  <c r="F253" i="7"/>
  <c r="F323" i="7"/>
  <c r="F225" i="7"/>
  <c r="F214" i="7"/>
  <c r="F217" i="7"/>
  <c r="F324" i="7"/>
  <c r="F218" i="7"/>
  <c r="F309" i="7"/>
  <c r="F345" i="7"/>
  <c r="F307" i="7"/>
  <c r="F326" i="7"/>
  <c r="F280" i="7"/>
  <c r="F517" i="7"/>
  <c r="F94" i="7"/>
  <c r="F118" i="7"/>
  <c r="F478" i="7"/>
  <c r="F104" i="7"/>
  <c r="F497" i="7"/>
  <c r="F233" i="7"/>
  <c r="F376" i="7"/>
  <c r="F258" i="7"/>
  <c r="F519" i="7"/>
  <c r="F197" i="7"/>
  <c r="F266" i="7"/>
  <c r="F212" i="7"/>
  <c r="F325" i="7"/>
  <c r="F292" i="7"/>
  <c r="F213" i="7"/>
  <c r="F242" i="7"/>
  <c r="F227" i="7"/>
  <c r="F337" i="7"/>
  <c r="F286" i="7"/>
  <c r="F219" i="7"/>
  <c r="F223" i="7"/>
  <c r="F221" i="7"/>
  <c r="F315" i="7"/>
  <c r="F314" i="7"/>
  <c r="F206" i="7"/>
  <c r="F133" i="7" l="1"/>
  <c r="F134" i="7"/>
  <c r="F610" i="7"/>
  <c r="F129" i="7"/>
  <c r="F564" i="7"/>
  <c r="F284" i="7"/>
  <c r="F123" i="7"/>
  <c r="F563" i="7"/>
  <c r="F328" i="7"/>
  <c r="F313" i="7"/>
  <c r="F487" i="7"/>
  <c r="F186" i="7"/>
  <c r="F251" i="7"/>
  <c r="F525" i="7"/>
  <c r="F474" i="7"/>
  <c r="F136" i="7"/>
  <c r="F503" i="7"/>
  <c r="F137" i="7"/>
  <c r="F365" i="7"/>
  <c r="F279" i="7"/>
  <c r="F403" i="7"/>
  <c r="F597" i="7"/>
  <c r="F499" i="7"/>
  <c r="F426" i="7"/>
  <c r="F372" i="7"/>
  <c r="F208" i="7"/>
  <c r="F401" i="7"/>
  <c r="F521" i="7"/>
  <c r="F507" i="7"/>
  <c r="F385" i="7"/>
  <c r="F364" i="7"/>
  <c r="F369" i="7"/>
  <c r="F415" i="7"/>
  <c r="F357" i="7"/>
  <c r="F530" i="7"/>
  <c r="F412" i="7"/>
  <c r="F428" i="7"/>
  <c r="F556" i="7"/>
  <c r="F463" i="7"/>
  <c r="F448" i="7"/>
  <c r="F524" i="7"/>
  <c r="F489" i="7"/>
  <c r="F259" i="7"/>
  <c r="F264" i="7"/>
  <c r="F111" i="7"/>
  <c r="F128" i="7" l="1"/>
  <c r="F586" i="7"/>
  <c r="F587" i="7"/>
  <c r="F232" i="7"/>
  <c r="F124" i="7"/>
  <c r="F572" i="7"/>
  <c r="F573" i="7"/>
  <c r="F74" i="7"/>
  <c r="F108" i="7"/>
  <c r="F360" i="7"/>
  <c r="F361" i="7"/>
  <c r="F461" i="7"/>
  <c r="F543" i="7"/>
  <c r="F97" i="7"/>
  <c r="F98" i="7"/>
  <c r="F306" i="7"/>
  <c r="F565" i="7"/>
  <c r="F571" i="7"/>
  <c r="F464" i="7"/>
  <c r="F465" i="7"/>
  <c r="F570" i="7"/>
  <c r="F501" i="7"/>
  <c r="F438" i="7"/>
  <c r="F107" i="7"/>
  <c r="F145" i="7"/>
  <c r="F482" i="7"/>
  <c r="F526" i="7"/>
  <c r="F557" i="7"/>
  <c r="F516" i="7"/>
  <c r="F327" i="7"/>
  <c r="F531" i="7"/>
  <c r="F303" i="7"/>
  <c r="F297" i="7"/>
  <c r="F550" i="7"/>
  <c r="F599" i="7"/>
  <c r="F304" i="7"/>
  <c r="F408" i="7"/>
  <c r="F9" i="7"/>
  <c r="F407" i="7"/>
  <c r="F140" i="7"/>
  <c r="F466" i="7"/>
  <c r="F595" i="7"/>
  <c r="F371" i="7"/>
  <c r="F409" i="7"/>
  <c r="F381" i="7"/>
  <c r="F406" i="7"/>
  <c r="F416" i="7"/>
  <c r="F397" i="7"/>
  <c r="F512" i="7"/>
  <c r="F424" i="7"/>
  <c r="F411" i="7"/>
  <c r="F368" i="7"/>
  <c r="F429" i="7"/>
  <c r="F384" i="7"/>
  <c r="F194" i="7"/>
  <c r="F370" i="7"/>
  <c r="F462" i="7"/>
  <c r="F375" i="7"/>
  <c r="F427" i="7"/>
  <c r="F567" i="7"/>
  <c r="F425" i="7"/>
  <c r="F383" i="7"/>
  <c r="F269" i="7"/>
  <c r="F453" i="7" l="1"/>
  <c r="F494" i="7"/>
  <c r="F495" i="7"/>
  <c r="F535" i="7"/>
  <c r="F432" i="7"/>
  <c r="F431" i="7"/>
  <c r="F287" i="7"/>
  <c r="F267" i="7"/>
  <c r="F301" i="7"/>
  <c r="F502" i="7"/>
  <c r="F506" i="7" l="1"/>
  <c r="F534" i="7"/>
  <c r="F138" i="7"/>
  <c r="F389" i="7"/>
  <c r="F257" i="7"/>
  <c r="F139" i="7" l="1"/>
  <c r="F382" i="7"/>
  <c r="F500" i="7" l="1"/>
  <c r="F282" i="7" l="1"/>
  <c r="F399" i="7"/>
  <c r="F398" i="7"/>
  <c r="F528" i="7"/>
  <c r="F386" i="7" l="1"/>
  <c r="F300" i="7"/>
  <c r="F278" i="7"/>
  <c r="F298" i="7" l="1"/>
  <c r="F509" i="7" l="1"/>
  <c r="F299" i="7"/>
  <c r="F31" i="7" l="1"/>
  <c r="F32" i="7"/>
  <c r="F33" i="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tc={C3A12BE7-5367-4EEB-A255-AF1AD9A5B605}</author>
    <author>tc={861F1758-DBA2-4149-8493-58CFA10B54E7}</author>
  </authors>
  <commentList>
    <comment ref="D1" authorId="0" shapeId="0" xr:uid="{C3A12BE7-5367-4EEB-A255-AF1AD9A5B605}">
      <text>
        <t>[Threaded comment]
Your version of Excel allows you to read this threaded comment; however, any edits to it will get removed if the file is opened in a newer version of Excel. Learn more: https://go.microsoft.com/fwlink/?linkid=870924
Comment:
    =IF([@[Agent Name]]&lt;&gt;B1,XLOOKUP([@FBID],MasterAgentList[FB ID],MasterAgentList[Live Start Date],"X"),AgentTierChange!E1+1)</t>
      </text>
    </comment>
    <comment ref="C118" authorId="1" shapeId="0" xr:uid="{861F1758-DBA2-4149-8493-58CFA10B54E7}">
      <text>
        <t>[Threaded comment]
Your version of Excel allows you to read this threaded comment; however, any edits to it will get removed if the file is opened in a newer version of Excel. Learn more: https://go.microsoft.com/fwlink/?linkid=870924
Comment:
    Tenured but changd for reporting purposes</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6523579-420C-461A-B239-77ACAE2CB100}" keepAlive="1" name="Query - Playbook_Tags" description="Connection to the 'Playbook_Tags' query in the workbook." type="5" refreshedVersion="6" background="1" saveData="1">
    <dbPr connection="Provider=Microsoft.Mashup.OleDb.1;Data Source=$Workbook$;Location=Playbook_Tags;Extended Properties=&quot;&quot;" command="SELECT * FROM [Playbook_Tag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<sst xmlns="http://schemas.openxmlformats.org/spreadsheetml/2006/main" count="15325" uniqueCount="6503">
  <si>
    <t>Agent Name</t>
  </si>
  <si>
    <t>Team Manager</t>
  </si>
  <si>
    <t>Adeshina Shittu</t>
  </si>
  <si>
    <t>Alan Martin</t>
  </si>
  <si>
    <t>Amanda Corbi</t>
  </si>
  <si>
    <t>Anthony Olufeko</t>
  </si>
  <si>
    <t>Banan Mohamed</t>
  </si>
  <si>
    <t>Bhagavathi Shankar</t>
  </si>
  <si>
    <t>Brenda Piech</t>
  </si>
  <si>
    <t>Chris Knight</t>
  </si>
  <si>
    <t>Christina Notario</t>
  </si>
  <si>
    <t>Diedre Warner</t>
  </si>
  <si>
    <t>Dylan Morrissey-Black</t>
  </si>
  <si>
    <t>Emmanuel Akowuah</t>
  </si>
  <si>
    <t>Folake Solanke</t>
  </si>
  <si>
    <t>Halee Warner</t>
  </si>
  <si>
    <t>Hind Kunna</t>
  </si>
  <si>
    <t>Jessica James</t>
  </si>
  <si>
    <t>John Macalanda</t>
  </si>
  <si>
    <t>Kassidy Nelles</t>
  </si>
  <si>
    <t>Lynn Kokoshki</t>
  </si>
  <si>
    <t>Megan Henry</t>
  </si>
  <si>
    <t>Neudys Rojas</t>
  </si>
  <si>
    <t>Polina Mourzina</t>
  </si>
  <si>
    <t>Raquel Morales Carlson</t>
  </si>
  <si>
    <t>Roseanna Strojin</t>
  </si>
  <si>
    <t>Russell Grieve</t>
  </si>
  <si>
    <t>Saad Salim</t>
  </si>
  <si>
    <t>Sam Cino</t>
  </si>
  <si>
    <t>Sarah Lavoie</t>
  </si>
  <si>
    <t>Shruthi Anilkumar</t>
  </si>
  <si>
    <t>Steffan Wagner</t>
  </si>
  <si>
    <t>Sunaina Saxena</t>
  </si>
  <si>
    <t>Tina Furness</t>
  </si>
  <si>
    <t>Trinity Jimenez</t>
  </si>
  <si>
    <t>Saritha Rajachandran</t>
  </si>
  <si>
    <t>Lesley Graham</t>
  </si>
  <si>
    <t>Vanna Mom</t>
  </si>
  <si>
    <t>Chukwufumnanya Odita</t>
  </si>
  <si>
    <t>Norm Girard</t>
  </si>
  <si>
    <t>Sydney Lessard</t>
  </si>
  <si>
    <t>Tyson Sanders</t>
  </si>
  <si>
    <t>Tenured</t>
  </si>
  <si>
    <t>Nesting</t>
  </si>
  <si>
    <t>Wave</t>
  </si>
  <si>
    <t>Sugandh Khajuria</t>
  </si>
  <si>
    <t>Elizabeth Emerson</t>
  </si>
  <si>
    <t>FMPA</t>
  </si>
  <si>
    <t>Gone</t>
  </si>
  <si>
    <t>Tier</t>
  </si>
  <si>
    <t>Megan Boswell</t>
  </si>
  <si>
    <t>GBG</t>
  </si>
  <si>
    <t>Sean Hannon-Kozlowski</t>
  </si>
  <si>
    <t>SBG</t>
  </si>
  <si>
    <t>Alyssa Monroe</t>
  </si>
  <si>
    <t>Status</t>
  </si>
  <si>
    <t>Mat Leave</t>
  </si>
  <si>
    <t>Ferney Detouche-Weekes</t>
  </si>
  <si>
    <t>Inactive Date</t>
  </si>
  <si>
    <t>LOA</t>
  </si>
  <si>
    <t>Andrew Vanderhout</t>
  </si>
  <si>
    <t>Mackenzie McClemont</t>
  </si>
  <si>
    <t>Adam Dellow</t>
  </si>
  <si>
    <t>Lindsay Laronde</t>
  </si>
  <si>
    <t>Active</t>
  </si>
  <si>
    <t>Ian Murray</t>
  </si>
  <si>
    <t>Geoffrey Bassett</t>
  </si>
  <si>
    <t>Ingrid Aguilar</t>
  </si>
  <si>
    <t>Christopher Bisson</t>
  </si>
  <si>
    <t>Isaac Twinomujuni</t>
  </si>
  <si>
    <t>Jissa Cherian</t>
  </si>
  <si>
    <t>Kevin Fazekas</t>
  </si>
  <si>
    <t>Shelley Lazo</t>
  </si>
  <si>
    <t>Megan Witterick</t>
  </si>
  <si>
    <t>Breanna Rowe</t>
  </si>
  <si>
    <t>Moises Cazal</t>
  </si>
  <si>
    <t>Jasmine Coomer-Byrne</t>
  </si>
  <si>
    <t>Gregory Boyd</t>
  </si>
  <si>
    <t>Benjamin Rabishaw</t>
  </si>
  <si>
    <t>Khushbu Mehta</t>
  </si>
  <si>
    <t>Stefan Jokanovic</t>
  </si>
  <si>
    <t>Irene Tigere</t>
  </si>
  <si>
    <t>Rohit Kadian</t>
  </si>
  <si>
    <t>Reshma Jiwani</t>
  </si>
  <si>
    <t>Olivia Gehres</t>
  </si>
  <si>
    <t>Marta Narbutt</t>
  </si>
  <si>
    <t>NOM</t>
  </si>
  <si>
    <t>OMP</t>
  </si>
  <si>
    <t>Daniel Jordan</t>
  </si>
  <si>
    <t>Muhammad Baig</t>
  </si>
  <si>
    <t>Olivia Gonsalves</t>
  </si>
  <si>
    <t>Tanvi Prajapat</t>
  </si>
  <si>
    <t>Janika Parmar</t>
  </si>
  <si>
    <t>Navjot Singh</t>
  </si>
  <si>
    <t>Sakshi Sakshi</t>
  </si>
  <si>
    <t>Maame Afia Owusu</t>
  </si>
  <si>
    <t>Crystal Tache</t>
  </si>
  <si>
    <t>Kyla Cosby</t>
  </si>
  <si>
    <t>Lisa Wehbe</t>
  </si>
  <si>
    <t>Joel Niddrie</t>
  </si>
  <si>
    <t>ES</t>
  </si>
  <si>
    <t>Allan Viquez Boniche</t>
  </si>
  <si>
    <t>Ayushi Singh</t>
  </si>
  <si>
    <t>Courtney Pearce</t>
  </si>
  <si>
    <t>Indudhar Chandrappa</t>
  </si>
  <si>
    <t>Jason Branton</t>
  </si>
  <si>
    <t>Mary McNeill</t>
  </si>
  <si>
    <t>Richard Ducharme</t>
  </si>
  <si>
    <t>Scott Riva</t>
  </si>
  <si>
    <t>Angela Ndlovu</t>
  </si>
  <si>
    <t>FB ID</t>
  </si>
  <si>
    <t>Adewale Saliu</t>
  </si>
  <si>
    <t>Alex Pak</t>
  </si>
  <si>
    <t>Damian Luciani</t>
  </si>
  <si>
    <t>Grace Wilson</t>
  </si>
  <si>
    <t>Luke Tober</t>
  </si>
  <si>
    <t>Mahreen Abdullah</t>
  </si>
  <si>
    <t>Mustafa Razaq</t>
  </si>
  <si>
    <t>Syed Osman</t>
  </si>
  <si>
    <t>Kyle Joseph Macdougall</t>
  </si>
  <si>
    <t>Sara Goss</t>
  </si>
  <si>
    <t>Saqlain Syed</t>
  </si>
  <si>
    <t>Steven Fortune</t>
  </si>
  <si>
    <t>Lyla Frick</t>
  </si>
  <si>
    <t>Michelle Coppelmans</t>
  </si>
  <si>
    <t>Jackie McShannon</t>
  </si>
  <si>
    <t>Matthew Jolliffe</t>
  </si>
  <si>
    <t>Support</t>
  </si>
  <si>
    <t>FBID</t>
  </si>
  <si>
    <t>Zach Briscoe</t>
  </si>
  <si>
    <t>Akeem Rolle</t>
  </si>
  <si>
    <t>Alana Dren</t>
  </si>
  <si>
    <t>Aneeq Najam</t>
  </si>
  <si>
    <t>Cassandra Smith</t>
  </si>
  <si>
    <t>Eliyah Carron</t>
  </si>
  <si>
    <t>Emmanuel Muhiga</t>
  </si>
  <si>
    <t>Erika Rinaldis</t>
  </si>
  <si>
    <t>Hira Rizwan</t>
  </si>
  <si>
    <t>Jay Langaliya</t>
  </si>
  <si>
    <t>Michelle Cardoso</t>
  </si>
  <si>
    <t>Pooja Vataliya</t>
  </si>
  <si>
    <t>Sanjida Chowdhury</t>
  </si>
  <si>
    <t>Shaune Germain</t>
  </si>
  <si>
    <t>Stephanie Thibodeau</t>
  </si>
  <si>
    <t>Tamika Nash</t>
  </si>
  <si>
    <t>Thomas Eaton</t>
  </si>
  <si>
    <t>April Scott</t>
  </si>
  <si>
    <t>David Jones</t>
  </si>
  <si>
    <t>Estelle Suzic</t>
  </si>
  <si>
    <t>Ewurama Gyapeaba Acquah</t>
  </si>
  <si>
    <t>John Carter</t>
  </si>
  <si>
    <t>Jonahlee Soriano</t>
  </si>
  <si>
    <t>Kendall Holness</t>
  </si>
  <si>
    <t>Ravneet Kaur</t>
  </si>
  <si>
    <t>Wesley Bocock</t>
  </si>
  <si>
    <t>Yash Gavankar</t>
  </si>
  <si>
    <t>Kyle Joseph MacDougall</t>
  </si>
  <si>
    <t>Agent Profile</t>
  </si>
  <si>
    <t>Hajar Afrooz</t>
  </si>
  <si>
    <t>Shaniek Pinder</t>
  </si>
  <si>
    <t>Ahana Reji</t>
  </si>
  <si>
    <t>Attia Khan</t>
  </si>
  <si>
    <t>Edward Smith</t>
  </si>
  <si>
    <t>Katherine Davies</t>
  </si>
  <si>
    <t>Katrina Pichelli</t>
  </si>
  <si>
    <t>Yvan Choly</t>
  </si>
  <si>
    <t>Live Start Date</t>
  </si>
  <si>
    <t>Tier Start Date</t>
  </si>
  <si>
    <t>Tier End Date</t>
  </si>
  <si>
    <t>Current Tier</t>
  </si>
  <si>
    <t>Wilchi Corrielant</t>
  </si>
  <si>
    <t>Adam Warren</t>
  </si>
  <si>
    <t>Chelsea Barlow</t>
  </si>
  <si>
    <t>Eric Neron</t>
  </si>
  <si>
    <t>Jamie Lee Henry</t>
  </si>
  <si>
    <t>Jaspreet Jaspreet</t>
  </si>
  <si>
    <t>Mandeep Kaur</t>
  </si>
  <si>
    <t>Matthew Brown</t>
  </si>
  <si>
    <t>Nicole Gurczenski</t>
  </si>
  <si>
    <t>Prabhdeep Benipal</t>
  </si>
  <si>
    <t>Prem Thakur</t>
  </si>
  <si>
    <t>Raiden Skala</t>
  </si>
  <si>
    <t>Satish Kumar</t>
  </si>
  <si>
    <t>Taylor Findlay</t>
  </si>
  <si>
    <t>100042910161360</t>
  </si>
  <si>
    <t>100066840530871</t>
  </si>
  <si>
    <t>100061956365776</t>
  </si>
  <si>
    <t>100064902596466</t>
  </si>
  <si>
    <t>100028283575682</t>
  </si>
  <si>
    <t>100021425198405</t>
  </si>
  <si>
    <t>100063649175348</t>
  </si>
  <si>
    <t>100062019842366</t>
  </si>
  <si>
    <t>100056962474866</t>
  </si>
  <si>
    <t>100017069133181</t>
  </si>
  <si>
    <t>100043213320631</t>
  </si>
  <si>
    <t>100048666701033</t>
  </si>
  <si>
    <t>100035802374377</t>
  </si>
  <si>
    <t>100064260942579</t>
  </si>
  <si>
    <t>100065088168221</t>
  </si>
  <si>
    <t>100056514775068</t>
  </si>
  <si>
    <t>100034546875834</t>
  </si>
  <si>
    <t>100034464141313</t>
  </si>
  <si>
    <t>100025515814520</t>
  </si>
  <si>
    <t>100048748080150</t>
  </si>
  <si>
    <t>100034551165241</t>
  </si>
  <si>
    <t>100048228742973</t>
  </si>
  <si>
    <t>100022946693263</t>
  </si>
  <si>
    <t>100063571716665</t>
  </si>
  <si>
    <t>100067169795790</t>
  </si>
  <si>
    <t>100025431165149</t>
  </si>
  <si>
    <t>100024494963192</t>
  </si>
  <si>
    <t>100045796701509</t>
  </si>
  <si>
    <t>100037440802655</t>
  </si>
  <si>
    <t>100056475445957</t>
  </si>
  <si>
    <t>100033307280224</t>
  </si>
  <si>
    <t>100061626807357</t>
  </si>
  <si>
    <t>100053695779042</t>
  </si>
  <si>
    <t>100064053351408</t>
  </si>
  <si>
    <t>100023077596935</t>
  </si>
  <si>
    <t>100033568623381</t>
  </si>
  <si>
    <t>100065056339614</t>
  </si>
  <si>
    <t>100032546457314</t>
  </si>
  <si>
    <t>100039550681310</t>
  </si>
  <si>
    <t>100025424596331</t>
  </si>
  <si>
    <t>100063539710574</t>
  </si>
  <si>
    <t>100067207533788</t>
  </si>
  <si>
    <t>100035434827308</t>
  </si>
  <si>
    <t>100064044981961</t>
  </si>
  <si>
    <t>100064084250279</t>
  </si>
  <si>
    <t>100017051347723</t>
  </si>
  <si>
    <t>100044882678488</t>
  </si>
  <si>
    <t>100062162886318</t>
  </si>
  <si>
    <t>100048326447050</t>
  </si>
  <si>
    <t>100063502961743</t>
  </si>
  <si>
    <t>100030269094126</t>
  </si>
  <si>
    <t>100032453741139</t>
  </si>
  <si>
    <t>100063697383315</t>
  </si>
  <si>
    <t>100044797333121</t>
  </si>
  <si>
    <t>100056889757790</t>
  </si>
  <si>
    <t>100025522983496</t>
  </si>
  <si>
    <t>100051066349218</t>
  </si>
  <si>
    <t>100046159294508</t>
  </si>
  <si>
    <t>100025057961095</t>
  </si>
  <si>
    <t>100067091649540</t>
  </si>
  <si>
    <t>100046506673594</t>
  </si>
  <si>
    <t>100048604145251</t>
  </si>
  <si>
    <t>100057022477050</t>
  </si>
  <si>
    <t>100066954015640</t>
  </si>
  <si>
    <t>100033143779826</t>
  </si>
  <si>
    <t>100034445302330</t>
  </si>
  <si>
    <t>100046232890640</t>
  </si>
  <si>
    <t>100023099321145</t>
  </si>
  <si>
    <t>100064027972853</t>
  </si>
  <si>
    <t>100029299462348</t>
  </si>
  <si>
    <t>100064166386393</t>
  </si>
  <si>
    <t>100033337848243</t>
  </si>
  <si>
    <t>100065243411479</t>
  </si>
  <si>
    <t>100065118736999</t>
  </si>
  <si>
    <t>100064211354224</t>
  </si>
  <si>
    <t>100045787731884</t>
  </si>
  <si>
    <t>100048263960634</t>
  </si>
  <si>
    <t>100054419514947</t>
  </si>
  <si>
    <t>100061789305494</t>
  </si>
  <si>
    <t>100043213658009</t>
  </si>
  <si>
    <t>100054677200530</t>
  </si>
  <si>
    <t>100061583571141</t>
  </si>
  <si>
    <t>100023037340014</t>
  </si>
  <si>
    <t>100024976401707</t>
  </si>
  <si>
    <t>100042914833731</t>
  </si>
  <si>
    <t>100061457576639</t>
  </si>
  <si>
    <t>100067092849066</t>
  </si>
  <si>
    <t>100056964214778</t>
  </si>
  <si>
    <t>100066746695399</t>
  </si>
  <si>
    <t>100021335450656</t>
  </si>
  <si>
    <t>100022083698435</t>
  </si>
  <si>
    <t>100034424813948</t>
  </si>
  <si>
    <t>100026332093758</t>
  </si>
  <si>
    <t>100048314477320</t>
  </si>
  <si>
    <t>100039618434063</t>
  </si>
  <si>
    <t>100023025491318</t>
  </si>
  <si>
    <t>100048282379547</t>
  </si>
  <si>
    <t>100053824143883</t>
  </si>
  <si>
    <t>100062052601217</t>
  </si>
  <si>
    <t>100024971601703</t>
  </si>
  <si>
    <t>100067161636390</t>
  </si>
  <si>
    <t>100051331327306</t>
  </si>
  <si>
    <t>100053718188153</t>
  </si>
  <si>
    <t>100025424476272</t>
  </si>
  <si>
    <t>100033067669676</t>
  </si>
  <si>
    <t>100067236332490</t>
  </si>
  <si>
    <t>100067284000383</t>
  </si>
  <si>
    <t>100066907517576</t>
  </si>
  <si>
    <t>100030305811427</t>
  </si>
  <si>
    <t>100064455964965</t>
  </si>
  <si>
    <t>100053554933886</t>
  </si>
  <si>
    <t>100051527821391</t>
  </si>
  <si>
    <t>100056822800892</t>
  </si>
  <si>
    <t>100051146025605</t>
  </si>
  <si>
    <t>100028478207536</t>
  </si>
  <si>
    <t>100025424386464</t>
  </si>
  <si>
    <t>100036002100313</t>
  </si>
  <si>
    <t>100046453873667</t>
  </si>
  <si>
    <t>100018088053263</t>
  </si>
  <si>
    <t>100063586778792</t>
  </si>
  <si>
    <t>100022103375530</t>
  </si>
  <si>
    <t>100060996666902</t>
  </si>
  <si>
    <t>100024576252871</t>
  </si>
  <si>
    <t>100034424513587</t>
  </si>
  <si>
    <t>100066957315573</t>
  </si>
  <si>
    <t>100056491795334</t>
  </si>
  <si>
    <t>100041012160683</t>
  </si>
  <si>
    <t>100025462811271</t>
  </si>
  <si>
    <t>100027272126140</t>
  </si>
  <si>
    <t>100046211312025</t>
  </si>
  <si>
    <t>100029232258103</t>
  </si>
  <si>
    <t>100048522068446</t>
  </si>
  <si>
    <t>100028682674035</t>
  </si>
  <si>
    <t>100041181595256</t>
  </si>
  <si>
    <t>100055107744200</t>
  </si>
  <si>
    <t>100039165410551</t>
  </si>
  <si>
    <t>100034572194179</t>
  </si>
  <si>
    <t>100037618631759</t>
  </si>
  <si>
    <t>100061855748905</t>
  </si>
  <si>
    <t>100063468402045</t>
  </si>
  <si>
    <t>100053463046443</t>
  </si>
  <si>
    <t>100067083129942</t>
  </si>
  <si>
    <t>100041751200653</t>
  </si>
  <si>
    <t>100023020424135</t>
  </si>
  <si>
    <t>100030375227097</t>
  </si>
  <si>
    <t>100037785840827</t>
  </si>
  <si>
    <t>100064003857314</t>
  </si>
  <si>
    <t>100025384461831</t>
  </si>
  <si>
    <t>100064074020573</t>
  </si>
  <si>
    <t>100065430752439</t>
  </si>
  <si>
    <t>100025065100588</t>
  </si>
  <si>
    <t>100015534220902</t>
  </si>
  <si>
    <t>100033477578977</t>
  </si>
  <si>
    <t>Nesting (0-30)</t>
  </si>
  <si>
    <t>Tenured (90+)</t>
  </si>
  <si>
    <t>Agent Tier</t>
  </si>
  <si>
    <t>Period</t>
  </si>
  <si>
    <t>Intermediate (61-90)</t>
  </si>
  <si>
    <t>Ramping (31-60)</t>
  </si>
  <si>
    <t>Akshay Kumar Thakkar</t>
  </si>
  <si>
    <t>Amanda Ingabire</t>
  </si>
  <si>
    <t>Anton Sotomayor</t>
  </si>
  <si>
    <t>David Lazcano</t>
  </si>
  <si>
    <t>Derrick Gordon</t>
  </si>
  <si>
    <t>Jainish Popawala</t>
  </si>
  <si>
    <t>Kamal Raji</t>
  </si>
  <si>
    <t>Mariah Mercer</t>
  </si>
  <si>
    <t>Michelle Kudla</t>
  </si>
  <si>
    <t>Natalya Thiessen</t>
  </si>
  <si>
    <t>Neha Kuriakose</t>
  </si>
  <si>
    <t>Nicole Rabishaw</t>
  </si>
  <si>
    <t>Paul Gingras</t>
  </si>
  <si>
    <t>Sheri Hawkins</t>
  </si>
  <si>
    <t>Shubham Jaggi</t>
  </si>
  <si>
    <t>Trevor Speechly</t>
  </si>
  <si>
    <t>100068251747427</t>
  </si>
  <si>
    <t>100068092575931</t>
  </si>
  <si>
    <t>100068028110408</t>
  </si>
  <si>
    <t>100068338263066</t>
  </si>
  <si>
    <t>100068007771216</t>
  </si>
  <si>
    <t>100068077906281</t>
  </si>
  <si>
    <t>100068270195648</t>
  </si>
  <si>
    <t>100068330823080</t>
  </si>
  <si>
    <t>100068037859771</t>
  </si>
  <si>
    <t>100068073826333</t>
  </si>
  <si>
    <t>100068051419239</t>
  </si>
  <si>
    <t>100068079766335</t>
  </si>
  <si>
    <t>100068336793037</t>
  </si>
  <si>
    <t>100067942314597</t>
  </si>
  <si>
    <t>100068193552052</t>
  </si>
  <si>
    <t>100068055948901</t>
  </si>
  <si>
    <t>Lindsey Smith</t>
  </si>
  <si>
    <t>Week</t>
  </si>
  <si>
    <t>Start Date</t>
  </si>
  <si>
    <t>End Date</t>
  </si>
  <si>
    <t>Week of</t>
  </si>
  <si>
    <t>Report Date</t>
  </si>
  <si>
    <t>Answered</t>
  </si>
  <si>
    <t>Not Supported</t>
  </si>
  <si>
    <t>Not Policy Compliant</t>
  </si>
  <si>
    <t>Duplicate</t>
  </si>
  <si>
    <t>No Response</t>
  </si>
  <si>
    <t>Won't Fix Bug</t>
  </si>
  <si>
    <t>Can't Reproduce</t>
  </si>
  <si>
    <t>Spam</t>
  </si>
  <si>
    <t>Sent to XFN</t>
  </si>
  <si>
    <t>Feature Request</t>
  </si>
  <si>
    <t>Fixed Bug</t>
  </si>
  <si>
    <t>External</t>
  </si>
  <si>
    <t>Transferred to Agent</t>
  </si>
  <si>
    <t>Internal</t>
  </si>
  <si>
    <t>SubStatus</t>
  </si>
  <si>
    <t>Scope</t>
  </si>
  <si>
    <t>In Scope</t>
  </si>
  <si>
    <t>Out of Scope</t>
  </si>
  <si>
    <t>Month</t>
  </si>
  <si>
    <t>May</t>
  </si>
  <si>
    <t>Year</t>
  </si>
  <si>
    <t>Day</t>
  </si>
  <si>
    <t>January</t>
  </si>
  <si>
    <t>February</t>
  </si>
  <si>
    <t>March</t>
  </si>
  <si>
    <t>April</t>
  </si>
  <si>
    <t>June</t>
  </si>
  <si>
    <t>July</t>
  </si>
  <si>
    <t>August</t>
  </si>
  <si>
    <t>September</t>
  </si>
  <si>
    <t>October</t>
  </si>
  <si>
    <t>November</t>
  </si>
  <si>
    <t>December</t>
  </si>
  <si>
    <t>Mon #</t>
  </si>
  <si>
    <t>Slicer</t>
  </si>
  <si>
    <t>L1 Tag</t>
  </si>
  <si>
    <t>L2 Tag</t>
  </si>
  <si>
    <t>L3 Tag</t>
  </si>
  <si>
    <t>AB Test and Experiments</t>
  </si>
  <si>
    <t>Ads Manager A/B Test - Create</t>
  </si>
  <si>
    <t>Creative</t>
  </si>
  <si>
    <t>Setup</t>
  </si>
  <si>
    <t>Suggest a Tag</t>
  </si>
  <si>
    <t>Ads Manager A/B Test - Edit</t>
  </si>
  <si>
    <t>Delivery Optimization</t>
  </si>
  <si>
    <t>Error</t>
  </si>
  <si>
    <t>Ads Manager A/B Test - Operational Request</t>
  </si>
  <si>
    <t>Delete Object</t>
  </si>
  <si>
    <t>Ads Manager A/B Test - Report</t>
  </si>
  <si>
    <t>Data Results</t>
  </si>
  <si>
    <t>Delivery</t>
  </si>
  <si>
    <t>Experiments A/B Test - Create</t>
  </si>
  <si>
    <t>Experiments A/B Test - Report</t>
  </si>
  <si>
    <t>Ad Account Admin</t>
  </si>
  <si>
    <t>Access</t>
  </si>
  <si>
    <t>Admin Permission</t>
  </si>
  <si>
    <t>Hacked Ad Account</t>
  </si>
  <si>
    <t>Ads for China (AFC)</t>
  </si>
  <si>
    <t>Business Manager</t>
  </si>
  <si>
    <t>Onboarding Efficiency</t>
  </si>
  <si>
    <t>Partner Center</t>
  </si>
  <si>
    <t>Allowlisting</t>
  </si>
  <si>
    <t>Online Real Money Gaming</t>
  </si>
  <si>
    <t>Settings</t>
  </si>
  <si>
    <t>Account Spend Limit</t>
  </si>
  <si>
    <t>Change Daily Spend Limit (DSL)/Top Up</t>
  </si>
  <si>
    <t>Change Threshold</t>
  </si>
  <si>
    <t>Change Timezone/Currency</t>
  </si>
  <si>
    <t>Banhammer</t>
  </si>
  <si>
    <t>Closed Ad Account</t>
  </si>
  <si>
    <t>Deactivated [Deprecated]</t>
  </si>
  <si>
    <t>Policy Disable</t>
  </si>
  <si>
    <t>Policy Disable - Banhammered Business Manager</t>
  </si>
  <si>
    <t>Policy Disable - Banhammered User Account</t>
  </si>
  <si>
    <t>Risk Disable</t>
  </si>
  <si>
    <t>Unsettled</t>
  </si>
  <si>
    <t>Client Support Services (SMB) [Deprecated]</t>
  </si>
  <si>
    <t>Ad Policy</t>
  </si>
  <si>
    <t>Appeal</t>
  </si>
  <si>
    <t>Ad Disapproval</t>
  </si>
  <si>
    <t>Ad Policy After Conversion Experience [Deprecated]</t>
  </si>
  <si>
    <t>Mobile App Disapproval [Deprecated]</t>
  </si>
  <si>
    <t>Political Ad Disapproval</t>
  </si>
  <si>
    <t>Text Penalty</t>
  </si>
  <si>
    <t>Report</t>
  </si>
  <si>
    <t>Ad Pending Review</t>
  </si>
  <si>
    <t>Requests</t>
  </si>
  <si>
    <t>COVID-19 Ad Pre-Review</t>
  </si>
  <si>
    <t>Creative Policy Pre-Review</t>
  </si>
  <si>
    <t>Political Ad Pre-Review</t>
  </si>
  <si>
    <t>Standard Ad Pre-Review</t>
  </si>
  <si>
    <t>Ads Creation and Editing</t>
  </si>
  <si>
    <t>"Create" Button Dialog</t>
  </si>
  <si>
    <t>Existing Ads Missing</t>
  </si>
  <si>
    <t>Infinite Loading</t>
  </si>
  <si>
    <t>Missing Options</t>
  </si>
  <si>
    <t>Saving to Draft</t>
  </si>
  <si>
    <t>Ad Level</t>
  </si>
  <si>
    <t>Ad Destination (App, App store, Page)</t>
  </si>
  <si>
    <t>Creative Upload (Image)</t>
  </si>
  <si>
    <t>Creative Upload (Video)</t>
  </si>
  <si>
    <t>Focus Mode</t>
  </si>
  <si>
    <t>Tracking Section in Ad Level (pixel tracking)</t>
  </si>
  <si>
    <t>Unexpected CTA Behavior</t>
  </si>
  <si>
    <t>Unexpected or Missing Options</t>
  </si>
  <si>
    <t>Unexpected Page Post Behavior</t>
  </si>
  <si>
    <t>URL</t>
  </si>
  <si>
    <t>Ad Set Level - Audience and Placements</t>
  </si>
  <si>
    <t>Placement Selection</t>
  </si>
  <si>
    <t>Selecting Automatic Placements</t>
  </si>
  <si>
    <t>Ad Set Level - Budget and Schedule</t>
  </si>
  <si>
    <t>Error Message</t>
  </si>
  <si>
    <t>Ad Set Level - Other Sections</t>
  </si>
  <si>
    <t>"Optimization For" field</t>
  </si>
  <si>
    <t>"Using Existing Ad Set"</t>
  </si>
  <si>
    <t>Application Field (App/App Store)</t>
  </si>
  <si>
    <t>Conversion or Pixel Field</t>
  </si>
  <si>
    <t>Dynamic Creative [Deprecated]</t>
  </si>
  <si>
    <t>Unexpected or Missing Pages</t>
  </si>
  <si>
    <t>Bulk Import/Export</t>
  </si>
  <si>
    <t>Export</t>
  </si>
  <si>
    <t>Import Process (Copy/Paste)</t>
  </si>
  <si>
    <t>Import Process (File Upload)</t>
  </si>
  <si>
    <t>Missing/Extra Fields</t>
  </si>
  <si>
    <t>Review Changes (Import)</t>
  </si>
  <si>
    <t>Campaign Level</t>
  </si>
  <si>
    <t>Campaign Budget Optimization Selector</t>
  </si>
  <si>
    <t>Split Test</t>
  </si>
  <si>
    <t>Unexpected or Missing Objectives</t>
  </si>
  <si>
    <t>Unresponsive Objectives</t>
  </si>
  <si>
    <t>Creative Editor</t>
  </si>
  <si>
    <t>Creative tools</t>
  </si>
  <si>
    <t>Link</t>
  </si>
  <si>
    <t>Media</t>
  </si>
  <si>
    <t>Templates (Stories)</t>
  </si>
  <si>
    <t>Text</t>
  </si>
  <si>
    <t>Dynamic Creative</t>
  </si>
  <si>
    <t>Ad Set Level Toggle</t>
  </si>
  <si>
    <t>Additional Optimizations</t>
  </si>
  <si>
    <t>Creative Options</t>
  </si>
  <si>
    <t>Formats</t>
  </si>
  <si>
    <t>Preview</t>
  </si>
  <si>
    <t>Default Ad Creative Panel [Deprecated]</t>
  </si>
  <si>
    <t>Error View [Deprecated]</t>
  </si>
  <si>
    <t>Mini Previews</t>
  </si>
  <si>
    <t>Scaled Preview</t>
  </si>
  <si>
    <t>Side-by-side Preview [Deprecated]</t>
  </si>
  <si>
    <t>Publishing Error Messages</t>
  </si>
  <si>
    <t>CPC Billing Method Errors</t>
  </si>
  <si>
    <t>Display Link Related Errors</t>
  </si>
  <si>
    <t>Generic Publishing Error</t>
  </si>
  <si>
    <t>No Payment Established</t>
  </si>
  <si>
    <t>Objective Related Errors</t>
  </si>
  <si>
    <t>Promoted Object Errors</t>
  </si>
  <si>
    <t>URL Related Errors</t>
  </si>
  <si>
    <t>Ads Manager Reporting and Metrics</t>
  </si>
  <si>
    <t>3rd Party Discrepency</t>
  </si>
  <si>
    <t>Conversions</t>
  </si>
  <si>
    <t>Google Analytics</t>
  </si>
  <si>
    <t>Link Clicks</t>
  </si>
  <si>
    <t>Shopify</t>
  </si>
  <si>
    <t>Ads Manager - Ad Metrics</t>
  </si>
  <si>
    <t>AEM Conversions [Deprecated]</t>
  </si>
  <si>
    <t>Amount Spent</t>
  </si>
  <si>
    <t>Attribution Setting</t>
  </si>
  <si>
    <t>Custom Conversions</t>
  </si>
  <si>
    <t>Custom Metrics</t>
  </si>
  <si>
    <t>Data-Driven Attribution metrics</t>
  </si>
  <si>
    <t>Estimated Ad Recall</t>
  </si>
  <si>
    <t>Impressions</t>
  </si>
  <si>
    <t>iOS SKAdNetwork Conversions</t>
  </si>
  <si>
    <t>Messenger Metrics</t>
  </si>
  <si>
    <t>Non-SKAdNetwork Mobile Metrics</t>
  </si>
  <si>
    <t>Non-SKAN Conversions</t>
  </si>
  <si>
    <t>Performance - Metrics Not Populating</t>
  </si>
  <si>
    <t>Post/Page Engagement</t>
  </si>
  <si>
    <t>Purchases</t>
  </si>
  <si>
    <t>Reach</t>
  </si>
  <si>
    <t>Relevance Scores</t>
  </si>
  <si>
    <t>Results Column</t>
  </si>
  <si>
    <t>Video Metrics</t>
  </si>
  <si>
    <t>Ads Manager - Breakdowns</t>
  </si>
  <si>
    <t>Extra/Missing Rows</t>
  </si>
  <si>
    <t>Incorrect Values</t>
  </si>
  <si>
    <t>Metrics not Populating</t>
  </si>
  <si>
    <t>Ads Manager - Export</t>
  </si>
  <si>
    <t>Incorrect Metrics</t>
  </si>
  <si>
    <t>Ads Reporting Tab - Ad Metrics</t>
  </si>
  <si>
    <t>Metrics discrepancy with Ads Manager</t>
  </si>
  <si>
    <t>Ads Reporting Tab - Breakdowns</t>
  </si>
  <si>
    <t>Custom Breakdowns</t>
  </si>
  <si>
    <t>Ads Reporting Tab - Export</t>
  </si>
  <si>
    <t>Export Failed</t>
  </si>
  <si>
    <t>Ads Reporting Tab - Loading &amp; Performance</t>
  </si>
  <si>
    <t>Ads Reporting not loading at all</t>
  </si>
  <si>
    <t>Slow Performance</t>
  </si>
  <si>
    <t>Ads Reporting Tab - Navigation &amp; Functionality</t>
  </si>
  <si>
    <t>Columns</t>
  </si>
  <si>
    <t>Cross Account Reporting</t>
  </si>
  <si>
    <t>Customize Chart</t>
  </si>
  <si>
    <t>Date Range Selector</t>
  </si>
  <si>
    <t>Filtering/Search</t>
  </si>
  <si>
    <t>Ads Reporting Tab - Scheduled/Saved Reports</t>
  </si>
  <si>
    <t>Not receiving</t>
  </si>
  <si>
    <t>Scheduled email content issue</t>
  </si>
  <si>
    <t>Scheduled email export issue</t>
  </si>
  <si>
    <t>Automated Rules Tab [Deprecated]</t>
  </si>
  <si>
    <t>Disputed Rule Action - Incorrect Action</t>
  </si>
  <si>
    <t>Rules Not Running</t>
  </si>
  <si>
    <t>Ads Manager UI</t>
  </si>
  <si>
    <t>Automated Rules</t>
  </si>
  <si>
    <t>Rule Creation and Editing</t>
  </si>
  <si>
    <t>Rules Notification Not Sent</t>
  </si>
  <si>
    <t>Rules Ran Incorrectly</t>
  </si>
  <si>
    <t>UI and Loading Issues</t>
  </si>
  <si>
    <t>Loading and Performance</t>
  </si>
  <si>
    <t>Account Overview Objects not Loading</t>
  </si>
  <si>
    <t>Ad Level Objects not Loading</t>
  </si>
  <si>
    <t>Ads Manager not loading at all</t>
  </si>
  <si>
    <t>Adset Level Objects not Loading</t>
  </si>
  <si>
    <t>Campaign Level Objects not Loading</t>
  </si>
  <si>
    <t>Charts/Graphs - Side Panel</t>
  </si>
  <si>
    <t>Drafts Not Loading</t>
  </si>
  <si>
    <t>Rendering</t>
  </si>
  <si>
    <t>Summary Row not Loading</t>
  </si>
  <si>
    <t>Navigation and Functionality</t>
  </si>
  <si>
    <t>Activating/Pausing</t>
  </si>
  <si>
    <t>History Tab - Side Panel</t>
  </si>
  <si>
    <t>Inspect Tab - Side Panel</t>
  </si>
  <si>
    <t>Left-Hand Navigation Sidebar</t>
  </si>
  <si>
    <t>Opt-In/Out Of UI Features</t>
  </si>
  <si>
    <t>Ads Targeting</t>
  </si>
  <si>
    <t>Ads Creation/Editing - Custom Audience Usage</t>
  </si>
  <si>
    <t>Audience Unshared</t>
  </si>
  <si>
    <t>Custom Audience Deleted</t>
  </si>
  <si>
    <t>Dropdown Type Mixed - Custom Audience vs. Saved Audience</t>
  </si>
  <si>
    <t>Dropdown Type Mixed - Value Based vs. "Other Source"</t>
  </si>
  <si>
    <t>Ads Creation/Editing - Detailed Targeting (Interests, Demographics, &amp; Behaviors)</t>
  </si>
  <si>
    <t>AND, OR Logic</t>
  </si>
  <si>
    <t>Cannot Exclude Language</t>
  </si>
  <si>
    <t>Cannot Exclude Saved Audience</t>
  </si>
  <si>
    <t>Category Exclusion on Audience Network</t>
  </si>
  <si>
    <t>Deprecated Interest/Demographic/Behavior</t>
  </si>
  <si>
    <t>Detailed Targeting Requests</t>
  </si>
  <si>
    <t>Detailed Targeting Unavailable - Ad Opens on WhatsApp</t>
  </si>
  <si>
    <t>Device Targeting</t>
  </si>
  <si>
    <t>Interest / Behavior / Demographic Determination</t>
  </si>
  <si>
    <t>Interest Already Added</t>
  </si>
  <si>
    <t>Size fluctuation</t>
  </si>
  <si>
    <t>Ads Creation/Editing - Interest Expansion</t>
  </si>
  <si>
    <t>Cannot Turn On/Off</t>
  </si>
  <si>
    <t>Not Supported in All Objectives</t>
  </si>
  <si>
    <t>Ads Creation/Editing - Location Targeting Selection (Geo Map)</t>
  </si>
  <si>
    <t>Bulk Upload Invalid Format</t>
  </si>
  <si>
    <t>Bulk Upload Match Rate</t>
  </si>
  <si>
    <t>Cannot Exclude in Bulk</t>
  </si>
  <si>
    <t>Default Location</t>
  </si>
  <si>
    <t>Location Input Limit</t>
  </si>
  <si>
    <t>Location Not Supported</t>
  </si>
  <si>
    <t>Map Boarder (DMA, County, City, etc)</t>
  </si>
  <si>
    <t>Radius Overlap</t>
  </si>
  <si>
    <t>Ads Creation/Editing - Special Ad Audience Usage</t>
  </si>
  <si>
    <t>Not available for exclusion targeting</t>
  </si>
  <si>
    <t>Ads Creation/Editing- Connection Targeting Usage</t>
  </si>
  <si>
    <t>Connection Targeting Deprecation</t>
  </si>
  <si>
    <t>Country or Language locked Page</t>
  </si>
  <si>
    <t>Country or Language locked Post</t>
  </si>
  <si>
    <t>Page Deleted</t>
  </si>
  <si>
    <t>Page Unpublished</t>
  </si>
  <si>
    <t>Permissions - App</t>
  </si>
  <si>
    <t>Permissions - Page</t>
  </si>
  <si>
    <t>Store Visits</t>
  </si>
  <si>
    <t>Audience Creation - DFCA</t>
  </si>
  <si>
    <t>Account Too New</t>
  </si>
  <si>
    <t>Data Source Not Selected</t>
  </si>
  <si>
    <t>Invalid Format</t>
  </si>
  <si>
    <t>Mailchimp audiences threshold already met</t>
  </si>
  <si>
    <t>Not Owned By BM</t>
  </si>
  <si>
    <t>Terms of Services</t>
  </si>
  <si>
    <t>Unsettled Account</t>
  </si>
  <si>
    <t>Audience Creation - Event ECA</t>
  </si>
  <si>
    <t>Event Not Selected</t>
  </si>
  <si>
    <t>Audience Creation - IG ECA</t>
  </si>
  <si>
    <t>Hidden IG BM</t>
  </si>
  <si>
    <t>Unsupported Engagement Event</t>
  </si>
  <si>
    <t>Audience Creation - Lead ECA</t>
  </si>
  <si>
    <t>Audience Creation - Lookalike Audience</t>
  </si>
  <si>
    <t>Child Page</t>
  </si>
  <si>
    <t>Duplicate LAL</t>
  </si>
  <si>
    <t>LAL Functionality Request</t>
  </si>
  <si>
    <t>Seed is Saved Audience</t>
  </si>
  <si>
    <t>Seed Not Owned</t>
  </si>
  <si>
    <t>Seed Not Selected</t>
  </si>
  <si>
    <t>Audience Creation - Page ECA</t>
  </si>
  <si>
    <t>Engagement Event Not Selected</t>
  </si>
  <si>
    <t>Page Not Connected to Ad Account</t>
  </si>
  <si>
    <t>Audience Creation - Saved Audience</t>
  </si>
  <si>
    <t>Saved Audience Not Supported</t>
  </si>
  <si>
    <t>Shared Audience Error Message</t>
  </si>
  <si>
    <t>Audience Creation - Special Ad Audience</t>
  </si>
  <si>
    <t>Cannot be created from shared custom audience</t>
  </si>
  <si>
    <t>Cannot Create Special Ad Audience from A shared Custom Audience</t>
  </si>
  <si>
    <t>Audience Creation - Value Based LAL</t>
  </si>
  <si>
    <t>LAL Source Size</t>
  </si>
  <si>
    <t>Value Event Set Up</t>
  </si>
  <si>
    <t>Audience Creation - Video ECA</t>
  </si>
  <si>
    <t>Asset Customization Videos</t>
  </si>
  <si>
    <t>Permissions to Page or IG</t>
  </si>
  <si>
    <t>Video Not Owned</t>
  </si>
  <si>
    <t>Video Not Selected</t>
  </si>
  <si>
    <t>Video Row Disabled</t>
  </si>
  <si>
    <t>Video Search</t>
  </si>
  <si>
    <t>Video Selection Limit</t>
  </si>
  <si>
    <t>Audience Creation - WCA</t>
  </si>
  <si>
    <t>Custom Conversion Not Supported</t>
  </si>
  <si>
    <t>WCA Functionality Request</t>
  </si>
  <si>
    <t>Audience Sharing</t>
  </si>
  <si>
    <t>Agreement Not Initiated</t>
  </si>
  <si>
    <t>Availability Column Hidden</t>
  </si>
  <si>
    <t>Cannot Share Saved Audience</t>
  </si>
  <si>
    <t>Disabled Account</t>
  </si>
  <si>
    <t>Not Owning Account</t>
  </si>
  <si>
    <t>Pending Agreement Not Accepted</t>
  </si>
  <si>
    <t>Receipient Account Selection</t>
  </si>
  <si>
    <t>Untrusted Account</t>
  </si>
  <si>
    <t>Audience Size - Canvas / IX ECA</t>
  </si>
  <si>
    <t>Audience Size - Data File Custom Audience</t>
  </si>
  <si>
    <t>Audience Size Removal</t>
  </si>
  <si>
    <t>Incomplete Upload</t>
  </si>
  <si>
    <t>Match Rate</t>
  </si>
  <si>
    <t>Populating</t>
  </si>
  <si>
    <t>Audience Size - Event ECA</t>
  </si>
  <si>
    <t>Not Enough Fires</t>
  </si>
  <si>
    <t>Audience Size - IG ECA</t>
  </si>
  <si>
    <t>Audience Size - Lookalike Audience</t>
  </si>
  <si>
    <t>Country Level Size Too Small</t>
  </si>
  <si>
    <t>Different Seeds</t>
  </si>
  <si>
    <t>Dynamic Updates</t>
  </si>
  <si>
    <t>LAL Percentage Selection</t>
  </si>
  <si>
    <t>Seed Too Small - DFCA</t>
  </si>
  <si>
    <t>Seed Too Small - WCA</t>
  </si>
  <si>
    <t>Audience Size - Mobile App Custom Audience</t>
  </si>
  <si>
    <t>App Setup</t>
  </si>
  <si>
    <t>Audience Size - Page ECA</t>
  </si>
  <si>
    <t>Child Page vs Global Page</t>
  </si>
  <si>
    <t>Engagement Definition</t>
  </si>
  <si>
    <t>Audience Size - Saved Audience</t>
  </si>
  <si>
    <t>Actual Reach &gt; Potential Reach</t>
  </si>
  <si>
    <t>Custom Audience</t>
  </si>
  <si>
    <t>Detailed Targeting</t>
  </si>
  <si>
    <t>Geo Targeting</t>
  </si>
  <si>
    <t>Objective</t>
  </si>
  <si>
    <t>Placement</t>
  </si>
  <si>
    <t>Run Time</t>
  </si>
  <si>
    <t>Audience Size - Video ECA</t>
  </si>
  <si>
    <t>New View Aggregation</t>
  </si>
  <si>
    <t>Not Enough Views</t>
  </si>
  <si>
    <t>Retention Time</t>
  </si>
  <si>
    <t>Views vs. Size</t>
  </si>
  <si>
    <t>Audience Size - WCA</t>
  </si>
  <si>
    <t>FBA vs. WCA Size</t>
  </si>
  <si>
    <t>Fires vs. Users</t>
  </si>
  <si>
    <t>Pixel Implementation</t>
  </si>
  <si>
    <t>Custom Audience TOS</t>
  </si>
  <si>
    <t>Individual TOS</t>
  </si>
  <si>
    <t>TOS Not Accepted</t>
  </si>
  <si>
    <t>Platform / UI - Ads Creation and Editing</t>
  </si>
  <si>
    <t>Lookalike Expansion Option</t>
  </si>
  <si>
    <t>Platform / UI - Audience Edit</t>
  </si>
  <si>
    <t>Cannot Bulk Edit</t>
  </si>
  <si>
    <t>Platform / UI - Audience Search</t>
  </si>
  <si>
    <t>Platform / UI - History Log</t>
  </si>
  <si>
    <t>Platform / UI - Loading</t>
  </si>
  <si>
    <t>Audience Manager</t>
  </si>
  <si>
    <t>Business Manager Shared Audience Tab</t>
  </si>
  <si>
    <t>Custom Audience Dropdown</t>
  </si>
  <si>
    <t>Interest</t>
  </si>
  <si>
    <t>Saved Audience Dropdown</t>
  </si>
  <si>
    <t>Platform / UI - Overlap Tool</t>
  </si>
  <si>
    <t>Overlap Tool Unavailable</t>
  </si>
  <si>
    <t>Overlapped Size Too Small</t>
  </si>
  <si>
    <t>Unexpected Overlap Rate</t>
  </si>
  <si>
    <t>Policy / Integrity</t>
  </si>
  <si>
    <t>Ads Policy</t>
  </si>
  <si>
    <t>HEC  Related</t>
  </si>
  <si>
    <t>Potential Reach Sizes</t>
  </si>
  <si>
    <t>Detailed Targeting (excluding Interest)</t>
  </si>
  <si>
    <t>Potential Reach Calculation Update</t>
  </si>
  <si>
    <t>Targeted Incorrectly - Age</t>
  </si>
  <si>
    <t>Age Prediction</t>
  </si>
  <si>
    <t>Targeted Incorrectly - Custom Audience</t>
  </si>
  <si>
    <t>User in or not in Audience</t>
  </si>
  <si>
    <t>Targeted Incorrectly - Delivery unevenly distributed</t>
  </si>
  <si>
    <t>Heavy Delivery in One Location / Demographic</t>
  </si>
  <si>
    <t>Targeted Incorrectly - Detailed Targeting</t>
  </si>
  <si>
    <t>Interest / Behavior Prediction</t>
  </si>
  <si>
    <t>Targeted Incorrectly - Language</t>
  </si>
  <si>
    <t>Language Prediction</t>
  </si>
  <si>
    <t>Targeted Incorrectly - Location</t>
  </si>
  <si>
    <t>3rd Party Comparision</t>
  </si>
  <si>
    <t>Ad Set Edited</t>
  </si>
  <si>
    <t>Ads Preview</t>
  </si>
  <si>
    <t>Affinity</t>
  </si>
  <si>
    <t>Different Ads Mixed Up</t>
  </si>
  <si>
    <t>Non-Paid Impression</t>
  </si>
  <si>
    <t>Organic Post Impression</t>
  </si>
  <si>
    <t>Pin Radius</t>
  </si>
  <si>
    <t>Unintended Setup</t>
  </si>
  <si>
    <t>Ads Units (fka Feed Ads)</t>
  </si>
  <si>
    <t>Ad Delivery</t>
  </si>
  <si>
    <t>Delivery Invalidations</t>
  </si>
  <si>
    <t>Ads Post</t>
  </si>
  <si>
    <t>UFI behavior (i.e. inconsistent number of likes, missing comments on ads post, etc.)</t>
  </si>
  <si>
    <t>Carousel Ads</t>
  </si>
  <si>
    <t>Creation/Editing</t>
  </si>
  <si>
    <t>DCO/PAC Ads</t>
  </si>
  <si>
    <t>Event Ads</t>
  </si>
  <si>
    <t>Right Hand Column Ads</t>
  </si>
  <si>
    <t>Shops Ads</t>
  </si>
  <si>
    <t>Single Image Ads - Preview</t>
  </si>
  <si>
    <t>Ad Image</t>
  </si>
  <si>
    <t>CTA Button</t>
  </si>
  <si>
    <t>Footer Section (Headline, Link Description, Display Link)</t>
  </si>
  <si>
    <t>Injection Options</t>
  </si>
  <si>
    <t>Page Info (Page Name, Profile Pic, etc.)</t>
  </si>
  <si>
    <t>Preview Pane (Blank Preview, Preview Error, etc.)</t>
  </si>
  <si>
    <t>Single Image Ads - Rendering</t>
  </si>
  <si>
    <t>Click IDs - fbclid</t>
  </si>
  <si>
    <t>Preview Behavior</t>
  </si>
  <si>
    <t>Running ad Redirect Behavior</t>
  </si>
  <si>
    <t>URL (UTM) Parameters</t>
  </si>
  <si>
    <t>URL Metadata</t>
  </si>
  <si>
    <t>App Ads</t>
  </si>
  <si>
    <t>Ad Account Association</t>
  </si>
  <si>
    <t>Ad Account Consolidation</t>
  </si>
  <si>
    <t>App Registration</t>
  </si>
  <si>
    <t>DSO</t>
  </si>
  <si>
    <t>Install Tracking</t>
  </si>
  <si>
    <t>SDK</t>
  </si>
  <si>
    <t>Automated App Ads</t>
  </si>
  <si>
    <t>App Selector</t>
  </si>
  <si>
    <t>Campaign Set Up</t>
  </si>
  <si>
    <t>Creative Boost</t>
  </si>
  <si>
    <t>Dynamic Creative Optimization Set Up</t>
  </si>
  <si>
    <t>iOS 14 Campaign Automated App Ad Setup</t>
  </si>
  <si>
    <t>Learning Phase</t>
  </si>
  <si>
    <t>App Performance Analysis</t>
  </si>
  <si>
    <t>Manual Creation</t>
  </si>
  <si>
    <t>App Event Optimization</t>
  </si>
  <si>
    <t>App Install Objective Campaign Setup</t>
  </si>
  <si>
    <t>CPA Billing</t>
  </si>
  <si>
    <t>Deep Linking</t>
  </si>
  <si>
    <t>Error Messages</t>
  </si>
  <si>
    <t>iOS 14 Campaign Manual Setup</t>
  </si>
  <si>
    <t>Manual Setup Cooldown Period</t>
  </si>
  <si>
    <t>Playable Ads</t>
  </si>
  <si>
    <t>Creation</t>
  </si>
  <si>
    <t>Reporting</t>
  </si>
  <si>
    <t>Ads Manager - Events</t>
  </si>
  <si>
    <t>Ads Manager - Installs</t>
  </si>
  <si>
    <t>App Analytics</t>
  </si>
  <si>
    <t>MMP / Third Party</t>
  </si>
  <si>
    <t>App Signals</t>
  </si>
  <si>
    <t>Ads Manager</t>
  </si>
  <si>
    <t>Conversion Values</t>
  </si>
  <si>
    <t>Creation Errors</t>
  </si>
  <si>
    <t>Optimization Issues</t>
  </si>
  <si>
    <t>Standard Conversions (non-Purchase)</t>
  </si>
  <si>
    <t>Events Manager</t>
  </si>
  <si>
    <t>Advanced Matching</t>
  </si>
  <si>
    <t>Codeless Event Setup Tool</t>
  </si>
  <si>
    <t>Diagnostics</t>
  </si>
  <si>
    <t>Event Fires</t>
  </si>
  <si>
    <t>Event Parameter</t>
  </si>
  <si>
    <t>Partner Integration</t>
  </si>
  <si>
    <t>Test Events</t>
  </si>
  <si>
    <t>AR Ads</t>
  </si>
  <si>
    <t>Can't Preview</t>
  </si>
  <si>
    <t>No Template</t>
  </si>
  <si>
    <t>URL Issues</t>
  </si>
  <si>
    <t>Effects</t>
  </si>
  <si>
    <t>Can't Upload</t>
  </si>
  <si>
    <t>Missing Effect</t>
  </si>
  <si>
    <t>Metrics</t>
  </si>
  <si>
    <t>Low Performance</t>
  </si>
  <si>
    <t>Missing</t>
  </si>
  <si>
    <t>Attribution</t>
  </si>
  <si>
    <t>Ad Platform Setup</t>
  </si>
  <si>
    <t>Ad Platform Implementation</t>
  </si>
  <si>
    <t>Add/Remove Ad Platform</t>
  </si>
  <si>
    <t>Mapping Data</t>
  </si>
  <si>
    <t>Attribution Access</t>
  </si>
  <si>
    <t>Add/Remove User</t>
  </si>
  <si>
    <t>Share Data with Partner</t>
  </si>
  <si>
    <t>UI Loading Issues</t>
  </si>
  <si>
    <t>Conversion Paths Tab - Cross-Device Paths</t>
  </si>
  <si>
    <t>Education</t>
  </si>
  <si>
    <t>Incorrect Data</t>
  </si>
  <si>
    <t>Missing Data</t>
  </si>
  <si>
    <t>Custom Report  - UTM Parameters</t>
  </si>
  <si>
    <t>Exclude Referring Domain</t>
  </si>
  <si>
    <t>UTM Parameter Classification</t>
  </si>
  <si>
    <t>Custom Report ├óΓé¼ΓÇ¥ Conversion Paths Report</t>
  </si>
  <si>
    <t>Data explanation</t>
  </si>
  <si>
    <t>Discrepancy</t>
  </si>
  <si>
    <t>Download Error</t>
  </si>
  <si>
    <t>Report Generate Failure</t>
  </si>
  <si>
    <t>Report Scheduling</t>
  </si>
  <si>
    <t>Custom Report ├óΓé¼ΓÇ¥ Dashboard</t>
  </si>
  <si>
    <t>Custom Report ├óΓé¼ΓÇ¥ Data-Driven Attribution Report</t>
  </si>
  <si>
    <t>Custom Report ├óΓé¼ΓÇ¥ Download Dashboard Data</t>
  </si>
  <si>
    <t>Performance Tab</t>
  </si>
  <si>
    <t>Data-Driven Attribution</t>
  </si>
  <si>
    <t>Settings - Data Sources</t>
  </si>
  <si>
    <t>Add/Remove Ad Account</t>
  </si>
  <si>
    <t>Add/Remove App Events</t>
  </si>
  <si>
    <t>Add/Remove Custom Conversions</t>
  </si>
  <si>
    <t>Add/Remove Offline Conversions</t>
  </si>
  <si>
    <t>Add/Remove Pixel</t>
  </si>
  <si>
    <t>App Events</t>
  </si>
  <si>
    <t>Create/Remove Line of Business</t>
  </si>
  <si>
    <t>Pixel Events</t>
  </si>
  <si>
    <t>Audience Insights</t>
  </si>
  <si>
    <t>Data Not Populating</t>
  </si>
  <si>
    <t>Access/Permissions</t>
  </si>
  <si>
    <t>Audience Size</t>
  </si>
  <si>
    <t>Filter Selection</t>
  </si>
  <si>
    <t>New Audience Delay</t>
  </si>
  <si>
    <t>Query Limit</t>
  </si>
  <si>
    <t>UI Issue</t>
  </si>
  <si>
    <t>Buttons</t>
  </si>
  <si>
    <t>Filters</t>
  </si>
  <si>
    <t>Graphs</t>
  </si>
  <si>
    <t>Audience Network Policy</t>
  </si>
  <si>
    <t>Ads Quality</t>
  </si>
  <si>
    <t>Report Bad Ad</t>
  </si>
  <si>
    <t>Blocks</t>
  </si>
  <si>
    <t>Bundle Onboarding</t>
  </si>
  <si>
    <t>Pending Domain Approval</t>
  </si>
  <si>
    <t>Rejected Domain Appeal</t>
  </si>
  <si>
    <t>Platform Policy</t>
  </si>
  <si>
    <t>Platform Policy Violation</t>
  </si>
  <si>
    <t>Blueprint Certification</t>
  </si>
  <si>
    <t>Administrative Issues</t>
  </si>
  <si>
    <t>AEP - confusion of how to schedule an online exam</t>
  </si>
  <si>
    <t>Benefit of Certification</t>
  </si>
  <si>
    <t>Certification General Inquiry and Feedback</t>
  </si>
  <si>
    <t>Request for Statistics</t>
  </si>
  <si>
    <t>Badge or Acclaim</t>
  </si>
  <si>
    <t>Badge Definition</t>
  </si>
  <si>
    <t>How to Locate a Badge</t>
  </si>
  <si>
    <t>How to Share a Badge</t>
  </si>
  <si>
    <t>Cannot Take Exam</t>
  </si>
  <si>
    <t>Browser Technical Issue</t>
  </si>
  <si>
    <t>Rescheduling and Cancellation</t>
  </si>
  <si>
    <t>Certification Requirements or Exam Transition</t>
  </si>
  <si>
    <t>Current Certifications</t>
  </si>
  <si>
    <t>Confirmation</t>
  </si>
  <si>
    <t>Exam-taking Option</t>
  </si>
  <si>
    <t>Language Options</t>
  </si>
  <si>
    <t>Online vs Onsite</t>
  </si>
  <si>
    <t>Physical Awards</t>
  </si>
  <si>
    <t>Physical Award Is Broken</t>
  </si>
  <si>
    <t>Profile</t>
  </si>
  <si>
    <t>Update Email</t>
  </si>
  <si>
    <t>Update Name - Legal Name Changed</t>
  </si>
  <si>
    <t>Update Name - Non-Legal to Legal Name</t>
  </si>
  <si>
    <t>Study Materials</t>
  </si>
  <si>
    <t>Voucher</t>
  </si>
  <si>
    <t>Voucher Discount</t>
  </si>
  <si>
    <t>Blueprint eLearning</t>
  </si>
  <si>
    <t>Cannot Complete a Course</t>
  </si>
  <si>
    <t>Platform Functionality</t>
  </si>
  <si>
    <t>Cannot Start or Open a Course</t>
  </si>
  <si>
    <t>Cannot Open - Unknown - To Be Reviewed</t>
  </si>
  <si>
    <t>Course Award and History</t>
  </si>
  <si>
    <t>Course Content Issues</t>
  </si>
  <si>
    <t>eLearning General Inquiry and Feedback</t>
  </si>
  <si>
    <t>Incorrect or Out of Date Content</t>
  </si>
  <si>
    <t>Permission Issues</t>
  </si>
  <si>
    <t>Activity Locked</t>
  </si>
  <si>
    <t>Profile Issues</t>
  </si>
  <si>
    <t>Delete Blueprint Account</t>
  </si>
  <si>
    <t>Blueprint In-person Training</t>
  </si>
  <si>
    <t>Event Support</t>
  </si>
  <si>
    <t>Change or Cancel Event RSVP</t>
  </si>
  <si>
    <t>Interested in In-person Training</t>
  </si>
  <si>
    <t>Post-Event Inquiry</t>
  </si>
  <si>
    <t>Request for Event Confirmation</t>
  </si>
  <si>
    <t>Branded Content</t>
  </si>
  <si>
    <t>FB Branded Content</t>
  </si>
  <si>
    <t>Ad Creation - Boost Post flow</t>
  </si>
  <si>
    <t>Ad Creation - Locating Existing post</t>
  </si>
  <si>
    <t>Ad Creation - Missing BC Composer</t>
  </si>
  <si>
    <t>Reporting, Metrics, and Insights</t>
  </si>
  <si>
    <t>Tagging a brand</t>
  </si>
  <si>
    <t>Tagging a creator</t>
  </si>
  <si>
    <t>IG Paid Partnerships</t>
  </si>
  <si>
    <t>Approvals</t>
  </si>
  <si>
    <t>Creation and tagging</t>
  </si>
  <si>
    <t>IG Stories</t>
  </si>
  <si>
    <t>Page and BM connections</t>
  </si>
  <si>
    <t>Request Access</t>
  </si>
  <si>
    <t>Business Content Creation and Management</t>
  </si>
  <si>
    <t>Business Composer App</t>
  </si>
  <si>
    <t>Business Composer (App) Boost Post</t>
  </si>
  <si>
    <t>Business Composer (App) Post Creation</t>
  </si>
  <si>
    <t>Business Composer (App) Post Preview</t>
  </si>
  <si>
    <t>Business Composer (App) Post Scheduling</t>
  </si>
  <si>
    <t>Business Composer (App) Product Tagging</t>
  </si>
  <si>
    <t>Business Composer Web</t>
  </si>
  <si>
    <t>Business Composer (Web) Boost Post</t>
  </si>
  <si>
    <t>Business Composer (Web) Hashtags</t>
  </si>
  <si>
    <t>Business Composer (Web) Link Preview</t>
  </si>
  <si>
    <t>Business Composer (Web) Post Deleting</t>
  </si>
  <si>
    <t>Business Composer (Web) Product Tagging</t>
  </si>
  <si>
    <t>Business Manager Pages Posts Tab</t>
  </si>
  <si>
    <t>Business Manager Pages Composer</t>
  </si>
  <si>
    <t>Business Manager Pages Posts Scheduling</t>
  </si>
  <si>
    <t>Business Manager Pages Posts UI</t>
  </si>
  <si>
    <t>Business Manager Pages Scheduled Tab</t>
  </si>
  <si>
    <t>Business Suite (App) Post Tab</t>
  </si>
  <si>
    <t>Business Suite (App) Boost Post</t>
  </si>
  <si>
    <t>Business Suite (App) Post Detail</t>
  </si>
  <si>
    <t>Business Suite (App) Recent Posts</t>
  </si>
  <si>
    <t>Business Suite (Web) Post Tab</t>
  </si>
  <si>
    <t>Business Suite (Web) Boost Post</t>
  </si>
  <si>
    <t>Business Suite (Web) Calendar View</t>
  </si>
  <si>
    <t>Business Suite (Web) Scheduled Tab</t>
  </si>
  <si>
    <t>Pages Publishing Tools (PPT)</t>
  </si>
  <si>
    <t>Pages Publishing Tools Composer</t>
  </si>
  <si>
    <t>Pages Publishing Tools Post Scheduling</t>
  </si>
  <si>
    <t>Pages Publishing Tools Scheduled Tab</t>
  </si>
  <si>
    <t>Business Insights</t>
  </si>
  <si>
    <t>Exports</t>
  </si>
  <si>
    <t>Insights UI - Mobile</t>
  </si>
  <si>
    <t>Accounts Selection - Facebook</t>
  </si>
  <si>
    <t>Accounts Selection - Instagram</t>
  </si>
  <si>
    <t>Insights UI - Web</t>
  </si>
  <si>
    <t>Metrics - Comparisons</t>
  </si>
  <si>
    <t>3rd Party Platforms</t>
  </si>
  <si>
    <t>Metrics - Facebook Page</t>
  </si>
  <si>
    <t>Ads Metrics</t>
  </si>
  <si>
    <t>Audience (Gender/Cities/Countries)</t>
  </si>
  <si>
    <t>Page Likes</t>
  </si>
  <si>
    <t>Page Reach</t>
  </si>
  <si>
    <t>Post Reach</t>
  </si>
  <si>
    <t>Post Reactions, Comments, Shares</t>
  </si>
  <si>
    <t>Metrics - Instagram</t>
  </si>
  <si>
    <t>IG Followers</t>
  </si>
  <si>
    <t>Post Likes, Comments, Shares</t>
  </si>
  <si>
    <t>Ad Account Settings (account level)</t>
  </si>
  <si>
    <t>Activate/Deactivate Ad Account</t>
  </si>
  <si>
    <t>Pages Settings Tab</t>
  </si>
  <si>
    <t>UI Loading</t>
  </si>
  <si>
    <t>Unable to add/ remove users</t>
  </si>
  <si>
    <t>Unable to update account Info (Name, Address)</t>
  </si>
  <si>
    <t>Business Home Page</t>
  </si>
  <si>
    <t>Business Home - Assets Cards</t>
  </si>
  <si>
    <t>Business Selector</t>
  </si>
  <si>
    <t>Business Settings - Ad Account</t>
  </si>
  <si>
    <t>Add An Account - General Issues</t>
  </si>
  <si>
    <t>Add People to Ad Account</t>
  </si>
  <si>
    <t>Advertising on Behalf of - creation flow</t>
  </si>
  <si>
    <t>Advertising on Behalf of - edit flow</t>
  </si>
  <si>
    <t>Assign Partners</t>
  </si>
  <si>
    <t>Create New Ad Account</t>
  </si>
  <si>
    <t>Deactivate/ Reactivate Ad Account</t>
  </si>
  <si>
    <t>Permission Confusion (notabug)</t>
  </si>
  <si>
    <t>Remove Partners Ad Account</t>
  </si>
  <si>
    <t>Request Access - BM-Owned Ad Account</t>
  </si>
  <si>
    <t>Request Access - Personal Ad Account</t>
  </si>
  <si>
    <t>Business Settings - Business Asset Group</t>
  </si>
  <si>
    <t>Permission assignment issue via BAG</t>
  </si>
  <si>
    <t>Unable to create BAG</t>
  </si>
  <si>
    <t>Unable to delete / rename BAG</t>
  </si>
  <si>
    <t>Business Settings - Business Deletion</t>
  </si>
  <si>
    <t>Ad Account has business payment method connected</t>
  </si>
  <si>
    <t>Has access to many accessed asssets</t>
  </si>
  <si>
    <t>Scheduled deletion didn't happen due to unknown reason</t>
  </si>
  <si>
    <t>Self-resolvable deletion failures</t>
  </si>
  <si>
    <t>Too many policy-disabled ad accounts</t>
  </si>
  <si>
    <t>Un-releasable or un-deletable assets failures</t>
  </si>
  <si>
    <t>Business Settings - Business Verification</t>
  </si>
  <si>
    <t>Disabled verification button</t>
  </si>
  <si>
    <t>Verification code not received</t>
  </si>
  <si>
    <t>Business Settings - Instagram</t>
  </si>
  <si>
    <t>Add IG Handle - General Issues</t>
  </si>
  <si>
    <t>Add IG Handle - Login issues</t>
  </si>
  <si>
    <t>Assign IG Handle to an Ad Account</t>
  </si>
  <si>
    <t>Assign IG Handle to Partners</t>
  </si>
  <si>
    <t>IG Business Issues</t>
  </si>
  <si>
    <t>Remove IG handle</t>
  </si>
  <si>
    <t>Business Settings - Other Assets</t>
  </si>
  <si>
    <t>Apps - Add an App</t>
  </si>
  <si>
    <t>Apps - Remove</t>
  </si>
  <si>
    <t>Apps - Request Access</t>
  </si>
  <si>
    <t>Apps - Role Assignment</t>
  </si>
  <si>
    <t>Catalog - Delete</t>
  </si>
  <si>
    <t>Catalog - Request Access</t>
  </si>
  <si>
    <t>Catalog - Role Assignment</t>
  </si>
  <si>
    <t>Managing Verified Domains as Asset</t>
  </si>
  <si>
    <t>Business Settings - Pages</t>
  </si>
  <si>
    <t>7 days limit (notabug)</t>
  </si>
  <si>
    <t>Add A Page - General Pages</t>
  </si>
  <si>
    <t>Add A Page - Verified Pages</t>
  </si>
  <si>
    <t>Add People to Pages</t>
  </si>
  <si>
    <t>Assign Pages to Partners</t>
  </si>
  <si>
    <t>Create A Page</t>
  </si>
  <si>
    <t>Remove A Page</t>
  </si>
  <si>
    <t>Request Access - General Pages</t>
  </si>
  <si>
    <t>Request Access - Verified Pages</t>
  </si>
  <si>
    <t>Business Settings - Pixel</t>
  </si>
  <si>
    <t>Add People to Pixel</t>
  </si>
  <si>
    <t>Assign Pixel to Ad Account</t>
  </si>
  <si>
    <t>Assign Pixel to Partners</t>
  </si>
  <si>
    <t>Create New Pixel</t>
  </si>
  <si>
    <t>Create New Pixel - Max Limit Reached (notabug)</t>
  </si>
  <si>
    <t>Business Settings - Users</t>
  </si>
  <si>
    <t>Partner - Add</t>
  </si>
  <si>
    <t>Partner - Remove</t>
  </si>
  <si>
    <t>Partner - UI Loading</t>
  </si>
  <si>
    <t>People - Add</t>
  </si>
  <si>
    <t>People - Remove</t>
  </si>
  <si>
    <t>People - UI Loading</t>
  </si>
  <si>
    <t>Role Assignment</t>
  </si>
  <si>
    <t>Domain Verification</t>
  </si>
  <si>
    <t>Domain Claimed by Another Business Manager (BM)</t>
  </si>
  <si>
    <t>Incorrect Implementation  [Deprecated]</t>
  </si>
  <si>
    <t>Verify Domain with Domain Name System (DNS)</t>
  </si>
  <si>
    <t>Verify Domain with HTML</t>
  </si>
  <si>
    <t>Verify Domain with Metatag</t>
  </si>
  <si>
    <t>General Business Settings</t>
  </si>
  <si>
    <t>2-Fac Authentication</t>
  </si>
  <si>
    <t>Business Info Tab - Unable to change business info</t>
  </si>
  <si>
    <t>Business Info Tab - Unable to change personal Info</t>
  </si>
  <si>
    <t>Business Into Tab - Set Primary Page</t>
  </si>
  <si>
    <t>Request Tab - Missing Requests</t>
  </si>
  <si>
    <t>Request Tab - UI Loading</t>
  </si>
  <si>
    <t>Security Center - UI Loading</t>
  </si>
  <si>
    <t>Image Library</t>
  </si>
  <si>
    <t>Missing Images in the Library</t>
  </si>
  <si>
    <t>Unable to Delete/ Add Images</t>
  </si>
  <si>
    <t>Notification Settings</t>
  </si>
  <si>
    <t>Ad Account Settings - UI</t>
  </si>
  <si>
    <t>BM - Both Email and Jewel Notifications</t>
  </si>
  <si>
    <t>BM - Email Notifications</t>
  </si>
  <si>
    <t>BM - Jewel Notifications</t>
  </si>
  <si>
    <t>BM - Verification Mail (Business email Update in the Business Info tab)</t>
  </si>
  <si>
    <t>BM Settings Notification - UI</t>
  </si>
  <si>
    <t>Onboarding to BM</t>
  </si>
  <si>
    <t>BM Creation</t>
  </si>
  <si>
    <t>Mega Menu</t>
  </si>
  <si>
    <t>Passed to BM team</t>
  </si>
  <si>
    <t>Account Access</t>
  </si>
  <si>
    <t>Ads Risk</t>
  </si>
  <si>
    <t>Audience Network (blocklist)</t>
  </si>
  <si>
    <t>Business Integrity</t>
  </si>
  <si>
    <t>Data Management Operations (CRM-related)</t>
  </si>
  <si>
    <t>Payment / Billing</t>
  </si>
  <si>
    <t>Site Integrity</t>
  </si>
  <si>
    <t>Internal employees permissions</t>
  </si>
  <si>
    <t>Internal tool issues</t>
  </si>
  <si>
    <t>Unable to generate token for system users</t>
  </si>
  <si>
    <t>Business Manager Admin</t>
  </si>
  <si>
    <t>Asset Permissions</t>
  </si>
  <si>
    <t>Compromised</t>
  </si>
  <si>
    <t>Moving Assets</t>
  </si>
  <si>
    <t>Shadow Accounts</t>
  </si>
  <si>
    <t>Disabled 2FAC</t>
  </si>
  <si>
    <t>Business Tools - Biz App and Web [Deprecated]</t>
  </si>
  <si>
    <t>Scheduled Post [Deprecated]</t>
  </si>
  <si>
    <t>Unified Inbox</t>
  </si>
  <si>
    <t>Automated responses [Deprecated]</t>
  </si>
  <si>
    <t>Endless Loading</t>
  </si>
  <si>
    <t>Marketplace Tab</t>
  </si>
  <si>
    <t>You Page (Sales tab, Orders tab, Listings tab, etc.)</t>
  </si>
  <si>
    <t>Listing</t>
  </si>
  <si>
    <t>Chat</t>
  </si>
  <si>
    <t>Duplicate Listing</t>
  </si>
  <si>
    <t>Edit or Delete Listing</t>
  </si>
  <si>
    <t>Listing Status</t>
  </si>
  <si>
    <t>Multi-Quantity</t>
  </si>
  <si>
    <t>Post as Business Page</t>
  </si>
  <si>
    <t>Notifications</t>
  </si>
  <si>
    <t>Incorrect Notification Received</t>
  </si>
  <si>
    <t>Notification Not Received</t>
  </si>
  <si>
    <t>Orders</t>
  </si>
  <si>
    <t>Cancelled Order</t>
  </si>
  <si>
    <t>Order Status</t>
  </si>
  <si>
    <t>Search</t>
  </si>
  <si>
    <t>Onboarding</t>
  </si>
  <si>
    <t>Ratings/Reviews</t>
  </si>
  <si>
    <t>Shipping</t>
  </si>
  <si>
    <t>Shipping Fees/Package Weight</t>
  </si>
  <si>
    <t>Shipping Labels</t>
  </si>
  <si>
    <t>Campaign Planner</t>
  </si>
  <si>
    <t>Creation and Editing</t>
  </si>
  <si>
    <t>Loading Issues</t>
  </si>
  <si>
    <t>Vague Error Messages</t>
  </si>
  <si>
    <t>Prediction</t>
  </si>
  <si>
    <t>AM Prediction Differences</t>
  </si>
  <si>
    <t>Catalog</t>
  </si>
  <si>
    <t>Add Products to Your Catalog</t>
  </si>
  <si>
    <t>Add Products Manually / Manual Creation</t>
  </si>
  <si>
    <t>Add Products With Pixels (Microdata) [Deprecated]</t>
  </si>
  <si>
    <t>Data Source Deletion</t>
  </si>
  <si>
    <t>Pixel Not Ready</t>
  </si>
  <si>
    <t>Pixel not Uploading Data</t>
  </si>
  <si>
    <t>Ads Tab</t>
  </si>
  <si>
    <t>Buttons or Page Not Loading</t>
  </si>
  <si>
    <t>Incorrect status</t>
  </si>
  <si>
    <t>API</t>
  </si>
  <si>
    <t>API [Deprecated]</t>
  </si>
  <si>
    <t>Partner Integration Setup (Shopify, Woocomerce)</t>
  </si>
  <si>
    <t>Partner Integration Update/Delete</t>
  </si>
  <si>
    <t>Assets</t>
  </si>
  <si>
    <t>Catalog Bookmarking [Deprecated]</t>
  </si>
  <si>
    <t>Catalog Creation</t>
  </si>
  <si>
    <t>Catalog Search</t>
  </si>
  <si>
    <t>UI Issue (latency, loading, functionality)</t>
  </si>
  <si>
    <t>Catalog Settings</t>
  </si>
  <si>
    <t>Business Assets</t>
  </si>
  <si>
    <t>Default Language and Country</t>
  </si>
  <si>
    <t>Delete Catalog</t>
  </si>
  <si>
    <t>Image Cropping</t>
  </si>
  <si>
    <t>Commerce Catalog Localization</t>
  </si>
  <si>
    <t>Add Language Information</t>
  </si>
  <si>
    <t>Commerce Catalog Product Sets</t>
  </si>
  <si>
    <t>Published Items</t>
  </si>
  <si>
    <t>Set Creation</t>
  </si>
  <si>
    <t>Set Deletion</t>
  </si>
  <si>
    <t>Set Editing</t>
  </si>
  <si>
    <t>Set Filtering / Count</t>
  </si>
  <si>
    <t>Commerce Catalog Variants</t>
  </si>
  <si>
    <t>Creating variants</t>
  </si>
  <si>
    <t>Editing variants</t>
  </si>
  <si>
    <t>Error_Incorrect variants setup</t>
  </si>
  <si>
    <t>Variant Inaccurate Information</t>
  </si>
  <si>
    <t>Deletion [Deprecated]</t>
  </si>
  <si>
    <t>Catalog Deletion</t>
  </si>
  <si>
    <t>Item Deletion</t>
  </si>
  <si>
    <t>Events Data Sources</t>
  </si>
  <si>
    <t>Can't find pixel / app</t>
  </si>
  <si>
    <t>Content IDs Missing from Catalog</t>
  </si>
  <si>
    <t>Items not Available for Retargeted Ads</t>
  </si>
  <si>
    <t>Match Rate Graph UI issues</t>
  </si>
  <si>
    <t>Pixel/App connection not saving</t>
  </si>
  <si>
    <t>Table for Content IDs is empty</t>
  </si>
  <si>
    <t>Feed Upload / Bulk Upload</t>
  </si>
  <si>
    <t>Data Feed Rules</t>
  </si>
  <si>
    <t>Error_A required field is missing</t>
  </si>
  <si>
    <t>Error_Fetching Feed from HTTP Server Failed</t>
  </si>
  <si>
    <t>Error_Google Product Category</t>
  </si>
  <si>
    <t>Error_HTML format isn't supported</t>
  </si>
  <si>
    <t>Error_IDs Can't Be Duplicated</t>
  </si>
  <si>
    <t>Error_Image not downloaded</t>
  </si>
  <si>
    <t>Error_Incorrectly Formatted</t>
  </si>
  <si>
    <t>Error_Invalid Currency Amount</t>
  </si>
  <si>
    <t>Error_Invalid Value</t>
  </si>
  <si>
    <t>Error_Products Can't Be Added By Multiple Data Feeds</t>
  </si>
  <si>
    <t>Error_Universal IDs Are Missing</t>
  </si>
  <si>
    <t>Error_Unsupported file format</t>
  </si>
  <si>
    <t>Error_Unsupported XML Feed Format</t>
  </si>
  <si>
    <t>Error_Upload Session Failed / Something went wrong / Unknown Error</t>
  </si>
  <si>
    <t>Error_URL Incorrectly Formatted</t>
  </si>
  <si>
    <t>Error_Your Data Feed File Can't Be Empty</t>
  </si>
  <si>
    <t>Error_Your Data Feed File Couldn't Be Accessed</t>
  </si>
  <si>
    <t>Feed Creation or Start Upload</t>
  </si>
  <si>
    <t>Feed Schedule (Update or Replace)</t>
  </si>
  <si>
    <t>Mapping columns / column mapper</t>
  </si>
  <si>
    <t>Upload is stuck</t>
  </si>
  <si>
    <t>Images</t>
  </si>
  <si>
    <t>Crawler Issue</t>
  </si>
  <si>
    <t>Image not Fetched</t>
  </si>
  <si>
    <t>Image Specs (size, resolution, format)</t>
  </si>
  <si>
    <t>Link Issues (Broken, not updated or cached)</t>
  </si>
  <si>
    <t>Wrong/old/outdated product image [Deprecated]</t>
  </si>
  <si>
    <t>Issues Tab</t>
  </si>
  <si>
    <t>False Positive rejected item</t>
  </si>
  <si>
    <t>Filtering</t>
  </si>
  <si>
    <t>Low Quality</t>
  </si>
  <si>
    <t>Policy Violations</t>
  </si>
  <si>
    <t>Items Tab</t>
  </si>
  <si>
    <t>Deactivation/Activation</t>
  </si>
  <si>
    <t>Item not showing/Usable in Shops/Ads</t>
  </si>
  <si>
    <t>Missing Items</t>
  </si>
  <si>
    <t>Price Value Inaccurate</t>
  </si>
  <si>
    <t>Product Availability</t>
  </si>
  <si>
    <t>Product Count</t>
  </si>
  <si>
    <t>Product Editing</t>
  </si>
  <si>
    <t>Product Information Discrepancies</t>
  </si>
  <si>
    <t>Product not loading</t>
  </si>
  <si>
    <t>Overview</t>
  </si>
  <si>
    <t>Incorrect Information</t>
  </si>
  <si>
    <t>Missing section</t>
  </si>
  <si>
    <t>Permissions</t>
  </si>
  <si>
    <t>2-Factor Authentication</t>
  </si>
  <si>
    <t>Catalog Missing</t>
  </si>
  <si>
    <t>Connect to a Business Manager</t>
  </si>
  <si>
    <t>Creation issues due to Permissions</t>
  </si>
  <si>
    <t>Pixel or App permissions</t>
  </si>
  <si>
    <t>Sharing Catalog issues due to Permissions</t>
  </si>
  <si>
    <t>Task or Role Assignment</t>
  </si>
  <si>
    <t>Collection</t>
  </si>
  <si>
    <t>Ad Creation Errors</t>
  </si>
  <si>
    <t>Ad Creation Interface/UI</t>
  </si>
  <si>
    <t>Collection URL Redirect</t>
  </si>
  <si>
    <t>UI Error</t>
  </si>
  <si>
    <t>UI Issues</t>
  </si>
  <si>
    <t>Image or Text Rendering</t>
  </si>
  <si>
    <t>Collection - Image</t>
  </si>
  <si>
    <t>Collection ad text</t>
  </si>
  <si>
    <t>Image Quality</t>
  </si>
  <si>
    <t>Number of products in Collection</t>
  </si>
  <si>
    <t>Video</t>
  </si>
  <si>
    <t>Caption</t>
  </si>
  <si>
    <t>Quality</t>
  </si>
  <si>
    <t>Thumbnail</t>
  </si>
  <si>
    <t>Commerce</t>
  </si>
  <si>
    <t>Facebook Shop/Page</t>
  </si>
  <si>
    <t>3rd Party Platform</t>
  </si>
  <si>
    <t>Access [Deprecated]</t>
  </si>
  <si>
    <t>Product Tagging</t>
  </si>
  <si>
    <t>Shop Tab</t>
  </si>
  <si>
    <t>Marketplace</t>
  </si>
  <si>
    <t>Seller Profile Setup</t>
  </si>
  <si>
    <t>Product Launch</t>
  </si>
  <si>
    <t>Commerce Business Admin</t>
  </si>
  <si>
    <t>Admin Permission to Commerce Account</t>
  </si>
  <si>
    <t>Chargeback / Claims / Disputes</t>
  </si>
  <si>
    <t>Chargebacks</t>
  </si>
  <si>
    <t>Claims and Disputes</t>
  </si>
  <si>
    <t>Payments</t>
  </si>
  <si>
    <t>Payment Identity Verification</t>
  </si>
  <si>
    <t>Payout Status</t>
  </si>
  <si>
    <t>Refunds</t>
  </si>
  <si>
    <t>Tax</t>
  </si>
  <si>
    <t>Unable to Access Payments</t>
  </si>
  <si>
    <t>Policy</t>
  </si>
  <si>
    <t>Commerce Account Disabled</t>
  </si>
  <si>
    <t>Intellectual Property</t>
  </si>
  <si>
    <t>Privacy</t>
  </si>
  <si>
    <t>Seller Fees</t>
  </si>
  <si>
    <t>Shop Pending Review</t>
  </si>
  <si>
    <t>Shop Rejected</t>
  </si>
  <si>
    <t>Product</t>
  </si>
  <si>
    <t>Domain Change</t>
  </si>
  <si>
    <t>Product Metadata Pending Review or Appeal</t>
  </si>
  <si>
    <t>Product Pending Review or Approval</t>
  </si>
  <si>
    <t>Product, Catalog, or Collection Rejected</t>
  </si>
  <si>
    <t>Request</t>
  </si>
  <si>
    <t>Joining Instagram Checkout</t>
  </si>
  <si>
    <t>Joining Instagram Shopping</t>
  </si>
  <si>
    <t>Joining Marketplace Verticals</t>
  </si>
  <si>
    <t>CPAS</t>
  </si>
  <si>
    <t>Ad Creation</t>
  </si>
  <si>
    <t>Can not duplicate ad</t>
  </si>
  <si>
    <t>Can not edit ad</t>
  </si>
  <si>
    <t>Can not publish ad</t>
  </si>
  <si>
    <t>Can not select catalog segment</t>
  </si>
  <si>
    <t>Can not select product set</t>
  </si>
  <si>
    <t>Not CPAS only ad account</t>
  </si>
  <si>
    <t>URL parameters</t>
  </si>
  <si>
    <t>Ad Preview and Rendering</t>
  </si>
  <si>
    <t>Ad format</t>
  </si>
  <si>
    <t>Broken deeplink</t>
  </si>
  <si>
    <t>Can not see ad preview</t>
  </si>
  <si>
    <t>Displaying out of date information</t>
  </si>
  <si>
    <t>Overlays</t>
  </si>
  <si>
    <t>Product image issues</t>
  </si>
  <si>
    <t>Catalog Segment</t>
  </si>
  <si>
    <t>Collaboration Center</t>
  </si>
  <si>
    <t>Connect and Share</t>
  </si>
  <si>
    <t>Missing Option</t>
  </si>
  <si>
    <t>Partner Reporting</t>
  </si>
  <si>
    <t>Partner Requests and Suggested Partners</t>
  </si>
  <si>
    <t>Event Source</t>
  </si>
  <si>
    <t>Missing parameters</t>
  </si>
  <si>
    <t>Missing standard events</t>
  </si>
  <si>
    <t>Merchant Reporting</t>
  </si>
  <si>
    <t>Metric Discrepancy</t>
  </si>
  <si>
    <t>Performance</t>
  </si>
  <si>
    <t>Audience size too small</t>
  </si>
  <si>
    <t>Low bid amount</t>
  </si>
  <si>
    <t>Low reach</t>
  </si>
  <si>
    <t>Low ROAS</t>
  </si>
  <si>
    <t>Producer Reporting</t>
  </si>
  <si>
    <t>AM - Metric discrepancy</t>
  </si>
  <si>
    <t>AM - Missing CPAS column options</t>
  </si>
  <si>
    <t>AM - Missing metrics</t>
  </si>
  <si>
    <t>AM - ROAS calculation</t>
  </si>
  <si>
    <t>Product Level Reporting - Cant load report</t>
  </si>
  <si>
    <t>Creative Hub</t>
  </si>
  <si>
    <t>Creating and Saving New Mockups</t>
  </si>
  <si>
    <t>Editing Existing Mockups</t>
  </si>
  <si>
    <t>Main UI</t>
  </si>
  <si>
    <t>Accessing Creative Hub</t>
  </si>
  <si>
    <t>Adding Collaborators</t>
  </si>
  <si>
    <t>Using Existing Mockups in Ads Manager</t>
  </si>
  <si>
    <t>Accessing Mockups</t>
  </si>
  <si>
    <t>Creator Studio</t>
  </si>
  <si>
    <t>Content Library</t>
  </si>
  <si>
    <t>Missing Content</t>
  </si>
  <si>
    <t>Groups as a Benefit</t>
  </si>
  <si>
    <t>Insights</t>
  </si>
  <si>
    <t>Audience</t>
  </si>
  <si>
    <t>Earnings</t>
  </si>
  <si>
    <t>Monetization</t>
  </si>
  <si>
    <t>Instream Ads</t>
  </si>
  <si>
    <t>Policy Issues</t>
  </si>
  <si>
    <t>Rights Manager</t>
  </si>
  <si>
    <t>Access Denied</t>
  </si>
  <si>
    <t>Access Request</t>
  </si>
  <si>
    <t>Live or High Priority Events</t>
  </si>
  <si>
    <t>Sound Collection</t>
  </si>
  <si>
    <t>Stars Everywhere</t>
  </si>
  <si>
    <t>Supporter Stickers</t>
  </si>
  <si>
    <t>Appeal Rejected</t>
  </si>
  <si>
    <t>Issues Uploading</t>
  </si>
  <si>
    <t>CRM</t>
  </si>
  <si>
    <t>Ad Account</t>
  </si>
  <si>
    <t>Ad Account to Account Team</t>
  </si>
  <si>
    <t>Ad Account to End Advertiser</t>
  </si>
  <si>
    <t>Remove Umbrella Flag</t>
  </si>
  <si>
    <t>Business Manager to Organization</t>
  </si>
  <si>
    <t>Organization</t>
  </si>
  <si>
    <t>Ad account to Agency Connections</t>
  </si>
  <si>
    <t>Application (Attach/Detach)</t>
  </si>
  <si>
    <t>Brand (Attach/Detach)</t>
  </si>
  <si>
    <t>Organization Create</t>
  </si>
  <si>
    <t>Organization Merge</t>
  </si>
  <si>
    <t>Organization Modify</t>
  </si>
  <si>
    <t>Page</t>
  </si>
  <si>
    <t>Page to Organization</t>
  </si>
  <si>
    <t>WhatsApp Business Account</t>
  </si>
  <si>
    <t>WhatsApp Ad account to Account Team</t>
  </si>
  <si>
    <t>WhatsApp Ad Account to End Advertiser</t>
  </si>
  <si>
    <t>Customer Management Tools</t>
  </si>
  <si>
    <t>Audience Tools</t>
  </si>
  <si>
    <t>Create Custom Audience</t>
  </si>
  <si>
    <t>Create Lookalike Audience</t>
  </si>
  <si>
    <t>View Saved Audiences</t>
  </si>
  <si>
    <t>Inbox - Email Marketing</t>
  </si>
  <si>
    <t>Add a Contact</t>
  </si>
  <si>
    <t>Create and Manage Audiences</t>
  </si>
  <si>
    <t>Inbox Email Marketing Display</t>
  </si>
  <si>
    <t>Upload Contacts</t>
  </si>
  <si>
    <t>Leads Center Home Page</t>
  </si>
  <si>
    <t>Email Re-engagement</t>
  </si>
  <si>
    <t>Filtering and Sorting</t>
  </si>
  <si>
    <t>Leads Center Access</t>
  </si>
  <si>
    <t>Leads Center Display</t>
  </si>
  <si>
    <t>Leads Center Settings</t>
  </si>
  <si>
    <t>Leads Creation and Management</t>
  </si>
  <si>
    <t>Edit Leads</t>
  </si>
  <si>
    <t>Manual Leads Creation</t>
  </si>
  <si>
    <t>Upload Leads</t>
  </si>
  <si>
    <t>New Lead Notification Email</t>
  </si>
  <si>
    <t>Reminders Notifications - Jewel</t>
  </si>
  <si>
    <t>Backend Infra</t>
  </si>
  <si>
    <t>AdFinder Failure</t>
  </si>
  <si>
    <t>AdPublisher DROP</t>
  </si>
  <si>
    <t>Cold start</t>
  </si>
  <si>
    <t>Uneconomical Ads (Ecosystem Efficiency)</t>
  </si>
  <si>
    <t>Campaign Budget Optimization</t>
  </si>
  <si>
    <t>Adset Budget Allocation</t>
  </si>
  <si>
    <t>Breakdown Problem</t>
  </si>
  <si>
    <t>Expected Daily Spend</t>
  </si>
  <si>
    <t>Min/Max Limits</t>
  </si>
  <si>
    <t>UI Errors</t>
  </si>
  <si>
    <t>Delivery Products and UI</t>
  </si>
  <si>
    <t>Ad Limits Warning</t>
  </si>
  <si>
    <t>Ad Metrics Confusion</t>
  </si>
  <si>
    <t>Attribution Setting Selector</t>
  </si>
  <si>
    <t>Bidding Section</t>
  </si>
  <si>
    <t>Budget Section</t>
  </si>
  <si>
    <t>Delivery Guidance Card Confusion</t>
  </si>
  <si>
    <t>Delivery Insights</t>
  </si>
  <si>
    <t>Dynamic Creative Optimization</t>
  </si>
  <si>
    <t>Estimated Daily Reach</t>
  </si>
  <si>
    <t>Optimization and Billing Event Section</t>
  </si>
  <si>
    <t>Scheduling Section</t>
  </si>
  <si>
    <t>Not supported by BPS/Feature Requests [Deprecated]</t>
  </si>
  <si>
    <t>Performance analysis [Deprecated]</t>
  </si>
  <si>
    <t>Pacing and Spending</t>
  </si>
  <si>
    <t>Ad/Adset Error Delivery Status</t>
  </si>
  <si>
    <t>Bid Constrained</t>
  </si>
  <si>
    <t>Budget Constrained</t>
  </si>
  <si>
    <t>Cost Constrained</t>
  </si>
  <si>
    <t>Cost vs Bid Discrepancy</t>
  </si>
  <si>
    <t>Cost vs Cost Cap Discrepancy</t>
  </si>
  <si>
    <t>Day parted</t>
  </si>
  <si>
    <t>Learning Limited Delivery Status</t>
  </si>
  <si>
    <t>Learning Phase (Exploration Phase)</t>
  </si>
  <si>
    <t>Learning Phase (Significant Edit)</t>
  </si>
  <si>
    <t>Limit Reached</t>
  </si>
  <si>
    <t>Pending Limit Campaign Reset Period</t>
  </si>
  <si>
    <t>Pending Limit Turning Off Campaign</t>
  </si>
  <si>
    <t>Throttling</t>
  </si>
  <si>
    <t>Updating Limit</t>
  </si>
  <si>
    <t>Performance Analysis</t>
  </si>
  <si>
    <t>Audience Setup Performance Discrepancy</t>
  </si>
  <si>
    <t>Bid Strategy Performance Discrepancy</t>
  </si>
  <si>
    <t>Budget Setup Performance Discrepancy</t>
  </si>
  <si>
    <t>Duration Length Performance Discrepancy</t>
  </si>
  <si>
    <t>Opportunity Cost Performance Discrepancy</t>
  </si>
  <si>
    <t>Placement Setup Performance Discrepancy</t>
  </si>
  <si>
    <t>Signal Loss Performance Discrepancy</t>
  </si>
  <si>
    <t>Placement and Frequency</t>
  </si>
  <si>
    <t>Audience Network</t>
  </si>
  <si>
    <t>Frequency cap</t>
  </si>
  <si>
    <t>Instagram</t>
  </si>
  <si>
    <t>Placement optimization</t>
  </si>
  <si>
    <t>PS-Passed</t>
  </si>
  <si>
    <t>PS-Passed - Ad Billing</t>
  </si>
  <si>
    <t>PS-Passed - Ads Policy</t>
  </si>
  <si>
    <t>PS-Passed - Spam</t>
  </si>
  <si>
    <t>Ranking</t>
  </si>
  <si>
    <t>A/A Variance (Creative Dedupe)</t>
  </si>
  <si>
    <t>Estimated Conversions</t>
  </si>
  <si>
    <t>Value Optimization</t>
  </si>
  <si>
    <t>Setup/Advertiser Change</t>
  </si>
  <si>
    <t>Accelerated delivery</t>
  </si>
  <si>
    <t>Auction Ads Manual Placement Selection</t>
  </si>
  <si>
    <t>Audience size/Targeting</t>
  </si>
  <si>
    <t>Conversion Specs</t>
  </si>
  <si>
    <t>Creative not compatible</t>
  </si>
  <si>
    <t>Deduping</t>
  </si>
  <si>
    <t>Invalidation - Gating and Tagging</t>
  </si>
  <si>
    <t>Pauses</t>
  </si>
  <si>
    <t>Start time/End time</t>
  </si>
  <si>
    <t>Spike/Drop in Metrics</t>
  </si>
  <si>
    <t>Cost Spike from Signal Loss</t>
  </si>
  <si>
    <t>Cost Spike Outside Learning Phase</t>
  </si>
  <si>
    <t>Metric Drop from Edits</t>
  </si>
  <si>
    <t>Metric Drop from Saturation</t>
  </si>
  <si>
    <t>Metric Drop from Signal Loss</t>
  </si>
  <si>
    <t>Developer Site</t>
  </si>
  <si>
    <t>Roles</t>
  </si>
  <si>
    <t>Access Levels</t>
  </si>
  <si>
    <t>Facebook SDK</t>
  </si>
  <si>
    <t>Graph API</t>
  </si>
  <si>
    <t>Dynamic Ads</t>
  </si>
  <si>
    <t>Ads Preview Error</t>
  </si>
  <si>
    <t>Creative Tools [Ad Preview]</t>
  </si>
  <si>
    <t>Default Template/Grey Image [Ads Preview]</t>
  </si>
  <si>
    <t>Not Enough Products [Ad already created]</t>
  </si>
  <si>
    <t>Unexpected Products</t>
  </si>
  <si>
    <t>Ads Rendering</t>
  </si>
  <si>
    <t>Creative Tools [Ads Rendering]</t>
  </si>
  <si>
    <t>Custom template tags</t>
  </si>
  <si>
    <t>Default Template/Grey Image [Ads Rendering]</t>
  </si>
  <si>
    <t>Details mismatch -currency, product name etc.</t>
  </si>
  <si>
    <t>Dynamic formats and ad creative</t>
  </si>
  <si>
    <t>URL redirect Issues</t>
  </si>
  <si>
    <t>Campaign/Ad Creation/Editing</t>
  </si>
  <si>
    <t>AEM Setup</t>
  </si>
  <si>
    <t>Cannot duplicate/clone ad</t>
  </si>
  <si>
    <t>Cannot edit campaign / ad set / ad'</t>
  </si>
  <si>
    <t>Cannot publish ad</t>
  </si>
  <si>
    <t>Cannot select product catalog</t>
  </si>
  <si>
    <t>Cannot select product set</t>
  </si>
  <si>
    <t>Creative Tools [Creation flow]</t>
  </si>
  <si>
    <t>Edits/Changes failed</t>
  </si>
  <si>
    <t>Missing Feature/Option</t>
  </si>
  <si>
    <t>Not Enough Products [During Creation]</t>
  </si>
  <si>
    <t>Unrecognized Error message</t>
  </si>
  <si>
    <t>Dynamic Audience</t>
  </si>
  <si>
    <t>Audience dropped related to existing targeting issue</t>
  </si>
  <si>
    <t>DFCA Union Setup</t>
  </si>
  <si>
    <t>Narrow Audience</t>
  </si>
  <si>
    <t>Overlapping [Custom Audience]</t>
  </si>
  <si>
    <t>Feature Requests and Q&amp;A</t>
  </si>
  <si>
    <t>Documentation</t>
  </si>
  <si>
    <t>Mobile/App</t>
  </si>
  <si>
    <t>Deep links</t>
  </si>
  <si>
    <t>Pixel/Events</t>
  </si>
  <si>
    <t>Pixel not implemented on site/URL</t>
  </si>
  <si>
    <t>Setup Missing ALL required parameters</t>
  </si>
  <si>
    <t>Setup Missing Correct Content_ID</t>
  </si>
  <si>
    <t>Setup Missing Correct Content_Type</t>
  </si>
  <si>
    <t>Delayed Reporting Due to AEM</t>
  </si>
  <si>
    <t>Product breakdown functionality</t>
  </si>
  <si>
    <t>Targeting</t>
  </si>
  <si>
    <t>Advertiser/Client Concern due to current Audience/Pixel</t>
  </si>
  <si>
    <t>User Experience - Recommendation Feedback</t>
  </si>
  <si>
    <t>Under Delivery/No Delivery</t>
  </si>
  <si>
    <t>Broad Audience/DABA/Prospecting</t>
  </si>
  <si>
    <t>Delivery optimisation related (bid/budget)</t>
  </si>
  <si>
    <t>Delivery related issue/SEV/UBN</t>
  </si>
  <si>
    <t>Invalidation.ENTSTORY_COLLECTION_INSUFFICIENT_PRODUCTS</t>
  </si>
  <si>
    <t>Invalidation.ENTSTORY_UNKNOWN_INVALID</t>
  </si>
  <si>
    <t>Invalidation.Missing_Product_ID_Set_Empty</t>
  </si>
  <si>
    <t>Invalidation.NOT_IN_PRODUCT_ITEM_OFFER_AVAILABILITY_AREA</t>
  </si>
  <si>
    <t>Invalidation.OUT_OF_STOCK</t>
  </si>
  <si>
    <t>Invalidation.PRODUCT_NOT_APPROVED</t>
  </si>
  <si>
    <t>Invalidation.PRODUCT_NOT_IN_CATALOG</t>
  </si>
  <si>
    <t>Invalidation.PRODUCT_NOT_IN_PRODUCT_SET</t>
  </si>
  <si>
    <t>Invalidation.PRODUCT_VIOLATES_POLICY</t>
  </si>
  <si>
    <t>Invalidation.UNCAUGHT_EXCEPTION</t>
  </si>
  <si>
    <t>No Delivery Due to Cooloff Period</t>
  </si>
  <si>
    <t>Rejected Products/Items (Dynamic Ad Review)</t>
  </si>
  <si>
    <t>Escalations Desk</t>
  </si>
  <si>
    <t>Correct Escalation - Ad Bugs</t>
  </si>
  <si>
    <t>Correct Escalation - Executive &amp; Premier Services</t>
  </si>
  <si>
    <t>Correct Escalation - FB Internal Executives</t>
  </si>
  <si>
    <t>Account Disabled</t>
  </si>
  <si>
    <t>Ads Disapproval</t>
  </si>
  <si>
    <t>Business Verification</t>
  </si>
  <si>
    <t>User/Business Manager/Page Banhammered</t>
  </si>
  <si>
    <t>Correct Escalation - GBG (Managed) Advertiser</t>
  </si>
  <si>
    <t>CRM Bug</t>
  </si>
  <si>
    <t>Correct Escalation - Partnership</t>
  </si>
  <si>
    <t>Excessive Email Correspondence</t>
  </si>
  <si>
    <t>Incorrect Escalation - Ad Bugs</t>
  </si>
  <si>
    <t>Tier 1 Out Of Scope Escalations</t>
  </si>
  <si>
    <t>Unsupported language</t>
  </si>
  <si>
    <t>Unsupported Program/Queue</t>
  </si>
  <si>
    <t>Incorrect Escalation - Community Advocacy</t>
  </si>
  <si>
    <t>Incorrect Escalation - FB Internal Executives</t>
  </si>
  <si>
    <t>Duplicate Escalation</t>
  </si>
  <si>
    <t>Incorrect Escalation - GBG (Managed) Advertiser</t>
  </si>
  <si>
    <t>Client Confusion/Delay</t>
  </si>
  <si>
    <t>Incorrect Escalation - Groups</t>
  </si>
  <si>
    <t>CRM (Not a bug)</t>
  </si>
  <si>
    <t>Incorrect Escalation - Other program identified</t>
  </si>
  <si>
    <t>Incorrect Escalation - Partnership</t>
  </si>
  <si>
    <t>Experiments</t>
  </si>
  <si>
    <t>Facebook Analytics</t>
  </si>
  <si>
    <t>Active Users Dashboard</t>
  </si>
  <si>
    <t>Page Loading Issues</t>
  </si>
  <si>
    <t>Unexpected Empty Results</t>
  </si>
  <si>
    <t>Breakdowns Dashboard</t>
  </si>
  <si>
    <t>Breakdown Creation / Editing</t>
  </si>
  <si>
    <t>Questioning the Results</t>
  </si>
  <si>
    <t>Custom Dashboard</t>
  </si>
  <si>
    <t>Report discrepancy/comparison against other platform</t>
  </si>
  <si>
    <t>Dashboards (General)</t>
  </si>
  <si>
    <t>Export Data Issues</t>
  </si>
  <si>
    <t>Results Load Failure</t>
  </si>
  <si>
    <t>Demographics Dashboard</t>
  </si>
  <si>
    <t>Event Debugging Dashboard</t>
  </si>
  <si>
    <t>UI Functionality</t>
  </si>
  <si>
    <t>Event Group Source Management</t>
  </si>
  <si>
    <t>Asset Assignment / Permissions</t>
  </si>
  <si>
    <t>Event Source Group Creation / Editing</t>
  </si>
  <si>
    <t>Events Dashboard</t>
  </si>
  <si>
    <t>Max Custom Event limit reached</t>
  </si>
  <si>
    <t>Max value of custom parameters on custom event</t>
  </si>
  <si>
    <t>Facebook Analytics App</t>
  </si>
  <si>
    <t>Facebook Analytics Landing Page</t>
  </si>
  <si>
    <t>Event Source availability</t>
  </si>
  <si>
    <t>Saved Custom Audience</t>
  </si>
  <si>
    <t>Saved Filter</t>
  </si>
  <si>
    <t>Journeys Dashboard</t>
  </si>
  <si>
    <t>Questioning Results</t>
  </si>
  <si>
    <t>Overlap Dashboard</t>
  </si>
  <si>
    <t>Overview Dashboard</t>
  </si>
  <si>
    <t>Event Source Access</t>
  </si>
  <si>
    <t>Facebook Business Extension</t>
  </si>
  <si>
    <t>FBE Asset Setup</t>
  </si>
  <si>
    <t>FBE Ad Account Permissions</t>
  </si>
  <si>
    <t>FBE Business Manager Permissions</t>
  </si>
  <si>
    <t>FBE Pixel Permissions</t>
  </si>
  <si>
    <t>FBE Facebook Shop Integration</t>
  </si>
  <si>
    <t>FBE Catalog Sync</t>
  </si>
  <si>
    <t>FBE Facebook Shop Sync</t>
  </si>
  <si>
    <t>FBE Pixel</t>
  </si>
  <si>
    <t>FBE Pixel Misfiring</t>
  </si>
  <si>
    <t>FBE Pixel Not Firing</t>
  </si>
  <si>
    <t>FBE Plugin</t>
  </si>
  <si>
    <t>FBE Plugin Installation</t>
  </si>
  <si>
    <t>Facebook Business Suite App</t>
  </si>
  <si>
    <t>Business Suite App Login</t>
  </si>
  <si>
    <t>Cannot Connect to Instagram</t>
  </si>
  <si>
    <t>Switching Page Accounts</t>
  </si>
  <si>
    <t>Home Tab</t>
  </si>
  <si>
    <t>Home Tab - Loading</t>
  </si>
  <si>
    <t>Missing Cards</t>
  </si>
  <si>
    <t>Activity Card - Notifications</t>
  </si>
  <si>
    <t>App Level Badge</t>
  </si>
  <si>
    <t>BizSuite App Notification Settings</t>
  </si>
  <si>
    <t>Push Notifications</t>
  </si>
  <si>
    <t>Updates Card - Notifications</t>
  </si>
  <si>
    <t>Loading</t>
  </si>
  <si>
    <t>Settings Tab</t>
  </si>
  <si>
    <t>BizSuite App IG Account Management</t>
  </si>
  <si>
    <t>Business Suite App Page Roles</t>
  </si>
  <si>
    <t>Facebook Business Suite Web</t>
  </si>
  <si>
    <t>Cannot Access Business Suite Web</t>
  </si>
  <si>
    <t>Switch to Business Manager</t>
  </si>
  <si>
    <t>Activity Tab</t>
  </si>
  <si>
    <t>Activity Tab - Redirect</t>
  </si>
  <si>
    <t>Missing Tabs</t>
  </si>
  <si>
    <t>Ads Tab - Missing</t>
  </si>
  <si>
    <t>Commerce Tab - Missing</t>
  </si>
  <si>
    <t>Inbox Tab - Missing</t>
  </si>
  <si>
    <t>Insights Tab - Missing</t>
  </si>
  <si>
    <t>More Tools</t>
  </si>
  <si>
    <t>More Tools Tab - Missing</t>
  </si>
  <si>
    <t>More Tools Tab - Redirect</t>
  </si>
  <si>
    <t>Activity Tab - Notifications</t>
  </si>
  <si>
    <t>BizSuite Web IG Account Management</t>
  </si>
  <si>
    <t>Business Suite Web Page Roles</t>
  </si>
  <si>
    <t>Facebook Gaming</t>
  </si>
  <si>
    <t>Badges</t>
  </si>
  <si>
    <t>Gaming Badge Not Showing</t>
  </si>
  <si>
    <t>Level Up Badge Not Showing</t>
  </si>
  <si>
    <t>Fan Subscriptions (Fan Subs)</t>
  </si>
  <si>
    <t>Subscriber Groups</t>
  </si>
  <si>
    <t>Gaming Video Page</t>
  </si>
  <si>
    <t>Convert Existing</t>
  </si>
  <si>
    <t>Live In-Stream Video Ads</t>
  </si>
  <si>
    <t>Lost Access and Appeal</t>
  </si>
  <si>
    <t>Live Stream</t>
  </si>
  <si>
    <t>Can't go live</t>
  </si>
  <si>
    <t>Kicked from Live Stream</t>
  </si>
  <si>
    <t>Live Producer</t>
  </si>
  <si>
    <t>Live Stream Setup</t>
  </si>
  <si>
    <t>Live Video Notifications</t>
  </si>
  <si>
    <t>Tagging Game</t>
  </si>
  <si>
    <t>Video Quality</t>
  </si>
  <si>
    <t>Payouts</t>
  </si>
  <si>
    <t>Missing Stars Payments</t>
  </si>
  <si>
    <t>Payout Hub</t>
  </si>
  <si>
    <t>Phishing</t>
  </si>
  <si>
    <t>Off Platform</t>
  </si>
  <si>
    <t>Community Standards</t>
  </si>
  <si>
    <t>Demonetization</t>
  </si>
  <si>
    <t>Feature Limit</t>
  </si>
  <si>
    <t>Stars</t>
  </si>
  <si>
    <t>Streamer Dashboard</t>
  </si>
  <si>
    <t>Charity Streaming</t>
  </si>
  <si>
    <t>Going Live</t>
  </si>
  <si>
    <t>Level Up Program</t>
  </si>
  <si>
    <t>Tournaments</t>
  </si>
  <si>
    <t>Event Creation</t>
  </si>
  <si>
    <t>Scoring</t>
  </si>
  <si>
    <t>Facebook Shops</t>
  </si>
  <si>
    <t>Checkout Offboarding [Deprecated]</t>
  </si>
  <si>
    <t>Cannot Offboard</t>
  </si>
  <si>
    <t>Reonboarding</t>
  </si>
  <si>
    <t>Commerce Manager Settings [Deprecated]</t>
  </si>
  <si>
    <t>Bank Info</t>
  </si>
  <si>
    <t>Business Info</t>
  </si>
  <si>
    <t>Return Settings</t>
  </si>
  <si>
    <t>Sales Channels</t>
  </si>
  <si>
    <t>Shipping Options/Profile</t>
  </si>
  <si>
    <t>Facebook Shop (B2C Marketplace) [Deprecated]</t>
  </si>
  <si>
    <t>Access Problems</t>
  </si>
  <si>
    <t>Can't Find Product Listing</t>
  </si>
  <si>
    <t>Legacy Page Shop [Deprecated]</t>
  </si>
  <si>
    <t>Onboarding/Offboarding</t>
  </si>
  <si>
    <t>Search Issues</t>
  </si>
  <si>
    <t>Order Management  [Deprecated]</t>
  </si>
  <si>
    <t>Order Syncing</t>
  </si>
  <si>
    <t>Product Details Page</t>
  </si>
  <si>
    <t>"Check Out On Website" Page Fail</t>
  </si>
  <si>
    <t>Wrong Details</t>
  </si>
  <si>
    <t>Seller Inbox [Deprecated]</t>
  </si>
  <si>
    <t>API Email Integration</t>
  </si>
  <si>
    <t>Shop Builder [Deprecated]</t>
  </si>
  <si>
    <t>Customization</t>
  </si>
  <si>
    <t>Preview Your Shop</t>
  </si>
  <si>
    <t>Publish Shop</t>
  </si>
  <si>
    <t>Shop Collections [Deprecated]</t>
  </si>
  <si>
    <t>Can't Find/Missing Product</t>
  </si>
  <si>
    <t>Carousel and Featured</t>
  </si>
  <si>
    <t>Collection Creation</t>
  </si>
  <si>
    <t>Shops Onboarding</t>
  </si>
  <si>
    <t>Bank Account Info [Deprecated]</t>
  </si>
  <si>
    <t>Blocked Onboarding [Deprecated]</t>
  </si>
  <si>
    <t>Cannot Connect To Catalog</t>
  </si>
  <si>
    <t>Cannot Connect To Facebook Page</t>
  </si>
  <si>
    <t>Tax ID [Deprecated]</t>
  </si>
  <si>
    <t>Unable To Update To Shops</t>
  </si>
  <si>
    <t>FB Pixel</t>
  </si>
  <si>
    <t>Aggregated Event Measurement Conversions [Deprecated]</t>
  </si>
  <si>
    <t>Campaign/Adset/Ad</t>
  </si>
  <si>
    <t>Delivery Column Pixel Status</t>
  </si>
  <si>
    <t>Pixel, Event and Domain Errors</t>
  </si>
  <si>
    <t>Ads Manager - Conversion API</t>
  </si>
  <si>
    <t>Campaign/Adset/Ad Setup</t>
  </si>
  <si>
    <t>Sharing</t>
  </si>
  <si>
    <t>User Interface (UI) Issues</t>
  </si>
  <si>
    <t>Limited Data Sharing</t>
  </si>
  <si>
    <t>Raw Fires Reporting Issue</t>
  </si>
  <si>
    <t>Custom Conversions - Conversion API</t>
  </si>
  <si>
    <t>Raw Fires Reporting</t>
  </si>
  <si>
    <t>Diagnostics Tab</t>
  </si>
  <si>
    <t>Blocked Data</t>
  </si>
  <si>
    <t>Domain Protection</t>
  </si>
  <si>
    <t>Drop in Event Fires</t>
  </si>
  <si>
    <t>Event Violates Business Tools Terms</t>
  </si>
  <si>
    <t>Missing Event Parameter</t>
  </si>
  <si>
    <t>Redundant Event Fires</t>
  </si>
  <si>
    <t>Event Setup Tool</t>
  </si>
  <si>
    <t>Raw Fires Reporting Issues</t>
  </si>
  <si>
    <t>Events Manager - Aggregated Event Measurement (AEM)</t>
  </si>
  <si>
    <t>AEM Event Fire Reporting</t>
  </si>
  <si>
    <t>Aggregated Event Measurement (AEM) UI Issues</t>
  </si>
  <si>
    <t>Events Manager - Conversion API</t>
  </si>
  <si>
    <t>Setup Flow</t>
  </si>
  <si>
    <t>FB Pixel Setup</t>
  </si>
  <si>
    <t>FB Pixel Implementation</t>
  </si>
  <si>
    <t>Pixel Creation UI Issue</t>
  </si>
  <si>
    <t>Pixel Web Event Configurations</t>
  </si>
  <si>
    <t>Domain Availability</t>
  </si>
  <si>
    <t>Domain Configuration Value Optimization</t>
  </si>
  <si>
    <t>Hidden Pixel Event Configuration</t>
  </si>
  <si>
    <t>Pixel Event Configuration Cooldown</t>
  </si>
  <si>
    <t>Pixel Web Event Permissions</t>
  </si>
  <si>
    <t>Pixel Web Event UI</t>
  </si>
  <si>
    <t>Pixel, Event or Custom Conversion Availability</t>
  </si>
  <si>
    <t>FB Stories</t>
  </si>
  <si>
    <t>Creative Specs</t>
  </si>
  <si>
    <t>CTA</t>
  </si>
  <si>
    <t>Previews</t>
  </si>
  <si>
    <t>Single Image Setup</t>
  </si>
  <si>
    <t>Video Setup</t>
  </si>
  <si>
    <t>Creative Rendering - All surfaces</t>
  </si>
  <si>
    <t>Ad Text</t>
  </si>
  <si>
    <t>Single Image Rendering</t>
  </si>
  <si>
    <t>Video Rendering</t>
  </si>
  <si>
    <t>Creative Rendering - Android</t>
  </si>
  <si>
    <t>Creative Rendering - iOS</t>
  </si>
  <si>
    <t>Metrics and Attribution</t>
  </si>
  <si>
    <t>Games on Facebook</t>
  </si>
  <si>
    <t>Lost App Access</t>
  </si>
  <si>
    <t>API, SDK and APK</t>
  </si>
  <si>
    <t>SDK and APK</t>
  </si>
  <si>
    <t>App Review</t>
  </si>
  <si>
    <t>Blocked App URL</t>
  </si>
  <si>
    <t>Groups</t>
  </si>
  <si>
    <t>Account Disabled / Deleted</t>
  </si>
  <si>
    <t>Account Protection</t>
  </si>
  <si>
    <t>Claiming Adminless Groups</t>
  </si>
  <si>
    <t>Creator Status</t>
  </si>
  <si>
    <t>Disputed Admin</t>
  </si>
  <si>
    <t>Hacked</t>
  </si>
  <si>
    <t>Password Reset</t>
  </si>
  <si>
    <t>Feature Limit/Block/Sentry</t>
  </si>
  <si>
    <t>Blackhole Appeal</t>
  </si>
  <si>
    <t>Commenting</t>
  </si>
  <si>
    <t>Group Name Change</t>
  </si>
  <si>
    <t>Liking</t>
  </si>
  <si>
    <t>Newsfeed</t>
  </si>
  <si>
    <t>Posting</t>
  </si>
  <si>
    <t>Features</t>
  </si>
  <si>
    <t>Adding / Inviting Members</t>
  </si>
  <si>
    <t>Admin / Moderator Permissions</t>
  </si>
  <si>
    <t>Admin Activity Log</t>
  </si>
  <si>
    <t>Admin Assist Turning Commenting Off</t>
  </si>
  <si>
    <t>Admin Group Switcher</t>
  </si>
  <si>
    <t>Announcements / Pin to Top</t>
  </si>
  <si>
    <t>Archiving / Deleting Groups</t>
  </si>
  <si>
    <t>Group Chats</t>
  </si>
  <si>
    <t>Group Events / Calendar</t>
  </si>
  <si>
    <t>Group Funding</t>
  </si>
  <si>
    <t>Group Insights</t>
  </si>
  <si>
    <t>Group Rooms</t>
  </si>
  <si>
    <t>Groups Support</t>
  </si>
  <si>
    <t>Groups4Pages</t>
  </si>
  <si>
    <t>Linking Groups</t>
  </si>
  <si>
    <t>Post Insights</t>
  </si>
  <si>
    <t>Identity</t>
  </si>
  <si>
    <t>Admin Tools</t>
  </si>
  <si>
    <t>Cover Photo</t>
  </si>
  <si>
    <t>Customization: Type</t>
  </si>
  <si>
    <t>Group Name Change Less 28</t>
  </si>
  <si>
    <t>Privacy Settings Comparison</t>
  </si>
  <si>
    <t>Members</t>
  </si>
  <si>
    <t>Blocking / Removing Members</t>
  </si>
  <si>
    <t>Member List</t>
  </si>
  <si>
    <t>Membership Request Decreasing</t>
  </si>
  <si>
    <t>Policies</t>
  </si>
  <si>
    <t>Comment Takedown</t>
  </si>
  <si>
    <t>Content Takedown</t>
  </si>
  <si>
    <t>Group Takedown</t>
  </si>
  <si>
    <t>Impersonation</t>
  </si>
  <si>
    <t>Report Member/Group</t>
  </si>
  <si>
    <t>Suicide / Self-Harm Report</t>
  </si>
  <si>
    <t>Publishing in Group</t>
  </si>
  <si>
    <t>3rd Party Apps</t>
  </si>
  <si>
    <t>Approval / Denial Pending Posts</t>
  </si>
  <si>
    <t>Deleting posts</t>
  </si>
  <si>
    <t>Enabling / Disabling Comments</t>
  </si>
  <si>
    <t>Key Word Alerts</t>
  </si>
  <si>
    <t>Photo Albums</t>
  </si>
  <si>
    <t>Post Approvals</t>
  </si>
  <si>
    <t>Posting Content (pictures, links, and videos)</t>
  </si>
  <si>
    <t>Restoring Deleted Posts</t>
  </si>
  <si>
    <t>Scheduling Posts</t>
  </si>
  <si>
    <t>Sharing posts</t>
  </si>
  <si>
    <t>Tagging</t>
  </si>
  <si>
    <t>Units</t>
  </si>
  <si>
    <t>Watch Party Posts</t>
  </si>
  <si>
    <t>Unintelligible</t>
  </si>
  <si>
    <t>Request Unclear</t>
  </si>
  <si>
    <t>Instagram (Organic)</t>
  </si>
  <si>
    <t>Direct Messaging</t>
  </si>
  <si>
    <t>Explore</t>
  </si>
  <si>
    <t>Feed</t>
  </si>
  <si>
    <t>Live</t>
  </si>
  <si>
    <t>FB &amp; IG Account Linking</t>
  </si>
  <si>
    <t>Stories</t>
  </si>
  <si>
    <t>Instagram Ads LWI and Ads Manager</t>
  </si>
  <si>
    <t>IGTV Ads</t>
  </si>
  <si>
    <t>IGTV Ad Preview Ads Manager</t>
  </si>
  <si>
    <t>IGTV CTA</t>
  </si>
  <si>
    <t>IGTV Media Requirements</t>
  </si>
  <si>
    <t>IGTV Video Rendering</t>
  </si>
  <si>
    <t>Instagram Ads Creation (Ads Manager)</t>
  </si>
  <si>
    <t>Instagram Ad Preview (Ads Manager)</t>
  </si>
  <si>
    <t>Instagram Ads Editing</t>
  </si>
  <si>
    <t>Instagram Ads Multimedia Specifications</t>
  </si>
  <si>
    <t>Instagram Ads Text Editing</t>
  </si>
  <si>
    <t>Instagram CTA (Ads Manager)</t>
  </si>
  <si>
    <t>Instagram Handle (Ads Manager)</t>
  </si>
  <si>
    <t>Linking Page to Instagram</t>
  </si>
  <si>
    <t>Promoting Existing Instagram Post</t>
  </si>
  <si>
    <t>Selecting Instagram Ad Placement</t>
  </si>
  <si>
    <t>Instagram Ads Delivery and Rendering</t>
  </si>
  <si>
    <t>Instagram Ads CTA Link</t>
  </si>
  <si>
    <t>Instagram Ads CTA Rendering</t>
  </si>
  <si>
    <t>Instagram Ads Text Rendering</t>
  </si>
  <si>
    <t>Lead Ads Instagram Integration</t>
  </si>
  <si>
    <t>Managing Instagram Ads Comments</t>
  </si>
  <si>
    <t>Media Rendering (Instagram Feed)</t>
  </si>
  <si>
    <t>Preview Permalink [Deprecated]</t>
  </si>
  <si>
    <t>Under Delivery for Instagram Ads</t>
  </si>
  <si>
    <t>URL parameter issues [Deprecated]</t>
  </si>
  <si>
    <t>Instagram Ads Metrics and Attribution</t>
  </si>
  <si>
    <t>Instagram Ads Engagement Reporting</t>
  </si>
  <si>
    <t>Instagram Ads Manager Reporting</t>
  </si>
  <si>
    <t>Instagram Ads Placement Breakdown</t>
  </si>
  <si>
    <t>Instagram Shopping Ads</t>
  </si>
  <si>
    <t>Checkout on Instagram Shopping Ads</t>
  </si>
  <si>
    <t>Instagram Shopping Ads Metrics</t>
  </si>
  <si>
    <t>Selecting Instagram Shopping Ads</t>
  </si>
  <si>
    <t>Instagram Stories Ads</t>
  </si>
  <si>
    <t>Instagram Stories Ads In-App Rendering</t>
  </si>
  <si>
    <t>Instagram Stories Ads Manager Preview</t>
  </si>
  <si>
    <t>Instagram Stories Carousel Ads</t>
  </si>
  <si>
    <t>Instagram Stories CTA</t>
  </si>
  <si>
    <t>Polling Stickers</t>
  </si>
  <si>
    <t>Instagram Backed Ads (IGBA)</t>
  </si>
  <si>
    <t>BM/Ads Manager Settings for IGBA</t>
  </si>
  <si>
    <t>Instagram Backed Ads Ad Account Unavailable</t>
  </si>
  <si>
    <t>Instagram Backed Ads Add an Ad Account</t>
  </si>
  <si>
    <t>Business Promotion Payments</t>
  </si>
  <si>
    <t>Ad Account Inactive</t>
  </si>
  <si>
    <t>Change Ad Account</t>
  </si>
  <si>
    <t>Promotion Payment Method</t>
  </si>
  <si>
    <t>Coupons</t>
  </si>
  <si>
    <t>Coupons Error</t>
  </si>
  <si>
    <t>Create Promotion Error</t>
  </si>
  <si>
    <t>Ad Account Error</t>
  </si>
  <si>
    <t>Admin Permission Error</t>
  </si>
  <si>
    <t>Page Access Error</t>
  </si>
  <si>
    <t>Engagement Aggregation</t>
  </si>
  <si>
    <t>In-App Ads Insights</t>
  </si>
  <si>
    <t>Promote Flow</t>
  </si>
  <si>
    <t>Promote Unavailable</t>
  </si>
  <si>
    <t>Review</t>
  </si>
  <si>
    <t>Promotions Manager</t>
  </si>
  <si>
    <t>Delete Promotion</t>
  </si>
  <si>
    <t>Promotion in-review</t>
  </si>
  <si>
    <t>Instagram Business Profile</t>
  </si>
  <si>
    <t>Disabled IG handle</t>
  </si>
  <si>
    <t>Disabled Page</t>
  </si>
  <si>
    <t>Edit Profile</t>
  </si>
  <si>
    <t>BM - Claim IG account</t>
  </si>
  <si>
    <t>Change Page Connections</t>
  </si>
  <si>
    <t>Claim Page</t>
  </si>
  <si>
    <t>Permissions - BM</t>
  </si>
  <si>
    <t>Permissions - Pages</t>
  </si>
  <si>
    <t>IG Ads without Page Connection</t>
  </si>
  <si>
    <t>Ads Manager surfaces</t>
  </si>
  <si>
    <t>Instagram surfaces</t>
  </si>
  <si>
    <t>IG Conversion flow</t>
  </si>
  <si>
    <t>Admin Error - BM</t>
  </si>
  <si>
    <t>Admin Error - Pages</t>
  </si>
  <si>
    <t>Ads Assoc ID</t>
  </si>
  <si>
    <t>Biz Assoc ID</t>
  </si>
  <si>
    <t>Business Creation Limit</t>
  </si>
  <si>
    <t>Instagram Insights</t>
  </si>
  <si>
    <t>Account Insights</t>
  </si>
  <si>
    <t>Followers Page</t>
  </si>
  <si>
    <t>Interactions Page</t>
  </si>
  <si>
    <t>Reach Page</t>
  </si>
  <si>
    <t>Summary Page</t>
  </si>
  <si>
    <t>Media Grid</t>
  </si>
  <si>
    <t>Posts Grid</t>
  </si>
  <si>
    <t>Media Insights</t>
  </si>
  <si>
    <t>IGTV Insights</t>
  </si>
  <si>
    <t>Story Insights</t>
  </si>
  <si>
    <t>Instagram Operations</t>
  </si>
  <si>
    <t>Account Disabled/Deleted</t>
  </si>
  <si>
    <t>Hacked Admin</t>
  </si>
  <si>
    <t>Account Merge</t>
  </si>
  <si>
    <t>Request Merge</t>
  </si>
  <si>
    <t>Alcohol Age-Gating</t>
  </si>
  <si>
    <t>Event Tag</t>
  </si>
  <si>
    <t>RMG Age and Geo-Gating</t>
  </si>
  <si>
    <t>Shopping Allowlist</t>
  </si>
  <si>
    <t>Appeal Takedown</t>
  </si>
  <si>
    <t>Request Takedown</t>
  </si>
  <si>
    <t>Takedown Account</t>
  </si>
  <si>
    <t>Bullying and Harassment</t>
  </si>
  <si>
    <t>Threats</t>
  </si>
  <si>
    <t>Username</t>
  </si>
  <si>
    <t>Report Unauthorized Username</t>
  </si>
  <si>
    <t>Username Change</t>
  </si>
  <si>
    <t>Username Review</t>
  </si>
  <si>
    <t>Verification</t>
  </si>
  <si>
    <t>Notable Source Review</t>
  </si>
  <si>
    <t>Report Incorrect Verification</t>
  </si>
  <si>
    <t>Request Verification</t>
  </si>
  <si>
    <t>Instagram Shopping</t>
  </si>
  <si>
    <t>Creators Tab</t>
  </si>
  <si>
    <t>Managing Creators</t>
  </si>
  <si>
    <t>Suggesting Products</t>
  </si>
  <si>
    <t>Onboarding Process [Deprecated]</t>
  </si>
  <si>
    <t>Assets Are Not Under One Business Manager Account</t>
  </si>
  <si>
    <t>Bank Account Info</t>
  </si>
  <si>
    <t>Blocked Onboarding</t>
  </si>
  <si>
    <t>Product Catalog Tag Migration</t>
  </si>
  <si>
    <t>Order Management</t>
  </si>
  <si>
    <t>Incorrect Shipping Fees</t>
  </si>
  <si>
    <t>Product Catalog</t>
  </si>
  <si>
    <t>Issues to Diagnose</t>
  </si>
  <si>
    <t>Localized Catalog</t>
  </si>
  <si>
    <t>Maximum/Minimum Prices</t>
  </si>
  <si>
    <t>Unsupported Checkout Style</t>
  </si>
  <si>
    <t>"View On Website" Page Fail</t>
  </si>
  <si>
    <t>Cannot Create Product Launch</t>
  </si>
  <si>
    <t>Inventory Not Syncing</t>
  </si>
  <si>
    <t>Product Launch Orders Not Syncing</t>
  </si>
  <si>
    <t>Product Launch Sticker in Stories</t>
  </si>
  <si>
    <t>Unable to Tag Products for Product Launch</t>
  </si>
  <si>
    <t>Activate Delivery</t>
  </si>
  <si>
    <t>Product @Mentions in Caption</t>
  </si>
  <si>
    <t>Product Sticker Display</t>
  </si>
  <si>
    <t>Product Tag Not Saving</t>
  </si>
  <si>
    <t>Wrong Domain</t>
  </si>
  <si>
    <t>Shop Builder</t>
  </si>
  <si>
    <t>Cannot Publish Shop Updates</t>
  </si>
  <si>
    <t>Customization [Deprecated]</t>
  </si>
  <si>
    <t>Shop Preview Rendering Incorrectly</t>
  </si>
  <si>
    <t>Shop Collections</t>
  </si>
  <si>
    <t>Can't Find/Missing Product [Deprecated]</t>
  </si>
  <si>
    <t>Hide Or Remove Products</t>
  </si>
  <si>
    <t>Product Has Wrong Call To Action</t>
  </si>
  <si>
    <t>Shopping From Creators</t>
  </si>
  <si>
    <t>Brand Tagging</t>
  </si>
  <si>
    <t>Permissions And Access</t>
  </si>
  <si>
    <t>Product stickers not showing up correctly</t>
  </si>
  <si>
    <t>Unable to tag products</t>
  </si>
  <si>
    <t>Instagram SMB</t>
  </si>
  <si>
    <t>Promoted Flow "Something Went Wrong"</t>
  </si>
  <si>
    <t>Promoted Instagram Political Ads</t>
  </si>
  <si>
    <t>Promotion Flow Account Center</t>
  </si>
  <si>
    <t>Promote Insights</t>
  </si>
  <si>
    <t>Promoted Post Insights</t>
  </si>
  <si>
    <t>Promoted Story Insights</t>
  </si>
  <si>
    <t>Publish Error</t>
  </si>
  <si>
    <t>Instant Articles</t>
  </si>
  <si>
    <t>Sign Up Page Issues</t>
  </si>
  <si>
    <t>Lost Access CO</t>
  </si>
  <si>
    <t>Lost Access MES</t>
  </si>
  <si>
    <t>Feed Not Loading</t>
  </si>
  <si>
    <t>Implementation</t>
  </si>
  <si>
    <t>Article Content</t>
  </si>
  <si>
    <t>Call to Action</t>
  </si>
  <si>
    <t>Connecting URL</t>
  </si>
  <si>
    <t>Disable Instant Articles</t>
  </si>
  <si>
    <t>Onboarding Review</t>
  </si>
  <si>
    <t>Submit for Review</t>
  </si>
  <si>
    <t>Analytics</t>
  </si>
  <si>
    <t>Ads Issue</t>
  </si>
  <si>
    <t>CPM Price Setting</t>
  </si>
  <si>
    <t>Drop in Reach</t>
  </si>
  <si>
    <t>Revenue Changes</t>
  </si>
  <si>
    <t>Subscriptions</t>
  </si>
  <si>
    <t>Instant Experience</t>
  </si>
  <si>
    <t>Publishing Tool - Error</t>
  </si>
  <si>
    <t>Publishing Tool - UI Issues</t>
  </si>
  <si>
    <t>Redirect in Instant Experience</t>
  </si>
  <si>
    <t>User Interface</t>
  </si>
  <si>
    <t>Incorrect</t>
  </si>
  <si>
    <t>Image - Cropping</t>
  </si>
  <si>
    <t>Image - Quality</t>
  </si>
  <si>
    <t>Text - Incorrect</t>
  </si>
  <si>
    <t>Autoplay</t>
  </si>
  <si>
    <t>Cropping</t>
  </si>
  <si>
    <t>LAX - Lightweight Ad Experiences</t>
  </si>
  <si>
    <t>Automated Ads</t>
  </si>
  <si>
    <t>Auto Boost</t>
  </si>
  <si>
    <t>Automated Ads Setup</t>
  </si>
  <si>
    <t>Delivery [Deprecated]</t>
  </si>
  <si>
    <t>UI Loading/JavaScript Error</t>
  </si>
  <si>
    <t>Business Suite Ads (BizApp)</t>
  </si>
  <si>
    <t>"Boost Unavailable"</t>
  </si>
  <si>
    <t>Ad Account/Payment Method Setup</t>
  </si>
  <si>
    <t>Boost/Promote Button Greyed Out</t>
  </si>
  <si>
    <t>Call to Action (CTA)</t>
  </si>
  <si>
    <t>Generic Error Messages</t>
  </si>
  <si>
    <t>Pixel Setup</t>
  </si>
  <si>
    <t>Special Ad Categories</t>
  </si>
  <si>
    <t>Unable to pause/resume promotions</t>
  </si>
  <si>
    <t>Business Suite Ads (BizWeb)</t>
  </si>
  <si>
    <t>Ad Status</t>
  </si>
  <si>
    <t>Audience Setup</t>
  </si>
  <si>
    <t>Budget/Duration</t>
  </si>
  <si>
    <t>Pages Mobile/Web - Create Promotions</t>
  </si>
  <si>
    <t>Creative Setup</t>
  </si>
  <si>
    <t>Objectives Missing/Not Loading</t>
  </si>
  <si>
    <t>Placements</t>
  </si>
  <si>
    <t>Pages Mobile/Web - Edit/Manage Promotions</t>
  </si>
  <si>
    <t>Missing Promotions</t>
  </si>
  <si>
    <t>Pages Mobile/Web - Metrics/View Results</t>
  </si>
  <si>
    <t>Insights/Metrics/Reporting</t>
  </si>
  <si>
    <t>Lead Ads</t>
  </si>
  <si>
    <t>Editing/Creation</t>
  </si>
  <si>
    <t>Creating/Duplicating Ad</t>
  </si>
  <si>
    <t>Creating/Duplicating Ad in Page Publishing Tools</t>
  </si>
  <si>
    <t>Creation/Duplicating Lead Form in Ads Manager</t>
  </si>
  <si>
    <t>Missing Lead Form in Ads Manager</t>
  </si>
  <si>
    <t>Missing Lead Form in Page Publishing Tools</t>
  </si>
  <si>
    <t>Terms of Service Issues</t>
  </si>
  <si>
    <t>Ad Preview</t>
  </si>
  <si>
    <t>Lead Ads Testing Tool</t>
  </si>
  <si>
    <t>Cannot Submit Leads</t>
  </si>
  <si>
    <t>Facebook - Desktop</t>
  </si>
  <si>
    <t>Facebook - iOS</t>
  </si>
  <si>
    <t>Redirect</t>
  </si>
  <si>
    <t>Share Button</t>
  </si>
  <si>
    <t>Reporting/Insights/Download</t>
  </si>
  <si>
    <t>90 day data compliance rule for Leads</t>
  </si>
  <si>
    <t>Cannot download Leads</t>
  </si>
  <si>
    <t>CRM Integration</t>
  </si>
  <si>
    <t>Data Format Issues</t>
  </si>
  <si>
    <t>Lead Access Manager</t>
  </si>
  <si>
    <t>Lead Access Permission</t>
  </si>
  <si>
    <t>Lead Quality</t>
  </si>
  <si>
    <t>Leads counts mismatch</t>
  </si>
  <si>
    <t>Lift</t>
  </si>
  <si>
    <t>Brand Lift - Create</t>
  </si>
  <si>
    <t>Cannot create Brand Poll</t>
  </si>
  <si>
    <t>Cannot create Lift Study</t>
  </si>
  <si>
    <t>Cannot create Measurement Request</t>
  </si>
  <si>
    <t>Brand Lift - Data Tracking</t>
  </si>
  <si>
    <t>Not getting enough Poll results</t>
  </si>
  <si>
    <t>Poll impression under delivery</t>
  </si>
  <si>
    <t>Brand Lift - Edit</t>
  </si>
  <si>
    <t>Brand Lift - Operational request</t>
  </si>
  <si>
    <t>Edit object request</t>
  </si>
  <si>
    <t>Permission request</t>
  </si>
  <si>
    <t>Brand Lift - Report</t>
  </si>
  <si>
    <t>Cannot render report</t>
  </si>
  <si>
    <t>Conversion Lift - Create</t>
  </si>
  <si>
    <t>Conversion Lift - Data Tracking</t>
  </si>
  <si>
    <t>Missing Measurement sources in Lift Study</t>
  </si>
  <si>
    <t>Conversion Lift - Edit</t>
  </si>
  <si>
    <t>Conversion Lift - Report</t>
  </si>
  <si>
    <t>Locations Management</t>
  </si>
  <si>
    <t>Adding/Editing Locations</t>
  </si>
  <si>
    <t>Add button missing from UI</t>
  </si>
  <si>
    <t>Cannot add location due to missing fields</t>
  </si>
  <si>
    <t>Categories related</t>
  </si>
  <si>
    <t>Deleting issue</t>
  </si>
  <si>
    <t>Error saving newly added location</t>
  </si>
  <si>
    <t>Error updating existing location</t>
  </si>
  <si>
    <t>Not able to set lat/long</t>
  </si>
  <si>
    <t>Not able to set pin on map</t>
  </si>
  <si>
    <t>Uploading locations issue</t>
  </si>
  <si>
    <t>Descriptor</t>
  </si>
  <si>
    <t>Cannot edit descriptor</t>
  </si>
  <si>
    <t>Store descriptor too long</t>
  </si>
  <si>
    <t>Location Settings</t>
  </si>
  <si>
    <t>Main page has address</t>
  </si>
  <si>
    <t>Page not a Place</t>
  </si>
  <si>
    <t>Parent and Child have different names</t>
  </si>
  <si>
    <t>Request for location structure (passed)</t>
  </si>
  <si>
    <t>Request to change page name (passed)</t>
  </si>
  <si>
    <t>Settings tab in Business Location screen</t>
  </si>
  <si>
    <t>Locations Map</t>
  </si>
  <si>
    <t>Missing locations due to Unpublished pages</t>
  </si>
  <si>
    <t>Missing locations due to Visible only in ads</t>
  </si>
  <si>
    <t>Wrong pin locations</t>
  </si>
  <si>
    <t>Main page inheritance</t>
  </si>
  <si>
    <t>Deleted posts</t>
  </si>
  <si>
    <t>Page name different than parent name</t>
  </si>
  <si>
    <t>Page/cover photo</t>
  </si>
  <si>
    <t>Posts</t>
  </si>
  <si>
    <t>Reviews/ ratings</t>
  </si>
  <si>
    <t>On Page</t>
  </si>
  <si>
    <t>About section of page</t>
  </si>
  <si>
    <t>Missing locations tab on page</t>
  </si>
  <si>
    <t>Unable to add locations</t>
  </si>
  <si>
    <t>Marketplace Ads</t>
  </si>
  <si>
    <t>Behavior</t>
  </si>
  <si>
    <t>Ad Injection</t>
  </si>
  <si>
    <t>CTA (call to action)/Redirect</t>
  </si>
  <si>
    <t>URL/UTM</t>
  </si>
  <si>
    <t>Budget</t>
  </si>
  <si>
    <t>Not delivering</t>
  </si>
  <si>
    <t>Ad Format Preview</t>
  </si>
  <si>
    <t>Blank/Unexpected Preview</t>
  </si>
  <si>
    <t>CTA Rendering</t>
  </si>
  <si>
    <t>Incorrect image specs for ad</t>
  </si>
  <si>
    <t>Poor Quality</t>
  </si>
  <si>
    <t>Marketplace Verticals</t>
  </si>
  <si>
    <t>Cannot Access Listings</t>
  </si>
  <si>
    <t>Cannot Access Marketplace Tab</t>
  </si>
  <si>
    <t>Leads/Chat</t>
  </si>
  <si>
    <t>Lead Form</t>
  </si>
  <si>
    <t>Product Detail Page</t>
  </si>
  <si>
    <t>Product Title</t>
  </si>
  <si>
    <t>'Typical Features' Section (Motors)</t>
  </si>
  <si>
    <t>Incorrect Listing Shown</t>
  </si>
  <si>
    <t>Listing Not Found (search)</t>
  </si>
  <si>
    <t>Verticals Catalog</t>
  </si>
  <si>
    <t>Listing Not Shown (cat)</t>
  </si>
  <si>
    <t>Verticals Onboarding</t>
  </si>
  <si>
    <t>Allowlist</t>
  </si>
  <si>
    <t>Media Partner Portal</t>
  </si>
  <si>
    <t>Add Partner</t>
  </si>
  <si>
    <t>Bad Actor Review</t>
  </si>
  <si>
    <t>Investigate Request</t>
  </si>
  <si>
    <t>Remove Partner</t>
  </si>
  <si>
    <t>Messaging Apps</t>
  </si>
  <si>
    <t>Business Messaging</t>
  </si>
  <si>
    <t>Message order &amp; language</t>
  </si>
  <si>
    <t>Pages Settings</t>
  </si>
  <si>
    <t>User or page spam</t>
  </si>
  <si>
    <t>Click-to-Messenger Ads</t>
  </si>
  <si>
    <t>Ad Level Automated Messaging</t>
  </si>
  <si>
    <t>Bot Connections</t>
  </si>
  <si>
    <t>Welcome Message - JSON</t>
  </si>
  <si>
    <t>Click-to-WhatsApp Ads</t>
  </si>
  <si>
    <t>Instagram Direct Ads</t>
  </si>
  <si>
    <t>Lead Gen - Messenger Ads</t>
  </si>
  <si>
    <t>Automated Messaging</t>
  </si>
  <si>
    <t>Thread management</t>
  </si>
  <si>
    <t>Messenger Inbox Ads</t>
  </si>
  <si>
    <t>Sponsored Message Ads</t>
  </si>
  <si>
    <t>Mobile Ads Manager</t>
  </si>
  <si>
    <t>Ads Manager through AM App [Deprecated]</t>
  </si>
  <si>
    <t>Blank Screen</t>
  </si>
  <si>
    <t>Cannot Delete Ad</t>
  </si>
  <si>
    <t>Ads Manager through Mobile site [Deprecated]</t>
  </si>
  <si>
    <t>Budget and Schedule</t>
  </si>
  <si>
    <t>Campaign Duplication Error</t>
  </si>
  <si>
    <t>Cannot Delete Campaign, Ad Set or Ad</t>
  </si>
  <si>
    <t>Existing Post Missing</t>
  </si>
  <si>
    <t>Permissions Error</t>
  </si>
  <si>
    <t>Issues on Mobile and Desktop [Deprecated]</t>
  </si>
  <si>
    <t>Notifications Tab</t>
  </si>
  <si>
    <t>Missing Notifications</t>
  </si>
  <si>
    <t>Overview and Reporting</t>
  </si>
  <si>
    <t>Missing Metric</t>
  </si>
  <si>
    <t>Unable to Set Account Spending Limit</t>
  </si>
  <si>
    <t>Monetization Manager</t>
  </si>
  <si>
    <t>Account Administration</t>
  </si>
  <si>
    <t>Access Rights</t>
  </si>
  <si>
    <t>Property Management</t>
  </si>
  <si>
    <t>Ad Formats</t>
  </si>
  <si>
    <t>Bidding</t>
  </si>
  <si>
    <t>Transitioning Active Inventory</t>
  </si>
  <si>
    <t>Access to mWeb</t>
  </si>
  <si>
    <t>Awaiting Integration/SDK</t>
  </si>
  <si>
    <t>Clicks but no impressions</t>
  </si>
  <si>
    <t>Extended Review</t>
  </si>
  <si>
    <t>Mediation</t>
  </si>
  <si>
    <t>Not Available in Region</t>
  </si>
  <si>
    <t>Requesting Ads Status</t>
  </si>
  <si>
    <t>Structure and Set Up</t>
  </si>
  <si>
    <t>Passed</t>
  </si>
  <si>
    <t>Clicks</t>
  </si>
  <si>
    <t>Failing Quality Check</t>
  </si>
  <si>
    <t>Low CPM</t>
  </si>
  <si>
    <t>Low Impressions</t>
  </si>
  <si>
    <t>Reporting Discrepancy</t>
  </si>
  <si>
    <t>SDK (software development kit)</t>
  </si>
  <si>
    <t>Tools</t>
  </si>
  <si>
    <t>Ad Review Tool</t>
  </si>
  <si>
    <t>Block Lists</t>
  </si>
  <si>
    <t>Reporting API</t>
  </si>
  <si>
    <t>NPE Operations</t>
  </si>
  <si>
    <t>NPE Access</t>
  </si>
  <si>
    <t>NPE Disputed Admin</t>
  </si>
  <si>
    <t>NPE Page Name Changes</t>
  </si>
  <si>
    <t>NPE Request Name Change</t>
  </si>
  <si>
    <t>Offline Conversions</t>
  </si>
  <si>
    <t>Attribution/Discrepancy</t>
  </si>
  <si>
    <t>Offline Event Set (OES) Assignment</t>
  </si>
  <si>
    <t>Setup Issue</t>
  </si>
  <si>
    <t>Diagnostics tab</t>
  </si>
  <si>
    <t>Reporting Issues</t>
  </si>
  <si>
    <t>Offine Conversions Setup</t>
  </si>
  <si>
    <t>Ad Account Assignment</t>
  </si>
  <si>
    <t>Uploading CSV Issues</t>
  </si>
  <si>
    <t>Pages</t>
  </si>
  <si>
    <t>Page Core</t>
  </si>
  <si>
    <t>About Card</t>
  </si>
  <si>
    <t>About Tab</t>
  </si>
  <si>
    <t>Action Bar</t>
  </si>
  <si>
    <t>Community Card / Tab</t>
  </si>
  <si>
    <t>Composer</t>
  </si>
  <si>
    <t>Core Action Entry Points</t>
  </si>
  <si>
    <t>Cover Area</t>
  </si>
  <si>
    <t>General Layout of Home Tab</t>
  </si>
  <si>
    <t>Our Story</t>
  </si>
  <si>
    <t>Pages Plugin</t>
  </si>
  <si>
    <t>Photos Card / Tab</t>
  </si>
  <si>
    <t>Profile Photo</t>
  </si>
  <si>
    <t>Publishing Tools</t>
  </si>
  <si>
    <t>Reviews Card / Tab</t>
  </si>
  <si>
    <t>Tabs Bar</t>
  </si>
  <si>
    <t>Timeline / Post rendering</t>
  </si>
  <si>
    <t>Videos Card / Tab</t>
  </si>
  <si>
    <t>Page Publishing Authorization (PPA)</t>
  </si>
  <si>
    <t>Pages ID Authorization Failure</t>
  </si>
  <si>
    <t>BM-related Page Permissions</t>
  </si>
  <si>
    <t>Managing Admins</t>
  </si>
  <si>
    <t>Page-Level Permissions</t>
  </si>
  <si>
    <t>Profile Plus</t>
  </si>
  <si>
    <t>Additional Profile Onboarding</t>
  </si>
  <si>
    <t>Additional Profile Permissions</t>
  </si>
  <si>
    <t>Publishing</t>
  </si>
  <si>
    <t>Any issues with Post Level Targeting / Gating</t>
  </si>
  <si>
    <t>Can't See Post</t>
  </si>
  <si>
    <t>Create Timeline Post</t>
  </si>
  <si>
    <t>Edit Post</t>
  </si>
  <si>
    <t>Page Post Tab - Action Dropdown [Deprecated]</t>
  </si>
  <si>
    <t>Page Post Tab - Missing Ad Post [Deprecated]</t>
  </si>
  <si>
    <t>Page Post Tab - Page Selector [Deprecated]</t>
  </si>
  <si>
    <t>Post Comments</t>
  </si>
  <si>
    <t>PT PPT - Loading [Deprecated]</t>
  </si>
  <si>
    <t>Entities</t>
  </si>
  <si>
    <t>Events</t>
  </si>
  <si>
    <t>Flagged Content</t>
  </si>
  <si>
    <t>Page Manager App</t>
  </si>
  <si>
    <t>Ratings and Reviews</t>
  </si>
  <si>
    <t>Videos</t>
  </si>
  <si>
    <t>Display Names</t>
  </si>
  <si>
    <t>Pages - Business and Ads Growth</t>
  </si>
  <si>
    <t>Business Growth</t>
  </si>
  <si>
    <t>Create Page Entry Point</t>
  </si>
  <si>
    <t>Create Page Flow</t>
  </si>
  <si>
    <t>Invite Friends To Like Page</t>
  </si>
  <si>
    <t>Page Notification</t>
  </si>
  <si>
    <t>Pages Bookmark: Create Page Entry Point</t>
  </si>
  <si>
    <t>Pages You Manage Entry Point</t>
  </si>
  <si>
    <t>Pages Insights</t>
  </si>
  <si>
    <t>Exporting Data</t>
  </si>
  <si>
    <t>Column Description Clarity</t>
  </si>
  <si>
    <t>Incorrect Metrics in Export</t>
  </si>
  <si>
    <t>Missing Posts/Videos</t>
  </si>
  <si>
    <t>Global Insights</t>
  </si>
  <si>
    <t>Likes</t>
  </si>
  <si>
    <t>Page Insights Metrics and Data</t>
  </si>
  <si>
    <t>Data Discrepancy - Ads Manager</t>
  </si>
  <si>
    <t>Data Discrepancy - Other Platforms</t>
  </si>
  <si>
    <t>Data Discrepancy - Video Insights</t>
  </si>
  <si>
    <t>Demographic Data (Gender/Age/Country)</t>
  </si>
  <si>
    <t>Increase/Decrease in Followers</t>
  </si>
  <si>
    <t>Increase/Decrease in Likes</t>
  </si>
  <si>
    <t>Increase/Decrease in Reach</t>
  </si>
  <si>
    <t>Metrics Confusion/Definitions</t>
  </si>
  <si>
    <t>Page Insights UI</t>
  </si>
  <si>
    <t>Design/Features Not Working</t>
  </si>
  <si>
    <t>Graphs Not Loading</t>
  </si>
  <si>
    <t>Metrics Not Loading/Showing Zero</t>
  </si>
  <si>
    <t>Overview Cards Not Loading</t>
  </si>
  <si>
    <t>Tabs Not Loading</t>
  </si>
  <si>
    <t>Pages Operations</t>
  </si>
  <si>
    <t>Hacked Page</t>
  </si>
  <si>
    <t>User Unpublished/Deleted Page</t>
  </si>
  <si>
    <t>No Ads/Comments Allowlist</t>
  </si>
  <si>
    <t>Offers</t>
  </si>
  <si>
    <t>Request Ratings, Reviews or Recommendation Removal</t>
  </si>
  <si>
    <t>Imposter Takedown</t>
  </si>
  <si>
    <t>Page Merge</t>
  </si>
  <si>
    <t>Appeal Merge</t>
  </si>
  <si>
    <t>Request Merge (Authorized)</t>
  </si>
  <si>
    <t>Request Merge (Unauthorized)</t>
  </si>
  <si>
    <t>Page Name</t>
  </si>
  <si>
    <t>Appeal Name Change</t>
  </si>
  <si>
    <t>Request Name Change</t>
  </si>
  <si>
    <t>Page Policy</t>
  </si>
  <si>
    <t>Ad Limit Enforcement</t>
  </si>
  <si>
    <t>Appeal Blocked URL</t>
  </si>
  <si>
    <t>Appeal Feature Block</t>
  </si>
  <si>
    <t>Feature Block</t>
  </si>
  <si>
    <t>Pages After Conversion Experience</t>
  </si>
  <si>
    <t>Spam Appeal</t>
  </si>
  <si>
    <t>Page Structure</t>
  </si>
  <si>
    <t>Global Pages</t>
  </si>
  <si>
    <t>Local Pages</t>
  </si>
  <si>
    <t>Place Claim</t>
  </si>
  <si>
    <t>Profile to Page</t>
  </si>
  <si>
    <t>Threats [Deprecated]</t>
  </si>
  <si>
    <t>Username Redirect</t>
  </si>
  <si>
    <t>Verification Request (Blue)</t>
  </si>
  <si>
    <t>Billing Confusion</t>
  </si>
  <si>
    <t>Ad Still Running</t>
  </si>
  <si>
    <t>Charges Pre-Coupon</t>
  </si>
  <si>
    <t>Coworker Charge</t>
  </si>
  <si>
    <t>Delayed Charge - Billing Cycle</t>
  </si>
  <si>
    <t>Different Date Charges</t>
  </si>
  <si>
    <t>End of Month Charges</t>
  </si>
  <si>
    <t>Expired Coupon</t>
  </si>
  <si>
    <t>Goods and Services Tax Fee - India</t>
  </si>
  <si>
    <t>International Fee Charges</t>
  </si>
  <si>
    <t>Multiple Ad Campaigns Charges</t>
  </si>
  <si>
    <t>Secondary Payment Method Charges</t>
  </si>
  <si>
    <t>Threshold Related Charges</t>
  </si>
  <si>
    <t>Failed Payment</t>
  </si>
  <si>
    <t>Charge Decline</t>
  </si>
  <si>
    <t>Direct Debit Decline</t>
  </si>
  <si>
    <t>Manual Payment Applied</t>
  </si>
  <si>
    <t>Invoicing</t>
  </si>
  <si>
    <t>Credit Limit Increase</t>
  </si>
  <si>
    <t>Invoice Discrepancy</t>
  </si>
  <si>
    <t>New Monthly Invoicing</t>
  </si>
  <si>
    <t>Partitioned Credit</t>
  </si>
  <si>
    <t>Postpay Payment Method Queries</t>
  </si>
  <si>
    <t>Adding Payment Method</t>
  </si>
  <si>
    <t>Available Payment Methods</t>
  </si>
  <si>
    <t>Blocklist Payment Method</t>
  </si>
  <si>
    <t>Coupon Queries</t>
  </si>
  <si>
    <t>Credit Card Queries</t>
  </si>
  <si>
    <t>Direct Debit Queries</t>
  </si>
  <si>
    <t>PayPal Queries</t>
  </si>
  <si>
    <t>Removing Payment Method</t>
  </si>
  <si>
    <t>Prepaid Payment Methods</t>
  </si>
  <si>
    <t>Boleto Queries</t>
  </si>
  <si>
    <t>Load Balance Queries</t>
  </si>
  <si>
    <t>Migration from Postpaid to Prepaid request</t>
  </si>
  <si>
    <t>Migration to Postpaid Migration to Postpaid from Prepaid Request</t>
  </si>
  <si>
    <t>Refund Request</t>
  </si>
  <si>
    <t>Reason: Accidental Ad Creation</t>
  </si>
  <si>
    <t>Reason: Budget Confusion</t>
  </si>
  <si>
    <t>Reason: Coupon Promotion Confusion</t>
  </si>
  <si>
    <t>Reason: Currency Confusion</t>
  </si>
  <si>
    <t>Reason: Product Bug</t>
  </si>
  <si>
    <t>Account Update</t>
  </si>
  <si>
    <t>Change Payment</t>
  </si>
  <si>
    <t>Company Name</t>
  </si>
  <si>
    <t>Disputed Financial Admin</t>
  </si>
  <si>
    <t>Payout Info</t>
  </si>
  <si>
    <t>Tax Form</t>
  </si>
  <si>
    <t>Identify Payment</t>
  </si>
  <si>
    <t>Payment not Received</t>
  </si>
  <si>
    <t>Payment on Hold</t>
  </si>
  <si>
    <t>Payout Discrepancies</t>
  </si>
  <si>
    <t>Withheld Revenue Refund</t>
  </si>
  <si>
    <t>Remittance and Invoices</t>
  </si>
  <si>
    <t>Estimated Payouts</t>
  </si>
  <si>
    <t>Item on Invoice</t>
  </si>
  <si>
    <t>Request a Remittance</t>
  </si>
  <si>
    <t>Request an Invoice</t>
  </si>
  <si>
    <t>Political Ads</t>
  </si>
  <si>
    <t>Asset Linking</t>
  </si>
  <si>
    <t>Ad Account not able to be selected</t>
  </si>
  <si>
    <t>Ad Account Not Appearing To Link</t>
  </si>
  <si>
    <t>Instagram Account Linking/Authorizations</t>
  </si>
  <si>
    <t>Page Linking</t>
  </si>
  <si>
    <t>Creating New Disclaimer</t>
  </si>
  <si>
    <t>Business Manager Selection And Creation</t>
  </si>
  <si>
    <t>Email Code Not Received</t>
  </si>
  <si>
    <t>Email/Website Mismatch</t>
  </si>
  <si>
    <t>Organization-Based Information Submission</t>
  </si>
  <si>
    <t>Phone Call/Code Not Received</t>
  </si>
  <si>
    <t>Phone Number Not Accepted</t>
  </si>
  <si>
    <t>Existing Disclaimer</t>
  </si>
  <si>
    <t>Deleting Disclaimer</t>
  </si>
  <si>
    <t>Disclaimer Not Appearing/Disappeared</t>
  </si>
  <si>
    <t>Editing Disclaimer</t>
  </si>
  <si>
    <t>Political Ad Creation</t>
  </si>
  <si>
    <t>Ad Disclaimers - Incorrect Paid By Info</t>
  </si>
  <si>
    <t>Audiences/Targeting</t>
  </si>
  <si>
    <t>Political Ad Selection</t>
  </si>
  <si>
    <t>Political Ads Library</t>
  </si>
  <si>
    <t>Ad Performance - Metrics Not Aligned</t>
  </si>
  <si>
    <t>Ad Rendering On Archive Page</t>
  </si>
  <si>
    <t>User-Level Verification</t>
  </si>
  <si>
    <t>2FAC Authentication</t>
  </si>
  <si>
    <t>Address Not Accepted</t>
  </si>
  <si>
    <t>Cannot Submit ID</t>
  </si>
  <si>
    <t>Code Not Accepted</t>
  </si>
  <si>
    <t>ID Rejected</t>
  </si>
  <si>
    <t>Letter Not Received</t>
  </si>
  <si>
    <t>Pending ID Review</t>
  </si>
  <si>
    <t>Pending Location Verification</t>
  </si>
  <si>
    <t>Supplemental Identity Verification Requirements</t>
  </si>
  <si>
    <t>Poll Ads</t>
  </si>
  <si>
    <t>Missing Customization</t>
  </si>
  <si>
    <t>Publishing Errors</t>
  </si>
  <si>
    <t>Video Upload</t>
  </si>
  <si>
    <t>Poll Ads Rendering</t>
  </si>
  <si>
    <t>Incorrect Options</t>
  </si>
  <si>
    <t>Reach and Frequency</t>
  </si>
  <si>
    <t>Allowlisting Request</t>
  </si>
  <si>
    <t>Campaign Planner Auction Prediction</t>
  </si>
  <si>
    <t>Frequency Control</t>
  </si>
  <si>
    <t>Cost per impressions (CPM) and Budget</t>
  </si>
  <si>
    <t>Pausing and Mid-Flight Editing</t>
  </si>
  <si>
    <t>Reach Size and Booking Availability</t>
  </si>
  <si>
    <t>Scheduled Ads Creation</t>
  </si>
  <si>
    <t>Sequenced Ads Creation</t>
  </si>
  <si>
    <t>Targeting and Placement Capabilities</t>
  </si>
  <si>
    <t>Ad Quality</t>
  </si>
  <si>
    <t>Delivery on Track (No Issue)</t>
  </si>
  <si>
    <t>Delivery Status and Curve</t>
  </si>
  <si>
    <t>Frequency Cap Violation</t>
  </si>
  <si>
    <t>Invalidations</t>
  </si>
  <si>
    <t>Limits</t>
  </si>
  <si>
    <t>Over-Delivery</t>
  </si>
  <si>
    <t>Pacing Issues</t>
  </si>
  <si>
    <t>Paused and Inactive Ads</t>
  </si>
  <si>
    <t>Placement and Targeting Issues</t>
  </si>
  <si>
    <t>Prediction Issues</t>
  </si>
  <si>
    <t>Scheduled Ads Delivery</t>
  </si>
  <si>
    <t>Sequenced Ads Delivery</t>
  </si>
  <si>
    <t>Shops</t>
  </si>
  <si>
    <t>Commerce Manager Insights</t>
  </si>
  <si>
    <t>Cannot Export Insights from Commerce Manager</t>
  </si>
  <si>
    <t>Commerce Manager Insights Not Loading</t>
  </si>
  <si>
    <t>Incorrect Commerce Manager Metrics</t>
  </si>
  <si>
    <t>Onboarding Asset Connection</t>
  </si>
  <si>
    <t>Cannot Connect to Business Manager Account</t>
  </si>
  <si>
    <t>Cannot Connect to Instagram Account</t>
  </si>
  <si>
    <t>Cannot Update Returns Handling</t>
  </si>
  <si>
    <t>Seller Email and Notifications</t>
  </si>
  <si>
    <t>Seller Not Receiving New Order Notifications</t>
  </si>
  <si>
    <t>Shop Changes Not Saved</t>
  </si>
  <si>
    <t>Shop Infinite Loading</t>
  </si>
  <si>
    <t>Cannot Add Sales Channel</t>
  </si>
  <si>
    <t>Cannot Save Onboarding Info</t>
  </si>
  <si>
    <t>Cannot Setup Shipping Options</t>
  </si>
  <si>
    <t>Failed to Create Commerce Account</t>
  </si>
  <si>
    <t>Onboarding Error Message at Final Step</t>
  </si>
  <si>
    <t>Onboarding Flow Stuck In Endless Loading</t>
  </si>
  <si>
    <t>Unable to Change a Checkout Method</t>
  </si>
  <si>
    <t>Unable to Deactivate Commerce Account</t>
  </si>
  <si>
    <t>Ads Manager Creation Flow</t>
  </si>
  <si>
    <t>Unexpected Publishing Errors</t>
  </si>
  <si>
    <t>Commerce Manager Surface</t>
  </si>
  <si>
    <t>Coupon</t>
  </si>
  <si>
    <t>Missing Permissions</t>
  </si>
  <si>
    <t>Collection Can't Be Added</t>
  </si>
  <si>
    <t>Collection Under Review</t>
  </si>
  <si>
    <t>Shop Not Found</t>
  </si>
  <si>
    <t>Spark AR</t>
  </si>
  <si>
    <t>Studio</t>
  </si>
  <si>
    <t>Appeals</t>
  </si>
  <si>
    <t>Bugs</t>
  </si>
  <si>
    <t>General Support</t>
  </si>
  <si>
    <t>Preview not showing nearest location</t>
  </si>
  <si>
    <t>Ad Rendering</t>
  </si>
  <si>
    <t>Dynamic template showing on ad</t>
  </si>
  <si>
    <t>Error when creating ad</t>
  </si>
  <si>
    <t>No multiple locations set up</t>
  </si>
  <si>
    <t>Ad delivered to untargeted location</t>
  </si>
  <si>
    <t>CTA directs to wrong location</t>
  </si>
  <si>
    <t>Eligibility/Allowlisting</t>
  </si>
  <si>
    <t>No SV optimization</t>
  </si>
  <si>
    <t>No SV reporting</t>
  </si>
  <si>
    <t>Questions about eligibility</t>
  </si>
  <si>
    <t>Request to Allowlist</t>
  </si>
  <si>
    <t>Breakdown by business locations discrepancy</t>
  </si>
  <si>
    <t>Reach/Local Awareness</t>
  </si>
  <si>
    <t>Call Now CTA</t>
  </si>
  <si>
    <t>CTA Issue - not Get Directions [Deprecated]</t>
  </si>
  <si>
    <t>Error when editing locations</t>
  </si>
  <si>
    <t>Using unpublished locations</t>
  </si>
  <si>
    <t>TRP [Deprecated]</t>
  </si>
  <si>
    <t>Setup and Editing</t>
  </si>
  <si>
    <t>Business Suite App - Automated Responses</t>
  </si>
  <si>
    <t>3rd Party Bots</t>
  </si>
  <si>
    <t>Appointment Reminders and Follow-ups</t>
  </si>
  <si>
    <t>Away Messages</t>
  </si>
  <si>
    <t>Business Suite App - Home Messaging Features</t>
  </si>
  <si>
    <t>Post Comments Messaging</t>
  </si>
  <si>
    <t>Business Suite App - Inbox Settings and Notifications</t>
  </si>
  <si>
    <t>Messenger Greeting</t>
  </si>
  <si>
    <t>Business Suite App - Messages Inbox</t>
  </si>
  <si>
    <t>Comments Facebook</t>
  </si>
  <si>
    <t>Comments Instagram</t>
  </si>
  <si>
    <t>Inbox Management</t>
  </si>
  <si>
    <t>Inbox Messaging</t>
  </si>
  <si>
    <t>Inbox User Interface</t>
  </si>
  <si>
    <t>Instagram Direct</t>
  </si>
  <si>
    <t>Business Suite Web - Automated Responses</t>
  </si>
  <si>
    <t>FAQs</t>
  </si>
  <si>
    <t>Instant Reply (not greeting)</t>
  </si>
  <si>
    <t>Job Application Auto Responses</t>
  </si>
  <si>
    <t>Business Suite Web - Home Messaging Features</t>
  </si>
  <si>
    <t>Business Suite Web - Inbox Settings and Notifications</t>
  </si>
  <si>
    <t>Business Suite Web - Messages Inbox</t>
  </si>
  <si>
    <t>Pages Automated Responses</t>
  </si>
  <si>
    <t>Respond to Feedback Messages</t>
  </si>
  <si>
    <t>Pages Home Messaging Features</t>
  </si>
  <si>
    <t>Send Message Call to Action (CTA)</t>
  </si>
  <si>
    <t>Pages Messages Inbox</t>
  </si>
  <si>
    <t>Inbox Navigation</t>
  </si>
  <si>
    <t>Pages Messages Settings and Notifications</t>
  </si>
  <si>
    <t>User Account</t>
  </si>
  <si>
    <t>Add Partner to GPAC Support Portal</t>
  </si>
  <si>
    <t>Fake User Profile</t>
  </si>
  <si>
    <t>Fake Account</t>
  </si>
  <si>
    <t>Hacked Account</t>
  </si>
  <si>
    <t>Login Issue</t>
  </si>
  <si>
    <t>Phishing and Malware</t>
  </si>
  <si>
    <t>Security</t>
  </si>
  <si>
    <t>Two-Factor Authentication</t>
  </si>
  <si>
    <t>Video Ads</t>
  </si>
  <si>
    <t>CTA/Redirect</t>
  </si>
  <si>
    <t>Headline/Description</t>
  </si>
  <si>
    <t>Captions</t>
  </si>
  <si>
    <t>Automated Captions</t>
  </si>
  <si>
    <t>Cannot See Captions</t>
  </si>
  <si>
    <t>FB Review</t>
  </si>
  <si>
    <t>Locale Issue</t>
  </si>
  <si>
    <t>SRT Syntax/File Format</t>
  </si>
  <si>
    <t>360 Video</t>
  </si>
  <si>
    <t>Boosted/Schedule Live</t>
  </si>
  <si>
    <t>Carousel</t>
  </si>
  <si>
    <t>GIF</t>
  </si>
  <si>
    <t>In-Stream/Ad-Breaks</t>
  </si>
  <si>
    <t>Slideshow</t>
  </si>
  <si>
    <t>Watch and Browse</t>
  </si>
  <si>
    <t>Logging/Reporting</t>
  </si>
  <si>
    <t>Metric Definition/Documentation</t>
  </si>
  <si>
    <t>Metric Error/Inconsistency</t>
  </si>
  <si>
    <t>Metric Missing/Delay</t>
  </si>
  <si>
    <t>Rendering/Properties</t>
  </si>
  <si>
    <t>Ad Preview Issues</t>
  </si>
  <si>
    <t>Length/Looping</t>
  </si>
  <si>
    <t>Poor Quality/Blurry</t>
  </si>
  <si>
    <t>Rendering as Image</t>
  </si>
  <si>
    <t>Sound Issues</t>
  </si>
  <si>
    <t>Video Cropped</t>
  </si>
  <si>
    <t>Upload/Creation</t>
  </si>
  <si>
    <t>Asset Library</t>
  </si>
  <si>
    <t>Permission Issues/ Error</t>
  </si>
  <si>
    <t>Upload Failure/ Infinite Loading</t>
  </si>
  <si>
    <t>Video Creation Kit</t>
  </si>
  <si>
    <t>WhatsApp Enterprise</t>
  </si>
  <si>
    <t>API Troubleshooting</t>
  </si>
  <si>
    <t>Message Related Errors</t>
  </si>
  <si>
    <t>Billing and Account</t>
  </si>
  <si>
    <t>Account: WhatsApp Groups</t>
  </si>
  <si>
    <t>Billing: Invoicing</t>
  </si>
  <si>
    <t>Billing: Line of Credit (LOC)</t>
  </si>
  <si>
    <t>Billing: Multiple  Line of Credit (LOC)</t>
  </si>
  <si>
    <t>Business Manager UI</t>
  </si>
  <si>
    <t>FB Business Manager</t>
  </si>
  <si>
    <t>FB Business Manager Verification Troubleshooting</t>
  </si>
  <si>
    <t>Message Template</t>
  </si>
  <si>
    <t>HSM Management</t>
  </si>
  <si>
    <t>Phone Number and Display Name Issues</t>
  </si>
  <si>
    <t>Display Name Appeal/Questions</t>
  </si>
  <si>
    <t>Display Name Changes</t>
  </si>
  <si>
    <t>Phone: "Phone Number In Use" error</t>
  </si>
  <si>
    <t>Phone: Banned or Blocked Number's</t>
  </si>
  <si>
    <t>Phone: Phone Number Registration</t>
  </si>
  <si>
    <t>Request an Official Business Account</t>
  </si>
  <si>
    <t>WhatsApp Business Manager</t>
  </si>
  <si>
    <t>Playbook Tags</t>
  </si>
  <si>
    <t>Team Managers</t>
  </si>
  <si>
    <t>Teledirect-Manila</t>
  </si>
  <si>
    <t>Teleperformance-Lisbon</t>
  </si>
  <si>
    <t>TaskUs-San Antonio</t>
  </si>
  <si>
    <t>Accenture-Niagara</t>
  </si>
  <si>
    <t>Concentrix-Kuala Lumpur</t>
  </si>
  <si>
    <t>Teledirect-Singapore</t>
  </si>
  <si>
    <t>Concentrix-Berlin</t>
  </si>
  <si>
    <t>Teleperformance-Penang</t>
  </si>
  <si>
    <t>Accenture-Dublin</t>
  </si>
  <si>
    <t>Cognizant-Austin</t>
  </si>
  <si>
    <t>Concentrix-Gurgaon</t>
  </si>
  <si>
    <t>Cognizant-Singapore</t>
  </si>
  <si>
    <t>Cognizant-Dublin</t>
  </si>
  <si>
    <t>Other</t>
  </si>
  <si>
    <t>Facebook</t>
  </si>
  <si>
    <t>Accenture-Vancouver, British Columbia</t>
  </si>
  <si>
    <t>Teleperformance-São Paulo</t>
  </si>
  <si>
    <t>Atento-Bogotá</t>
  </si>
  <si>
    <t>Recruiters-Dublin</t>
  </si>
  <si>
    <t>Atento-São Paulo</t>
  </si>
  <si>
    <t>Teleperformance-Portela, Lisboa, Portugal</t>
  </si>
  <si>
    <t>CCC-Riga</t>
  </si>
  <si>
    <t>Sigmar Recruitment-Dublin</t>
  </si>
  <si>
    <t>Cognizant-São Paulo</t>
  </si>
  <si>
    <t>Atento-BogotÃ¡</t>
  </si>
  <si>
    <t>Atento-SÃ£o Paulo</t>
  </si>
  <si>
    <t>Cognizant-SÃ£o Paulo</t>
  </si>
  <si>
    <t>Teleperformance-SÃ£o Paulo</t>
  </si>
  <si>
    <t>Atento-S├úo Paulo</t>
  </si>
  <si>
    <t>Cognizant-S├úo Paulo</t>
  </si>
  <si>
    <t>Teleperformance-S├úo Paulo</t>
  </si>
  <si>
    <t>Atento-Bogot├í</t>
  </si>
  <si>
    <t>Vendor Varients</t>
  </si>
  <si>
    <t>Vendor</t>
  </si>
  <si>
    <t>SME</t>
  </si>
  <si>
    <t>Researching</t>
  </si>
  <si>
    <t>Requested Update</t>
  </si>
  <si>
    <t>Call Scheduled</t>
  </si>
  <si>
    <t>Manager</t>
  </si>
  <si>
    <t>Coupon Request</t>
  </si>
  <si>
    <t>Confirmed</t>
  </si>
  <si>
    <t>SBG/GBG</t>
  </si>
  <si>
    <t>GPAC</t>
  </si>
  <si>
    <t>Others</t>
  </si>
  <si>
    <t>Facebook Analytics [Deprecated]</t>
  </si>
  <si>
    <t>Value Commerce</t>
  </si>
  <si>
    <t>Audience Insights [Deprecated]</t>
  </si>
  <si>
    <t>Invoicing [Deprecated]</t>
  </si>
  <si>
    <t>Extended Credit, Invoicing, and Collections</t>
  </si>
  <si>
    <t>Creators Tab [Deprecated]</t>
  </si>
  <si>
    <t>Product Catalog [Deprecated]</t>
  </si>
  <si>
    <t>Custom Report Ã¢â‚¬â€ Dashboard</t>
  </si>
  <si>
    <t>Shop Tab [Deprecated]</t>
  </si>
  <si>
    <t>Marketplace Settings</t>
  </si>
  <si>
    <t>Invoicing Discrepancy</t>
  </si>
  <si>
    <t>Invoicing Maintenance</t>
  </si>
  <si>
    <t>Custom Report Ã¢â‚¬â€ Data-Driven Attribution Report</t>
  </si>
  <si>
    <t>Ads Manager A/B Test - Application Programming Interface (API)</t>
  </si>
  <si>
    <t>Shopping Partners</t>
  </si>
  <si>
    <t>Stories [Deprecated]</t>
  </si>
  <si>
    <t>Storefront</t>
  </si>
  <si>
    <t>Product Guides</t>
  </si>
  <si>
    <t>Subscription Groups</t>
  </si>
  <si>
    <t>Ã¢â‚¬Å“See PostÃ¢â‚¬Â Option</t>
  </si>
  <si>
    <t>Lead Not Selected</t>
  </si>
  <si>
    <t>Custom Report Ã¢â‚¬â€ Conversion Paths Report</t>
  </si>
  <si>
    <t>Data Explanation</t>
  </si>
  <si>
    <t>Wrong Domain [Deprecated]</t>
  </si>
  <si>
    <t>Discovery Reports</t>
  </si>
  <si>
    <t>Product Tag Not Saving [Deprecated]</t>
  </si>
  <si>
    <t>Marketplace Access [Deprecated]</t>
  </si>
  <si>
    <t>Initiate New Credit Application</t>
  </si>
  <si>
    <t>Unable to Claim Ad Credits for Shops Setup</t>
  </si>
  <si>
    <t>Marketplace Shipping Access</t>
  </si>
  <si>
    <t>Policy Violation in Catalog Segment</t>
  </si>
  <si>
    <t>Payment and Billing</t>
  </si>
  <si>
    <t>Invoicing Payment Issues</t>
  </si>
  <si>
    <t>Incorrect redirection</t>
  </si>
  <si>
    <t>Invoice Dispute</t>
  </si>
  <si>
    <t>Audience Network Views</t>
  </si>
  <si>
    <t>SKAdNetwork (SKAN) Configuring App Events</t>
  </si>
  <si>
    <t>SKadNetwork Configuration UI Issues</t>
  </si>
  <si>
    <t>"Customize" Event Configuration</t>
  </si>
  <si>
    <t>Education Partnership</t>
  </si>
  <si>
    <t>How to Use a Voucher</t>
  </si>
  <si>
    <t>User Side Issue</t>
  </si>
  <si>
    <t>Pages Publishing Tools Post Preview</t>
  </si>
  <si>
    <t>Business Suite (Web) UI Rendering</t>
  </si>
  <si>
    <t>Pages Publishing Tools Published Tab</t>
  </si>
  <si>
    <t>Pages Publishing Tools Expiring Post</t>
  </si>
  <si>
    <t>Instagram Interactions</t>
  </si>
  <si>
    <t>After Conversion Experience</t>
  </si>
  <si>
    <t>Add Country Information</t>
  </si>
  <si>
    <t>Report a Buyer/Seller [Deprecated]</t>
  </si>
  <si>
    <t>Marketplace Tab Access</t>
  </si>
  <si>
    <t>Seller Purchase Protection</t>
  </si>
  <si>
    <t>Update Bank Account</t>
  </si>
  <si>
    <t>Promotion Payouts</t>
  </si>
  <si>
    <t>Missing products</t>
  </si>
  <si>
    <t>Business Outcomes</t>
  </si>
  <si>
    <t>Correct Escalation - GPAC</t>
  </si>
  <si>
    <t>Business Manager Compromise</t>
  </si>
  <si>
    <t>Update Client Information</t>
  </si>
  <si>
    <t>Documentation Request</t>
  </si>
  <si>
    <t>Export Data Issue</t>
  </si>
  <si>
    <t>Activity Tab - Loading</t>
  </si>
  <si>
    <t>Issues to Diagnose [Deprecated]</t>
  </si>
  <si>
    <t>Cannot Tag Products</t>
  </si>
  <si>
    <t>Cannot Create Product Guide</t>
  </si>
  <si>
    <t>Missing Product Variants</t>
  </si>
  <si>
    <t>Permissions And Access [Deprecated]</t>
  </si>
  <si>
    <t>Missing Product Sticker</t>
  </si>
  <si>
    <t>Cannot Add or Remove Shopping Partners</t>
  </si>
  <si>
    <t>Instagram Missing Featured Collections</t>
  </si>
  <si>
    <t>Brand Tagging [Deprecated]</t>
  </si>
  <si>
    <t>Missing "View Shop" Button</t>
  </si>
  <si>
    <t>Cannot Suggest Products to Shopping Partners</t>
  </si>
  <si>
    <t>Integration</t>
  </si>
  <si>
    <t>Image</t>
  </si>
  <si>
    <t>Notifications Page Not Loading</t>
  </si>
  <si>
    <t>Comparing Desktop and Mobile AM Metrics</t>
  </si>
  <si>
    <t>Instream</t>
  </si>
  <si>
    <t>Adding Platform to Property</t>
  </si>
  <si>
    <t>NPE Hacked Page</t>
  </si>
  <si>
    <t>Pages Location Authorization Failure</t>
  </si>
  <si>
    <t>Pages Two - factor Authentication Failure (2FAC)</t>
  </si>
  <si>
    <t>Page Fanning</t>
  </si>
  <si>
    <t>Not Prompted For Notary Flow</t>
  </si>
  <si>
    <t>Cannot Publish Shop</t>
  </si>
  <si>
    <t>Ad Set Up</t>
  </si>
  <si>
    <t>Marketplace Listings Location</t>
  </si>
  <si>
    <t>Shipping Method [Deprecated]</t>
  </si>
  <si>
    <t>Bank Information [Deprecated]</t>
  </si>
  <si>
    <t>Personal Information (address, email, etc.) [Deprecated]</t>
  </si>
  <si>
    <t>Phone: Registration Code Issues</t>
  </si>
  <si>
    <t>Brand Survey - Operational Request</t>
  </si>
  <si>
    <t>Reach Estimation Removal</t>
  </si>
  <si>
    <t>Engagement Event Not Supported</t>
  </si>
  <si>
    <t>LAL Country vs. Ad Geo Targeting</t>
  </si>
  <si>
    <t>Recommended eLearnings</t>
  </si>
  <si>
    <t>Request for Exam Confirmation</t>
  </si>
  <si>
    <t>Business Suite (Web) Page Selection</t>
  </si>
  <si>
    <t>Business Suite (App) Drafts Tab</t>
  </si>
  <si>
    <t>Business Composer (Web) Post Scheduling</t>
  </si>
  <si>
    <t>Batch API</t>
  </si>
  <si>
    <t>Report a Seller</t>
  </si>
  <si>
    <t>Correct Escalation - Groups</t>
  </si>
  <si>
    <t>Correct Escalation - Community Advocacy</t>
  </si>
  <si>
    <t>Migration from Monthly Invoicing to Credit Card</t>
  </si>
  <si>
    <t>FBE Page Permissions</t>
  </si>
  <si>
    <t>Restricted App</t>
  </si>
  <si>
    <t>Customizable Group Profiles</t>
  </si>
  <si>
    <t>Cannot Add a Creator to Product Launch</t>
  </si>
  <si>
    <t>Products have 0 Inventory</t>
  </si>
  <si>
    <t>Cannot see descriptor</t>
  </si>
  <si>
    <t>Card: Pages Liked By This Page</t>
  </si>
  <si>
    <t>Buyer Not Receiving Order Related Emails</t>
  </si>
  <si>
    <t>Dynamic template showing on preview</t>
  </si>
  <si>
    <t>Marketplace Bulk Upload</t>
  </si>
  <si>
    <t>Experiments Brand Survey - Create</t>
  </si>
  <si>
    <t>Error_Incorrect number of columns</t>
  </si>
  <si>
    <t>Government, Politics, and Advocacy (GPA) Flag</t>
  </si>
  <si>
    <t>"Partner" Event Configuration</t>
  </si>
  <si>
    <t>Experiments Brand Survey - Report</t>
  </si>
  <si>
    <t>Brand Survey Report - Data Results</t>
  </si>
  <si>
    <t>Audience History Log Incorrect</t>
  </si>
  <si>
    <t>"Recommended" Event Configuration</t>
  </si>
  <si>
    <t>Incorrect parameter type</t>
  </si>
  <si>
    <t>AdIndexer Failure</t>
  </si>
  <si>
    <t>Stream abruptly ended</t>
  </si>
  <si>
    <t>Moderation Tools</t>
  </si>
  <si>
    <t>Brand Survey Creation - Error</t>
  </si>
  <si>
    <t>Topics</t>
  </si>
  <si>
    <t>Brand Survey Operational - Edit Object</t>
  </si>
  <si>
    <t>Using Bulk Add</t>
  </si>
  <si>
    <t>Report not exporting</t>
  </si>
  <si>
    <t>Escalated</t>
  </si>
  <si>
    <t>Non-Escalated</t>
  </si>
  <si>
    <t>Escalated Status</t>
  </si>
  <si>
    <t>Abandoned</t>
  </si>
  <si>
    <t>Weekday Type</t>
  </si>
  <si>
    <t>Weekday</t>
  </si>
  <si>
    <t>Weekend</t>
  </si>
  <si>
    <t>Ananda Pathi</t>
  </si>
  <si>
    <t>Ankush Roy</t>
  </si>
  <si>
    <t>Derrick Thibault</t>
  </si>
  <si>
    <t>Divya Inbaraj</t>
  </si>
  <si>
    <t>Garbita Gupta</t>
  </si>
  <si>
    <t>Harshada Bagade</t>
  </si>
  <si>
    <t>Kendal Hill</t>
  </si>
  <si>
    <t>Kiran Mulchandani</t>
  </si>
  <si>
    <t>Mohammad Naeem</t>
  </si>
  <si>
    <t>Neha Chothe</t>
  </si>
  <si>
    <t>Robert Young</t>
  </si>
  <si>
    <t>100069615225956</t>
  </si>
  <si>
    <t>100069620685931</t>
  </si>
  <si>
    <t>100069914588501</t>
  </si>
  <si>
    <t>100069357777163</t>
  </si>
  <si>
    <t>100069809408098</t>
  </si>
  <si>
    <t>100069745241066</t>
  </si>
  <si>
    <t>100069884404590</t>
  </si>
  <si>
    <t>100069541159106</t>
  </si>
  <si>
    <t>100069765010332</t>
  </si>
  <si>
    <t>100069403374382</t>
  </si>
  <si>
    <t>100069894904154</t>
  </si>
  <si>
    <t>-</t>
  </si>
  <si>
    <t>100029343580967</t>
  </si>
  <si>
    <t>Nick Pasquariello</t>
  </si>
  <si>
    <t>100070628824552</t>
  </si>
  <si>
    <t>100070566427051</t>
  </si>
  <si>
    <t>100070230200931</t>
  </si>
  <si>
    <t>100070670612685</t>
  </si>
  <si>
    <t>100070470820919</t>
  </si>
  <si>
    <t>100070397233981</t>
  </si>
  <si>
    <t>100070078436871</t>
  </si>
  <si>
    <t>100070709070574</t>
  </si>
  <si>
    <t>100070569816825</t>
  </si>
  <si>
    <t>100070072917199</t>
  </si>
  <si>
    <t>100070617605226</t>
  </si>
  <si>
    <t>Aasha Ashok</t>
  </si>
  <si>
    <t>Harpreet Kaur</t>
  </si>
  <si>
    <t>Jesse Fournier</t>
  </si>
  <si>
    <t>Joyce Monsale</t>
  </si>
  <si>
    <t>Kena Patel</t>
  </si>
  <si>
    <t>Kesha Patel</t>
  </si>
  <si>
    <t>Michael Morris</t>
  </si>
  <si>
    <t>Satish Nair</t>
  </si>
  <si>
    <t>Susmitha Turaga</t>
  </si>
  <si>
    <t>Theal Anne Miller</t>
  </si>
  <si>
    <t>Yash Malani</t>
  </si>
  <si>
    <t>EnterpriseID</t>
  </si>
  <si>
    <t>aasha.ashok</t>
  </si>
  <si>
    <t>adam.dellow</t>
  </si>
  <si>
    <t>adam.warren</t>
  </si>
  <si>
    <t>adeshina.shittu</t>
  </si>
  <si>
    <t>Adewale.saliu</t>
  </si>
  <si>
    <t>ahana.reji</t>
  </si>
  <si>
    <t>akeem.rolle</t>
  </si>
  <si>
    <t>akshaykumar.thakkar</t>
  </si>
  <si>
    <t>alan.a.martin</t>
  </si>
  <si>
    <t>Alana.dren</t>
  </si>
  <si>
    <t>alex.pak</t>
  </si>
  <si>
    <t>allan.viquez.boniche</t>
  </si>
  <si>
    <t>alyssa.monroe</t>
  </si>
  <si>
    <t>amanda.corbi</t>
  </si>
  <si>
    <t>amanda.ingabire</t>
  </si>
  <si>
    <t>a.lakshmana.pathi</t>
  </si>
  <si>
    <t>andrew.p.vanderhout</t>
  </si>
  <si>
    <t>aneeq.najam</t>
  </si>
  <si>
    <t>ankush.a.roy</t>
  </si>
  <si>
    <t>anthony.olufeko</t>
  </si>
  <si>
    <t>a.sedeno-sotomayor</t>
  </si>
  <si>
    <t>april.scott</t>
  </si>
  <si>
    <t>attia.khan</t>
  </si>
  <si>
    <t>ayushi.p.singh</t>
  </si>
  <si>
    <t>banan.mohamed</t>
  </si>
  <si>
    <t>benjamin.t.rabishaw</t>
  </si>
  <si>
    <t>bhagavathi.shankar</t>
  </si>
  <si>
    <t>breanna.rowe</t>
  </si>
  <si>
    <t>brenda.piech</t>
  </si>
  <si>
    <t>Cassandra.smith</t>
  </si>
  <si>
    <t>chelsea.a.barlow</t>
  </si>
  <si>
    <t>chris.knight</t>
  </si>
  <si>
    <t>christina.l.notario</t>
  </si>
  <si>
    <t>christopher.bisson</t>
  </si>
  <si>
    <t>chukwufumnanya.odita</t>
  </si>
  <si>
    <t>courtney.pearce</t>
  </si>
  <si>
    <t>crystal.tache</t>
  </si>
  <si>
    <t>damian.luciani</t>
  </si>
  <si>
    <t>daniel.jordan</t>
  </si>
  <si>
    <t>d.f.jones</t>
  </si>
  <si>
    <t>david.lazcano</t>
  </si>
  <si>
    <t>derrick.gordon</t>
  </si>
  <si>
    <t>derrick.thibault</t>
  </si>
  <si>
    <t>diedre.warner</t>
  </si>
  <si>
    <t>d.inbaraj</t>
  </si>
  <si>
    <t>d.morrissey-black</t>
  </si>
  <si>
    <t>edward.b.smith</t>
  </si>
  <si>
    <t>eliyah.carron</t>
  </si>
  <si>
    <t>elizabeth.emerson</t>
  </si>
  <si>
    <t>emmanuel.akowuah</t>
  </si>
  <si>
    <t>emmanuel.muhiga</t>
  </si>
  <si>
    <t>eric.neron</t>
  </si>
  <si>
    <t>Erika.rinaldis</t>
  </si>
  <si>
    <t>estelle.suzic</t>
  </si>
  <si>
    <t>ewurama.acquah</t>
  </si>
  <si>
    <t>f.detouche-weekes</t>
  </si>
  <si>
    <t>folake.solanke</t>
  </si>
  <si>
    <t>garbita.gupta</t>
  </si>
  <si>
    <t>geoffrey.bassett</t>
  </si>
  <si>
    <t>Grace.wilson</t>
  </si>
  <si>
    <t>gregory.boyd</t>
  </si>
  <si>
    <t>hajar.afrooz</t>
  </si>
  <si>
    <t>halee.warner</t>
  </si>
  <si>
    <t>harpreet.u.kaur</t>
  </si>
  <si>
    <t>harshada.bagade</t>
  </si>
  <si>
    <t>hind.kunna</t>
  </si>
  <si>
    <t>hira.rizwan</t>
  </si>
  <si>
    <t>ian.murray</t>
  </si>
  <si>
    <t>i.chandrappa</t>
  </si>
  <si>
    <t>ingrid.aguilar</t>
  </si>
  <si>
    <t>irene.tigere</t>
  </si>
  <si>
    <t>isaac.twinomujuni</t>
  </si>
  <si>
    <t>jackie.mcshannon</t>
  </si>
  <si>
    <t>jainish.popawala</t>
  </si>
  <si>
    <t>jamie.lee.henry</t>
  </si>
  <si>
    <t>janika.parmar</t>
  </si>
  <si>
    <t>jasmine.coomer-byrne</t>
  </si>
  <si>
    <t>jason.branton</t>
  </si>
  <si>
    <t>jaspreet.jaspreet</t>
  </si>
  <si>
    <t>jay.langaliya</t>
  </si>
  <si>
    <t>jesse.fournier</t>
  </si>
  <si>
    <t>jessica.b.james</t>
  </si>
  <si>
    <t>jissa.cherian</t>
  </si>
  <si>
    <t>joel.niddrie</t>
  </si>
  <si>
    <t>john.carter</t>
  </si>
  <si>
    <t>john.macalanda</t>
  </si>
  <si>
    <t>Jonahlee.soriano</t>
  </si>
  <si>
    <t>joyce.monsale</t>
  </si>
  <si>
    <t>kamal.raji</t>
  </si>
  <si>
    <t>kasidy.nelles</t>
  </si>
  <si>
    <t>k.davies</t>
  </si>
  <si>
    <t>katrina.pichelli</t>
  </si>
  <si>
    <t>kena.patel</t>
  </si>
  <si>
    <t>Kendal.hill</t>
  </si>
  <si>
    <t>Kendall.holness</t>
  </si>
  <si>
    <t>kesha.patel</t>
  </si>
  <si>
    <t>kevin.fazekas</t>
  </si>
  <si>
    <t>Khushbu.k.mehta</t>
  </si>
  <si>
    <t>kiran.mulchandani</t>
  </si>
  <si>
    <t>kyla.cosby</t>
  </si>
  <si>
    <t>Kyle.macdougall</t>
  </si>
  <si>
    <t>Lindsay.laronde</t>
  </si>
  <si>
    <t>lisa.wehbe</t>
  </si>
  <si>
    <t>Luke.tober</t>
  </si>
  <si>
    <t>lyla.frick</t>
  </si>
  <si>
    <t>lynn.kokoshki</t>
  </si>
  <si>
    <t>maame.owusu</t>
  </si>
  <si>
    <t>mackenzie.mcclemont</t>
  </si>
  <si>
    <t>mahreen.abdullah</t>
  </si>
  <si>
    <t>mandeep.t.kaur</t>
  </si>
  <si>
    <t>mariah.mercer</t>
  </si>
  <si>
    <t>marta.narbutt</t>
  </si>
  <si>
    <t>mary.mcneill</t>
  </si>
  <si>
    <t>matthew.f.brown</t>
  </si>
  <si>
    <t>m.jolliffe</t>
  </si>
  <si>
    <t>megan.boswell</t>
  </si>
  <si>
    <t>megan.henry</t>
  </si>
  <si>
    <t>megan.witterick</t>
  </si>
  <si>
    <t>michael.morris</t>
  </si>
  <si>
    <t>michelle.cardoso</t>
  </si>
  <si>
    <t>michelle.coppelmans</t>
  </si>
  <si>
    <t>michelle.kudla</t>
  </si>
  <si>
    <t>m.naeem</t>
  </si>
  <si>
    <t>moises.cazal</t>
  </si>
  <si>
    <t>muhammad.a.baig</t>
  </si>
  <si>
    <t>mustafa.abdul.razaq</t>
  </si>
  <si>
    <t>natalya.thiessen</t>
  </si>
  <si>
    <t>navjot.k.singh</t>
  </si>
  <si>
    <t>neha.chothe</t>
  </si>
  <si>
    <t>n.kuriakose</t>
  </si>
  <si>
    <t>nate.rojas</t>
  </si>
  <si>
    <t>n.pasquariello</t>
  </si>
  <si>
    <t>nicole.gurczenski</t>
  </si>
  <si>
    <t>nicole.rabishaw</t>
  </si>
  <si>
    <t>olivia.k.gehres</t>
  </si>
  <si>
    <t>olivia.gonsalves</t>
  </si>
  <si>
    <t>paul.gingras</t>
  </si>
  <si>
    <t>polina.mourzina</t>
  </si>
  <si>
    <t>pooja.vataliya</t>
  </si>
  <si>
    <t>prabhdeep.benipal</t>
  </si>
  <si>
    <t>prem.thakur</t>
  </si>
  <si>
    <t>raiden.skala</t>
  </si>
  <si>
    <t>r.morales.carlson</t>
  </si>
  <si>
    <t>ravneet.l.kaur</t>
  </si>
  <si>
    <t>reshma.jiwani</t>
  </si>
  <si>
    <t>richard.ducharme</t>
  </si>
  <si>
    <t>robert.b.young</t>
  </si>
  <si>
    <t>rohit.kadian</t>
  </si>
  <si>
    <t>roseanna.strojin</t>
  </si>
  <si>
    <t>george.r.grieve</t>
  </si>
  <si>
    <t>saad.salim</t>
  </si>
  <si>
    <t>sakshi.b.sakshi</t>
  </si>
  <si>
    <t>sam.cino</t>
  </si>
  <si>
    <t>Sanjida.chowdhury</t>
  </si>
  <si>
    <t>saqlain.syed</t>
  </si>
  <si>
    <t>sara.goss</t>
  </si>
  <si>
    <t>sarah.lavoie</t>
  </si>
  <si>
    <t>saritha.rajachandran</t>
  </si>
  <si>
    <t>satish.an.kumar</t>
  </si>
  <si>
    <t>satish.a.nair</t>
  </si>
  <si>
    <t>scott.riva</t>
  </si>
  <si>
    <t>s.hannon-kozlowski</t>
  </si>
  <si>
    <t>shaniek.pinder</t>
  </si>
  <si>
    <t>shaune.germain</t>
  </si>
  <si>
    <t>shelley.lazo</t>
  </si>
  <si>
    <t>sheri.hawkins</t>
  </si>
  <si>
    <t>shruthi.anilkumar</t>
  </si>
  <si>
    <t>shubham.jaggi</t>
  </si>
  <si>
    <t>stefan.jokanovic</t>
  </si>
  <si>
    <t>steffan.wagner</t>
  </si>
  <si>
    <t>Stephanie.thibodeau</t>
  </si>
  <si>
    <t>steven.fortune</t>
  </si>
  <si>
    <t>sugandh.khajuria</t>
  </si>
  <si>
    <t>sunaina.saxena</t>
  </si>
  <si>
    <t>susmitha.turaga</t>
  </si>
  <si>
    <t>sydney.lessard</t>
  </si>
  <si>
    <t>s.osman</t>
  </si>
  <si>
    <t>tamika.nash</t>
  </si>
  <si>
    <t>tanvi.prajapat</t>
  </si>
  <si>
    <t>taylor.findlay</t>
  </si>
  <si>
    <t>theal-anne.miller</t>
  </si>
  <si>
    <t>thomas.eaton</t>
  </si>
  <si>
    <t>tina.furness</t>
  </si>
  <si>
    <t>trevor.speechly</t>
  </si>
  <si>
    <t>trinity.jimenez</t>
  </si>
  <si>
    <t>tyson.m.sanders</t>
  </si>
  <si>
    <t>wesley.bocock</t>
  </si>
  <si>
    <t>wilchi.corrielant</t>
  </si>
  <si>
    <t>yash.gavankar</t>
  </si>
  <si>
    <t>yash.malani</t>
  </si>
  <si>
    <t>yvan.choly</t>
  </si>
  <si>
    <t>zachary.briscoe</t>
  </si>
  <si>
    <t>Advertiser Tier</t>
  </si>
  <si>
    <t>Unmanaged</t>
  </si>
  <si>
    <t>GSO NA</t>
  </si>
  <si>
    <t>Premier NA</t>
  </si>
  <si>
    <t>GPAC NA</t>
  </si>
  <si>
    <t>B2C Ecomm</t>
  </si>
  <si>
    <t>Managed Partner Commerce</t>
  </si>
  <si>
    <t>Executive Services - Ecomm</t>
  </si>
  <si>
    <t>Managed SMB NA</t>
  </si>
  <si>
    <t>GSO APAC</t>
  </si>
  <si>
    <t>GPAC ROW APAC</t>
  </si>
  <si>
    <t>Premier EMEA</t>
  </si>
  <si>
    <t>GSO EMEA</t>
  </si>
  <si>
    <t>Premier LATAM</t>
  </si>
  <si>
    <t>C2C</t>
  </si>
  <si>
    <t>Agile NA</t>
  </si>
  <si>
    <t>C2C Individuals</t>
  </si>
  <si>
    <t>Churn 28d</t>
  </si>
  <si>
    <t>GPAC ROW LATAM</t>
  </si>
  <si>
    <t>GPAC ROW EMEA</t>
  </si>
  <si>
    <t>Community Advocacy</t>
  </si>
  <si>
    <t>Agile APAC</t>
  </si>
  <si>
    <t>GPAC Highrisk EMEA</t>
  </si>
  <si>
    <t>GPAC Highrisk APAC</t>
  </si>
  <si>
    <t>GSO LATAM</t>
  </si>
  <si>
    <t>Managed Media Partner</t>
  </si>
  <si>
    <t>C2C Monetizers</t>
  </si>
  <si>
    <t>Preferred NA</t>
  </si>
  <si>
    <t>Managed SMB EMEA</t>
  </si>
  <si>
    <t>Same Store Sales</t>
  </si>
  <si>
    <t>Unmanaged Publisher</t>
  </si>
  <si>
    <t>Premier APAC</t>
  </si>
  <si>
    <t>Agile EMEA</t>
  </si>
  <si>
    <t>Unmanaged 500+</t>
  </si>
  <si>
    <t>Managed GSO</t>
  </si>
  <si>
    <t>Managed SMB APAC</t>
  </si>
  <si>
    <t>Managed SMB LATAM</t>
  </si>
  <si>
    <t>Agile LATAM</t>
  </si>
  <si>
    <t>B2C Autos</t>
  </si>
  <si>
    <t>Newbie</t>
  </si>
  <si>
    <t>Facebook Business Partners</t>
  </si>
  <si>
    <t>SBG/GBG/ES</t>
  </si>
  <si>
    <t>100030305151816</t>
  </si>
  <si>
    <t>Mary VanHeeren</t>
  </si>
  <si>
    <t>mary.vanheeren</t>
  </si>
  <si>
    <t>Order</t>
  </si>
  <si>
    <t>OMPWave</t>
  </si>
  <si>
    <t>StartDate</t>
  </si>
  <si>
    <t>EndDate</t>
  </si>
  <si>
    <t>AB Test and Experiments: Ads Manager A/B Test - Application Programming Interface (API): Suggest a Tag</t>
  </si>
  <si>
    <t>AB Test and Experiments: Ads Manager A/B Test - Create: Audience</t>
  </si>
  <si>
    <t>AB Test and Experiments: Ads Manager A/B Test - Create: Creative</t>
  </si>
  <si>
    <t>AB Test and Experiments: Ads Manager A/B Test - Create: Error</t>
  </si>
  <si>
    <t>AB Test and Experiments: Ads Manager A/B Test - Create: Setup</t>
  </si>
  <si>
    <t>AB Test and Experiments: Ads Manager A/B Test - Create: Suggest a Tag</t>
  </si>
  <si>
    <t>AB Test and Experiments: Ads Manager A/B Test - Edit: Delivery Optimization</t>
  </si>
  <si>
    <t>AB Test and Experiments: Ads Manager A/B Test - Edit: Error</t>
  </si>
  <si>
    <t>AB Test and Experiments: Ads Manager A/B Test - Edit: Setup</t>
  </si>
  <si>
    <t>AB Test and Experiments: Ads Manager A/B Test - Operational Request: Delete Object</t>
  </si>
  <si>
    <t>AB Test and Experiments: Ads Manager A/B Test - Report: Data Results</t>
  </si>
  <si>
    <t>AB Test and Experiments: Ads Manager A/B Test - Report: Delivery</t>
  </si>
  <si>
    <t>AB Test and Experiments: Ads Manager A/B Test - Report: Suggest a Tag</t>
  </si>
  <si>
    <t>AB Test and Experiments: Brand Survey - Operational Request: Brand Survey Operational - Edit Object</t>
  </si>
  <si>
    <t>AB Test and Experiments: Experiments A/B Test - Create: Error</t>
  </si>
  <si>
    <t>AB Test and Experiments: Experiments A/B Test - Create: Setup</t>
  </si>
  <si>
    <t>AB Test and Experiments: Experiments A/B Test - Create: Suggest a Tag</t>
  </si>
  <si>
    <t>AB Test and Experiments: Experiments A/B Test - Report: Data Results</t>
  </si>
  <si>
    <t>AB Test and Experiments: Experiments Brand Survey - Create: Brand Survey Creation - Error</t>
  </si>
  <si>
    <t>AB Test and Experiments: Experiments Brand Survey - Create: Suggest a Tag</t>
  </si>
  <si>
    <t>AB Test and Experiments: Experiments Brand Survey - Report: Brand Survey Report - Data Results</t>
  </si>
  <si>
    <t>AB Test and Experiments: Suggest a Tag: Suggest a Tag</t>
  </si>
  <si>
    <t xml:space="preserve">Ad Account Admin: Access: </t>
  </si>
  <si>
    <t>Ad Account Admin: Access: Admin Permission</t>
  </si>
  <si>
    <t>Ad Account Admin: Access: Hacked Ad Account</t>
  </si>
  <si>
    <t>Ad Account Admin: Access: Suggest a Tag</t>
  </si>
  <si>
    <t>Ad Account Admin: Ads for China (AFC): Business Manager</t>
  </si>
  <si>
    <t>Ad Account Admin: Ads for China (AFC): Onboarding Efficiency</t>
  </si>
  <si>
    <t>Ad Account Admin: Ads for China (AFC): Partner Center</t>
  </si>
  <si>
    <t>Ad Account Admin: Allowlisting: Online Real Money Gaming</t>
  </si>
  <si>
    <t>Ad Account Admin: Allowlisting: Suggest a Tag</t>
  </si>
  <si>
    <t>Ad Account Admin: Performance: Discovery Reports</t>
  </si>
  <si>
    <t>Ad Account Admin: Performance: Suggest a Tag</t>
  </si>
  <si>
    <t xml:space="preserve">Ad Account Admin: Settings: </t>
  </si>
  <si>
    <t>Ad Account Admin: Settings: Account Spend Limit</t>
  </si>
  <si>
    <t>Ad Account Admin: Settings: Change Daily Spend Limit (DSL)/Top Up</t>
  </si>
  <si>
    <t>Ad Account Admin: Settings: Change Threshold</t>
  </si>
  <si>
    <t>Ad Account Admin: Settings: Change Timezone/Currency</t>
  </si>
  <si>
    <t>Ad Account Admin: Settings: Suggest a Tag</t>
  </si>
  <si>
    <t xml:space="preserve">Ad Account Admin: Status: </t>
  </si>
  <si>
    <t>Ad Account Admin: Status: Active</t>
  </si>
  <si>
    <t>Ad Account Admin: Status: Banhammer</t>
  </si>
  <si>
    <t>Ad Account Admin: Status: Closed Ad Account</t>
  </si>
  <si>
    <t>Ad Account Admin: Status: Deactivated [Deprecated]</t>
  </si>
  <si>
    <t>Ad Account Admin: Status: Policy Disable</t>
  </si>
  <si>
    <t>Ad Account Admin: Status: Policy Disable - Banhammered Business Manager</t>
  </si>
  <si>
    <t>Ad Account Admin: Status: Policy Disable - Banhammered User Account</t>
  </si>
  <si>
    <t>Ad Account Admin: Status: Risk Disable</t>
  </si>
  <si>
    <t>Ad Account Admin: Status: Suggest a Tag</t>
  </si>
  <si>
    <t>Ad Account Admin: Status: Unsettled</t>
  </si>
  <si>
    <t xml:space="preserve">Ad Account Admin: Suggest a Tag: </t>
  </si>
  <si>
    <t>Ad Account Admin: Suggest a Tag: Client Support Services (SMB) [Deprecated]</t>
  </si>
  <si>
    <t>Ad Account Admin: Suggest a Tag: Suggest a Tag</t>
  </si>
  <si>
    <t xml:space="preserve">Ad Policy: Appeal: </t>
  </si>
  <si>
    <t>Ad Policy: Appeal: Ad Disapproval</t>
  </si>
  <si>
    <t>Ad Policy: Appeal: Ad Policy After Conversion Experience [Deprecated]</t>
  </si>
  <si>
    <t>Ad Policy: Appeal: Mobile App Disapproval [Deprecated]</t>
  </si>
  <si>
    <t>Ad Policy: Appeal: Political Ad Disapproval</t>
  </si>
  <si>
    <t>Ad Policy: Appeal: Suggest a Tag</t>
  </si>
  <si>
    <t>Ad Policy: Appeal: Text Penalty</t>
  </si>
  <si>
    <t>Ad Policy: Report: Ad Pending Review</t>
  </si>
  <si>
    <t>Ad Policy: Report: Suggest a Tag</t>
  </si>
  <si>
    <t>Ad Policy: Requests: COVID-19 Ad Pre-Review</t>
  </si>
  <si>
    <t>Ad Policy: Requests: Creative Policy Pre-Review</t>
  </si>
  <si>
    <t>Ad Policy: Requests: Political Ad Pre-Review</t>
  </si>
  <si>
    <t>Ad Policy: Requests: Standard Ad Pre-Review</t>
  </si>
  <si>
    <t>Ad Policy: Requests: Suggest a Tag</t>
  </si>
  <si>
    <t>Ad Policy: Suggest a Tag: Suggest a Tag</t>
  </si>
  <si>
    <t>Ads Creation and Editing: "Create" Button Dialog: Existing Ads Missing</t>
  </si>
  <si>
    <t>Ads Creation and Editing: "Create" Button Dialog: Infinite Loading</t>
  </si>
  <si>
    <t>Ads Creation and Editing: "Create" Button Dialog: Missing Options</t>
  </si>
  <si>
    <t>Ads Creation and Editing: "Create" Button Dialog: Saving to Draft</t>
  </si>
  <si>
    <t>Ads Creation and Editing: "Create" Button Dialog: Suggest a Tag</t>
  </si>
  <si>
    <t>"Create" Button Dialog [Deprecated]</t>
  </si>
  <si>
    <t>Ads Creation and Editing: "Create" Button Dialog [Deprecated]: Infinite Loading</t>
  </si>
  <si>
    <t>Ads Creation and Editing: "Create" Button Dialog [Deprecated]: Missing Options</t>
  </si>
  <si>
    <t>Ads Creation and Editing: "Create" Button Dialog [Deprecated]: Suggest a Tag</t>
  </si>
  <si>
    <t xml:space="preserve">Ads Creation and Editing: Ad Level: </t>
  </si>
  <si>
    <t>Ads Creation and Editing: Ad Level: Ad Destination (App, App store, Page)</t>
  </si>
  <si>
    <t>Ads Creation and Editing: Ad Level: Creative Upload (Image)</t>
  </si>
  <si>
    <t>Ads Creation and Editing: Ad Level: Creative Upload (Video)</t>
  </si>
  <si>
    <t>Ads Creation and Editing: Ad Level: Focus Mode</t>
  </si>
  <si>
    <t>Ads Creation and Editing: Ad Level: Infinite Loading</t>
  </si>
  <si>
    <t>Ads Creation and Editing: Ad Level: Suggest a Tag</t>
  </si>
  <si>
    <t>Ads Creation and Editing: Ad Level: Tracking Section in Ad Level (pixel tracking)</t>
  </si>
  <si>
    <t>Ads Creation and Editing: Ad Level: Unexpected CTA Behavior</t>
  </si>
  <si>
    <t>Ads Creation and Editing: Ad Level: Unexpected or Missing Options</t>
  </si>
  <si>
    <t>Ads Creation and Editing: Ad Level: Unexpected Page Post Behavior</t>
  </si>
  <si>
    <t>Ads Creation and Editing: Ad Level: URL</t>
  </si>
  <si>
    <t>Ad Level [Deprecated]</t>
  </si>
  <si>
    <t xml:space="preserve">Ads Creation and Editing: Ad Level [Deprecated]: </t>
  </si>
  <si>
    <t>Adding a Call-to-Action</t>
  </si>
  <si>
    <t>Ads Creation and Editing: Ad Level [Deprecated]: Adding a Call-to-Action</t>
  </si>
  <si>
    <t>Ads Creation and Editing: Ad Level [Deprecated]: Creative Upload (Image)</t>
  </si>
  <si>
    <t>Ads Creation and Editing: Ad Level [Deprecated]: Creative Upload (Video)</t>
  </si>
  <si>
    <t>Ads Creation and Editing: Ad Level [Deprecated]: Focus Mode</t>
  </si>
  <si>
    <t>Ads Creation and Editing: Ad Level [Deprecated]: Infinite Loading</t>
  </si>
  <si>
    <t>Selecting the Promoted Object on Ad Set or Ad Level</t>
  </si>
  <si>
    <t>Ads Creation and Editing: Ad Level [Deprecated]: Selecting the Promoted Object on Ad Set or Ad Level</t>
  </si>
  <si>
    <t>Ads Creation and Editing: Ad Level [Deprecated]: Suggest a Tag</t>
  </si>
  <si>
    <t>Ads Creation and Editing: Ad Level [Deprecated]: Tracking Section in Ad Level (pixel tracking)</t>
  </si>
  <si>
    <t>Ads Creation and Editing: Ad Level [Deprecated]: Unexpected or Missing Options</t>
  </si>
  <si>
    <t>Ads Creation and Editing: Ad Level [Deprecated]: URL</t>
  </si>
  <si>
    <t>Using Existing Page Posts on New Ad</t>
  </si>
  <si>
    <t>Ads Creation and Editing: Ad Level [Deprecated]: Using Existing Page Posts on New Ad</t>
  </si>
  <si>
    <t>Ad Previews in Ads Manager</t>
  </si>
  <si>
    <t xml:space="preserve">Ads Creation and Editing: Ad Previews in Ads Manager: </t>
  </si>
  <si>
    <t>Mini Previews [Deprecated]</t>
  </si>
  <si>
    <t>Ads Creation and Editing: Ad Previews in Ads Manager: Mini Previews [Deprecated]</t>
  </si>
  <si>
    <t>Preview Sharing</t>
  </si>
  <si>
    <t>Ads Creation and Editing: Ad Previews in Ads Manager: Preview Sharing</t>
  </si>
  <si>
    <t>Scaled Preview [Deprecated]</t>
  </si>
  <si>
    <t>Ads Creation and Editing: Ad Previews in Ads Manager: Scaled Preview [Deprecated]</t>
  </si>
  <si>
    <t>Ads Creation and Editing: Ad Previews in Ads Manager: Suggest a Tag</t>
  </si>
  <si>
    <t>Unexpected Rendering of the Ad</t>
  </si>
  <si>
    <t>Ads Creation and Editing: Ad Previews in Ads Manager: Unexpected Rendering of the Ad</t>
  </si>
  <si>
    <t xml:space="preserve">Ads Creation and Editing: Ad Set Level - Audience and Placements: </t>
  </si>
  <si>
    <t>Ads Creation and Editing: Ad Set Level - Audience and Placements: Infinite Loading</t>
  </si>
  <si>
    <t>Ads Creation and Editing: Ad Set Level - Audience and Placements: Missing Options</t>
  </si>
  <si>
    <t>Ads Creation and Editing: Ad Set Level - Audience and Placements: Placement Selection</t>
  </si>
  <si>
    <t>Ads Creation and Editing: Ad Set Level - Audience and Placements: Selecting Automatic Placements</t>
  </si>
  <si>
    <t>Ads Creation and Editing: Ad Set Level - Audience and Placements: Suggest a Tag</t>
  </si>
  <si>
    <t>Ad Set Level - Audience and Placements [Deprecated]</t>
  </si>
  <si>
    <t>Ads Creation and Editing: Ad Set Level - Audience and Placements [Deprecated]: Infinite Loading</t>
  </si>
  <si>
    <t>Ads Creation and Editing: Ad Set Level - Audience and Placements [Deprecated]: Missing Options</t>
  </si>
  <si>
    <t>Ads Creation and Editing: Ad Set Level - Audience and Placements [Deprecated]: Selecting Automatic Placements</t>
  </si>
  <si>
    <t>Selecting Placements on Ad Set Level</t>
  </si>
  <si>
    <t>Ads Creation and Editing: Ad Set Level - Audience and Placements [Deprecated]: Selecting Placements on Ad Set Level</t>
  </si>
  <si>
    <t>Ads Creation and Editing: Ad Set Level - Audience and Placements [Deprecated]: Suggest a Tag</t>
  </si>
  <si>
    <t xml:space="preserve">Ads Creation and Editing: Ad Set Level - Budget and Schedule: </t>
  </si>
  <si>
    <t>Ads Creation and Editing: Ad Set Level - Budget and Schedule: Error Message</t>
  </si>
  <si>
    <t>Ads Creation and Editing: Ad Set Level - Budget and Schedule: Infinite Loading</t>
  </si>
  <si>
    <t>Ads Creation and Editing: Ad Set Level - Budget and Schedule: Missing Options</t>
  </si>
  <si>
    <t>Ads Creation and Editing: Ad Set Level - Budget and Schedule: Suggest a Tag</t>
  </si>
  <si>
    <t>Ad Set Level - Budget and Schedule [Deprecated]</t>
  </si>
  <si>
    <t>Ads Creation and Editing: Ad Set Level - Budget and Schedule [Deprecated]: Error Message</t>
  </si>
  <si>
    <t>Ads Creation and Editing: Ad Set Level - Budget and Schedule [Deprecated]: Missing Options</t>
  </si>
  <si>
    <t>Ads Creation and Editing: Ad Set Level - Budget and Schedule [Deprecated]: Suggest a Tag</t>
  </si>
  <si>
    <t xml:space="preserve">Ads Creation and Editing: Ad Set Level - Other Sections: </t>
  </si>
  <si>
    <t>Ads Creation and Editing: Ad Set Level - Other Sections: "Optimization For" field</t>
  </si>
  <si>
    <t>Ads Creation and Editing: Ad Set Level - Other Sections: "Using Existing Ad Set"</t>
  </si>
  <si>
    <t>Ads Creation and Editing: Ad Set Level - Other Sections: Application Field (App/App Store)</t>
  </si>
  <si>
    <t>Ads Creation and Editing: Ad Set Level - Other Sections: Conversion or Pixel Field</t>
  </si>
  <si>
    <t>Ads Creation and Editing: Ad Set Level - Other Sections: Dynamic Creative [Deprecated]</t>
  </si>
  <si>
    <t>Ads Creation and Editing: Ad Set Level - Other Sections: Focus Mode</t>
  </si>
  <si>
    <t>Ads Creation and Editing: Ad Set Level - Other Sections: Infinite Loading</t>
  </si>
  <si>
    <t>Ads Creation and Editing: Ad Set Level - Other Sections: Suggest a Tag</t>
  </si>
  <si>
    <t>Ads Creation and Editing: Ad Set Level - Other Sections: Unexpected or Missing Pages</t>
  </si>
  <si>
    <t>Ad Set Level - Other Sections [Deprecated]</t>
  </si>
  <si>
    <t xml:space="preserve">Ads Creation and Editing: Ad Set Level - Other Sections [Deprecated]: </t>
  </si>
  <si>
    <t>Ads Creation and Editing: Ad Set Level - Other Sections [Deprecated]: "Optimization For" field</t>
  </si>
  <si>
    <t>Ads Creation and Editing: Ad Set Level - Other Sections [Deprecated]: "Using Existing Ad Set"</t>
  </si>
  <si>
    <t>Ads Creation and Editing: Ad Set Level - Other Sections [Deprecated]: Application Field (App/App Store)</t>
  </si>
  <si>
    <t>Ads Creation and Editing: Ad Set Level - Other Sections [Deprecated]: Conversion or Pixel Field</t>
  </si>
  <si>
    <t>Ads Creation and Editing: Ad Set Level - Other Sections [Deprecated]: Suggest a Tag</t>
  </si>
  <si>
    <t>Ads Creation and Editing: Ad Set Level - Other Sections [Deprecated]: Unexpected or Missing Pages</t>
  </si>
  <si>
    <t>Ads Creation and Editing: Bulk Import/Export: Export</t>
  </si>
  <si>
    <t>Ads Creation and Editing: Bulk Import/Export: Import Process (Copy/Paste)</t>
  </si>
  <si>
    <t>Ads Creation and Editing: Bulk Import/Export: Import Process (File Upload)</t>
  </si>
  <si>
    <t>Ads Creation and Editing: Bulk Import/Export: Missing/Extra Fields</t>
  </si>
  <si>
    <t>Ads Creation and Editing: Bulk Import/Export: Review Changes (Import)</t>
  </si>
  <si>
    <t>Ads Creation and Editing: Bulk Import/Export: Suggest a Tag</t>
  </si>
  <si>
    <t>Bulk Import/Export in Ads Manager</t>
  </si>
  <si>
    <t>Exporting Ads</t>
  </si>
  <si>
    <t>Ads Creation and Editing: Bulk Import/Export in Ads Manager: Exporting Ads</t>
  </si>
  <si>
    <t>Import Process</t>
  </si>
  <si>
    <t>Ads Creation and Editing: Bulk Import/Export in Ads Manager: Import Process</t>
  </si>
  <si>
    <t>Import Process (File Upload) [Deprecated]</t>
  </si>
  <si>
    <t>Ads Creation and Editing: Bulk Import/Export in Ads Manager: Import Process (File Upload) [Deprecated]</t>
  </si>
  <si>
    <t xml:space="preserve">Ads Creation and Editing: Campaign Level: </t>
  </si>
  <si>
    <t>Ads Creation and Editing: Campaign Level: Campaign Budget Optimization Selector</t>
  </si>
  <si>
    <t>Ads Creation and Editing: Campaign Level: Focus Mode</t>
  </si>
  <si>
    <t>Ads Creation and Editing: Campaign Level: Infinite Loading</t>
  </si>
  <si>
    <t>Ads Creation and Editing: Campaign Level: Split Test</t>
  </si>
  <si>
    <t>Ads Creation and Editing: Campaign Level: Suggest a Tag</t>
  </si>
  <si>
    <t>Ads Creation and Editing: Campaign Level: Unexpected or Missing Objectives</t>
  </si>
  <si>
    <t>Ads Creation and Editing: Campaign Level: Unresponsive Objectives</t>
  </si>
  <si>
    <t>Campaign Level [Deprecated]</t>
  </si>
  <si>
    <t>Ads Creation and Editing: Campaign Level [Deprecated]: Campaign Budget Optimization Selector</t>
  </si>
  <si>
    <t>Ads Creation and Editing: Campaign Level [Deprecated]: Suggest a Tag</t>
  </si>
  <si>
    <t>Ads Creation and Editing: Campaign Level [Deprecated]: Unexpected or Missing Objectives</t>
  </si>
  <si>
    <t>Creation in Ads Manager</t>
  </si>
  <si>
    <t xml:space="preserve">Ads Creation and Editing: Creation in Ads Manager: </t>
  </si>
  <si>
    <t>Ads Creation and Editing: Creation in Ads Manager: Adding a Call-to-Action</t>
  </si>
  <si>
    <t>Adding Destination on Ad Level</t>
  </si>
  <si>
    <t>Ads Creation and Editing: Creation in Ads Manager: Adding Destination on Ad Level</t>
  </si>
  <si>
    <t>Adding Language Variations on Ad Level</t>
  </si>
  <si>
    <t>Ads Creation and Editing: Creation in Ads Manager: Adding Language Variations on Ad Level</t>
  </si>
  <si>
    <t>Adding Text on Ad Level</t>
  </si>
  <si>
    <t>Ads Creation and Editing: Creation in Ads Manager: Adding Text on Ad Level</t>
  </si>
  <si>
    <t>Customizing Media for Placements on Ad Level</t>
  </si>
  <si>
    <t>Ads Creation and Editing: Creation in Ads Manager: Customizing Media for Placements on Ad Level</t>
  </si>
  <si>
    <t>Customizing Text for Placements on Ad Level</t>
  </si>
  <si>
    <t>Ads Creation and Editing: Creation in Ads Manager: Customizing Text for Placements on Ad Level</t>
  </si>
  <si>
    <t>Entering the Creation flow via "+ Create" Dialog</t>
  </si>
  <si>
    <t>Ads Creation and Editing: Creation in Ads Manager: Entering the Creation flow via "+ Create" Dialog</t>
  </si>
  <si>
    <t>Selecting Ad Formats</t>
  </si>
  <si>
    <t>Ads Creation and Editing: Creation in Ads Manager: Selecting Ad Formats</t>
  </si>
  <si>
    <t>Selecting Ad, Ad Set or Campaign to be Edited</t>
  </si>
  <si>
    <t>Ads Creation and Editing: Creation in Ads Manager: Selecting Ad, Ad Set or Campaign to be Edited</t>
  </si>
  <si>
    <t>Selecting Destination &amp; Promoted Objects on Ad Set Level</t>
  </si>
  <si>
    <t>Ads Creation and Editing: Creation in Ads Manager: Selecting Destination &amp; Promoted Objects on Ad Set Level</t>
  </si>
  <si>
    <t>Selecting Media on Ad Level</t>
  </si>
  <si>
    <t>Ads Creation and Editing: Creation in Ads Manager: Selecting Media on Ad Level</t>
  </si>
  <si>
    <t>Ads Creation and Editing: Creation in Ads Manager: Selecting Placements on Ad Set Level</t>
  </si>
  <si>
    <t>Ads Creation and Editing: Creation in Ads Manager: Selecting the Promoted Object on Ad Set or Ad Level</t>
  </si>
  <si>
    <t>Ads Creation and Editing: Creation in Ads Manager: Suggest a Tag</t>
  </si>
  <si>
    <t>Using Creative Hub Mockups on New Ad</t>
  </si>
  <si>
    <t>Ads Creation and Editing: Creation in Ads Manager: Using Creative Hub Mockups on New Ad</t>
  </si>
  <si>
    <t>Ads Creation and Editing: Creation in Ads Manager: Using Existing Page Posts on New Ad</t>
  </si>
  <si>
    <t xml:space="preserve">Ads Creation and Editing: Creative Editor: </t>
  </si>
  <si>
    <t>Ads Creation and Editing: Creative Editor: Creative tools</t>
  </si>
  <si>
    <t>Ads Creation and Editing: Creative Editor: Link</t>
  </si>
  <si>
    <t>Ads Creation and Editing: Creative Editor: Media</t>
  </si>
  <si>
    <t>Ads Creation and Editing: Creative Editor: Placement Selection</t>
  </si>
  <si>
    <t>Ads Creation and Editing: Creative Editor: Suggest a Tag</t>
  </si>
  <si>
    <t>Ads Creation and Editing: Creative Editor: Templates (Stories)</t>
  </si>
  <si>
    <t>Ads Creation and Editing: Creative Editor: Text</t>
  </si>
  <si>
    <t>Creative Editor [Deprecated]</t>
  </si>
  <si>
    <t>Ads Creation and Editing: Creative Editor [Deprecated]: Creative tools</t>
  </si>
  <si>
    <t>Ads Creation and Editing: Creative Editor [Deprecated]: Customizing Media for Placements on Ad Level</t>
  </si>
  <si>
    <t>Ads Creation and Editing: Creative Editor [Deprecated]: Customizing Text for Placements on Ad Level</t>
  </si>
  <si>
    <t>Ads Creation and Editing: Creative Editor [Deprecated]: Templates (Stories)</t>
  </si>
  <si>
    <t>Duplication in Ads Manager</t>
  </si>
  <si>
    <t xml:space="preserve">Ads Creation and Editing: Duplication in Ads Manager: </t>
  </si>
  <si>
    <t>Duplicating an Existing Campaign, Ad Set or Ad</t>
  </si>
  <si>
    <t>Ads Creation and Editing: Duplication in Ads Manager: Duplicating an Existing Campaign, Ad Set or Ad</t>
  </si>
  <si>
    <t>Modifying the Promoted Object on Ad Set or Ad Level after Duplication</t>
  </si>
  <si>
    <t>Ads Creation and Editing: Duplication in Ads Manager: Modifying the Promoted Object on Ad Set or Ad Level after Duplication</t>
  </si>
  <si>
    <t>Rolling Over Existing Social Engagement on an Ad</t>
  </si>
  <si>
    <t>Ads Creation and Editing: Duplication in Ads Manager: Rolling Over Existing Social Engagement on an Ad</t>
  </si>
  <si>
    <t>Ads Creation and Editing: Duplication in Ads Manager: Suggest a Tag</t>
  </si>
  <si>
    <t xml:space="preserve">Ads Creation and Editing: Dynamic Creative: </t>
  </si>
  <si>
    <t>Ads Creation and Editing: Dynamic Creative: Ad Set Level Toggle</t>
  </si>
  <si>
    <t>Ads Creation and Editing: Dynamic Creative: Additional Optimizations</t>
  </si>
  <si>
    <t>Ads Creation and Editing: Dynamic Creative: Creative Options</t>
  </si>
  <si>
    <t>Ads Creation and Editing: Dynamic Creative: Formats</t>
  </si>
  <si>
    <t>Ads Creation and Editing: Dynamic Creative: Media</t>
  </si>
  <si>
    <t>Ads Creation and Editing: Dynamic Creative: Suggest a Tag</t>
  </si>
  <si>
    <t>Ads Creation and Editing: Dynamic Creative [Deprecated]: Creative Options</t>
  </si>
  <si>
    <t>Ads Creation and Editing: Dynamic Creative [Deprecated]: Formats</t>
  </si>
  <si>
    <t>Ads Creation and Editing: Dynamic Creative [Deprecated]: Media</t>
  </si>
  <si>
    <t>Editing in Ads Manager</t>
  </si>
  <si>
    <t xml:space="preserve">Ads Creation and Editing: Editing in Ads Manager: </t>
  </si>
  <si>
    <t>Ads Creation and Editing: Editing in Ads Manager: Customizing Media for Placements on Ad Level</t>
  </si>
  <si>
    <t>Ads Creation and Editing: Editing in Ads Manager: Customizing Text for Placements on Ad Level</t>
  </si>
  <si>
    <t>Modifying a Call-to-Action</t>
  </si>
  <si>
    <t>Ads Creation and Editing: Editing in Ads Manager: Modifying a Call-to-Action</t>
  </si>
  <si>
    <t>Modifying Ad Formats</t>
  </si>
  <si>
    <t>Ads Creation and Editing: Editing in Ads Manager: Modifying Ad Formats</t>
  </si>
  <si>
    <t>Modifying Ad Set Up</t>
  </si>
  <si>
    <t>Ads Creation and Editing: Editing in Ads Manager: Modifying Ad Set Up</t>
  </si>
  <si>
    <t>Modifying Campaign Details</t>
  </si>
  <si>
    <t>Ads Creation and Editing: Editing in Ads Manager: Modifying Campaign Details</t>
  </si>
  <si>
    <t>Modifying Destination on Ad Level</t>
  </si>
  <si>
    <t>Ads Creation and Editing: Editing in Ads Manager: Modifying Destination on Ad Level</t>
  </si>
  <si>
    <t>Modifying Media on Ad Level</t>
  </si>
  <si>
    <t>Ads Creation and Editing: Editing in Ads Manager: Modifying Media on Ad Level</t>
  </si>
  <si>
    <t>Modifying Text on Ad Level</t>
  </si>
  <si>
    <t>Ads Creation and Editing: Editing in Ads Manager: Modifying Text on Ad Level</t>
  </si>
  <si>
    <t>Modifying the Promoted Object on Ad Set or Ad Level</t>
  </si>
  <si>
    <t>Ads Creation and Editing: Editing in Ads Manager: Modifying the Promoted Object on Ad Set or Ad Level</t>
  </si>
  <si>
    <t>Ads Creation and Editing: Editing in Ads Manager: Suggest a Tag</t>
  </si>
  <si>
    <t>Unactionable Error on Ad Level</t>
  </si>
  <si>
    <t>Ads Creation and Editing: Editing in Ads Manager: Unactionable Error on Ad Level</t>
  </si>
  <si>
    <t xml:space="preserve">Ads Creation and Editing: Preview: </t>
  </si>
  <si>
    <t>Ads Creation and Editing: Preview: Default Ad Creative Panel [Deprecated]</t>
  </si>
  <si>
    <t>Ads Creation and Editing: Preview: Error View [Deprecated]</t>
  </si>
  <si>
    <t>Ads Creation and Editing: Preview: Mini Previews</t>
  </si>
  <si>
    <t>Ads Creation and Editing: Preview: Scaled Preview</t>
  </si>
  <si>
    <t>Ads Creation and Editing: Preview: Side-by-side Preview [Deprecated]</t>
  </si>
  <si>
    <t>Ads Creation and Editing: Preview: Suggest a Tag</t>
  </si>
  <si>
    <t xml:space="preserve">Ads Creation and Editing: Publishing Error Messages: </t>
  </si>
  <si>
    <t>Ads Creation and Editing: Publishing Error Messages: CPC Billing Method Errors</t>
  </si>
  <si>
    <t>Ads Creation and Editing: Publishing Error Messages: Display Link Related Errors</t>
  </si>
  <si>
    <t>Ads Creation and Editing: Publishing Error Messages: Generic Publishing Error</t>
  </si>
  <si>
    <t>Ads Creation and Editing: Publishing Error Messages: No Payment Established</t>
  </si>
  <si>
    <t>Ads Creation and Editing: Publishing Error Messages: Objective Related Errors</t>
  </si>
  <si>
    <t>Ads Creation and Editing: Publishing Error Messages: Promoted Object Errors</t>
  </si>
  <si>
    <t>Ads Creation and Editing: Publishing Error Messages: Suggest a Tag</t>
  </si>
  <si>
    <t>Ads Creation and Editing: Publishing Error Messages: URL Related Errors</t>
  </si>
  <si>
    <t>Publishing in Ads Manager</t>
  </si>
  <si>
    <t xml:space="preserve">Ads Creation and Editing: Publishing in Ads Manager: </t>
  </si>
  <si>
    <t>Display Link Related Errors [Deprecated]</t>
  </si>
  <si>
    <t>Ads Creation and Editing: Publishing in Ads Manager: Display Link Related Errors [Deprecated]</t>
  </si>
  <si>
    <t>No Payment Established [Deprecated]</t>
  </si>
  <si>
    <t>Ads Creation and Editing: Publishing in Ads Manager: No Payment Established [Deprecated]</t>
  </si>
  <si>
    <t>Objective Related Errors [Deprecated]</t>
  </si>
  <si>
    <t>Ads Creation and Editing: Publishing in Ads Manager: Objective Related Errors [Deprecated]</t>
  </si>
  <si>
    <t>Promoted Object Errors [Deprecated]</t>
  </si>
  <si>
    <t>Ads Creation and Editing: Publishing in Ads Manager: Promoted Object Errors [Deprecated]</t>
  </si>
  <si>
    <t>Something Went Wrong: We're having trouble completing your request. Please try again. (#1487470)</t>
  </si>
  <si>
    <t>Ads Creation and Editing: Publishing in Ads Manager: Something Went Wrong: We're having trouble completing your request. Please try again. (#1487470)</t>
  </si>
  <si>
    <t>Ads Creation and Editing: Publishing in Ads Manager: Suggest a Tag</t>
  </si>
  <si>
    <t>Unexpected Errors while Publishing the Ad</t>
  </si>
  <si>
    <t>Ads Creation and Editing: Publishing in Ads Manager: Unexpected Errors while Publishing the Ad</t>
  </si>
  <si>
    <t>URL Related Errors [Deprecated]</t>
  </si>
  <si>
    <t>Ads Creation and Editing: Publishing in Ads Manager: URL Related Errors [Deprecated]</t>
  </si>
  <si>
    <t>Ads Creation and Editing: Suggest a Tag: Suggest a Tag</t>
  </si>
  <si>
    <t>Ads Manager Reporting and Metrics: 3rd Party Discrepency: Conversions</t>
  </si>
  <si>
    <t>Ads Manager Reporting and Metrics: 3rd Party Discrepency: Google Analytics</t>
  </si>
  <si>
    <t>Ads Manager Reporting and Metrics: 3rd Party Discrepency: Link Clicks</t>
  </si>
  <si>
    <t>Ads Manager Reporting and Metrics: 3rd Party Discrepency: Shopify</t>
  </si>
  <si>
    <t>Ads Manager Reporting and Metrics: 3rd Party Discrepency: Suggest a Tag</t>
  </si>
  <si>
    <t xml:space="preserve">Ads Manager Reporting and Metrics: Ads Manager - Ad Metrics: </t>
  </si>
  <si>
    <t>Ads Manager Reporting and Metrics: Ads Manager - Ad Metrics: AEM Conversions [Deprecated]</t>
  </si>
  <si>
    <t>Ads Manager Reporting and Metrics: Ads Manager - Ad Metrics: Amount Spent</t>
  </si>
  <si>
    <t>Ads Manager Reporting and Metrics: Ads Manager - Ad Metrics: Attribution Setting</t>
  </si>
  <si>
    <t>Ads Manager Reporting and Metrics: Ads Manager - Ad Metrics: Custom Conversions</t>
  </si>
  <si>
    <t>Ads Manager Reporting and Metrics: Ads Manager - Ad Metrics: Custom Metrics</t>
  </si>
  <si>
    <t>Ads Manager Reporting and Metrics: Ads Manager - Ad Metrics: Data-Driven Attribution metrics</t>
  </si>
  <si>
    <t>Ads Manager Reporting and Metrics: Ads Manager - Ad Metrics: Estimated Ad Recall</t>
  </si>
  <si>
    <t>Ads Manager Reporting and Metrics: Ads Manager - Ad Metrics: Impressions</t>
  </si>
  <si>
    <t>Ads Manager Reporting and Metrics: Ads Manager - Ad Metrics: iOS SKAdNetwork Conversions</t>
  </si>
  <si>
    <t>Ads Manager Reporting and Metrics: Ads Manager - Ad Metrics: Link Clicks</t>
  </si>
  <si>
    <t>Ads Manager Reporting and Metrics: Ads Manager - Ad Metrics: Messenger Metrics</t>
  </si>
  <si>
    <t>Ads Manager Reporting and Metrics: Ads Manager - Ad Metrics: Non-SKAdNetwork Mobile Metrics</t>
  </si>
  <si>
    <t>Ads Manager Reporting and Metrics: Ads Manager - Ad Metrics: Non-SKAN Conversions</t>
  </si>
  <si>
    <t>Ads Manager Reporting and Metrics: Ads Manager - Ad Metrics: Performance - Metrics Not Populating</t>
  </si>
  <si>
    <t>Ads Manager Reporting and Metrics: Ads Manager - Ad Metrics: Post/Page Engagement</t>
  </si>
  <si>
    <t>Ads Manager Reporting and Metrics: Ads Manager - Ad Metrics: Purchases</t>
  </si>
  <si>
    <t>Ads Manager Reporting and Metrics: Ads Manager - Ad Metrics: Reach</t>
  </si>
  <si>
    <t>Ads Manager Reporting and Metrics: Ads Manager - Ad Metrics: Relevance Scores</t>
  </si>
  <si>
    <t>Ads Manager Reporting and Metrics: Ads Manager - Ad Metrics: Results Column</t>
  </si>
  <si>
    <t>Ads Manager Reporting and Metrics: Ads Manager - Ad Metrics: Suggest a Tag</t>
  </si>
  <si>
    <t>Ads Manager Reporting and Metrics: Ads Manager - Ad Metrics: Video Metrics</t>
  </si>
  <si>
    <t xml:space="preserve">Ads Manager Reporting and Metrics: Ads Manager - Breakdowns: </t>
  </si>
  <si>
    <t>Ads Manager Reporting and Metrics: Ads Manager - Breakdowns: Extra/Missing Rows</t>
  </si>
  <si>
    <t>Ads Manager Reporting and Metrics: Ads Manager - Breakdowns: Incorrect Values</t>
  </si>
  <si>
    <t>Metrics not populating</t>
  </si>
  <si>
    <t>Ads Manager Reporting and Metrics: Ads Manager - Breakdowns: Metrics not populating</t>
  </si>
  <si>
    <t>Ads Manager Reporting and Metrics: Ads Manager - Breakdowns: Suggest a Tag</t>
  </si>
  <si>
    <t>Ads Manager Reporting and Metrics: Ads Manager - Export: Incorrect Metrics</t>
  </si>
  <si>
    <t>Ads Manager Reporting and Metrics: Ads Manager - Export: Metrics not Populating</t>
  </si>
  <si>
    <t>Ads Manager Reporting and Metrics: Ads Manager - Export: Suggest a Tag</t>
  </si>
  <si>
    <t xml:space="preserve">Ads Manager Reporting and Metrics: Ads Reporting Tab - Ad Metrics: </t>
  </si>
  <si>
    <t>Ads Manager Reporting and Metrics: Ads Reporting Tab - Ad Metrics: Custom Metrics</t>
  </si>
  <si>
    <t>Ads Manager Reporting and Metrics: Ads Reporting Tab - Ad Metrics: Metrics discrepancy with Ads Manager</t>
  </si>
  <si>
    <t>Ads Manager Reporting and Metrics: Ads Reporting Tab - Ad Metrics: Suggest a Tag</t>
  </si>
  <si>
    <t>Ads Manager Reporting and Metrics: Ads Reporting Tab - Breakdowns: Custom Breakdowns</t>
  </si>
  <si>
    <t>Ads Manager Reporting and Metrics: Ads Reporting Tab - Breakdowns: Extra/Missing Rows</t>
  </si>
  <si>
    <t>Ads Manager Reporting and Metrics: Ads Reporting Tab - Breakdowns: Incorrect Values</t>
  </si>
  <si>
    <t>Ads Manager Reporting and Metrics: Ads Reporting Tab - Breakdowns: Metrics not populating</t>
  </si>
  <si>
    <t>Ads Manager Reporting and Metrics: Ads Reporting Tab - Breakdowns: Suggest a Tag</t>
  </si>
  <si>
    <t xml:space="preserve">Ads Manager Reporting and Metrics: Ads Reporting Tab - Export: </t>
  </si>
  <si>
    <t>Ads Manager Reporting and Metrics: Ads Reporting Tab - Export: Export Failed</t>
  </si>
  <si>
    <t>Incorrect metrics</t>
  </si>
  <si>
    <t>Ads Manager Reporting and Metrics: Ads Reporting Tab - Export: Incorrect metrics</t>
  </si>
  <si>
    <t>Ads Manager Reporting and Metrics: Ads Reporting Tab - Export: Metrics not populating</t>
  </si>
  <si>
    <t>Ads Manager Reporting and Metrics: Ads Reporting Tab - Export: Suggest a Tag</t>
  </si>
  <si>
    <t>Ads Manager Reporting and Metrics: Ads Reporting Tab - Loading &amp; Performance: Ads Reporting not loading at all</t>
  </si>
  <si>
    <t>Ads Manager Reporting and Metrics: Ads Reporting Tab - Loading &amp; Performance: Metrics not Populating</t>
  </si>
  <si>
    <t>Ads Manager Reporting and Metrics: Ads Reporting Tab - Loading &amp; Performance: Slow Performance</t>
  </si>
  <si>
    <t>Ads Manager Reporting and Metrics: Ads Reporting Tab - Loading &amp; Performance: Suggest a Tag</t>
  </si>
  <si>
    <t xml:space="preserve">Ads Manager Reporting and Metrics: Ads Reporting Tab - Navigation &amp; Functionality: </t>
  </si>
  <si>
    <t>Ads Manager Reporting and Metrics: Ads Reporting Tab - Navigation &amp; Functionality: Columns</t>
  </si>
  <si>
    <t>Ads Manager Reporting and Metrics: Ads Reporting Tab - Navigation &amp; Functionality: Cross Account Reporting</t>
  </si>
  <si>
    <t>Ads Manager Reporting and Metrics: Ads Reporting Tab - Navigation &amp; Functionality: Customize Chart</t>
  </si>
  <si>
    <t>Ads Manager Reporting and Metrics: Ads Reporting Tab - Navigation &amp; Functionality: Date Range Selector</t>
  </si>
  <si>
    <t>Ads Manager Reporting and Metrics: Ads Reporting Tab - Navigation &amp; Functionality: Filtering/Search</t>
  </si>
  <si>
    <t>Ads Manager Reporting and Metrics: Ads Reporting Tab - Navigation &amp; Functionality: Suggest a Tag</t>
  </si>
  <si>
    <t>Ads Manager Reporting and Metrics: Ads Reporting Tab - Scheduled/Saved Reports: Not receiving</t>
  </si>
  <si>
    <t>Ads Manager Reporting and Metrics: Ads Reporting Tab - Scheduled/Saved Reports: Scheduled email content issue</t>
  </si>
  <si>
    <t>Ads Manager Reporting and Metrics: Ads Reporting Tab - Scheduled/Saved Reports: Scheduled email export issue</t>
  </si>
  <si>
    <t>Ads Manager Reporting and Metrics: Ads Reporting Tab - Scheduled/Saved Reports: Suggest a Tag</t>
  </si>
  <si>
    <t xml:space="preserve">Ads Manager Reporting and Metrics: Automated Rules Tab [Deprecated]: </t>
  </si>
  <si>
    <t>Ads Manager Reporting and Metrics: Automated Rules Tab [Deprecated]: Disputed Rule Action - Incorrect Action</t>
  </si>
  <si>
    <t>Ads Manager Reporting and Metrics: Automated Rules Tab [Deprecated]: Rules Not Running</t>
  </si>
  <si>
    <t>Ads Manager Reporting and Metrics: Automated Rules Tab [Deprecated]: Suggest a Tag</t>
  </si>
  <si>
    <t>Ads Manager Reporting and Metrics: Suggest a Tag: Suggest a Tag</t>
  </si>
  <si>
    <t>Ads Manager UI: Automated Rules: Rule Creation and Editing</t>
  </si>
  <si>
    <t>Ads Manager UI: Automated Rules: Rules Not Running</t>
  </si>
  <si>
    <t>Ads Manager UI: Automated Rules: Rules Notification Not Sent</t>
  </si>
  <si>
    <t>Ads Manager UI: Automated Rules: Rules Ran Incorrectly</t>
  </si>
  <si>
    <t>Ads Manager UI: Automated Rules: Suggest a Tag</t>
  </si>
  <si>
    <t>Ads Manager UI: Automated Rules: UI and Loading Issues</t>
  </si>
  <si>
    <t>Ads Manager UI: Export: Export Failed</t>
  </si>
  <si>
    <t>Ads Manager UI: Export: Suggest a Tag</t>
  </si>
  <si>
    <t xml:space="preserve">Ads Manager UI: Loading and Performance: </t>
  </si>
  <si>
    <t>Ads Manager UI: Loading and Performance: Account Overview Objects not Loading</t>
  </si>
  <si>
    <t>Ads Manager UI: Loading and Performance: Ad Level Objects not Loading</t>
  </si>
  <si>
    <t>Ads Manager UI: Loading and Performance: Ads Manager not loading at all</t>
  </si>
  <si>
    <t>Ads Manager UI: Loading and Performance: Adset Level Objects not Loading</t>
  </si>
  <si>
    <t>Ads Manager UI: Loading and Performance: Campaign Level Objects not Loading</t>
  </si>
  <si>
    <t>Ads Manager UI: Loading and Performance: Charts/Graphs - Side Panel</t>
  </si>
  <si>
    <t>Ads Manager UI: Loading and Performance: Drafts Not Loading</t>
  </si>
  <si>
    <t>Ads Manager UI: Loading and Performance: Metrics not Populating</t>
  </si>
  <si>
    <t>Ads Manager UI: Loading and Performance: Rendering</t>
  </si>
  <si>
    <t>Ads Manager UI: Loading and Performance: Slow Performance</t>
  </si>
  <si>
    <t>Ads Manager UI: Loading and Performance: Suggest a Tag</t>
  </si>
  <si>
    <t>Ads Manager UI: Loading and Performance: Summary Row not Loading</t>
  </si>
  <si>
    <t>Ads Manager UI: Navigation and Functionality: Activating/Pausing</t>
  </si>
  <si>
    <t>Ads Manager UI: Navigation and Functionality: Columns</t>
  </si>
  <si>
    <t>Ads Manager UI: Navigation and Functionality: Date Range Selector</t>
  </si>
  <si>
    <t>Ads Manager UI: Navigation and Functionality: Filtering/Search</t>
  </si>
  <si>
    <t>Ads Manager UI: Navigation and Functionality: History Tab - Side Panel</t>
  </si>
  <si>
    <t>Ads Manager UI: Navigation and Functionality: Inspect Tab - Side Panel</t>
  </si>
  <si>
    <t>Ads Manager UI: Navigation and Functionality: Left-Hand Navigation Sidebar</t>
  </si>
  <si>
    <t>Ads Manager UI: Navigation and Functionality: Opt-In/Out Of UI Features</t>
  </si>
  <si>
    <t>Ads Manager UI: Navigation and Functionality: Suggest a Tag</t>
  </si>
  <si>
    <t>Ads Manager UI: Suggest a Tag: Suggest a Tag</t>
  </si>
  <si>
    <t xml:space="preserve">Ads Targeting: Ads Creation/Editing - Custom Audience Usage: </t>
  </si>
  <si>
    <t>Ads Targeting: Ads Creation/Editing - Custom Audience Usage: Audience Unshared</t>
  </si>
  <si>
    <t>Ads Targeting: Ads Creation/Editing - Custom Audience Usage: Custom Audience Deleted</t>
  </si>
  <si>
    <t>Ads Targeting: Ads Creation/Editing - Custom Audience Usage: Dropdown Type Mixed - Custom Audience vs. Saved Audience</t>
  </si>
  <si>
    <t>Ads Targeting: Ads Creation/Editing - Custom Audience Usage: Dropdown Type Mixed - Value Based vs. "Other Source"</t>
  </si>
  <si>
    <t>Ads Targeting: Ads Creation/Editing - Custom Audience Usage: Suggest a Tag</t>
  </si>
  <si>
    <t xml:space="preserve">Ads Targeting: Ads Creation/Editing - Detailed Targeting (Interests, Demographics, &amp; Behaviors): </t>
  </si>
  <si>
    <t>Ads Targeting: Ads Creation/Editing - Detailed Targeting (Interests, Demographics, &amp; Behaviors): AND, OR Logic</t>
  </si>
  <si>
    <t>Ads Targeting: Ads Creation/Editing - Detailed Targeting (Interests, Demographics, &amp; Behaviors): Cannot Exclude Language</t>
  </si>
  <si>
    <t>Ads Targeting: Ads Creation/Editing - Detailed Targeting (Interests, Demographics, &amp; Behaviors): Cannot Exclude Saved Audience</t>
  </si>
  <si>
    <t>Ads Targeting: Ads Creation/Editing - Detailed Targeting (Interests, Demographics, &amp; Behaviors): Category Exclusion on Audience Network</t>
  </si>
  <si>
    <t>Ads Targeting: Ads Creation/Editing - Detailed Targeting (Interests, Demographics, &amp; Behaviors): Deprecated Interest/Demographic/Behavior</t>
  </si>
  <si>
    <t>Ads Targeting: Ads Creation/Editing - Detailed Targeting (Interests, Demographics, &amp; Behaviors): Detailed Targeting Requests</t>
  </si>
  <si>
    <t>Ads Targeting: Ads Creation/Editing - Detailed Targeting (Interests, Demographics, &amp; Behaviors): Detailed Targeting Unavailable - Ad Opens on WhatsApp</t>
  </si>
  <si>
    <t>Ads Targeting: Ads Creation/Editing - Detailed Targeting (Interests, Demographics, &amp; Behaviors): Device Targeting</t>
  </si>
  <si>
    <t>Ads Targeting: Ads Creation/Editing - Detailed Targeting (Interests, Demographics, &amp; Behaviors): Interest / Behavior / Demographic Determination</t>
  </si>
  <si>
    <t>Ads Targeting: Ads Creation/Editing - Detailed Targeting (Interests, Demographics, &amp; Behaviors): Interest Already Added</t>
  </si>
  <si>
    <t>Ads Targeting: Ads Creation/Editing - Detailed Targeting (Interests, Demographics, &amp; Behaviors): Size fluctuation</t>
  </si>
  <si>
    <t>Ads Targeting: Ads Creation/Editing - Detailed Targeting (Interests, Demographics, &amp; Behaviors): Suggest a Tag</t>
  </si>
  <si>
    <t>Ads Targeting: Ads Creation/Editing - Interest Expansion: Cannot Turn On/Off</t>
  </si>
  <si>
    <t>Ads Targeting: Ads Creation/Editing - Interest Expansion: Not Supported in All Objectives</t>
  </si>
  <si>
    <t>Ads Targeting: Ads Creation/Editing - Interest Expansion: Suggest a Tag</t>
  </si>
  <si>
    <t xml:space="preserve">Ads Targeting: Ads Creation/Editing - Location Targeting Selection (Geo Map): </t>
  </si>
  <si>
    <t>Ads Targeting: Ads Creation/Editing - Location Targeting Selection (Geo Map): Bulk Upload Invalid Format</t>
  </si>
  <si>
    <t>Ads Targeting: Ads Creation/Editing - Location Targeting Selection (Geo Map): Bulk Upload Match Rate</t>
  </si>
  <si>
    <t>Ads Targeting: Ads Creation/Editing - Location Targeting Selection (Geo Map): Cannot Exclude in Bulk</t>
  </si>
  <si>
    <t>Ads Targeting: Ads Creation/Editing - Location Targeting Selection (Geo Map): Default Location</t>
  </si>
  <si>
    <t>Ads Targeting: Ads Creation/Editing - Location Targeting Selection (Geo Map): Location Input Limit</t>
  </si>
  <si>
    <t>Ads Targeting: Ads Creation/Editing - Location Targeting Selection (Geo Map): Location Not Supported</t>
  </si>
  <si>
    <t>Ads Targeting: Ads Creation/Editing - Location Targeting Selection (Geo Map): Map Boarder (DMA, County, City, etc)</t>
  </si>
  <si>
    <t>Ads Targeting: Ads Creation/Editing - Location Targeting Selection (Geo Map): Radius Overlap</t>
  </si>
  <si>
    <t>Ads Targeting: Ads Creation/Editing - Location Targeting Selection (Geo Map): Suggest a Tag</t>
  </si>
  <si>
    <t xml:space="preserve">Ads Targeting: Ads Creation/Editing - Special Ad Audience Usage: </t>
  </si>
  <si>
    <t>Ads Targeting: Ads Creation/Editing - Special Ad Audience Usage: Not available for exclusion targeting</t>
  </si>
  <si>
    <t>Ads Targeting: Ads Creation/Editing - Special Ad Audience Usage: Suggest a Tag</t>
  </si>
  <si>
    <t>Ads Targeting: Ads Creation/Editing- Connection Targeting Usage: Connection Targeting Deprecation</t>
  </si>
  <si>
    <t>Ads Targeting: Ads Creation/Editing- Connection Targeting Usage: Country or Language locked Page</t>
  </si>
  <si>
    <t>Ads Targeting: Ads Creation/Editing- Connection Targeting Usage: Country or Language locked Post</t>
  </si>
  <si>
    <t>Ads Targeting: Ads Creation/Editing- Connection Targeting Usage: Page Deleted</t>
  </si>
  <si>
    <t>Ads Targeting: Ads Creation/Editing- Connection Targeting Usage: Page Unpublished</t>
  </si>
  <si>
    <t>Ads Targeting: Ads Creation/Editing- Connection Targeting Usage: Permissions - App</t>
  </si>
  <si>
    <t>Ads Targeting: Ads Creation/Editing- Connection Targeting Usage: Permissions - Page</t>
  </si>
  <si>
    <t>Ads Targeting: Ads Creation/Editing- Connection Targeting Usage: Store Visits</t>
  </si>
  <si>
    <t>Ads Targeting: Ads Creation/Editing- Connection Targeting Usage: Suggest a Tag</t>
  </si>
  <si>
    <t xml:space="preserve">Ads Targeting: Audience Creation - DFCA: </t>
  </si>
  <si>
    <t>Ads Targeting: Audience Creation - DFCA: Account Too New</t>
  </si>
  <si>
    <t>Ads Targeting: Audience Creation - DFCA: Data Source Not Selected</t>
  </si>
  <si>
    <t>Ads Targeting: Audience Creation - DFCA: Invalid Format</t>
  </si>
  <si>
    <t>Ads Targeting: Audience Creation - DFCA: Mailchimp audiences threshold already met</t>
  </si>
  <si>
    <t>Ads Targeting: Audience Creation - DFCA: Not Owned By BM</t>
  </si>
  <si>
    <t>Ads Targeting: Audience Creation - DFCA: Suggest a Tag</t>
  </si>
  <si>
    <t>Ads Targeting: Audience Creation - DFCA: Terms of Services</t>
  </si>
  <si>
    <t>Ads Targeting: Audience Creation - DFCA: Unsettled Account</t>
  </si>
  <si>
    <t xml:space="preserve">Ads Targeting: Audience Creation - Event ECA: </t>
  </si>
  <si>
    <t>Ads Targeting: Audience Creation - Event ECA: Event Not Selected</t>
  </si>
  <si>
    <t>Ads Targeting: Audience Creation - IG ECA: Hidden IG BM</t>
  </si>
  <si>
    <t>Ads Targeting: Audience Creation - IG ECA: Suggest a Tag</t>
  </si>
  <si>
    <t>Ads Targeting: Audience Creation - IG ECA: Unsupported Engagement Event</t>
  </si>
  <si>
    <t>Ads Targeting: Audience Creation - Lead ECA: Lead Not Selected</t>
  </si>
  <si>
    <t>Ads Targeting: Audience Creation - Lead ECA: Suggest a Tag</t>
  </si>
  <si>
    <t xml:space="preserve">Ads Targeting: Audience Creation - Lookalike Audience: </t>
  </si>
  <si>
    <t>Ads Targeting: Audience Creation - Lookalike Audience: Child Page</t>
  </si>
  <si>
    <t>Ads Targeting: Audience Creation - Lookalike Audience: Duplicate LAL</t>
  </si>
  <si>
    <t>Ads Targeting: Audience Creation - Lookalike Audience: LAL Functionality Request</t>
  </si>
  <si>
    <t>Ads Targeting: Audience Creation - Lookalike Audience: Seed is Saved Audience</t>
  </si>
  <si>
    <t>Ads Targeting: Audience Creation - Lookalike Audience: Seed Not Owned</t>
  </si>
  <si>
    <t>Ads Targeting: Audience Creation - Lookalike Audience: Seed Not Selected</t>
  </si>
  <si>
    <t>Ads Targeting: Audience Creation - Lookalike Audience: Suggest a Tag</t>
  </si>
  <si>
    <t xml:space="preserve">Ads Targeting: Audience Creation - Page ECA: </t>
  </si>
  <si>
    <t>Ads Targeting: Audience Creation - Page ECA: Engagement Event Not Selected</t>
  </si>
  <si>
    <t>Ads Targeting: Audience Creation - Page ECA: Engagement Event Not Supported</t>
  </si>
  <si>
    <t>Ads Targeting: Audience Creation - Page ECA: Page Not Connected to Ad Account</t>
  </si>
  <si>
    <t>Ads Targeting: Audience Creation - Page ECA: Suggest a Tag</t>
  </si>
  <si>
    <t xml:space="preserve">Ads Targeting: Audience Creation - Saved Audience: </t>
  </si>
  <si>
    <t>Ads Targeting: Audience Creation - Saved Audience: Saved Audience Not Supported</t>
  </si>
  <si>
    <t>Ads Targeting: Audience Creation - Saved Audience: Shared Audience Error Message</t>
  </si>
  <si>
    <t>Ads Targeting: Audience Creation - Saved Audience: Suggest a Tag</t>
  </si>
  <si>
    <t>Ads Targeting: Audience Creation - Special Ad Audience: Cannot be created from shared custom audience</t>
  </si>
  <si>
    <t>Ads Targeting: Audience Creation - Special Ad Audience: Cannot Create Special Ad Audience from A shared Custom Audience</t>
  </si>
  <si>
    <t>Ads Targeting: Audience Creation - Special Ad Audience: Suggest a Tag</t>
  </si>
  <si>
    <t>Ads Targeting: Audience Creation - Value Based LAL: LAL Source Size</t>
  </si>
  <si>
    <t>Ads Targeting: Audience Creation - Value Based LAL: Suggest a Tag</t>
  </si>
  <si>
    <t>Ads Targeting: Audience Creation - Value Based LAL: Value Event Set Up</t>
  </si>
  <si>
    <t>Ads Targeting: Audience Creation - Video ECA: Asset Customization Videos</t>
  </si>
  <si>
    <t>Ads Targeting: Audience Creation - Video ECA: Permissions to Page or IG</t>
  </si>
  <si>
    <t>Ads Targeting: Audience Creation - Video ECA: Suggest a Tag</t>
  </si>
  <si>
    <t>Ads Targeting: Audience Creation - Video ECA: Video Not Owned</t>
  </si>
  <si>
    <t>Ads Targeting: Audience Creation - Video ECA: Video Not Selected</t>
  </si>
  <si>
    <t>Ads Targeting: Audience Creation - Video ECA: Video Row Disabled</t>
  </si>
  <si>
    <t>Ads Targeting: Audience Creation - Video ECA: Video Search</t>
  </si>
  <si>
    <t>Ads Targeting: Audience Creation - Video ECA: Video Selection Limit</t>
  </si>
  <si>
    <t>Ads Targeting: Audience Creation - WCA: Custom Conversion Not Supported</t>
  </si>
  <si>
    <t>Ads Targeting: Audience Creation - WCA: Event Not Selected</t>
  </si>
  <si>
    <t>Ads Targeting: Audience Creation - WCA: Suggest a Tag</t>
  </si>
  <si>
    <t>Ads Targeting: Audience Creation - WCA: WCA Functionality Request</t>
  </si>
  <si>
    <t xml:space="preserve">Ads Targeting: Audience Sharing: </t>
  </si>
  <si>
    <t>Ads Targeting: Audience Sharing: Agreement Not Initiated</t>
  </si>
  <si>
    <t>Ads Targeting: Audience Sharing: Availability Column Hidden</t>
  </si>
  <si>
    <t>Ads Targeting: Audience Sharing: Cannot Share Saved Audience</t>
  </si>
  <si>
    <t>Ads Targeting: Audience Sharing: Disabled Account</t>
  </si>
  <si>
    <t>Ads Targeting: Audience Sharing: Not Owned By BM</t>
  </si>
  <si>
    <t>Ads Targeting: Audience Sharing: Not Owning Account</t>
  </si>
  <si>
    <t>Ads Targeting: Audience Sharing: Pending Agreement Not Accepted</t>
  </si>
  <si>
    <t>Ads Targeting: Audience Sharing: Receipient Account Selection</t>
  </si>
  <si>
    <t>Ads Targeting: Audience Sharing: Suggest a Tag</t>
  </si>
  <si>
    <t>Ads Targeting: Audience Sharing: Untrusted Account</t>
  </si>
  <si>
    <t>Ads Targeting: Audience Size - Canvas / IX ECA: Suggest a Tag</t>
  </si>
  <si>
    <t>Ads Targeting: Audience Size - Data File Custom Audience: Audience Size Removal</t>
  </si>
  <si>
    <t>Ads Targeting: Audience Size - Data File Custom Audience: Incomplete Upload</t>
  </si>
  <si>
    <t>Ads Targeting: Audience Size - Data File Custom Audience: Invalid Format</t>
  </si>
  <si>
    <t>Ads Targeting: Audience Size - Data File Custom Audience: Match Rate</t>
  </si>
  <si>
    <t>Ads Targeting: Audience Size - Data File Custom Audience: Populating</t>
  </si>
  <si>
    <t>Ads Targeting: Audience Size - Data File Custom Audience: Suggest a Tag</t>
  </si>
  <si>
    <t>Ads Targeting: Audience Size - Event ECA: Not Enough Fires</t>
  </si>
  <si>
    <t>Ads Targeting: Audience Size - Event ECA: Suggest a Tag</t>
  </si>
  <si>
    <t>Ads Targeting: Audience Size - IG ECA: Suggest a Tag</t>
  </si>
  <si>
    <t>Ads Targeting: Audience Size - Lookalike Audience: Country Level Size Too Small</t>
  </si>
  <si>
    <t>Ads Targeting: Audience Size - Lookalike Audience: Different Seeds</t>
  </si>
  <si>
    <t>Ads Targeting: Audience Size - Lookalike Audience: Dynamic Updates</t>
  </si>
  <si>
    <t>Ads Targeting: Audience Size - Lookalike Audience: LAL Percentage Selection</t>
  </si>
  <si>
    <t>Ads Targeting: Audience Size - Lookalike Audience: Populating</t>
  </si>
  <si>
    <t>Ads Targeting: Audience Size - Lookalike Audience: Seed Too Small - DFCA</t>
  </si>
  <si>
    <t>Ads Targeting: Audience Size - Lookalike Audience: Seed Too Small - WCA</t>
  </si>
  <si>
    <t>Ads Targeting: Audience Size - Lookalike Audience: Suggest a Tag</t>
  </si>
  <si>
    <t>Ads Targeting: Audience Size - Mobile App Custom Audience: App Setup</t>
  </si>
  <si>
    <t>Ads Targeting: Audience Size - Mobile App Custom Audience: Not Enough Fires</t>
  </si>
  <si>
    <t>Ads Targeting: Audience Size - Mobile App Custom Audience: Populating</t>
  </si>
  <si>
    <t>Ads Targeting: Audience Size - Mobile App Custom Audience: Suggest a Tag</t>
  </si>
  <si>
    <t xml:space="preserve">Ads Targeting: Audience Size - Page ECA: </t>
  </si>
  <si>
    <t>Ads Targeting: Audience Size - Page ECA: Child Page vs Global Page</t>
  </si>
  <si>
    <t>Ads Targeting: Audience Size - Page ECA: Engagement Definition</t>
  </si>
  <si>
    <t>Ads Targeting: Audience Size - Saved Audience: Actual Reach &gt; Potential Reach</t>
  </si>
  <si>
    <t>Ads Targeting: Audience Size - Saved Audience: Custom Audience</t>
  </si>
  <si>
    <t>Ads Targeting: Audience Size - Saved Audience: Detailed Targeting</t>
  </si>
  <si>
    <t>Ads Targeting: Audience Size - Saved Audience: Geo Targeting</t>
  </si>
  <si>
    <t>Ads Targeting: Audience Size - Saved Audience: Interest</t>
  </si>
  <si>
    <t>Ads Targeting: Audience Size - Saved Audience: Objective</t>
  </si>
  <si>
    <t>Ads Targeting: Audience Size - Saved Audience: Placement</t>
  </si>
  <si>
    <t>Ads Targeting: Audience Size - Saved Audience: Run Time</t>
  </si>
  <si>
    <t>Ads Targeting: Audience Size - Saved Audience: Suggest a Tag</t>
  </si>
  <si>
    <t>Ads Targeting: Audience Size - Video ECA: Asset Customization Videos</t>
  </si>
  <si>
    <t>Ads Targeting: Audience Size - Video ECA: Audience Network Views</t>
  </si>
  <si>
    <t>Ads Targeting: Audience Size - Video ECA: New View Aggregation</t>
  </si>
  <si>
    <t>Ads Targeting: Audience Size - Video ECA: Not Enough Views</t>
  </si>
  <si>
    <t>Ads Targeting: Audience Size - Video ECA: Retention Time</t>
  </si>
  <si>
    <t>Ads Targeting: Audience Size - Video ECA: Suggest a Tag</t>
  </si>
  <si>
    <t>Ads Targeting: Audience Size - Video ECA: Views vs. Size</t>
  </si>
  <si>
    <t>Ads Targeting: Audience Size - WCA: FBA vs. WCA Size</t>
  </si>
  <si>
    <t>Ads Targeting: Audience Size - WCA: Fires vs. Users</t>
  </si>
  <si>
    <t>Ads Targeting: Audience Size - WCA: Pixel Implementation</t>
  </si>
  <si>
    <t>Ads Targeting: Audience Size - WCA: Populating</t>
  </si>
  <si>
    <t>Ads Targeting: Audience Size - WCA: Retention Time</t>
  </si>
  <si>
    <t>Ads Targeting: Audience Size - WCA: Suggest a Tag</t>
  </si>
  <si>
    <t xml:space="preserve">Ads Targeting: Custom Audience TOS: </t>
  </si>
  <si>
    <t>Ads Targeting: Custom Audience TOS: Availability Column Hidden</t>
  </si>
  <si>
    <t>Ads Targeting: Custom Audience TOS: Individual TOS</t>
  </si>
  <si>
    <t>Ads Targeting: Custom Audience TOS: Suggest a Tag</t>
  </si>
  <si>
    <t>Ads Targeting: Custom Audience TOS: TOS Not Accepted</t>
  </si>
  <si>
    <t>Ads Targeting: Platform / UI - Ads Creation and Editing: Lookalike Expansion Option</t>
  </si>
  <si>
    <t>Ads Targeting: Platform / UI - Ads Creation and Editing: Suggest a Tag</t>
  </si>
  <si>
    <t>Ads Targeting: Platform / UI - Audience Edit: Cannot Bulk Edit</t>
  </si>
  <si>
    <t>Ads Targeting: Platform / UI - Audience Edit: Suggest a Tag</t>
  </si>
  <si>
    <t>Ads Targeting: Platform / UI - Audience Search: Suggest a Tag</t>
  </si>
  <si>
    <t>Ads Targeting: Platform / UI - History Log: Audience History Log Incorrect</t>
  </si>
  <si>
    <t>Ads Targeting: Platform / UI - History Log: Suggest a Tag</t>
  </si>
  <si>
    <t>Ads Targeting: Platform / UI - Loading: Audience Manager</t>
  </si>
  <si>
    <t>Ads Targeting: Platform / UI - Loading: Business Manager Shared Audience Tab</t>
  </si>
  <si>
    <t>Ads Targeting: Platform / UI - Loading: Custom Audience Dropdown</t>
  </si>
  <si>
    <t>Ads Targeting: Platform / UI - Loading: Saved Audience Dropdown</t>
  </si>
  <si>
    <t>Ads Targeting: Platform / UI - Loading: Suggest a Tag</t>
  </si>
  <si>
    <t>Ads Targeting: Platform / UI - Overlap Tool: Audience Size Removal</t>
  </si>
  <si>
    <t>Ads Targeting: Platform / UI - Overlap Tool: Overlap Tool Unavailable</t>
  </si>
  <si>
    <t>Ads Targeting: Platform / UI - Overlap Tool: Overlapped Size Too Small</t>
  </si>
  <si>
    <t>Ads Targeting: Platform / UI - Overlap Tool: Suggest a Tag</t>
  </si>
  <si>
    <t>Ads Targeting: Platform / UI - Overlap Tool: Unexpected Overlap Rate</t>
  </si>
  <si>
    <t>Ads Targeting: Policy / Integrity: Ads Policy</t>
  </si>
  <si>
    <t>Ads Targeting: Policy / Integrity: HEC  Related</t>
  </si>
  <si>
    <t xml:space="preserve">Ads Targeting: Potential Reach Sizes: </t>
  </si>
  <si>
    <t>Ads Targeting: Potential Reach Sizes: Actual Reach &gt; Potential Reach</t>
  </si>
  <si>
    <t>Ads Targeting: Potential Reach Sizes: Custom Audience</t>
  </si>
  <si>
    <t>Ads Targeting: Potential Reach Sizes: Detailed Targeting (excluding Interest)</t>
  </si>
  <si>
    <t>Ads Targeting: Potential Reach Sizes: Geo Targeting</t>
  </si>
  <si>
    <t>Ads Targeting: Potential Reach Sizes: LAL Country vs. Ad Geo Targeting</t>
  </si>
  <si>
    <t>Ads Targeting: Potential Reach Sizes: Placement</t>
  </si>
  <si>
    <t>Ads Targeting: Potential Reach Sizes: Potential Reach Calculation Update</t>
  </si>
  <si>
    <t>Ads Targeting: Potential Reach Sizes: Reach Estimation Removal</t>
  </si>
  <si>
    <t>Ads Targeting: Potential Reach Sizes: Suggest a Tag</t>
  </si>
  <si>
    <t>Ads Targeting: Suggest a Tag: Suggest a Tag</t>
  </si>
  <si>
    <t>Ads Targeting: Targeted Incorrectly - Age: Age Prediction</t>
  </si>
  <si>
    <t>Ads Targeting: Targeted Incorrectly - Custom Audience: Suggest a Tag</t>
  </si>
  <si>
    <t>Ads Targeting: Targeted Incorrectly - Custom Audience: User in or not in Audience</t>
  </si>
  <si>
    <t>Ads Targeting: Targeted Incorrectly - Delivery unevenly distributed: Heavy Delivery in One Location / Demographic</t>
  </si>
  <si>
    <t>Ads Targeting: Targeted Incorrectly - Delivery unevenly distributed: Suggest a Tag</t>
  </si>
  <si>
    <t>Ads Targeting: Targeted Incorrectly - Detailed Targeting: Interest / Behavior Prediction</t>
  </si>
  <si>
    <t>Ads Targeting: Targeted Incorrectly - Detailed Targeting: Suggest a Tag</t>
  </si>
  <si>
    <t>Ads Targeting: Targeted Incorrectly - Language: Language Prediction</t>
  </si>
  <si>
    <t>Ads Targeting: Targeted Incorrectly - Language: Suggest a Tag</t>
  </si>
  <si>
    <t>Ads Targeting: Targeted Incorrectly - Location: 3rd Party Comparision</t>
  </si>
  <si>
    <t>Ads Targeting: Targeted Incorrectly - Location: Ad Set Edited</t>
  </si>
  <si>
    <t>Ads Targeting: Targeted Incorrectly - Location: Ads Preview</t>
  </si>
  <si>
    <t>Ads Targeting: Targeted Incorrectly - Location: Affinity</t>
  </si>
  <si>
    <t>Ads Targeting: Targeted Incorrectly - Location: Different Ads Mixed Up</t>
  </si>
  <si>
    <t>Ads Targeting: Targeted Incorrectly - Location: Non-Paid Impression</t>
  </si>
  <si>
    <t>Ads Targeting: Targeted Incorrectly - Location: Organic Post Impression</t>
  </si>
  <si>
    <t>Ads Targeting: Targeted Incorrectly - Location: Pin Radius</t>
  </si>
  <si>
    <t>Ads Targeting: Targeted Incorrectly - Location: Suggest a Tag</t>
  </si>
  <si>
    <t>Ads Targeting: Targeted Incorrectly - Location: Unintended Setup</t>
  </si>
  <si>
    <t xml:space="preserve">Ads Units (fka Feed Ads): Ad Delivery: </t>
  </si>
  <si>
    <t>Ads Units (fka Feed Ads): Ad Delivery: Delivery Invalidations</t>
  </si>
  <si>
    <t>Ads Units (fka Feed Ads): Ad Delivery: Suggest a Tag</t>
  </si>
  <si>
    <t xml:space="preserve">Ads Units (fka Feed Ads): Ads Post: </t>
  </si>
  <si>
    <t>├óΓé¼┼ôSee Post├óΓé¼┬¥ Option</t>
  </si>
  <si>
    <t>Ads Units (fka Feed Ads): Ads Post: ├óΓé¼┼ôSee Post├óΓé¼┬¥ Option</t>
  </si>
  <si>
    <t>Ads Units (fka Feed Ads): Ads Post: Ã¢â‚¬Å“See PostÃ¢â‚¬Â Option</t>
  </si>
  <si>
    <t>Ads Units (fka Feed Ads): Ads Post: Suggest a Tag</t>
  </si>
  <si>
    <t>Ads Units (fka Feed Ads): Ads Post: UFI behavior (i.e. inconsistent number of likes, missing comments on ads post, etc.)</t>
  </si>
  <si>
    <t xml:space="preserve">Ads Units (fka Feed Ads): Carousel Ads: </t>
  </si>
  <si>
    <t>Ads Units (fka Feed Ads): Carousel Ads: Creation/Editing</t>
  </si>
  <si>
    <t>Ads Units (fka Feed Ads): Carousel Ads: Error Message</t>
  </si>
  <si>
    <t>Ads Units (fka Feed Ads): Carousel Ads: Preview</t>
  </si>
  <si>
    <t>Ads Units (fka Feed Ads): Carousel Ads: Rendering</t>
  </si>
  <si>
    <t>Ads Units (fka Feed Ads): Carousel Ads: Suggest a Tag</t>
  </si>
  <si>
    <t>Ads Units (fka Feed Ads): DCO/PAC Ads: Rendering</t>
  </si>
  <si>
    <t>Ads Units (fka Feed Ads): DCO/PAC Ads: Suggest a Tag</t>
  </si>
  <si>
    <t>Ads Units (fka Feed Ads): Event Ads: Creation/Editing</t>
  </si>
  <si>
    <t>Ads Units (fka Feed Ads): Event Ads: Error Message</t>
  </si>
  <si>
    <t>Ads Units (fka Feed Ads): Event Ads: Rendering</t>
  </si>
  <si>
    <t>Ads Units (fka Feed Ads): Event Ads: Suggest a Tag</t>
  </si>
  <si>
    <t>Ads Units (fka Feed Ads): Right Hand Column Ads: Rendering</t>
  </si>
  <si>
    <t>Ads Units (fka Feed Ads): Right Hand Column Ads: Suggest a Tag</t>
  </si>
  <si>
    <t>Ads Units (fka Feed Ads): Shops Ads: Rendering</t>
  </si>
  <si>
    <t>Ads Units (fka Feed Ads): Shops Ads: Suggest a Tag</t>
  </si>
  <si>
    <t>Ads Units (fka Feed Ads): Single Image Ads - Preview: Ad Image</t>
  </si>
  <si>
    <t>Ads Units (fka Feed Ads): Single Image Ads - Preview: CTA Button</t>
  </si>
  <si>
    <t>Ads Units (fka Feed Ads): Single Image Ads - Preview: Footer Section (Headline, Link Description, Display Link)</t>
  </si>
  <si>
    <t>Ads Units (fka Feed Ads): Single Image Ads - Preview: Injection Options</t>
  </si>
  <si>
    <t>Ads Units (fka Feed Ads): Single Image Ads - Preview: Preview Pane (Blank Preview, Preview Error, etc.)</t>
  </si>
  <si>
    <t>Ads Units (fka Feed Ads): Single Image Ads - Preview: Suggest a Tag</t>
  </si>
  <si>
    <t>Ads Units (fka Feed Ads): Single Image Ads - Preview: Text</t>
  </si>
  <si>
    <t>Ads Units (fka Feed Ads): Single Image Ads - Rendering: Ad Image</t>
  </si>
  <si>
    <t>Ads Units (fka Feed Ads): Single Image Ads - Rendering: CTA Button</t>
  </si>
  <si>
    <t>Ads Units (fka Feed Ads): Single Image Ads - Rendering: Error Message</t>
  </si>
  <si>
    <t>Ads Units (fka Feed Ads): Single Image Ads - Rendering: Footer Section (Headline, Link Description, Display Link)</t>
  </si>
  <si>
    <t>Ads Units (fka Feed Ads): Single Image Ads - Rendering: Page Info (Page Name, Profile Pic, etc.)</t>
  </si>
  <si>
    <t>Ads Units (fka Feed Ads): Single Image Ads - Rendering: Suggest a Tag</t>
  </si>
  <si>
    <t>Ads Units (fka Feed Ads): Single Image Ads - Rendering: Text</t>
  </si>
  <si>
    <t>Ads Units (fka Feed Ads): Suggest a Tag: Suggest a Tag</t>
  </si>
  <si>
    <t xml:space="preserve">Ads Units (fka Feed Ads): URL: </t>
  </si>
  <si>
    <t>Ads Units (fka Feed Ads): URL: Click IDs - fbclid</t>
  </si>
  <si>
    <t>Ads Units (fka Feed Ads): URL: Error Message</t>
  </si>
  <si>
    <t>Ads Units (fka Feed Ads): URL: Preview Behavior</t>
  </si>
  <si>
    <t>Ads Units (fka Feed Ads): URL: Running ad Redirect Behavior</t>
  </si>
  <si>
    <t>Ads Units (fka Feed Ads): URL: Suggest a Tag</t>
  </si>
  <si>
    <t>Ads Units (fka Feed Ads): URL: URL (UTM) Parameters</t>
  </si>
  <si>
    <t>Ads Units (fka Feed Ads): URL: URL Metadata</t>
  </si>
  <si>
    <t xml:space="preserve">App Ads: App Setup: </t>
  </si>
  <si>
    <t>App Ads: App Setup: Ad Account Association</t>
  </si>
  <si>
    <t>App Ads: App Setup: Ad Account Consolidation</t>
  </si>
  <si>
    <t>App Ads: App Setup: App Registration</t>
  </si>
  <si>
    <t>App Ads: App Setup: Install Tracking</t>
  </si>
  <si>
    <t>App Ads: App Setup: SDK</t>
  </si>
  <si>
    <t>App Ads: App Setup: Suggest a Tag</t>
  </si>
  <si>
    <t xml:space="preserve">App Ads: Automated App Ads: </t>
  </si>
  <si>
    <t>App Ads: Automated App Ads: App Selector</t>
  </si>
  <si>
    <t>App Ads: Automated App Ads: Campaign Set Up</t>
  </si>
  <si>
    <t>App Ads: Automated App Ads: Creative Boost</t>
  </si>
  <si>
    <t>App Ads: Automated App Ads: Dynamic Creative Optimization Set Up</t>
  </si>
  <si>
    <t>App Ads: Automated App Ads: iOS 14 Campaign Automated App Ad Setup</t>
  </si>
  <si>
    <t>App Ads: Automated App Ads: Learning Phase</t>
  </si>
  <si>
    <t>App Ads: Automated App Ads: Reporting</t>
  </si>
  <si>
    <t>App Ads: Delivery: App Performance Analysis</t>
  </si>
  <si>
    <t>App Ads: Delivery: DSO</t>
  </si>
  <si>
    <t>App Ads: Manual Creation: App Event Optimization</t>
  </si>
  <si>
    <t>App Ads: Manual Creation: App Install Objective Campaign Setup</t>
  </si>
  <si>
    <t>App Ads: Manual Creation: App Selector</t>
  </si>
  <si>
    <t>App Ads: Manual Creation: CPA Billing</t>
  </si>
  <si>
    <t>App Ads: Manual Creation: Deep Linking</t>
  </si>
  <si>
    <t>App Ads: Manual Creation: Error Messages</t>
  </si>
  <si>
    <t>App Ads: Manual Creation: iOS 14 Campaign Manual Setup</t>
  </si>
  <si>
    <t>App Ads: Manual Creation: Manual Setup Cooldown Period</t>
  </si>
  <si>
    <t>App Ads: Playable Ads: Preview</t>
  </si>
  <si>
    <t>App Ads: Reporting: Ads Manager - Events</t>
  </si>
  <si>
    <t>App Ads: Reporting: Ads Manager - Installs</t>
  </si>
  <si>
    <t>App Ads: Reporting: App Analytics</t>
  </si>
  <si>
    <t>App Ads: Reporting: MMP / Third Party</t>
  </si>
  <si>
    <t>App Ads: Reporting: Suggest a Tag</t>
  </si>
  <si>
    <t>App Ads: Suggest a Tag: Suggest a Tag</t>
  </si>
  <si>
    <t>App Signals: Ads Manager: Conversion Values</t>
  </si>
  <si>
    <t>App Signals: Ads Manager: Creation Errors</t>
  </si>
  <si>
    <t>App Signals: Ads Manager: Optimization Issues</t>
  </si>
  <si>
    <t>App Signals: Ads Manager: Purchases</t>
  </si>
  <si>
    <t>Standard Conversions (Non-Purchase)</t>
  </si>
  <si>
    <t>App Signals: Ads Manager: Standard Conversions (Non-Purchase)</t>
  </si>
  <si>
    <t>Suggest A Tag</t>
  </si>
  <si>
    <t>App Signals: Ads Manager: Suggest A Tag</t>
  </si>
  <si>
    <t xml:space="preserve">App Signals: Events Manager: </t>
  </si>
  <si>
    <t>App Signals: Events Manager: Advanced Matching</t>
  </si>
  <si>
    <t>App Signals: Events Manager: Codeless Event Setup Tool</t>
  </si>
  <si>
    <t>App Signals: Events Manager: Diagnostics</t>
  </si>
  <si>
    <t>App Signals: Events Manager: Event Fires</t>
  </si>
  <si>
    <t>App Signals: Events Manager: Event Parameter</t>
  </si>
  <si>
    <t>App Signals: Events Manager: Partner Integration</t>
  </si>
  <si>
    <t>App Signals: Events Manager: Test Events</t>
  </si>
  <si>
    <t xml:space="preserve">App Signals: SKAdNetwork (SKAN) Configuring App Events: </t>
  </si>
  <si>
    <t>App Signals: SKAdNetwork (SKAN) Configuring App Events: "Customize" Event Configuration</t>
  </si>
  <si>
    <t>App Signals: SKAdNetwork (SKAN) Configuring App Events: "Partner" Event Configuration</t>
  </si>
  <si>
    <t>App Signals: SKAdNetwork (SKAN) Configuring App Events: "Recommended" Event Configuration</t>
  </si>
  <si>
    <t>App Signals: SKAdNetwork (SKAN) Configuring App Events: SKadNetwork Configuration UI Issues</t>
  </si>
  <si>
    <t>App Signals: SKAdNetwork (SKAN) Configuring App Events: Suggest A Tag</t>
  </si>
  <si>
    <t>App Signals: Suggest a Tag: Suggest a Tag</t>
  </si>
  <si>
    <t>AR Ads: Creation: Can't Preview</t>
  </si>
  <si>
    <t>AR Ads: Creation: No Template</t>
  </si>
  <si>
    <t>AR Ads: Creation: Suggest a Tag</t>
  </si>
  <si>
    <t>AR Ads: Creation: URL Issues</t>
  </si>
  <si>
    <t>AR Ads: Effects: Can't Upload</t>
  </si>
  <si>
    <t>AR Ads: Effects: Missing Effect</t>
  </si>
  <si>
    <t>AR Ads: Effects: Suggest a Tag</t>
  </si>
  <si>
    <t>AR Ads: Metrics: Incorrect Metrics</t>
  </si>
  <si>
    <t>AR Ads: Metrics: Low Performance</t>
  </si>
  <si>
    <t>AR Ads: Metrics: Missing</t>
  </si>
  <si>
    <t>AR Ads: Metrics: Suggest a Tag</t>
  </si>
  <si>
    <t>AR Ads: Suggest a Tag: Suggest a Tag</t>
  </si>
  <si>
    <t xml:space="preserve">Attribution: Ad Platform Setup: </t>
  </si>
  <si>
    <t>Attribution: Ad Platform Setup: Ad Platform Implementation</t>
  </si>
  <si>
    <t>Attribution: Ad Platform Setup: Add/Remove Ad Platform</t>
  </si>
  <si>
    <t>Attribution: Ad Platform Setup: Mapping Data</t>
  </si>
  <si>
    <t>Attribution: Ad Platform Setup: Reporting</t>
  </si>
  <si>
    <t>Attribution: Ad Platform Setup: Suggest a Tag</t>
  </si>
  <si>
    <t xml:space="preserve">Attribution: Attribution Access: </t>
  </si>
  <si>
    <t>Attribution: Attribution Access: Add/Remove User</t>
  </si>
  <si>
    <t>Attribution: Attribution Access: Share Data with Partner</t>
  </si>
  <si>
    <t>Attribution: Attribution Access: Suggest a Tag</t>
  </si>
  <si>
    <t>Attribution: Attribution Access: UI Loading Issues</t>
  </si>
  <si>
    <t>Attribution: Conversion Paths Tab - Cross-Device Paths: Education</t>
  </si>
  <si>
    <t>Attribution: Conversion Paths Tab - Cross-Device Paths: Incorrect Data</t>
  </si>
  <si>
    <t>Attribution: Conversion Paths Tab - Cross-Device Paths: Missing Data</t>
  </si>
  <si>
    <t xml:space="preserve">Attribution: Custom Report  - UTM Parameters: </t>
  </si>
  <si>
    <t>Attribution: Custom Report  - UTM Parameters: Education</t>
  </si>
  <si>
    <t>Attribution: Custom Report  - UTM Parameters: Exclude Referring Domain</t>
  </si>
  <si>
    <t>Attribution: Custom Report  - UTM Parameters: Missing Data</t>
  </si>
  <si>
    <t>Attribution: Custom Report  - UTM Parameters: Suggest a Tag</t>
  </si>
  <si>
    <t>Attribution: Custom Report  - UTM Parameters: UTM Parameter Classification</t>
  </si>
  <si>
    <t xml:space="preserve">Attribution: Custom Report ├óΓé¼ΓÇ¥ Conversion Paths Report: </t>
  </si>
  <si>
    <t>Attribution: Custom Report ├óΓé¼ΓÇ¥ Conversion Paths Report: Data Explanation</t>
  </si>
  <si>
    <t>Attribution: Custom Report ├óΓé¼ΓÇ¥ Conversion Paths Report: Discrepancy</t>
  </si>
  <si>
    <t>Attribution: Custom Report ├óΓé¼ΓÇ¥ Conversion Paths Report: Download Error</t>
  </si>
  <si>
    <t>Attribution: Custom Report ├óΓé¼ΓÇ¥ Conversion Paths Report: Missing Data</t>
  </si>
  <si>
    <t>Attribution: Custom Report ├óΓé¼ΓÇ¥ Conversion Paths Report: Report Generate Failure</t>
  </si>
  <si>
    <t>Attribution: Custom Report ├óΓé¼ΓÇ¥ Conversion Paths Report: Report Scheduling</t>
  </si>
  <si>
    <t>Attribution: Custom Report ├óΓé¼ΓÇ¥ Conversion Paths Report: Suggest a Tag</t>
  </si>
  <si>
    <t>Attribution: Custom Report ├óΓé¼ΓÇ¥ Dashboard: Data Explanation</t>
  </si>
  <si>
    <t>Attribution: Custom Report ├óΓé¼ΓÇ¥ Dashboard: Missing Data</t>
  </si>
  <si>
    <t>Attribution: Custom Report ├óΓé¼ΓÇ¥ Dashboard: Suggest a Tag</t>
  </si>
  <si>
    <t>Attribution: Custom Report ├óΓé¼ΓÇ¥ Data-Driven Attribution Report: Data Explanation</t>
  </si>
  <si>
    <t>Attribution: Custom Report ├óΓé¼ΓÇ¥ Data-Driven Attribution Report: Discrepancy</t>
  </si>
  <si>
    <t>Attribution: Custom Report ├óΓé¼ΓÇ¥ Data-Driven Attribution Report: Incorrect Data</t>
  </si>
  <si>
    <t>Attribution: Custom Report ├óΓé¼ΓÇ¥ Data-Driven Attribution Report: Missing Data</t>
  </si>
  <si>
    <t>Attribution: Custom Report ├óΓé¼ΓÇ¥ Data-Driven Attribution Report: Report Generate Failure</t>
  </si>
  <si>
    <t>Attribution: Custom Report ├óΓé¼ΓÇ¥ Data-Driven Attribution Report: Report Scheduling</t>
  </si>
  <si>
    <t>Attribution: Custom Report ├óΓé¼ΓÇ¥ Data-Driven Attribution Report: Suggest a Tag</t>
  </si>
  <si>
    <t>Attribution: Custom Report ├óΓé¼ΓÇ¥ Download Dashboard Data: Download Error</t>
  </si>
  <si>
    <t>Attribution: Custom Report ├óΓé¼ΓÇ¥ Download Dashboard Data: Suggest a Tag</t>
  </si>
  <si>
    <t>Attribution: Custom Report Ã¢â‚¬â€ Conversion Paths Report: Report Generate Failure</t>
  </si>
  <si>
    <t>Attribution: Custom Report Ã¢â‚¬â€ Conversion Paths Report: Suggest a Tag</t>
  </si>
  <si>
    <t>Attribution: Custom Report Ã¢â‚¬â€ Dashboard: Data Explanation</t>
  </si>
  <si>
    <t>Attribution: Custom Report Ã¢â‚¬â€ Dashboard: Missing Data</t>
  </si>
  <si>
    <t>Attribution: Custom Report Ã¢â‚¬â€ Data-Driven Attribution Report: Data Explanation</t>
  </si>
  <si>
    <t>Attribution: Custom Report Ã¢â‚¬â€ Data-Driven Attribution Report: Missing Data</t>
  </si>
  <si>
    <t>Attribution: Performance Tab: Data-Driven Attribution</t>
  </si>
  <si>
    <t>Attribution: Performance Tab: Discrepancy</t>
  </si>
  <si>
    <t>Attribution: Performance Tab: Education</t>
  </si>
  <si>
    <t>Attribution: Performance Tab: Incorrect Data</t>
  </si>
  <si>
    <t>Attribution: Performance Tab: Missing Data</t>
  </si>
  <si>
    <t>Attribution: Performance Tab: Suggest a Tag</t>
  </si>
  <si>
    <t>Attribution: Settings - Data Sources: Add/Remove Ad Account</t>
  </si>
  <si>
    <t>Attribution: Settings - Data Sources: Add/Remove App Events</t>
  </si>
  <si>
    <t>Attribution: Settings - Data Sources: Add/Remove Custom Conversions</t>
  </si>
  <si>
    <t>Attribution: Settings - Data Sources: Add/Remove Offline Conversions</t>
  </si>
  <si>
    <t>Attribution: Settings - Data Sources: Add/Remove Pixel</t>
  </si>
  <si>
    <t>Attribution: Settings - Data Sources: App Events</t>
  </si>
  <si>
    <t>Attribution: Settings - Data Sources: Create/Remove Line of Business</t>
  </si>
  <si>
    <t>Attribution: Settings - Data Sources: Pixel Events</t>
  </si>
  <si>
    <t>Attribution: Settings - Data Sources: Suggest a Tag</t>
  </si>
  <si>
    <t>Attribution: Suggest a Tag: Suggest a Tag</t>
  </si>
  <si>
    <t>Attribution: Suggest a Tag: UI Loading Issues</t>
  </si>
  <si>
    <t xml:space="preserve">Audience Insights: Data Not Populating: </t>
  </si>
  <si>
    <t>Audience Insights: Data Not Populating: Access/Permissions</t>
  </si>
  <si>
    <t>Audience Insights: Data Not Populating: Audience Size</t>
  </si>
  <si>
    <t>Audience Insights: Data Not Populating: Filter Selection</t>
  </si>
  <si>
    <t>Audience Insights: Data Not Populating: New Audience Delay</t>
  </si>
  <si>
    <t>Audience Insights: Data Not Populating: Query Limit</t>
  </si>
  <si>
    <t>Audience Insights: Data Not Populating: Suggest a Tag</t>
  </si>
  <si>
    <t>Audience Insights: Suggest a Tag: Suggest a Tag</t>
  </si>
  <si>
    <t>Audience Insights: UI Issue: Buttons</t>
  </si>
  <si>
    <t>Audience Insights: UI Issue: Filters</t>
  </si>
  <si>
    <t>Audience Insights: UI Issue: Graphs</t>
  </si>
  <si>
    <t>Audience Insights: UI Issue: Suggest a Tag</t>
  </si>
  <si>
    <t>Audience Insights [Deprecated]: Data Not Populating: Access/Permissions</t>
  </si>
  <si>
    <t>Audience Insights [Deprecated]: Data Not Populating: Query Limit</t>
  </si>
  <si>
    <t>Audience Insights [Deprecated]: Data Not Populating: Suggest a Tag</t>
  </si>
  <si>
    <t>Audience Insights [Deprecated]: Suggest a Tag: Suggest a Tag</t>
  </si>
  <si>
    <t>Audience Insights [Deprecated]: UI Issue: Buttons</t>
  </si>
  <si>
    <t>Audience Insights [Deprecated]: UI Issue: Filters</t>
  </si>
  <si>
    <t>Audience Insights [Deprecated]: UI Issue: Suggest a Tag</t>
  </si>
  <si>
    <t>Audience Network Policy: Ads Quality: Report Bad Ad</t>
  </si>
  <si>
    <t>Audience Network Policy: Ads Quality: Suggest a Tag</t>
  </si>
  <si>
    <t>Audience Network Policy: Blocks: Banhammer</t>
  </si>
  <si>
    <t>Audience Network Policy: Blocks: Bundle Onboarding</t>
  </si>
  <si>
    <t>Audience Network Policy: Blocks: Pending Domain Approval</t>
  </si>
  <si>
    <t>Audience Network Policy: Blocks: Rejected Domain Appeal</t>
  </si>
  <si>
    <t>Audience Network Policy: Blocks: Suggest a Tag</t>
  </si>
  <si>
    <t>Audience Network Policy: Platform Policy: Platform Policy Violation</t>
  </si>
  <si>
    <t>Audience Network Policy: Platform Policy: Suggest a Tag</t>
  </si>
  <si>
    <t>Audience Network Policy: Suggest a Tag: Suggest a Tag</t>
  </si>
  <si>
    <t>Blueprint Certification: Administrative Issues: AEP - confusion of how to schedule an online exam</t>
  </si>
  <si>
    <t>Blueprint Certification: Administrative Issues: Benefit of Certification</t>
  </si>
  <si>
    <t>Blueprint Certification: Administrative Issues: Certification General Inquiry and Feedback</t>
  </si>
  <si>
    <t>Blueprint Certification: Administrative Issues: Education Partnership</t>
  </si>
  <si>
    <t>Blueprint Certification: Administrative Issues: Request for Statistics</t>
  </si>
  <si>
    <t>Blueprint Certification: Administrative Issues: Suggest a Tag</t>
  </si>
  <si>
    <t xml:space="preserve">Blueprint Certification: Badge or Acclaim: </t>
  </si>
  <si>
    <t>Blueprint Certification: Badge or Acclaim: Badge Definition</t>
  </si>
  <si>
    <t>Blueprint Certification: Badge or Acclaim: How to Locate a Badge</t>
  </si>
  <si>
    <t>Blueprint Certification: Badge or Acclaim: How to Share a Badge</t>
  </si>
  <si>
    <t>Blueprint Certification: Cannot Take Exam: Browser Technical Issue</t>
  </si>
  <si>
    <t>Blueprint Certification: Cannot Take Exam: Rescheduling and Cancellation</t>
  </si>
  <si>
    <t>Blueprint Certification: Certification Requirements or Exam Transition: Current Certifications</t>
  </si>
  <si>
    <t>Blueprint Certification: Confirmation: Request for Exam Confirmation</t>
  </si>
  <si>
    <t>Blueprint Certification: Confirmation: Suggest a Tag</t>
  </si>
  <si>
    <t>Blueprint Certification: Exam-taking Option: Language Options</t>
  </si>
  <si>
    <t>Blueprint Certification: Exam-taking Option: Online vs Onsite</t>
  </si>
  <si>
    <t>Blueprint Certification: Physical Awards: Physical Award Is Broken</t>
  </si>
  <si>
    <t>Blueprint Certification: Profile: Update Email</t>
  </si>
  <si>
    <t>Blueprint Certification: Profile: Update Name - Legal Name Changed</t>
  </si>
  <si>
    <t>Blueprint Certification: Profile: Update Name - Non-Legal to Legal Name</t>
  </si>
  <si>
    <t>Blueprint Certification: Study Materials: Recommended eLearnings</t>
  </si>
  <si>
    <t>Blueprint Certification: Voucher: How to Use a Voucher</t>
  </si>
  <si>
    <t>Blueprint Certification: Voucher: Voucher Discount</t>
  </si>
  <si>
    <t>Blueprint eLearning: Cannot Complete a Course: Platform Functionality</t>
  </si>
  <si>
    <t>Blueprint eLearning: Cannot Complete a Course: User Side Issue</t>
  </si>
  <si>
    <t>Blueprint eLearning: Cannot Start or Open a Course: Cannot Open - Unknown - To Be Reviewed</t>
  </si>
  <si>
    <t>Blueprint eLearning: Cannot Start or Open a Course: Platform Functionality</t>
  </si>
  <si>
    <t>Blueprint eLearning: Cannot Start or Open a Course: Suggest a Tag</t>
  </si>
  <si>
    <t>User Side issue</t>
  </si>
  <si>
    <t>Blueprint eLearning: Cannot Start or Open a Course: User Side issue</t>
  </si>
  <si>
    <t>Blueprint eLearning: Course Award and History: Suggest a Tag</t>
  </si>
  <si>
    <t>Blueprint eLearning: Course Content Issues: eLearning General Inquiry and Feedback</t>
  </si>
  <si>
    <t>Blueprint eLearning: Course Content Issues: Incorrect or Out of Date Content</t>
  </si>
  <si>
    <t>Blueprint eLearning: Course Content Issues: Suggest a Tag</t>
  </si>
  <si>
    <t>Blueprint eLearning: Out of Scope: Suggest a Tag</t>
  </si>
  <si>
    <t>Blueprint eLearning: Permission Issues: Activity Locked</t>
  </si>
  <si>
    <t>Blueprint eLearning: Profile Issues: Delete Blueprint Account</t>
  </si>
  <si>
    <t>Blueprint eLearning: Profile Issues: Suggest a Tag</t>
  </si>
  <si>
    <t>Blueprint eLearning: Suggest a Tag: Suggest a Tag</t>
  </si>
  <si>
    <t>Blueprint In-person Training: Event Support: Change or Cancel Event RSVP</t>
  </si>
  <si>
    <t>Blueprint In-person Training: Event Support: Interested in In-person Training</t>
  </si>
  <si>
    <t>Blueprint In-person Training: Event Support: Post-Event Inquiry</t>
  </si>
  <si>
    <t>Blueprint In-person Training: Event Support: Request for Event Confirmation</t>
  </si>
  <si>
    <t>Blueprint In-person Training: Event Support: Suggest a Tag</t>
  </si>
  <si>
    <t>Blueprint In-person Training: Suggest a Tag: Suggest a Tag</t>
  </si>
  <si>
    <t xml:space="preserve">Branded Content: FB Branded Content: </t>
  </si>
  <si>
    <t>Branded Content: FB Branded Content: Ad Creation - Boost Post flow</t>
  </si>
  <si>
    <t>Branded Content: FB Branded Content: Ad Creation - Locating Existing post</t>
  </si>
  <si>
    <t>Branded Content: FB Branded Content: Ad Creation - Missing BC Composer</t>
  </si>
  <si>
    <t>Branded Content: FB Branded Content: Reporting, Metrics, and Insights</t>
  </si>
  <si>
    <t>Branded Content: FB Branded Content: Suggest a Tag</t>
  </si>
  <si>
    <t>Branded Content: FB Branded Content: Tagging a brand</t>
  </si>
  <si>
    <t>Branded Content: FB Branded Content: Tagging a creator</t>
  </si>
  <si>
    <t xml:space="preserve">Branded Content: IG Paid Partnerships: </t>
  </si>
  <si>
    <t>Branded Content: IG Paid Partnerships: Approvals</t>
  </si>
  <si>
    <t>Branded Content: IG Paid Partnerships: Creation and tagging</t>
  </si>
  <si>
    <t>Branded Content: IG Paid Partnerships: IG Stories</t>
  </si>
  <si>
    <t>Branded Content: IG Paid Partnerships: Page and BM connections</t>
  </si>
  <si>
    <t>Branded Content: IG Paid Partnerships: Reporting, Metrics, and Insights</t>
  </si>
  <si>
    <t>Branded Content: IG Paid Partnerships: Request Access</t>
  </si>
  <si>
    <t>Branded Content: IG Paid Partnerships: Suggest a Tag</t>
  </si>
  <si>
    <t>Branded Content: Suggest a Tag: Suggest a Tag</t>
  </si>
  <si>
    <t>Business Content Creation and Management: Business Composer App: Business Composer (App) Boost Post</t>
  </si>
  <si>
    <t>Business Content Creation and Management: Business Composer App: Business Composer (App) Post Creation</t>
  </si>
  <si>
    <t>Business Content Creation and Management: Business Composer App: Business Composer (App) Post Preview</t>
  </si>
  <si>
    <t>Business Content Creation and Management: Business Composer App: Business Composer (App) Post Scheduling</t>
  </si>
  <si>
    <t>Business Content Creation and Management: Business Composer App: Business Composer (App) Product Tagging</t>
  </si>
  <si>
    <t>Business Content Creation and Management: Business Composer Web: Business Composer (Web) Boost Post</t>
  </si>
  <si>
    <t>Business Content Creation and Management: Business Composer Web: Business Composer (Web) Hashtags</t>
  </si>
  <si>
    <t>Business Content Creation and Management: Business Composer Web: Business Composer (Web) Link Preview</t>
  </si>
  <si>
    <t>Business Content Creation and Management: Business Composer Web: Business Composer (Web) Post Deleting</t>
  </si>
  <si>
    <t>Business Content Creation and Management: Business Composer Web: Business Composer (Web) Post Scheduling</t>
  </si>
  <si>
    <t>Business Content Creation and Management: Business Composer Web: Business Composer (Web) Product Tagging</t>
  </si>
  <si>
    <t>Business Content Creation and Management: Business Manager Pages Posts Tab: Business Manager Pages Composer</t>
  </si>
  <si>
    <t>Business Content Creation and Management: Business Manager Pages Posts Tab: Business Manager Pages Posts Scheduling</t>
  </si>
  <si>
    <t>Business Content Creation and Management: Business Manager Pages Posts Tab: Business Manager Pages Posts Tab</t>
  </si>
  <si>
    <t>Business Content Creation and Management: Business Manager Pages Posts Tab: Business Manager Pages Posts UI</t>
  </si>
  <si>
    <t>Business Content Creation and Management: Business Manager Pages Posts Tab: Business Manager Pages Scheduled Tab</t>
  </si>
  <si>
    <t>Business Content Creation and Management: Business Suite (App) Post Tab: Business Suite (App) Boost Post</t>
  </si>
  <si>
    <t>Business Content Creation and Management: Business Suite (App) Post Tab: Business Suite (App) Drafts Tab</t>
  </si>
  <si>
    <t>Business Content Creation and Management: Business Suite (App) Post Tab: Business Suite (App) Post Detail</t>
  </si>
  <si>
    <t>Business Content Creation and Management: Business Suite (App) Post Tab: Business Suite (App) Recent Posts</t>
  </si>
  <si>
    <t>Business Content Creation and Management: Business Suite (Web) Post Tab: Business Suite (Web) Boost Post</t>
  </si>
  <si>
    <t>Business Content Creation and Management: Business Suite (Web) Post Tab: Business Suite (Web) Calendar View</t>
  </si>
  <si>
    <t>Business Content Creation and Management: Business Suite (Web) Post Tab: Business Suite (Web) Page Selection</t>
  </si>
  <si>
    <t>Business Content Creation and Management: Business Suite (Web) Post Tab: Business Suite (Web) Scheduled Tab</t>
  </si>
  <si>
    <t>Business Content Creation and Management: Business Suite (Web) Post Tab: Business Suite (Web) UI Rendering</t>
  </si>
  <si>
    <t>Business Content Creation and Management: Business Suite (Web) Post Tab: Suggest a Tag</t>
  </si>
  <si>
    <t>Business Content Creation and Management: Pages Publishing Tools (PPT): Pages Publishing Tools Composer</t>
  </si>
  <si>
    <t>Business Content Creation and Management: Pages Publishing Tools (PPT): Pages Publishing Tools Expiring Post</t>
  </si>
  <si>
    <t>Business Content Creation and Management: Pages Publishing Tools (PPT): Pages Publishing Tools Post Preview</t>
  </si>
  <si>
    <t>Business Content Creation and Management: Pages Publishing Tools (PPT): Pages Publishing Tools Post Scheduling</t>
  </si>
  <si>
    <t>Business Content Creation and Management: Pages Publishing Tools (PPT): Pages Publishing Tools Published Tab</t>
  </si>
  <si>
    <t>Business Content Creation and Management: Pages Publishing Tools (PPT): Pages Publishing Tools Scheduled Tab</t>
  </si>
  <si>
    <t>Business Content Creation and Management: Pages Publishing Tools (PPT): Suggest a Tag</t>
  </si>
  <si>
    <t>Business Content Creation and Management: Suggest a Tag: Suggest a Tag</t>
  </si>
  <si>
    <t>Business Insights: Exports: Suggest a Tag</t>
  </si>
  <si>
    <t>Business Insights: Insights UI - Mobile: Accounts Selection - Facebook</t>
  </si>
  <si>
    <t>Business Insights: Insights UI - Mobile: Accounts Selection - Instagram</t>
  </si>
  <si>
    <t>Business Insights: Insights UI - Web: Accounts Selection - Instagram</t>
  </si>
  <si>
    <t>Business Insights: Metrics - Comparisons: 3rd Party Platforms</t>
  </si>
  <si>
    <t>Business Insights: Metrics - Comparisons: Ads Manager</t>
  </si>
  <si>
    <t>Business Insights: Metrics - Facebook Page: Ads Metrics</t>
  </si>
  <si>
    <t>Business Insights: Metrics - Facebook Page: Link Clicks</t>
  </si>
  <si>
    <t>Business Insights: Metrics - Facebook Page: Page Likes</t>
  </si>
  <si>
    <t>Business Insights: Metrics - Facebook Page: Page Reach</t>
  </si>
  <si>
    <t>Business Insights: Metrics - Facebook Page: Post Reach</t>
  </si>
  <si>
    <t>Business Insights: Metrics - Facebook Page: Post Reactions, Comments, Shares</t>
  </si>
  <si>
    <t>Business Insights: Metrics - Facebook Page: Suggest a Tag</t>
  </si>
  <si>
    <t>Business Insights: Metrics - Facebook Page: Video Metrics</t>
  </si>
  <si>
    <t xml:space="preserve">Business Insights: Metrics - Instagram: </t>
  </si>
  <si>
    <t>Business Insights: Metrics - Instagram: Audience (Gender/Cities/Countries)</t>
  </si>
  <si>
    <t>Business Insights: Metrics - Instagram: IG Followers</t>
  </si>
  <si>
    <t>Business Insights: Metrics - Instagram: Instagram Interactions</t>
  </si>
  <si>
    <t>Business Insights: Metrics - Instagram: Post Likes, Comments, Shares</t>
  </si>
  <si>
    <t>Business Insights: Metrics - Instagram: Suggest a Tag</t>
  </si>
  <si>
    <t>Business Insights: Suggest a Tag: Suggest a Tag</t>
  </si>
  <si>
    <t xml:space="preserve">Business Manager: Ad Account Settings (account level): </t>
  </si>
  <si>
    <t>Business Manager: Ad Account Settings (account level): Activate/Deactivate Ad Account</t>
  </si>
  <si>
    <t>Business Manager: Ad Account Settings (account level): Pages Settings Tab</t>
  </si>
  <si>
    <t>Business Manager: Ad Account Settings (account level): Suggest a Tag</t>
  </si>
  <si>
    <t>Business Manager: Ad Account Settings (account level): UI Loading</t>
  </si>
  <si>
    <t>Business Manager: Ad Account Settings (account level): Unable to add/ remove users</t>
  </si>
  <si>
    <t>Business Manager: Ad Account Settings (account level): Unable to update account Info (Name, Address)</t>
  </si>
  <si>
    <t xml:space="preserve">Business Manager: Business Home Page: </t>
  </si>
  <si>
    <t>Business Manager: Business Home Page: Business Home - Assets Cards</t>
  </si>
  <si>
    <t>Business Manager: Business Home Page: Business Selector</t>
  </si>
  <si>
    <t>Business Manager: Business Home Page: Suggest a Tag</t>
  </si>
  <si>
    <t xml:space="preserve">Business Manager: Business Settings - Ad Account: </t>
  </si>
  <si>
    <t>Business Manager: Business Settings - Ad Account: Add An Account - General Issues</t>
  </si>
  <si>
    <t>Business Manager: Business Settings - Ad Account: Add People to Ad Account</t>
  </si>
  <si>
    <t>Business Manager: Business Settings - Ad Account: Advertising on Behalf of - creation flow</t>
  </si>
  <si>
    <t>Business Manager: Business Settings - Ad Account: Advertising on Behalf of - edit flow</t>
  </si>
  <si>
    <t>Business Manager: Business Settings - Ad Account: Assign Partners</t>
  </si>
  <si>
    <t>Business Manager: Business Settings - Ad Account: Create New Ad Account</t>
  </si>
  <si>
    <t>Business Manager: Business Settings - Ad Account: Deactivate/ Reactivate Ad Account</t>
  </si>
  <si>
    <t>Business Manager: Business Settings - Ad Account: Permission Confusion (notabug)</t>
  </si>
  <si>
    <t>Business Manager: Business Settings - Ad Account: Remove Partners Ad Account</t>
  </si>
  <si>
    <t>Business Manager: Business Settings - Ad Account: Request Access - BM-Owned Ad Account</t>
  </si>
  <si>
    <t>Business Manager: Business Settings - Ad Account: Request Access - Personal Ad Account</t>
  </si>
  <si>
    <t>Business Manager: Business Settings - Ad Account: Suggest a Tag</t>
  </si>
  <si>
    <t>Business Manager: Business Settings - Ad Account: UI Loading</t>
  </si>
  <si>
    <t>Business Manager: Business Settings - Business Asset Group: Permission assignment issue via BAG</t>
  </si>
  <si>
    <t>Business Manager: Business Settings - Business Asset Group: Suggest a Tag</t>
  </si>
  <si>
    <t>Business Manager: Business Settings - Business Asset Group: UI Loading</t>
  </si>
  <si>
    <t>Business Manager: Business Settings - Business Asset Group: Unable to create BAG</t>
  </si>
  <si>
    <t>Business Manager: Business Settings - Business Asset Group: Unable to delete / rename BAG</t>
  </si>
  <si>
    <t xml:space="preserve">Business Manager: Business Settings - Business Deletion: </t>
  </si>
  <si>
    <t>Business Manager: Business Settings - Business Deletion: Ad Account has business payment method connected</t>
  </si>
  <si>
    <t>Business Manager: Business Settings - Business Deletion: Has access to many accessed asssets</t>
  </si>
  <si>
    <t>Business Manager: Business Settings - Business Deletion: Scheduled deletion didn't happen due to unknown reason</t>
  </si>
  <si>
    <t>Business Manager: Business Settings - Business Deletion: Self-resolvable deletion failures</t>
  </si>
  <si>
    <t>Business Manager: Business Settings - Business Deletion: Suggest a Tag</t>
  </si>
  <si>
    <t>Business Manager: Business Settings - Business Deletion: Too many policy-disabled ad accounts</t>
  </si>
  <si>
    <t>Business Manager: Business Settings - Business Deletion: Un-releasable or un-deletable assets failures</t>
  </si>
  <si>
    <t xml:space="preserve">Business Manager: Business Settings - Business Verification: </t>
  </si>
  <si>
    <t>Business Manager: Business Settings - Business Verification: Disabled verification button</t>
  </si>
  <si>
    <t>Business Manager: Business Settings - Business Verification: Suggest a Tag</t>
  </si>
  <si>
    <t>Business Manager: Business Settings - Business Verification: UI Loading</t>
  </si>
  <si>
    <t>Business Manager: Business Settings - Business Verification: Verification code not received</t>
  </si>
  <si>
    <t xml:space="preserve">Business Manager: Business Settings - Instagram: </t>
  </si>
  <si>
    <t>Business Manager: Business Settings - Instagram: Add IG Handle - General Issues</t>
  </si>
  <si>
    <t>Business Manager: Business Settings - Instagram: Add IG Handle - Login issues</t>
  </si>
  <si>
    <t>Business Manager: Business Settings - Instagram: Assign IG Handle to an Ad Account</t>
  </si>
  <si>
    <t>Business Manager: Business Settings - Instagram: Assign IG Handle to Partners</t>
  </si>
  <si>
    <t>Business Manager: Business Settings - Instagram: IG Business Issues</t>
  </si>
  <si>
    <t>Business Manager: Business Settings - Instagram: Remove IG handle</t>
  </si>
  <si>
    <t>Business Manager: Business Settings - Instagram: Suggest a Tag</t>
  </si>
  <si>
    <t>Business Manager: Business Settings - Instagram: UI Loading</t>
  </si>
  <si>
    <t xml:space="preserve">Business Manager: Business Settings - Other Assets: </t>
  </si>
  <si>
    <t>Business Manager: Business Settings - Other Assets: Apps - Add an App</t>
  </si>
  <si>
    <t>Business Manager: Business Settings - Other Assets: Apps - Remove</t>
  </si>
  <si>
    <t>Business Manager: Business Settings - Other Assets: Apps - Request Access</t>
  </si>
  <si>
    <t>Business Manager: Business Settings - Other Assets: Apps - Role Assignment</t>
  </si>
  <si>
    <t>Business Manager: Business Settings - Other Assets: Catalog - Delete</t>
  </si>
  <si>
    <t>Business Manager: Business Settings - Other Assets: Catalog - Request Access</t>
  </si>
  <si>
    <t>Business Manager: Business Settings - Other Assets: Catalog - Role Assignment</t>
  </si>
  <si>
    <t>Business Manager: Business Settings - Other Assets: Managing Verified Domains as Asset</t>
  </si>
  <si>
    <t>Business Manager: Business Settings - Other Assets: Suggest a Tag</t>
  </si>
  <si>
    <t>Business Manager: Business Settings - Other Assets: UI Loading</t>
  </si>
  <si>
    <t xml:space="preserve">Business Manager: Business Settings - Pages: </t>
  </si>
  <si>
    <t>Business Manager: Business Settings - Pages: 7 days limit (notabug)</t>
  </si>
  <si>
    <t>Business Manager: Business Settings - Pages: Add A Page - General Pages</t>
  </si>
  <si>
    <t>Business Manager: Business Settings - Pages: Add A Page - Verified Pages</t>
  </si>
  <si>
    <t>Business Manager: Business Settings - Pages: Add People to Pages</t>
  </si>
  <si>
    <t>Business Manager: Business Settings - Pages: Assign Pages to Partners</t>
  </si>
  <si>
    <t>Business Manager: Business Settings - Pages: Create A Page</t>
  </si>
  <si>
    <t>Business Manager: Business Settings - Pages: Permission Confusion (notabug)</t>
  </si>
  <si>
    <t>Business Manager: Business Settings - Pages: Remove A Page</t>
  </si>
  <si>
    <t>Business Manager: Business Settings - Pages: Request Access - General Pages</t>
  </si>
  <si>
    <t>Business Manager: Business Settings - Pages: Request Access - Verified Pages</t>
  </si>
  <si>
    <t>Business Manager: Business Settings - Pages: Suggest a Tag</t>
  </si>
  <si>
    <t>Business Manager: Business Settings - Pages: UI Loading</t>
  </si>
  <si>
    <t xml:space="preserve">Business Manager: Business Settings - Pixel: </t>
  </si>
  <si>
    <t>Business Manager: Business Settings - Pixel: Add People to Pixel</t>
  </si>
  <si>
    <t>Business Manager: Business Settings - Pixel: Assign Pixel to Ad Account</t>
  </si>
  <si>
    <t>Business Manager: Business Settings - Pixel: Assign Pixel to Partners</t>
  </si>
  <si>
    <t>Business Manager: Business Settings - Pixel: Create New Pixel</t>
  </si>
  <si>
    <t>Business Manager: Business Settings - Pixel: Create New Pixel - Max Limit Reached (notabug)</t>
  </si>
  <si>
    <t>Business Manager: Business Settings - Pixel: Permission Confusion (notabug)</t>
  </si>
  <si>
    <t>Business Manager: Business Settings - Pixel: Suggest a Tag</t>
  </si>
  <si>
    <t>Business Manager: Business Settings - Pixel: UI Loading</t>
  </si>
  <si>
    <t xml:space="preserve">Business Manager: Business Settings - Users: </t>
  </si>
  <si>
    <t>Business Manager: Business Settings - Users: Partner - Add</t>
  </si>
  <si>
    <t>Business Manager: Business Settings - Users: Partner - Remove</t>
  </si>
  <si>
    <t>Business Manager: Business Settings - Users: Partner - UI Loading</t>
  </si>
  <si>
    <t>Business Manager: Business Settings - Users: People - Add</t>
  </si>
  <si>
    <t>Business Manager: Business Settings - Users: People - Remove</t>
  </si>
  <si>
    <t>Business Manager: Business Settings - Users: People - UI Loading</t>
  </si>
  <si>
    <t>Business Manager: Business Settings - Users: Role Assignment</t>
  </si>
  <si>
    <t>Business Manager: Business Settings - Users: Suggest a Tag</t>
  </si>
  <si>
    <t xml:space="preserve">Business Manager: Domain Verification: </t>
  </si>
  <si>
    <t>Business Manager: Domain Verification: Domain Claimed by Another Business Manager (BM)</t>
  </si>
  <si>
    <t>Business Manager: Domain Verification: Incorrect Implementation  [Deprecated]</t>
  </si>
  <si>
    <t>Business Manager: Domain Verification: Suggest a Tag</t>
  </si>
  <si>
    <t>Business Manager: Domain Verification: Verify Domain with Domain Name System (DNS)</t>
  </si>
  <si>
    <t>Business Manager: Domain Verification: Verify Domain with HTML</t>
  </si>
  <si>
    <t>Business Manager: Domain Verification: Verify Domain with Metatag</t>
  </si>
  <si>
    <t xml:space="preserve">Business Manager: General Business Settings: </t>
  </si>
  <si>
    <t>Business Manager: General Business Settings: 2-Fac Authentication</t>
  </si>
  <si>
    <t>Business Manager: General Business Settings: Business Info Tab - Unable to change business info</t>
  </si>
  <si>
    <t>Business Manager: General Business Settings: Business Info Tab - Unable to change personal Info</t>
  </si>
  <si>
    <t>Business Manager: General Business Settings: Business Into Tab - Set Primary Page</t>
  </si>
  <si>
    <t>Business Manager: General Business Settings: Request Tab - Missing Requests</t>
  </si>
  <si>
    <t>Business Manager: General Business Settings: Request Tab - UI Loading</t>
  </si>
  <si>
    <t>Business Manager: General Business Settings: Security Center - UI Loading</t>
  </si>
  <si>
    <t>Business Manager: General Business Settings: Suggest a Tag</t>
  </si>
  <si>
    <t xml:space="preserve">Business Manager: Image Library: </t>
  </si>
  <si>
    <t>Business Manager: Image Library: Missing Images in the Library</t>
  </si>
  <si>
    <t>Business Manager: Image Library: Unable to Delete/ Add Images</t>
  </si>
  <si>
    <t xml:space="preserve">Business Manager: Notification Settings: </t>
  </si>
  <si>
    <t>Business Manager: Notification Settings: Ad Account Settings - UI</t>
  </si>
  <si>
    <t>Business Manager: Notification Settings: BM - Both Email and Jewel Notifications</t>
  </si>
  <si>
    <t>Business Manager: Notification Settings: BM - Email Notifications</t>
  </si>
  <si>
    <t>Business Manager: Notification Settings: BM - Jewel Notifications</t>
  </si>
  <si>
    <t>Business Manager: Notification Settings: BM - Verification Mail (Business email Update in the Business Info tab)</t>
  </si>
  <si>
    <t>Business Manager: Notification Settings: BM Settings Notification - UI</t>
  </si>
  <si>
    <t>Business Manager: Notification Settings: Suggest a Tag</t>
  </si>
  <si>
    <t>Business Manager: Onboarding to BM: BM Creation</t>
  </si>
  <si>
    <t>Business Manager: Onboarding to BM: Mega Menu</t>
  </si>
  <si>
    <t>Business Manager: Onboarding to BM: Suggest a Tag</t>
  </si>
  <si>
    <t xml:space="preserve">Business Manager: Passed to BM team: </t>
  </si>
  <si>
    <t>Business Manager: Passed to BM team: Account Access</t>
  </si>
  <si>
    <t>Business Manager: Passed to BM team: Ads Risk</t>
  </si>
  <si>
    <t>Business Manager: Passed to BM team: Audience Network (blocklist)</t>
  </si>
  <si>
    <t>Business Manager: Passed to BM team: Business Integrity</t>
  </si>
  <si>
    <t>Business Manager: Passed to BM team: Data Management Operations (CRM-related)</t>
  </si>
  <si>
    <t>Business Manager: Passed to BM team: Payment / Billing</t>
  </si>
  <si>
    <t>Business Manager: Passed to BM team: Site Integrity</t>
  </si>
  <si>
    <t>Business Manager: Passed to BM team: Suggest a Tag</t>
  </si>
  <si>
    <t xml:space="preserve">Business Manager: Suggest a Tag: </t>
  </si>
  <si>
    <t>Business Manager: Suggest a Tag: Internal employees permissions</t>
  </si>
  <si>
    <t>Business Manager: Suggest a Tag: Internal tool issues</t>
  </si>
  <si>
    <t>Business Manager: Suggest a Tag: Suggest a Tag</t>
  </si>
  <si>
    <t>Business Manager: Suggest a Tag: Unable to generate token for system users</t>
  </si>
  <si>
    <t>Business Manager Admin: Access: Admin Permission</t>
  </si>
  <si>
    <t>Business Manager Admin: Access: Asset Permissions</t>
  </si>
  <si>
    <t>Business Manager Admin: Access: Compromised</t>
  </si>
  <si>
    <t>Business Manager Admin: Access: Domain Verification</t>
  </si>
  <si>
    <t>Business Manager Admin: Access: Suggest a Tag</t>
  </si>
  <si>
    <t xml:space="preserve">Business Manager Admin: Settings: </t>
  </si>
  <si>
    <t>Business Manager Admin: Settings: Moving Assets</t>
  </si>
  <si>
    <t>Business Manager Admin: Settings: Shadow Accounts</t>
  </si>
  <si>
    <t>Business Manager Admin: Settings: Suggest a Tag</t>
  </si>
  <si>
    <t>Business Manager Admin: Status: After Conversion Experience</t>
  </si>
  <si>
    <t>Business Manager Admin: Status: Banhammer</t>
  </si>
  <si>
    <t>Business Manager Admin: Status: Disabled 2FAC</t>
  </si>
  <si>
    <t>Business Manager Admin: Status: Suggest a Tag</t>
  </si>
  <si>
    <t>Business Manager Admin: Suggest a Tag: Suggest a Tag</t>
  </si>
  <si>
    <t>Business Tools - Biz App and Web [Deprecated]: Unified Inbox: Automated responses [Deprecated]</t>
  </si>
  <si>
    <t>Campaign Planner: Creation and Editing: Access</t>
  </si>
  <si>
    <t>Campaign Planner: Creation and Editing: Loading Issues</t>
  </si>
  <si>
    <t>Campaign Planner: Creation and Editing: Suggest a Tag</t>
  </si>
  <si>
    <t>Campaign Planner: Creation and Editing: Vague Error Messages</t>
  </si>
  <si>
    <t>Campaign Planner: Prediction: AM Prediction Differences</t>
  </si>
  <si>
    <t>Campaign Planner: Prediction: Suggest a Tag</t>
  </si>
  <si>
    <t>Campaign Planner: Suggest a Tag: Suggest a Tag</t>
  </si>
  <si>
    <t xml:space="preserve">Catalog: Add Products to Your Catalog: </t>
  </si>
  <si>
    <t>Catalog: Add Products to Your Catalog: Add Products Manually / Manual Creation</t>
  </si>
  <si>
    <t>Catalog: Add Products to Your Catalog: Add Products With Pixels (Microdata) [Deprecated]</t>
  </si>
  <si>
    <t>Catalog: Add Products to Your Catalog: Data Source Deletion</t>
  </si>
  <si>
    <t>Catalog: Add Products to Your Catalog: Pixel Not Ready</t>
  </si>
  <si>
    <t>Catalog: Add Products to Your Catalog: Pixel not Uploading Data</t>
  </si>
  <si>
    <t>Catalog: Add Products to Your Catalog: Suggest a Tag</t>
  </si>
  <si>
    <t>Catalog: Ads Tab: Buttons or Page Not Loading</t>
  </si>
  <si>
    <t>Catalog: Ads Tab: Incorrect status</t>
  </si>
  <si>
    <t xml:space="preserve">Catalog: API: </t>
  </si>
  <si>
    <t>Catalog: API: API [Deprecated]</t>
  </si>
  <si>
    <t>Catalog: API: Batch API</t>
  </si>
  <si>
    <t>Catalog: API: Partner Integration Setup (Shopify, Woocomerce)</t>
  </si>
  <si>
    <t>Catalog: API: Partner Integration Update/Delete</t>
  </si>
  <si>
    <t>Catalog: API: Suggest a Tag</t>
  </si>
  <si>
    <t>Catalog: Assets: Catalog Bookmarking [Deprecated]</t>
  </si>
  <si>
    <t>Catalog: Assets: Catalog Creation</t>
  </si>
  <si>
    <t>Catalog: Assets: Catalog Search</t>
  </si>
  <si>
    <t>Catalog: Assets: Suggest a Tag</t>
  </si>
  <si>
    <t>Catalog: Assets: UI Issue (latency, loading, functionality)</t>
  </si>
  <si>
    <t xml:space="preserve">Catalog: Catalog Settings: </t>
  </si>
  <si>
    <t>Catalog: Catalog Settings: Business Assets</t>
  </si>
  <si>
    <t>Catalog: Catalog Settings: Default Language and Country</t>
  </si>
  <si>
    <t>Catalog: Catalog Settings: Delete Catalog</t>
  </si>
  <si>
    <t>Catalog: Catalog Settings: Image Cropping</t>
  </si>
  <si>
    <t>Catalog: Catalog Settings: Notifications</t>
  </si>
  <si>
    <t>Catalog: Catalog Settings: Suggest a Tag</t>
  </si>
  <si>
    <t>Catalog: Commerce Catalog Localization: Add Country Information</t>
  </si>
  <si>
    <t>Catalog: Commerce Catalog Localization: Add Language Information</t>
  </si>
  <si>
    <t>Catalog: Commerce Catalog Localization: Suggest a Tag</t>
  </si>
  <si>
    <t xml:space="preserve">Catalog: Commerce Catalog Product Sets: </t>
  </si>
  <si>
    <t>Catalog: Commerce Catalog Product Sets: Published Items</t>
  </si>
  <si>
    <t>Catalog: Commerce Catalog Product Sets: Set Creation</t>
  </si>
  <si>
    <t>Catalog: Commerce Catalog Product Sets: Set Deletion</t>
  </si>
  <si>
    <t>Catalog: Commerce Catalog Product Sets: Set Editing</t>
  </si>
  <si>
    <t>Catalog: Commerce Catalog Product Sets: Set Filtering / Count</t>
  </si>
  <si>
    <t>Catalog: Commerce Catalog Product Sets: Suggest a Tag</t>
  </si>
  <si>
    <t>Catalog: Commerce Catalog Variants: Creating variants</t>
  </si>
  <si>
    <t>Catalog: Commerce Catalog Variants: Editing variants</t>
  </si>
  <si>
    <t>Catalog: Commerce Catalog Variants: Error_Incorrect variants setup</t>
  </si>
  <si>
    <t>Catalog: Commerce Catalog Variants: Suggest a Tag</t>
  </si>
  <si>
    <t>Catalog: Commerce Catalog Variants: Variant Inaccurate Information</t>
  </si>
  <si>
    <t>Catalog: Deletion [Deprecated]: Catalog Deletion</t>
  </si>
  <si>
    <t>Catalog: Deletion [Deprecated]: Data Source Deletion</t>
  </si>
  <si>
    <t>Catalog: Deletion [Deprecated]: Item Deletion</t>
  </si>
  <si>
    <t>Catalog: Deletion [Deprecated]: Set Deletion</t>
  </si>
  <si>
    <t>Catalog: Deletion [Deprecated]: Suggest a Tag</t>
  </si>
  <si>
    <t>Catalog: Events Data Sources: Can't find pixel / app</t>
  </si>
  <si>
    <t>Catalog: Events Data Sources: Content IDs Missing from Catalog</t>
  </si>
  <si>
    <t>Catalog: Events Data Sources: Items not Available for Retargeted Ads</t>
  </si>
  <si>
    <t>Catalog: Events Data Sources: Match Rate Graph UI issues</t>
  </si>
  <si>
    <t>Catalog: Events Data Sources: Pixel/App connection not saving</t>
  </si>
  <si>
    <t>Catalog: Events Data Sources: Suggest a Tag</t>
  </si>
  <si>
    <t>Catalog: Events Data Sources: Table for Content IDs is empty</t>
  </si>
  <si>
    <t xml:space="preserve">Catalog: Feed Upload / Bulk Upload: </t>
  </si>
  <si>
    <t>Catalog: Feed Upload / Bulk Upload: Data Feed Rules</t>
  </si>
  <si>
    <t>Catalog: Feed Upload / Bulk Upload: Error_A required field is missing</t>
  </si>
  <si>
    <t>Catalog: Feed Upload / Bulk Upload: Error_Fetching Feed from HTTP Server Failed</t>
  </si>
  <si>
    <t>Catalog: Feed Upload / Bulk Upload: Error_Google Product Category</t>
  </si>
  <si>
    <t>Catalog: Feed Upload / Bulk Upload: Error_HTML format isn't supported</t>
  </si>
  <si>
    <t>Catalog: Feed Upload / Bulk Upload: Error_IDs Can't Be Duplicated</t>
  </si>
  <si>
    <t>Catalog: Feed Upload / Bulk Upload: Error_Image not downloaded</t>
  </si>
  <si>
    <t>Catalog: Feed Upload / Bulk Upload: Error_Incorrect number of columns</t>
  </si>
  <si>
    <t>Catalog: Feed Upload / Bulk Upload: Error_Incorrectly Formatted</t>
  </si>
  <si>
    <t>Catalog: Feed Upload / Bulk Upload: Error_Invalid Currency Amount</t>
  </si>
  <si>
    <t>Catalog: Feed Upload / Bulk Upload: Error_Invalid Value</t>
  </si>
  <si>
    <t>Catalog: Feed Upload / Bulk Upload: Error_Products Can't Be Added By Multiple Data Feeds</t>
  </si>
  <si>
    <t>Catalog: Feed Upload / Bulk Upload: Error_Universal IDs Are Missing</t>
  </si>
  <si>
    <t>Catalog: Feed Upload / Bulk Upload: Error_Unsupported file format</t>
  </si>
  <si>
    <t>Catalog: Feed Upload / Bulk Upload: Error_Unsupported XML Feed Format</t>
  </si>
  <si>
    <t>Catalog: Feed Upload / Bulk Upload: Error_Upload Session Failed / Something went wrong / Unknown Error</t>
  </si>
  <si>
    <t>Catalog: Feed Upload / Bulk Upload: Error_URL Incorrectly Formatted</t>
  </si>
  <si>
    <t>Catalog: Feed Upload / Bulk Upload: Error_Your Data Feed File Can't Be Empty</t>
  </si>
  <si>
    <t>Catalog: Feed Upload / Bulk Upload: Error_Your Data Feed File Couldn't Be Accessed</t>
  </si>
  <si>
    <t>Catalog: Feed Upload / Bulk Upload: Feed Creation or Start Upload</t>
  </si>
  <si>
    <t>Catalog: Feed Upload / Bulk Upload: Feed Schedule (Update or Replace)</t>
  </si>
  <si>
    <t>Catalog: Feed Upload / Bulk Upload: Mapping columns / column mapper</t>
  </si>
  <si>
    <t>Catalog: Feed Upload / Bulk Upload: Suggest a Tag</t>
  </si>
  <si>
    <t>Catalog: Feed Upload / Bulk Upload: Upload is stuck</t>
  </si>
  <si>
    <t>Catalog: Images: Crawler Issue</t>
  </si>
  <si>
    <t>Catalog: Images: Image not Fetched</t>
  </si>
  <si>
    <t>Catalog: Images: Image Specs (size, resolution, format)</t>
  </si>
  <si>
    <t>Catalog: Images: Link Issues (Broken, not updated or cached)</t>
  </si>
  <si>
    <t>Catalog: Images: Suggest a Tag</t>
  </si>
  <si>
    <t>Catalog: Images: Wrong/old/outdated product image [Deprecated]</t>
  </si>
  <si>
    <t xml:space="preserve">Catalog: Issues Tab: </t>
  </si>
  <si>
    <t>Catalog: Issues Tab: False Positive rejected item</t>
  </si>
  <si>
    <t>Catalog: Issues Tab: Low Quality</t>
  </si>
  <si>
    <t>Catalog: Issues Tab: Policy Violations</t>
  </si>
  <si>
    <t>Catalog: Issues Tab: Suggest a Tag</t>
  </si>
  <si>
    <t>Catalog: Items Tab: Deactivation/Activation</t>
  </si>
  <si>
    <t>Catalog: Items Tab: Item Deletion</t>
  </si>
  <si>
    <t>Catalog: Items Tab: Item not showing/Usable in Shops/Ads</t>
  </si>
  <si>
    <t>Catalog: Items Tab: Missing Items</t>
  </si>
  <si>
    <t>Catalog: Items Tab: Price Value Inaccurate</t>
  </si>
  <si>
    <t>Catalog: Items Tab: Product Availability</t>
  </si>
  <si>
    <t>Catalog: Items Tab: Product Count</t>
  </si>
  <si>
    <t>Catalog: Items Tab: Product Editing</t>
  </si>
  <si>
    <t>Catalog: Items Tab: Product Information Discrepancies</t>
  </si>
  <si>
    <t>Catalog: Items Tab: Product not loading</t>
  </si>
  <si>
    <t>Catalog: Items Tab: Suggest a Tag</t>
  </si>
  <si>
    <t>Catalog: Overview: Incorrect Information</t>
  </si>
  <si>
    <t>Catalog: Overview: Missing section</t>
  </si>
  <si>
    <t>Catalog: Overview: Suggest a Tag</t>
  </si>
  <si>
    <t>Catalog: Permissions: 2-Factor Authentication</t>
  </si>
  <si>
    <t>Catalog: Permissions: Catalog Missing</t>
  </si>
  <si>
    <t>Catalog: Permissions: Connect to a Business Manager</t>
  </si>
  <si>
    <t>Catalog: Permissions: Creation issues due to Permissions</t>
  </si>
  <si>
    <t>Catalog: Permissions: Pixel or App permissions</t>
  </si>
  <si>
    <t>Catalog: Permissions: Sharing Catalog issues due to Permissions</t>
  </si>
  <si>
    <t>Catalog: Permissions: Suggest a Tag</t>
  </si>
  <si>
    <t>Catalog: Permissions: Task or Role Assignment</t>
  </si>
  <si>
    <t>Catalog: Suggest a Tag: Suggest a Tag</t>
  </si>
  <si>
    <t>Collaborative Ads</t>
  </si>
  <si>
    <t>Ad Preview and Rendering [Deprecated]</t>
  </si>
  <si>
    <t>Collaborative Ads: Ad Preview and Rendering [Deprecated]: Can not see ad preview</t>
  </si>
  <si>
    <t>Catalog Segment Creation</t>
  </si>
  <si>
    <t>Collaborative Ads: Catalog Segment: Catalog Segment Creation</t>
  </si>
  <si>
    <t>Rejected Items in Catalog Segment</t>
  </si>
  <si>
    <t>Collaborative Ads: Catalog Segment: Rejected Items in Catalog Segment</t>
  </si>
  <si>
    <t>Collaboration Center [Deprecated]</t>
  </si>
  <si>
    <t>Collaborative Ads: Collaboration Center [Deprecated]: Partner Reporting</t>
  </si>
  <si>
    <t>Collaborative Ads: Collaboration Center [Deprecated]: Suggest a Tag</t>
  </si>
  <si>
    <t>Collaborative Ads Reporting</t>
  </si>
  <si>
    <t>AM - ROAS calculation [Deprecated]</t>
  </si>
  <si>
    <t>Collaborative Ads: Collaborative Ads Reporting: AM - ROAS calculation [Deprecated]</t>
  </si>
  <si>
    <t>CPAS Creation and Editing in Ads Manager</t>
  </si>
  <si>
    <t>Editing/Duplicating Collaborative Ads</t>
  </si>
  <si>
    <t>Collaborative Ads: CPAS Creation and Editing in Ads Manager: Editing/Duplicating Collaborative Ads</t>
  </si>
  <si>
    <t>Extended Audience Retargeting</t>
  </si>
  <si>
    <t>Collaborative Ads: CPAS Creation and Editing in Ads Manager: Extended Audience Retargeting</t>
  </si>
  <si>
    <t>Collection: Creation/Editing: Ad Creation Errors</t>
  </si>
  <si>
    <t>Collection: Creation/Editing: Ad Creation Interface/UI</t>
  </si>
  <si>
    <t>Collection: Creation/Editing: Collection URL Redirect</t>
  </si>
  <si>
    <t>Collection: Creation/Editing: Suggest a Tag</t>
  </si>
  <si>
    <t>Collection: Creation/Editing: UI Error</t>
  </si>
  <si>
    <t>Collection: Creation/Editing: UI Issues</t>
  </si>
  <si>
    <t xml:space="preserve">Collection: Image or Text Rendering: </t>
  </si>
  <si>
    <t>Collection: Image or Text Rendering: Collection - Image</t>
  </si>
  <si>
    <t>Collection: Image or Text Rendering: Collection ad text</t>
  </si>
  <si>
    <t>Collection: Image or Text Rendering: Image Cropping</t>
  </si>
  <si>
    <t>Collection: Image or Text Rendering: Image Quality</t>
  </si>
  <si>
    <t>Collection: Image or Text Rendering: Number of products in Collection</t>
  </si>
  <si>
    <t>Collection: Suggest a Tag: Collection URL Redirect</t>
  </si>
  <si>
    <t>Collection: Video: Quality</t>
  </si>
  <si>
    <t>Collection: Video: Suggest a Tag</t>
  </si>
  <si>
    <t>Collection: Video: Thumbnail</t>
  </si>
  <si>
    <t>Commerce: Facebook Shop/Page: 3rd Party Platform</t>
  </si>
  <si>
    <t>Commerce: Marketplace: Seller Profile Setup</t>
  </si>
  <si>
    <t xml:space="preserve">Commerce Business Admin: Access: </t>
  </si>
  <si>
    <t>Commerce Business Admin: Access: Admin Permission to Commerce Account</t>
  </si>
  <si>
    <t>Commerce Business Admin: Access: Marketplace Shipping Access</t>
  </si>
  <si>
    <t>Commerce Business Admin: Access: Marketplace Tab Access</t>
  </si>
  <si>
    <t>Commerce Business Admin: Access: Suggest a Tag</t>
  </si>
  <si>
    <t>Commerce Business Admin: Chargeback / Claims / Disputes: Chargebacks</t>
  </si>
  <si>
    <t>Commerce Business Admin: Chargeback / Claims / Disputes: Claims and Disputes</t>
  </si>
  <si>
    <t xml:space="preserve">Commerce Business Admin: Payments: </t>
  </si>
  <si>
    <t>Commerce Business Admin: Payments: Payment Identity Verification</t>
  </si>
  <si>
    <t>Commerce Business Admin: Payments: Payout Status</t>
  </si>
  <si>
    <t>Commerce Business Admin: Payments: Promotion Payouts</t>
  </si>
  <si>
    <t>Commerce Business Admin: Payments: Refunds</t>
  </si>
  <si>
    <t>Commerce Business Admin: Payments: Shipping Fees/Package Weight</t>
  </si>
  <si>
    <t>Shop Pay</t>
  </si>
  <si>
    <t>Commerce Business Admin: Payments: Shop Pay</t>
  </si>
  <si>
    <t>Commerce Business Admin: Payments: Suggest a Tag</t>
  </si>
  <si>
    <t>Commerce Business Admin: Payments: Tax</t>
  </si>
  <si>
    <t>Commerce Business Admin: Payments: Unable to Access Payments</t>
  </si>
  <si>
    <t>Commerce Business Admin: Payments: Update Bank Account</t>
  </si>
  <si>
    <t xml:space="preserve">Commerce Business Admin: Policy: </t>
  </si>
  <si>
    <t>Commerce Business Admin: Policy: Commerce Account Disabled</t>
  </si>
  <si>
    <t>Commerce Business Admin: Policy: Intellectual Property</t>
  </si>
  <si>
    <t>Commerce Business Admin: Policy: Marketplace Access [Deprecated]</t>
  </si>
  <si>
    <t>Commerce Business Admin: Policy: Privacy</t>
  </si>
  <si>
    <t>Commerce Business Admin: Policy: Report a Buyer/Seller [Deprecated]</t>
  </si>
  <si>
    <t>Commerce Business Admin: Policy: Report a Seller</t>
  </si>
  <si>
    <t>Commerce Business Admin: Policy: Seller Fees</t>
  </si>
  <si>
    <t>Commerce Business Admin: Policy: Seller Purchase Protection</t>
  </si>
  <si>
    <t>Commerce Business Admin: Policy: Shop Pending Review</t>
  </si>
  <si>
    <t>Commerce Business Admin: Policy: Shop Rejected</t>
  </si>
  <si>
    <t>Commerce Business Admin: Policy: Suggest a Tag</t>
  </si>
  <si>
    <t>Commerce Business Admin: Product: Domain Change</t>
  </si>
  <si>
    <t>Commerce Business Admin: Product: Product Metadata Pending Review or Appeal</t>
  </si>
  <si>
    <t>Commerce Business Admin: Product: Product Pending Review or Approval</t>
  </si>
  <si>
    <t>Commerce Business Admin: Product: Product, Catalog, or Collection Rejected</t>
  </si>
  <si>
    <t>Commerce Business Admin: Product: Promotion Payouts</t>
  </si>
  <si>
    <t>Commerce Business Admin: Product: Suggest a Tag</t>
  </si>
  <si>
    <t>Commerce Business Admin: Request: Joining Instagram Checkout</t>
  </si>
  <si>
    <t>Commerce Business Admin: Request: Joining Instagram Shopping</t>
  </si>
  <si>
    <t>Commerce Business Admin: Request: Joining Marketplace Verticals</t>
  </si>
  <si>
    <t>Commerce Business Admin: Request: Suggest a Tag</t>
  </si>
  <si>
    <t>Commerce Business Admin: Suggest a Tag: Suggest a Tag</t>
  </si>
  <si>
    <t xml:space="preserve">CPAS: Ad Creation: </t>
  </si>
  <si>
    <t>CPAS: Ad Creation: Can not duplicate ad</t>
  </si>
  <si>
    <t>CPAS: Ad Creation: Can not edit ad</t>
  </si>
  <si>
    <t>CPAS: Ad Creation: Can not publish ad</t>
  </si>
  <si>
    <t>CPAS: Ad Creation: Can not select catalog segment</t>
  </si>
  <si>
    <t>CPAS: Ad Creation: Can not select product set</t>
  </si>
  <si>
    <t>CPAS: Ad Creation: Not CPAS only ad account</t>
  </si>
  <si>
    <t>CPAS: Ad Creation: Suggest a Tag</t>
  </si>
  <si>
    <t>CPAS: Ad Creation: URL parameters</t>
  </si>
  <si>
    <t>CPAS: Ad Preview and Rendering: Ad format</t>
  </si>
  <si>
    <t>CPAS: Ad Preview and Rendering: Broken deeplink</t>
  </si>
  <si>
    <t>CPAS: Ad Preview and Rendering: Can not see ad preview</t>
  </si>
  <si>
    <t>CPAS: Ad Preview and Rendering: Displaying out of date information</t>
  </si>
  <si>
    <t>CPAS: Ad Preview and Rendering: Incorrect redirection</t>
  </si>
  <si>
    <t>CPAS: Ad Preview and Rendering: Overlays</t>
  </si>
  <si>
    <t>CPAS: Ad Preview and Rendering: Product image issues</t>
  </si>
  <si>
    <t>CPAS: Ad Preview and Rendering: Suggest a Tag</t>
  </si>
  <si>
    <t>CPAS: Catalog Segment: Missing products</t>
  </si>
  <si>
    <t>CPAS: Catalog Segment: Permissions</t>
  </si>
  <si>
    <t>CPAS: Catalog Segment: Policy Violation in Catalog Segment</t>
  </si>
  <si>
    <t>CPAS: Collaboration Center: Business Outcomes</t>
  </si>
  <si>
    <t>CPAS: Collaboration Center: Connect and Share</t>
  </si>
  <si>
    <t>CPAS: Collaboration Center: Missing Option</t>
  </si>
  <si>
    <t>CPAS: Collaboration Center: Partner Reporting</t>
  </si>
  <si>
    <t>CPAS: Collaboration Center: Partner Requests and Suggested Partners</t>
  </si>
  <si>
    <t>CPAS: Collaboration Center: Suggest a Tag</t>
  </si>
  <si>
    <t>CPAS: Event Source: Incorrect parameter type</t>
  </si>
  <si>
    <t>CPAS: Event Source: Missing parameters</t>
  </si>
  <si>
    <t>CPAS: Event Source: Missing standard events</t>
  </si>
  <si>
    <t>CPAS: Merchant Reporting: Metric Discrepancy</t>
  </si>
  <si>
    <t>CPAS: Performance: Audience size too small</t>
  </si>
  <si>
    <t>Delivery invalidations</t>
  </si>
  <si>
    <t>CPAS: Performance: Delivery invalidations</t>
  </si>
  <si>
    <t>CPAS: Performance: Low bid amount</t>
  </si>
  <si>
    <t>CPAS: Performance: Low reach</t>
  </si>
  <si>
    <t>CPAS: Performance: Low ROAS</t>
  </si>
  <si>
    <t>CPAS: Producer Reporting: AM - Metric discrepancy</t>
  </si>
  <si>
    <t>CPAS: Producer Reporting: AM - Missing CPAS column options</t>
  </si>
  <si>
    <t>CPAS: Producer Reporting: AM - Missing metrics</t>
  </si>
  <si>
    <t>CPAS: Producer Reporting: AM - ROAS calculation</t>
  </si>
  <si>
    <t>CPAS: Producer Reporting: Product Level Reporting - Cant load report</t>
  </si>
  <si>
    <t>Creative Hub: Creating and Saving New Mockups: Missing Options</t>
  </si>
  <si>
    <t>Creative Hub: Creating and Saving New Mockups: Performance</t>
  </si>
  <si>
    <t>Creative Hub: Creating and Saving New Mockups: Preview</t>
  </si>
  <si>
    <t>Creative Hub: Creating and Saving New Mockups: Suggest a Tag</t>
  </si>
  <si>
    <t>Creative Hub: Editing Existing Mockups: Missing Options</t>
  </si>
  <si>
    <t>Creative Hub: Editing Existing Mockups: Performance</t>
  </si>
  <si>
    <t>Creative Hub: Editing Existing Mockups: Preview</t>
  </si>
  <si>
    <t>Creative Hub: Editing Existing Mockups: Suggest a Tag</t>
  </si>
  <si>
    <t>Creative Hub: Main UI: Accessing Creative Hub</t>
  </si>
  <si>
    <t>Creative Hub: Main UI: Adding Collaborators</t>
  </si>
  <si>
    <t>Creative Hub: Main UI: Performance</t>
  </si>
  <si>
    <t>Creative Hub: Suggest a Tag: Suggest a Tag</t>
  </si>
  <si>
    <t>Creative Hub: Using Existing Mockups in Ads Manager: Accessing Mockups</t>
  </si>
  <si>
    <t>Creative Hub: Using Existing Mockups in Ads Manager: Suggest a Tag</t>
  </si>
  <si>
    <t>Creator Studio: Content Library: Missing Content</t>
  </si>
  <si>
    <t>Creator Studio: Content Library: Suggest a Tag</t>
  </si>
  <si>
    <t>Creator Studio: Groups as a Benefit: Onboarding</t>
  </si>
  <si>
    <t>Creator Studio: Insights: Audience</t>
  </si>
  <si>
    <t>Creator Studio: Insights: Earnings</t>
  </si>
  <si>
    <t>Creator Studio: Insights: Performance</t>
  </si>
  <si>
    <t>Creator Studio: Insights: Suggest a Tag</t>
  </si>
  <si>
    <t>Creator Studio: Monetization: Instream Ads</t>
  </si>
  <si>
    <t>Creator Studio: Monetization: Policy Issues</t>
  </si>
  <si>
    <t>Creator Studio: Monetization: Status</t>
  </si>
  <si>
    <t>Creator Studio: Monetization: Suggest a Tag</t>
  </si>
  <si>
    <t>Creator Studio: Rights Manager: Access Denied</t>
  </si>
  <si>
    <t>Creator Studio: Rights Manager: Access Request</t>
  </si>
  <si>
    <t>Creator Studio: Rights Manager: Live or High Priority Events</t>
  </si>
  <si>
    <t>Creator Studio: Rights Manager: Suggest a Tag</t>
  </si>
  <si>
    <t>Creator Studio: Sound Collection: Suggest a Tag</t>
  </si>
  <si>
    <t>Creator Studio: Stars Everywhere: Access</t>
  </si>
  <si>
    <t>Creator Studio: Suggest a Tag: Suggest a Tag</t>
  </si>
  <si>
    <t>Creator Studio: Supporter Stickers: Appeal Rejected</t>
  </si>
  <si>
    <t>Creator Studio: Supporter Stickers: Issues Uploading</t>
  </si>
  <si>
    <t>Creator Studio: Supporter Stickers: Suggest a Tag</t>
  </si>
  <si>
    <t>CRM: Ad Account: Ad Account to Account Team</t>
  </si>
  <si>
    <t>CRM: Ad Account: Ad Account to End Advertiser</t>
  </si>
  <si>
    <t>CRM: Ad Account: Remove Umbrella Flag</t>
  </si>
  <si>
    <t>CRM: Ad Account: Suggest a Tag</t>
  </si>
  <si>
    <t>CRM: Business Manager: Business Manager to Organization</t>
  </si>
  <si>
    <t>CRM: Business Manager: Suggest a Tag</t>
  </si>
  <si>
    <t>CRM: Government, Politics, and Advocacy (GPA) Flag: Suggest a Tag</t>
  </si>
  <si>
    <t xml:space="preserve">CRM: Organization: </t>
  </si>
  <si>
    <t>CRM: Organization: Ad account to Agency Connections</t>
  </si>
  <si>
    <t>CRM: Organization: Application (Attach/Detach)</t>
  </si>
  <si>
    <t>CRM: Organization: Brand (Attach/Detach)</t>
  </si>
  <si>
    <t>CRM: Organization: Organization Create</t>
  </si>
  <si>
    <t>CRM: Organization: Organization Merge</t>
  </si>
  <si>
    <t>CRM: Organization: Organization Modify</t>
  </si>
  <si>
    <t>CRM: Organization: Suggest a Tag</t>
  </si>
  <si>
    <t>CRM: Page: Page to Organization</t>
  </si>
  <si>
    <t>CRM: Page: Suggest a Tag</t>
  </si>
  <si>
    <t>CRM: Suggest a Tag: Suggest a Tag</t>
  </si>
  <si>
    <t xml:space="preserve">CRM: WhatsApp Business Account: </t>
  </si>
  <si>
    <t>CRM: WhatsApp Business Account: Suggest a Tag</t>
  </si>
  <si>
    <t>CRM: WhatsApp Business Account: WhatsApp Ad account to Account Team</t>
  </si>
  <si>
    <t>CRM: WhatsApp Business Account: WhatsApp Ad Account to End Advertiser</t>
  </si>
  <si>
    <t>Customer Management Tools: Audience Tools: Create Custom Audience</t>
  </si>
  <si>
    <t>Customer Management Tools: Audience Tools: Create Lookalike Audience</t>
  </si>
  <si>
    <t>Customer Management Tools: Audience Tools: Suggest a Tag</t>
  </si>
  <si>
    <t>Customer Management Tools: Audience Tools: View Saved Audiences</t>
  </si>
  <si>
    <t xml:space="preserve">Customer Management Tools: Inbox - Email Marketing: </t>
  </si>
  <si>
    <t>Customer Management Tools: Inbox - Email Marketing: Add a Contact</t>
  </si>
  <si>
    <t>Customer Management Tools: Inbox - Email Marketing: Create and Manage Audiences</t>
  </si>
  <si>
    <t>Customer Management Tools: Inbox - Email Marketing: Inbox Email Marketing Display</t>
  </si>
  <si>
    <t>Customer Management Tools: Inbox - Email Marketing: Suggest a Tag</t>
  </si>
  <si>
    <t>Customer Management Tools: Inbox - Email Marketing: Upload Contacts</t>
  </si>
  <si>
    <t>Customer Management Tools: Leads Center Home Page: Email Re-engagement</t>
  </si>
  <si>
    <t>Customer Management Tools: Leads Center Home Page: Filtering and Sorting</t>
  </si>
  <si>
    <t>Customer Management Tools: Leads Center Home Page: Leads Center Access</t>
  </si>
  <si>
    <t>Customer Management Tools: Leads Center Home Page: Leads Center Display</t>
  </si>
  <si>
    <t>Customer Management Tools: Leads Center Home Page: Suggest a Tag</t>
  </si>
  <si>
    <t>Customer Management Tools: Leads Center Settings: Permissions</t>
  </si>
  <si>
    <t>Customer Management Tools: Leads Center Settings: Suggest a Tag</t>
  </si>
  <si>
    <t xml:space="preserve">Customer Management Tools: Leads Creation and Management: </t>
  </si>
  <si>
    <t>Customer Management Tools: Leads Creation and Management: Edit Leads</t>
  </si>
  <si>
    <t>Customer Management Tools: Leads Creation and Management: Manual Leads Creation</t>
  </si>
  <si>
    <t>Customer Management Tools: Leads Creation and Management: Suggest a Tag</t>
  </si>
  <si>
    <t>Customer Management Tools: Leads Creation and Management: Upload Leads</t>
  </si>
  <si>
    <t>Customer Management Tools: Notifications: New Lead Notification Email</t>
  </si>
  <si>
    <t>Customer Management Tools: Notifications: Notification Settings</t>
  </si>
  <si>
    <t>Customer Management Tools: Notifications: Reminders Notifications - Jewel</t>
  </si>
  <si>
    <t>Customer Management Tools: Notifications: Suggest a Tag</t>
  </si>
  <si>
    <t>Customer Management Tools: Suggest a Tag: Suggest a Tag</t>
  </si>
  <si>
    <t>Delivery: Backend Infra: AdFinder Failure</t>
  </si>
  <si>
    <t>Delivery: Backend Infra: AdIndexer Failure</t>
  </si>
  <si>
    <t>Delivery: Backend Infra: AdPublisher DROP</t>
  </si>
  <si>
    <t>Delivery: Backend Infra: Cold start</t>
  </si>
  <si>
    <t>Delivery: Backend Infra: Suggest a Tag</t>
  </si>
  <si>
    <t>Delivery: Backend Infra: Uneconomical Ads (Ecosystem Efficiency)</t>
  </si>
  <si>
    <t xml:space="preserve">Delivery: Campaign Budget Optimization: </t>
  </si>
  <si>
    <t>Delivery: Campaign Budget Optimization: Adset Budget Allocation</t>
  </si>
  <si>
    <t>Delivery: Campaign Budget Optimization: Breakdown Problem</t>
  </si>
  <si>
    <t>Delivery: Campaign Budget Optimization: Expected Daily Spend</t>
  </si>
  <si>
    <t>Delivery: Campaign Budget Optimization: Min/Max Limits</t>
  </si>
  <si>
    <t>Delivery: Campaign Budget Optimization: Suggest a Tag</t>
  </si>
  <si>
    <t>Delivery: Campaign Budget Optimization: UI Errors</t>
  </si>
  <si>
    <t xml:space="preserve">Delivery: Delivery Products and UI: </t>
  </si>
  <si>
    <t>Delivery: Delivery Products and UI: Ad Limits Warning</t>
  </si>
  <si>
    <t>Delivery: Delivery Products and UI: Ad Metrics Confusion</t>
  </si>
  <si>
    <t>Delivery: Delivery Products and UI: Attribution Setting Selector</t>
  </si>
  <si>
    <t>Delivery: Delivery Products and UI: Bidding Section</t>
  </si>
  <si>
    <t>Delivery: Delivery Products and UI: Budget Section</t>
  </si>
  <si>
    <t>Delivery: Delivery Products and UI: Delivery Guidance Card Confusion</t>
  </si>
  <si>
    <t>Delivery: Delivery Products and UI: Delivery Insights</t>
  </si>
  <si>
    <t>Delivery: Delivery Products and UI: Dynamic Creative Optimization</t>
  </si>
  <si>
    <t>Delivery: Delivery Products and UI: Estimated Daily Reach</t>
  </si>
  <si>
    <t>Delivery: Delivery Products and UI: Optimization and Billing Event Section</t>
  </si>
  <si>
    <t>Delivery: Delivery Products and UI: Scheduling Section</t>
  </si>
  <si>
    <t>Delivery: Delivery Products and UI: Suggest a Tag</t>
  </si>
  <si>
    <t>Performance Analysis [Deprecated]</t>
  </si>
  <si>
    <t>Delivery: Not supported by BPS/Feature Requests [Deprecated]: Performance Analysis [Deprecated]</t>
  </si>
  <si>
    <t xml:space="preserve">Delivery: Pacing and Spending: </t>
  </si>
  <si>
    <t>Delivery: Pacing and Spending: Ad/Adset Error Delivery Status</t>
  </si>
  <si>
    <t>Delivery: Pacing and Spending: Bid Constrained</t>
  </si>
  <si>
    <t>Delivery: Pacing and Spending: Budget Constrained</t>
  </si>
  <si>
    <t>Delivery: Pacing and Spending: Cost Constrained</t>
  </si>
  <si>
    <t>Delivery: Pacing and Spending: Cost vs Bid Discrepancy</t>
  </si>
  <si>
    <t>Delivery: Pacing and Spending: Cost vs Cost Cap Discrepancy</t>
  </si>
  <si>
    <t>Delivery: Pacing and Spending: Day parted</t>
  </si>
  <si>
    <t>Delivery: Pacing and Spending: Learning Limited Delivery Status</t>
  </si>
  <si>
    <t>Delivery: Pacing and Spending: Learning Phase (Exploration Phase)</t>
  </si>
  <si>
    <t>Delivery: Pacing and Spending: Learning Phase (Significant Edit)</t>
  </si>
  <si>
    <t>Delivery: Pacing and Spending: Limit Reached</t>
  </si>
  <si>
    <t>Delivery: Pacing and Spending: Pending Limit Campaign Reset Period</t>
  </si>
  <si>
    <t>Delivery: Pacing and Spending: Pending Limit Turning Off Campaign</t>
  </si>
  <si>
    <t>Delivery: Pacing and Spending: Suggest a Tag</t>
  </si>
  <si>
    <t>Delivery: Pacing and Spending: Throttling</t>
  </si>
  <si>
    <t>Delivery: Pacing and Spending: Updating Limit</t>
  </si>
  <si>
    <t xml:space="preserve">Delivery: Performance Analysis: </t>
  </si>
  <si>
    <t>Delivery: Performance Analysis: Audience Setup Performance Discrepancy</t>
  </si>
  <si>
    <t>Delivery: Performance Analysis: Bid Strategy Performance Discrepancy</t>
  </si>
  <si>
    <t>Delivery: Performance Analysis: Budget Setup Performance Discrepancy</t>
  </si>
  <si>
    <t>Delivery: Performance Analysis: Duration Length Performance Discrepancy</t>
  </si>
  <si>
    <t>Delivery: Performance Analysis: Opportunity Cost Performance Discrepancy</t>
  </si>
  <si>
    <t>Delivery: Performance Analysis: Placement Setup Performance Discrepancy</t>
  </si>
  <si>
    <t>Delivery: Performance Analysis: Signal Loss Performance Discrepancy</t>
  </si>
  <si>
    <t>Delivery: Performance Analysis: Suggest a Tag</t>
  </si>
  <si>
    <t>Delivery: Placement and Frequency: Audience Network</t>
  </si>
  <si>
    <t>Delivery: Placement and Frequency: Frequency cap</t>
  </si>
  <si>
    <t>Delivery: Placement and Frequency: Instagram</t>
  </si>
  <si>
    <t>Delivery: Placement and Frequency: Placement optimization</t>
  </si>
  <si>
    <t>Delivery: Placement and Frequency: Suggest a Tag</t>
  </si>
  <si>
    <t>Delivery: PS-Passed: PS-Passed - Ad Billing</t>
  </si>
  <si>
    <t>Delivery: PS-Passed: PS-Passed - Ads Policy</t>
  </si>
  <si>
    <t>Delivery: PS-Passed: PS-Passed - Spam</t>
  </si>
  <si>
    <t>Delivery: PS-Passed: Suggest a Tag</t>
  </si>
  <si>
    <t>Delivery: Ranking: A/A Variance (Creative Dedupe)</t>
  </si>
  <si>
    <t>Delivery: Ranking: Estimated Conversions</t>
  </si>
  <si>
    <t>Delivery: Ranking: Suggest a Tag</t>
  </si>
  <si>
    <t>Delivery: Ranking: Value Optimization</t>
  </si>
  <si>
    <t xml:space="preserve">Delivery: Setup/Advertiser Change: </t>
  </si>
  <si>
    <t>Delivery: Setup/Advertiser Change: Accelerated delivery</t>
  </si>
  <si>
    <t>Delivery: Setup/Advertiser Change: Auction Ads Manual Placement Selection</t>
  </si>
  <si>
    <t>Delivery: Setup/Advertiser Change: Audience size/Targeting</t>
  </si>
  <si>
    <t>Delivery: Setup/Advertiser Change: Conversion Specs</t>
  </si>
  <si>
    <t>Delivery: Setup/Advertiser Change: Creative not compatible</t>
  </si>
  <si>
    <t>Delivery: Setup/Advertiser Change: Deduping</t>
  </si>
  <si>
    <t>Delivery: Setup/Advertiser Change: Invalidation - Gating and Tagging</t>
  </si>
  <si>
    <t>Delivery: Setup/Advertiser Change: Pauses</t>
  </si>
  <si>
    <t>Delivery: Setup/Advertiser Change: Start time/End time</t>
  </si>
  <si>
    <t>Delivery: Setup/Advertiser Change: Suggest a Tag</t>
  </si>
  <si>
    <t xml:space="preserve">Delivery: Spike/Drop in Metrics: </t>
  </si>
  <si>
    <t>Delivery: Spike/Drop in Metrics: Cost Spike from Signal Loss</t>
  </si>
  <si>
    <t>Delivery: Spike/Drop in Metrics: Cost Spike Outside Learning Phase</t>
  </si>
  <si>
    <t>Delivery: Spike/Drop in Metrics: Metric Drop from Edits</t>
  </si>
  <si>
    <t>Delivery: Spike/Drop in Metrics: Metric Drop from Saturation</t>
  </si>
  <si>
    <t>Delivery: Spike/Drop in Metrics: Metric Drop from Signal Loss</t>
  </si>
  <si>
    <t>Delivery: Spike/Drop in Metrics: Suggest a Tag</t>
  </si>
  <si>
    <t>Insufficient Info/Needs Clarification [Deprecated]</t>
  </si>
  <si>
    <t>Delivery: Suggest a Tag: Insufficient Info/Needs Clarification [Deprecated]</t>
  </si>
  <si>
    <t>Delivery: Suggest a Tag: Performance analysis [Deprecated]</t>
  </si>
  <si>
    <t>Delivery: Suggest a Tag: Suggest a Tag</t>
  </si>
  <si>
    <t>Developer Site: Roles: Access Levels</t>
  </si>
  <si>
    <t>Developer Site: Roles: Suggest a Tag</t>
  </si>
  <si>
    <t>Developer Site: Suggest a Tag: Facebook SDK</t>
  </si>
  <si>
    <t>Developer Site: Suggest a Tag: Graph API</t>
  </si>
  <si>
    <t>Developer Site: Suggest a Tag: Suggest a Tag</t>
  </si>
  <si>
    <t xml:space="preserve">Dynamic Ads: Ads Preview: </t>
  </si>
  <si>
    <t>Dynamic Ads: Ads Preview: Ads Preview Error</t>
  </si>
  <si>
    <t>Dynamic Ads: Ads Preview: Creative Tools [Ad Preview]</t>
  </si>
  <si>
    <t>Dynamic Ads: Ads Preview: Default Template/Grey Image [Ads Preview]</t>
  </si>
  <si>
    <t>Dynamic Ads: Ads Preview: Not Enough Products [Ad already created]</t>
  </si>
  <si>
    <t>Dynamic Ads: Ads Preview: Suggest a Tag</t>
  </si>
  <si>
    <t>Dynamic Ads: Ads Preview: Unexpected Products</t>
  </si>
  <si>
    <t>Dynamic Ads: Ads Rendering: Creative Tools [Ads Rendering]</t>
  </si>
  <si>
    <t>Dynamic Ads: Ads Rendering: Custom template tags</t>
  </si>
  <si>
    <t>Dynamic Ads: Ads Rendering: Default Template/Grey Image [Ads Rendering]</t>
  </si>
  <si>
    <t>Dynamic Ads: Ads Rendering: Details mismatch -currency, product name etc.</t>
  </si>
  <si>
    <t>Dynamic Ads: Ads Rendering: Dynamic formats and ad creative</t>
  </si>
  <si>
    <t>Dynamic Ads: Ads Rendering: Suggest a Tag</t>
  </si>
  <si>
    <t>Dynamic Ads: Ads Rendering: URL redirect Issues</t>
  </si>
  <si>
    <t xml:space="preserve">Dynamic Ads: Campaign/Ad Creation/Editing: </t>
  </si>
  <si>
    <t>Dynamic Ads: Campaign/Ad Creation/Editing: AEM Setup</t>
  </si>
  <si>
    <t>Dynamic Ads: Campaign/Ad Creation/Editing: Cannot duplicate/clone ad</t>
  </si>
  <si>
    <t>Dynamic Ads: Campaign/Ad Creation/Editing: Cannot edit campaign / ad set / ad'</t>
  </si>
  <si>
    <t>Dynamic Ads: Campaign/Ad Creation/Editing: Cannot publish ad</t>
  </si>
  <si>
    <t>Dynamic Ads: Campaign/Ad Creation/Editing: Cannot select product catalog</t>
  </si>
  <si>
    <t>Dynamic Ads: Campaign/Ad Creation/Editing: Cannot select product set</t>
  </si>
  <si>
    <t>Dynamic Ads: Campaign/Ad Creation/Editing: Creative Tools [Creation flow]</t>
  </si>
  <si>
    <t>Dynamic Ads: Campaign/Ad Creation/Editing: Edits/Changes failed</t>
  </si>
  <si>
    <t>Dynamic Ads: Campaign/Ad Creation/Editing: Missing Feature/Option</t>
  </si>
  <si>
    <t>Dynamic Ads: Campaign/Ad Creation/Editing: Not Enough Products [During Creation]</t>
  </si>
  <si>
    <t>Dynamic Ads: Campaign/Ad Creation/Editing: Suggest a Tag</t>
  </si>
  <si>
    <t>Dynamic Ads: Campaign/Ad Creation/Editing: UI Loading</t>
  </si>
  <si>
    <t>Dynamic Ads: Campaign/Ad Creation/Editing: Unrecognized Error message</t>
  </si>
  <si>
    <t>Dynamic Ads: Dynamic Audience: Audience dropped related to existing targeting issue</t>
  </si>
  <si>
    <t>Dynamic Ads: Dynamic Audience: DFCA Union Setup</t>
  </si>
  <si>
    <t>Dynamic Ads: Dynamic Audience: Narrow Audience</t>
  </si>
  <si>
    <t>Dynamic Ads: Dynamic Audience: Overlapping [Custom Audience]</t>
  </si>
  <si>
    <t>Dynamic Ads: Dynamic Audience: Suggest a Tag</t>
  </si>
  <si>
    <t>Dynamic Ads: Feature Requests and Q&amp;A: Documentation</t>
  </si>
  <si>
    <t>Dynamic Ads: Feature Requests and Q&amp;A: Feature Request</t>
  </si>
  <si>
    <t>Dynamic Ads: Feature Requests and Q&amp;A: Suggest a Tag</t>
  </si>
  <si>
    <t>Dynamic Ads: Mobile/App: App Events</t>
  </si>
  <si>
    <t>Dynamic Ads: Mobile/App: Deep links</t>
  </si>
  <si>
    <t xml:space="preserve">Dynamic Ads: Pixel/Events: </t>
  </si>
  <si>
    <t>Dynamic Ads: Pixel/Events: Pixel not implemented on site/URL</t>
  </si>
  <si>
    <t>Dynamic Ads: Pixel/Events: Setup Missing ALL required parameters</t>
  </si>
  <si>
    <t>Dynamic Ads: Pixel/Events: Setup Missing Correct Content_ID</t>
  </si>
  <si>
    <t>Dynamic Ads: Pixel/Events: Setup Missing Correct Content_Type</t>
  </si>
  <si>
    <t>Dynamic Ads: Pixel/Events: Suggest a Tag</t>
  </si>
  <si>
    <t>Dynamic Ads: Reporting: Delayed Reporting Due to AEM</t>
  </si>
  <si>
    <t>Dynamic Ads: Reporting: Product breakdown functionality</t>
  </si>
  <si>
    <t>Dynamic Ads: Reporting: Report not exporting</t>
  </si>
  <si>
    <t>Dynamic Ads: Targeting: Advertiser/Client Concern due to current Audience/Pixel</t>
  </si>
  <si>
    <t>Dynamic Ads: Targeting: Suggest a Tag</t>
  </si>
  <si>
    <t>Dynamic Ads: Targeting: User Experience - Recommendation Feedback</t>
  </si>
  <si>
    <t xml:space="preserve">Dynamic Ads: Under Delivery/No Delivery: </t>
  </si>
  <si>
    <t>Dynamic Ads: Under Delivery/No Delivery: Broad Audience/DABA/Prospecting</t>
  </si>
  <si>
    <t>Dynamic Ads: Under Delivery/No Delivery: Delivery optimisation related (bid/budget)</t>
  </si>
  <si>
    <t>Dynamic Ads: Under Delivery/No Delivery: Delivery related issue/SEV/UBN</t>
  </si>
  <si>
    <t>Dynamic Ads: Under Delivery/No Delivery: Invalidation.ENTSTORY_COLLECTION_INSUFFICIENT_PRODUCTS</t>
  </si>
  <si>
    <t>Dynamic Ads: Under Delivery/No Delivery: Invalidation.ENTSTORY_UNKNOWN_INVALID</t>
  </si>
  <si>
    <t>Dynamic Ads: Under Delivery/No Delivery: Invalidation.Missing_Product_ID_Set_Empty</t>
  </si>
  <si>
    <t>Dynamic Ads: Under Delivery/No Delivery: Invalidation.NOT_IN_PRODUCT_ITEM_OFFER_AVAILABILITY_AREA</t>
  </si>
  <si>
    <t>Dynamic Ads: Under Delivery/No Delivery: Invalidation.OUT_OF_STOCK</t>
  </si>
  <si>
    <t>Dynamic Ads: Under Delivery/No Delivery: Invalidation.PRODUCT_NOT_APPROVED</t>
  </si>
  <si>
    <t>Dynamic Ads: Under Delivery/No Delivery: Invalidation.PRODUCT_NOT_IN_CATALOG</t>
  </si>
  <si>
    <t>Dynamic Ads: Under Delivery/No Delivery: Invalidation.PRODUCT_NOT_IN_PRODUCT_SET</t>
  </si>
  <si>
    <t>Dynamic Ads: Under Delivery/No Delivery: Invalidation.PRODUCT_VIOLATES_POLICY</t>
  </si>
  <si>
    <t>Dynamic Ads: Under Delivery/No Delivery: Invalidation.UNCAUGHT_EXCEPTION</t>
  </si>
  <si>
    <t>Dynamic Ads: Under Delivery/No Delivery: No Delivery Due to Cooloff Period</t>
  </si>
  <si>
    <t>Dynamic Ads: Under Delivery/No Delivery: Rejected Products/Items (Dynamic Ad Review)</t>
  </si>
  <si>
    <t>Dynamic Ads: Under Delivery/No Delivery: Suggest a Tag</t>
  </si>
  <si>
    <t xml:space="preserve">Escalations Desk: Correct Escalation - Ad Bugs: </t>
  </si>
  <si>
    <t>Escalations Desk: Correct Escalation - Ad Bugs: Business Manager Compromise</t>
  </si>
  <si>
    <t>Escalations Desk: Correct Escalation - Ad Bugs: Suggest A Tag</t>
  </si>
  <si>
    <t>Escalations Desk: Correct Escalation - Community Advocacy: Business Manager Compromise</t>
  </si>
  <si>
    <t>Escalations Desk: Correct Escalation - Executive &amp; Premier Services: Business Manager Compromise</t>
  </si>
  <si>
    <t>Escalations Desk: Correct Escalation - FB Internal Executives: Account Disabled</t>
  </si>
  <si>
    <t>Escalations Desk: Correct Escalation - FB Internal Executives: Ads Disapproval</t>
  </si>
  <si>
    <t>Escalations Desk: Correct Escalation - FB Internal Executives: Business Manager Compromise</t>
  </si>
  <si>
    <t>Escalations Desk: Correct Escalation - FB Internal Executives: Business Verification</t>
  </si>
  <si>
    <t>Escalations Desk: Correct Escalation - FB Internal Executives: User/Business Manager/Page Banhammered</t>
  </si>
  <si>
    <t>Escalations Desk: Correct Escalation - GBG (Managed) Advertiser: Business Manager Compromise</t>
  </si>
  <si>
    <t>Escalations Desk: Correct Escalation - GBG (Managed) Advertiser: CRM Bug</t>
  </si>
  <si>
    <t>Escalations Desk: Correct Escalation - GPAC: Business Manager Compromise</t>
  </si>
  <si>
    <t>Escalations Desk: Correct Escalation - Groups: Business Manager Compromise</t>
  </si>
  <si>
    <t>Escalations Desk: Correct Escalation - Partnership: Business Manager Compromise</t>
  </si>
  <si>
    <t>Escalations Desk: Correct Escalation - Partnership: Excessive Email Correspondence</t>
  </si>
  <si>
    <t>Escalations Desk: Incorrect Escalation - Ad Bugs: Tier 1 Out Of Scope Escalations</t>
  </si>
  <si>
    <t>Escalations Desk: Incorrect Escalation - Ad Bugs: Unsupported language</t>
  </si>
  <si>
    <t>Escalations Desk: Incorrect Escalation - Ad Bugs: Unsupported Program/Queue</t>
  </si>
  <si>
    <t>Escalations Desk: Incorrect Escalation - Community Advocacy: Unsupported language</t>
  </si>
  <si>
    <t>Escalations Desk: Incorrect Escalation - Community Advocacy: Unsupported Program/Queue</t>
  </si>
  <si>
    <t>Escalations Desk: Incorrect Escalation - FB Internal Executives: Duplicate Escalation</t>
  </si>
  <si>
    <t>Unsupported Language</t>
  </si>
  <si>
    <t>Escalations Desk: Incorrect Escalation - FB Internal Executives: Unsupported Language</t>
  </si>
  <si>
    <t>Escalations Desk: Incorrect Escalation - GBG (Managed) Advertiser: Client Confusion/Delay</t>
  </si>
  <si>
    <t>Escalations Desk: Incorrect Escalation - GBG (Managed) Advertiser: Unsupported Program/Queue</t>
  </si>
  <si>
    <t>Escalations Desk: Incorrect Escalation - Groups: CRM (Not a bug)</t>
  </si>
  <si>
    <t>Escalations Desk: Incorrect Escalation - Groups: Duplicate Escalation</t>
  </si>
  <si>
    <t>Escalations Desk: Incorrect Escalation - Groups: Unsupported Program/Queue</t>
  </si>
  <si>
    <t>Escalations Desk: Incorrect Escalation - Other program identified: Duplicate Escalation</t>
  </si>
  <si>
    <t>Escalations Desk: Incorrect Escalation - Other program identified: Suggest A Tag</t>
  </si>
  <si>
    <t>Escalations Desk: Incorrect Escalation - Other program identified: Unsupported language</t>
  </si>
  <si>
    <t>Escalations Desk: Incorrect Escalation - Other program identified: Unsupported Program/Queue</t>
  </si>
  <si>
    <t>Escalations Desk: Incorrect Escalation - Partnership: Tier 1 Out Of Scope Escalations</t>
  </si>
  <si>
    <t>Escalations Desk: Incorrect Escalation - Partnership: Unsupported language</t>
  </si>
  <si>
    <t xml:space="preserve">Escalations Desk: Suggest A Tag: </t>
  </si>
  <si>
    <t>Escalations Desk: Suggest A Tag: Suggest a Tag</t>
  </si>
  <si>
    <t>Extended Credit, Invoicing, and Collections: Invoicing Discrepancy: Invoice Dispute</t>
  </si>
  <si>
    <t>Extended Credit, Invoicing, and Collections: Invoicing Discrepancy: Invoicing Payment Issues</t>
  </si>
  <si>
    <t>Extended Credit, Invoicing, and Collections: Invoicing Discrepancy: Suggest a Tag</t>
  </si>
  <si>
    <t xml:space="preserve">Extended Credit, Invoicing, and Collections: Invoicing Maintenance: </t>
  </si>
  <si>
    <t>Extended Credit, Invoicing, and Collections: Invoicing Maintenance: Credit Limit Increase</t>
  </si>
  <si>
    <t>Extended Credit, Invoicing, and Collections: Invoicing Maintenance: Documentation Request</t>
  </si>
  <si>
    <t>Extended Credit, Invoicing, and Collections: Invoicing Maintenance: Migration from Monthly Invoicing to Credit Card</t>
  </si>
  <si>
    <t>Extended Credit, Invoicing, and Collections: Invoicing Maintenance: Partitioned Credit</t>
  </si>
  <si>
    <t>Extended Credit, Invoicing, and Collections: Invoicing Maintenance: Suggest a Tag</t>
  </si>
  <si>
    <t>Extended Credit, Invoicing, and Collections: Invoicing Maintenance: Update Client Information</t>
  </si>
  <si>
    <t xml:space="preserve">Extended Credit, Invoicing, and Collections: New Monthly Invoicing: </t>
  </si>
  <si>
    <t>Extended Credit, Invoicing, and Collections: New Monthly Invoicing: Initiate New Credit Application</t>
  </si>
  <si>
    <t>Extended Credit, Invoicing, and Collections: New Monthly Invoicing: Suggest a Tag</t>
  </si>
  <si>
    <t>Facebook Analytics: Active Users Dashboard: Page Loading Issues</t>
  </si>
  <si>
    <t>Facebook Analytics: Active Users Dashboard: Suggest a Tag</t>
  </si>
  <si>
    <t>Facebook Analytics: Active Users Dashboard: Unexpected Empty Results</t>
  </si>
  <si>
    <t>Facebook Analytics: Breakdowns Dashboard: Breakdown Creation / Editing</t>
  </si>
  <si>
    <t>Facebook Analytics: Breakdowns Dashboard: Questioning the Results</t>
  </si>
  <si>
    <t>Facebook Analytics: Custom Dashboard: Report discrepancy/comparison against other platform</t>
  </si>
  <si>
    <t>Facebook Analytics: Custom Dashboard: Suggest a Tag</t>
  </si>
  <si>
    <t>Facebook Analytics: Dashboards (General): Export Data Issues</t>
  </si>
  <si>
    <t>Facebook Analytics: Dashboards (General): Report discrepancy/comparison against other platform</t>
  </si>
  <si>
    <t>Facebook Analytics: Dashboards (General): Results Load Failure</t>
  </si>
  <si>
    <t>Facebook Analytics: Dashboards (General): Suggest a Tag</t>
  </si>
  <si>
    <t>Facebook Analytics: Demographics Dashboard: Suggest a Tag</t>
  </si>
  <si>
    <t>Facebook Analytics: Event Debugging Dashboard: Page Loading Issues</t>
  </si>
  <si>
    <t>Facebook Analytics: Event Debugging Dashboard: Suggest a Tag</t>
  </si>
  <si>
    <t>Facebook Analytics: Event Debugging Dashboard: UI Functionality</t>
  </si>
  <si>
    <t>Facebook Analytics: Event Group Source Management: Asset Assignment / Permissions</t>
  </si>
  <si>
    <t>Facebook Analytics: Event Group Source Management: Event Source Group Creation / Editing</t>
  </si>
  <si>
    <t>Facebook Analytics: Event Group Source Management: Suggest a Tag</t>
  </si>
  <si>
    <t>Facebook Analytics: Events Dashboard: Max Custom Event limit reached</t>
  </si>
  <si>
    <t>Facebook Analytics: Events Dashboard: Max value of custom parameters on custom event</t>
  </si>
  <si>
    <t>Facebook Analytics: Events Dashboard: Questioning the Results</t>
  </si>
  <si>
    <t>Facebook Analytics: Events Dashboard: Report discrepancy/comparison against other platform</t>
  </si>
  <si>
    <t>Facebook Analytics: Events Dashboard: UI Functionality</t>
  </si>
  <si>
    <t>Facebook Analytics: Facebook Analytics App: Suggest a Tag</t>
  </si>
  <si>
    <t>Facebook Analytics: Facebook Analytics Landing Page: Event Source availability</t>
  </si>
  <si>
    <t>Facebook Analytics: Facebook Analytics Landing Page: Page Loading Issues</t>
  </si>
  <si>
    <t>Facebook Analytics: Facebook Analytics Landing Page: Suggest a Tag</t>
  </si>
  <si>
    <t>Facebook Analytics: Filtering: Saved Custom Audience</t>
  </si>
  <si>
    <t>Facebook Analytics: Filtering: Saved Filter</t>
  </si>
  <si>
    <t>Facebook Analytics: Filtering: Suggest a Tag</t>
  </si>
  <si>
    <t>Facebook Analytics: Journeys Dashboard: Page Loading Issues</t>
  </si>
  <si>
    <t>Facebook Analytics: Journeys Dashboard: Questioning Results</t>
  </si>
  <si>
    <t>Facebook Analytics: Journeys Dashboard: Suggest a Tag</t>
  </si>
  <si>
    <t>Facebook Analytics: Overview Dashboard: Unexpected Empty Results</t>
  </si>
  <si>
    <t>Facebook Analytics: Permissions: Event Source Access</t>
  </si>
  <si>
    <t>Facebook Analytics: Settings: Page Loading Issues</t>
  </si>
  <si>
    <t>Facebook Analytics: Settings: Suggest a Tag</t>
  </si>
  <si>
    <t>Facebook Analytics: Settings: UI Functionality</t>
  </si>
  <si>
    <t>Facebook Analytics: Suggest a Tag: Suggest a Tag</t>
  </si>
  <si>
    <t>Facebook Analytics [Deprecated]: Breakdowns Dashboard: Export Data Issue</t>
  </si>
  <si>
    <t>Facebook Analytics [Deprecated]: Breakdowns Dashboard: Results Load Failure</t>
  </si>
  <si>
    <t>Facebook Analytics [Deprecated]: Custom Dashboard: Page Loading Issues</t>
  </si>
  <si>
    <t>Facebook Analytics [Deprecated]: Dashboards (General): Report discrepancy/comparison against other platform</t>
  </si>
  <si>
    <t>Facebook Analytics [Deprecated]: Events Dashboard: Suggest a Tag</t>
  </si>
  <si>
    <t>Facebook Analytics [Deprecated]: Events Dashboard: UI Functionality</t>
  </si>
  <si>
    <t>Facebook Analytics [Deprecated]: Facebook Analytics App: Suggest a Tag</t>
  </si>
  <si>
    <t>Facebook Analytics [Deprecated]: Facebook Analytics Landing Page: Page Loading Issues</t>
  </si>
  <si>
    <t>Facebook Analytics [Deprecated]: Facebook Analytics Landing Page: Suggest a Tag</t>
  </si>
  <si>
    <t>Facebook Analytics [Deprecated]: Overlap Dashboard: Page Loading Issues</t>
  </si>
  <si>
    <t>Facebook Analytics [Deprecated]: Suggest a Tag: Suggest a Tag</t>
  </si>
  <si>
    <t>Facebook Business Extension: FBE Asset Setup: FBE Ad Account Permissions</t>
  </si>
  <si>
    <t>Facebook Business Extension: FBE Asset Setup: FBE Business Manager Permissions</t>
  </si>
  <si>
    <t>Facebook Business Extension: FBE Asset Setup: FBE Page Permissions</t>
  </si>
  <si>
    <t>Facebook Business Extension: FBE Asset Setup: FBE Pixel Permissions</t>
  </si>
  <si>
    <t xml:space="preserve">Facebook Business Extension: FBE Facebook Shop Integration: </t>
  </si>
  <si>
    <t>Facebook Business Extension: FBE Facebook Shop Integration: FBE Catalog Sync</t>
  </si>
  <si>
    <t>Facebook Business Extension: FBE Facebook Shop Integration: FBE Facebook Shop Sync</t>
  </si>
  <si>
    <t>Facebook Business Extension: FBE Facebook Shop Integration: Suggest a Tag</t>
  </si>
  <si>
    <t xml:space="preserve">Facebook Business Extension: FBE Pixel: </t>
  </si>
  <si>
    <t>Facebook Business Extension: FBE Pixel: FBE Pixel Misfiring</t>
  </si>
  <si>
    <t>Facebook Business Extension: FBE Pixel: FBE Pixel Not Firing</t>
  </si>
  <si>
    <t>Facebook Business Extension: FBE Pixel: Suggest a Tag</t>
  </si>
  <si>
    <t>Facebook Business Extension: FBE Plugin: FBE Plugin Installation</t>
  </si>
  <si>
    <t>Facebook Business Extension: FBE Plugin: Suggest a Tag</t>
  </si>
  <si>
    <t>Facebook Business Extension: Suggest a Tag: Suggest a Tag</t>
  </si>
  <si>
    <t>Facebook Business Suite App: Access: Business Suite App Login</t>
  </si>
  <si>
    <t>Facebook Business Suite App: Access: Cannot Connect to Instagram</t>
  </si>
  <si>
    <t>Facebook Business Suite App: Access: Suggest a Tag</t>
  </si>
  <si>
    <t>Facebook Business Suite App: Access: Switching Page Accounts</t>
  </si>
  <si>
    <t>Facebook Business Suite App: Home Tab: Home Tab - Loading</t>
  </si>
  <si>
    <t>Facebook Business Suite App: Home Tab: Missing Cards</t>
  </si>
  <si>
    <t>Updates Card - Redirect</t>
  </si>
  <si>
    <t>Facebook Business Suite App: Home Tab: Updates Card - Redirect</t>
  </si>
  <si>
    <t>Facebook Business Suite App: Notifications: Activity Card - Notifications</t>
  </si>
  <si>
    <t>Facebook Business Suite App: Notifications: App Level Badge</t>
  </si>
  <si>
    <t>Facebook Business Suite App: Notifications: BizSuite App Notification Settings</t>
  </si>
  <si>
    <t>Facebook Business Suite App: Notifications: Push Notifications</t>
  </si>
  <si>
    <t>Facebook Business Suite App: Notifications: Suggest a Tag</t>
  </si>
  <si>
    <t>Facebook Business Suite App: Notifications: Updates Card - Notifications</t>
  </si>
  <si>
    <t>Facebook Business Suite App: Performance: Loading</t>
  </si>
  <si>
    <t>Facebook Business Suite App: Performance: Suggest a Tag</t>
  </si>
  <si>
    <t>Facebook Business Suite App: Settings Tab: BizSuite App IG Account Management</t>
  </si>
  <si>
    <t>Facebook Business Suite App: Settings Tab: Business Suite App Page Roles</t>
  </si>
  <si>
    <t>Facebook Business Suite App: Settings Tab: Suggest a Tag</t>
  </si>
  <si>
    <t>Facebook Business Suite App: Suggest a Tag: Suggest a Tag</t>
  </si>
  <si>
    <t>Facebook Business Suite Web: Access: Cannot Access Business Suite Web</t>
  </si>
  <si>
    <t>Facebook Business Suite Web: Access: Cannot Connect to Instagram</t>
  </si>
  <si>
    <t>Facebook Business Suite Web: Access: Suggest a Tag</t>
  </si>
  <si>
    <t>Facebook Business Suite Web: Access: Switch to Business Manager</t>
  </si>
  <si>
    <t>Facebook Business Suite Web: Access: Switching Page Accounts</t>
  </si>
  <si>
    <t>Facebook Business Suite Web: Activity Tab: Activity Tab - Loading</t>
  </si>
  <si>
    <t>Facebook Business Suite Web: Activity Tab: Activity Tab - Redirect</t>
  </si>
  <si>
    <t>Facebook Business Suite Web: Activity Tab: Suggest a Tag</t>
  </si>
  <si>
    <t>Facebook Business Suite Web: Home Tab: Home Tab - Loading</t>
  </si>
  <si>
    <t>Facebook Business Suite Web: Home Tab: Suggest a Tag</t>
  </si>
  <si>
    <t>Facebook Business Suite Web: Missing Tabs: Ads Tab - Missing</t>
  </si>
  <si>
    <t>Facebook Business Suite Web: Missing Tabs: Commerce Tab - Missing</t>
  </si>
  <si>
    <t>Facebook Business Suite Web: Missing Tabs: Inbox Tab - Missing</t>
  </si>
  <si>
    <t>Facebook Business Suite Web: Missing Tabs: Insights Tab - Missing</t>
  </si>
  <si>
    <t>Facebook Business Suite Web: Missing Tabs: Suggest a Tag</t>
  </si>
  <si>
    <t>Facebook Business Suite Web: More Tools: More Tools Tab - Missing</t>
  </si>
  <si>
    <t>Facebook Business Suite Web: More Tools: More Tools Tab - Redirect</t>
  </si>
  <si>
    <t>Facebook Business Suite Web: More Tools: Suggest a Tag</t>
  </si>
  <si>
    <t>Facebook Business Suite Web: Notifications: Activity Tab - Notifications</t>
  </si>
  <si>
    <t>Facebook Business Suite Web: Notifications: Suggest a Tag</t>
  </si>
  <si>
    <t>Facebook Business Suite Web: Settings Tab: BizSuite Web IG Account Management</t>
  </si>
  <si>
    <t>Facebook Business Suite Web: Settings Tab: Business Suite Web Page Roles</t>
  </si>
  <si>
    <t>Facebook Business Suite Web: Suggest a Tag: Suggest a Tag</t>
  </si>
  <si>
    <t>Facebook Gaming: Badges: Gaming Badge Not Showing</t>
  </si>
  <si>
    <t>Facebook Gaming: Badges: Level Up Badge Not Showing</t>
  </si>
  <si>
    <t>Facebook Gaming: Badges: Suggest a Tag</t>
  </si>
  <si>
    <t>Facebook Gaming: Fan Subscriptions (Fan Subs): Monetization</t>
  </si>
  <si>
    <t>Facebook Gaming: Fan Subscriptions (Fan Subs): Onboarding</t>
  </si>
  <si>
    <t>Facebook Gaming: Fan Subscriptions (Fan Subs): Subscriber Groups</t>
  </si>
  <si>
    <t>Facebook Gaming: Gaming Video Page: Convert Existing</t>
  </si>
  <si>
    <t>Facebook Gaming: Gaming Video Page: Suggest a Tag</t>
  </si>
  <si>
    <t xml:space="preserve">Facebook Gaming: Live In-Stream Video Ads: </t>
  </si>
  <si>
    <t>Facebook Gaming: Live In-Stream Video Ads: Lost Access and Appeal</t>
  </si>
  <si>
    <t>Facebook Gaming: Live In-Stream Video Ads: Monetization</t>
  </si>
  <si>
    <t>Facebook Gaming: Live In-Stream Video Ads: Onboarding</t>
  </si>
  <si>
    <t>Facebook Gaming: Live In-Stream Video Ads: Payments</t>
  </si>
  <si>
    <t>Facebook Gaming: Live In-Stream Video Ads: Suggest a Tag</t>
  </si>
  <si>
    <t xml:space="preserve">Facebook Gaming: Live Stream: </t>
  </si>
  <si>
    <t>Facebook Gaming: Live Stream: Can't go live</t>
  </si>
  <si>
    <t>Facebook Gaming: Live Stream: Kicked from Live Stream</t>
  </si>
  <si>
    <t>Facebook Gaming: Live Stream: Live Producer</t>
  </si>
  <si>
    <t>Facebook Gaming: Live Stream: Live Stream Setup</t>
  </si>
  <si>
    <t>Facebook Gaming: Live Stream: Live Video Notifications</t>
  </si>
  <si>
    <t>Facebook Gaming: Live Stream: Reach</t>
  </si>
  <si>
    <t>Facebook Gaming: Live Stream: Stream abruptly ended</t>
  </si>
  <si>
    <t>Facebook Gaming: Live Stream: Suggest a Tag</t>
  </si>
  <si>
    <t>Facebook Gaming: Live Stream: Tagging Game</t>
  </si>
  <si>
    <t>Facebook Gaming: Live Stream: Video Quality</t>
  </si>
  <si>
    <t>Facebook Gaming: Payouts: Missing Stars Payments</t>
  </si>
  <si>
    <t>Facebook Gaming: Payouts: Payout Hub</t>
  </si>
  <si>
    <t>Facebook Gaming: Payouts: Suggest a Tag</t>
  </si>
  <si>
    <t>Facebook Gaming: Phishing: Off Platform</t>
  </si>
  <si>
    <t>Facebook Gaming: Policy: Community Standards</t>
  </si>
  <si>
    <t>Facebook Gaming: Policy: Demonetization</t>
  </si>
  <si>
    <t>Facebook Gaming: Policy: Feature Limit</t>
  </si>
  <si>
    <t>Facebook Gaming: Policy: Intellectual Property</t>
  </si>
  <si>
    <t>Facebook Gaming: Policy: Spam</t>
  </si>
  <si>
    <t>Facebook Gaming: Policy: Suggest a Tag</t>
  </si>
  <si>
    <t>Facebook Gaming: Stars: Monetization</t>
  </si>
  <si>
    <t>Facebook Gaming: Stars: Suggest a Tag</t>
  </si>
  <si>
    <t>Facebook Gaming: Streamer Dashboard: Charity Streaming</t>
  </si>
  <si>
    <t>Facebook Gaming: Streamer Dashboard: Going Live</t>
  </si>
  <si>
    <t>Facebook Gaming: Streamer Dashboard: Level Up Program</t>
  </si>
  <si>
    <t>Facebook Gaming: Streamer Dashboard: Moderation Tools</t>
  </si>
  <si>
    <t>Facebook Gaming: Streamer Dashboard: Suggest a Tag</t>
  </si>
  <si>
    <t>Facebook Gaming: Tournaments: Event Creation</t>
  </si>
  <si>
    <t>Facebook Gaming: Tournaments: Scoring</t>
  </si>
  <si>
    <t xml:space="preserve">Facebook Shops: Checkout Offboarding [Deprecated]: </t>
  </si>
  <si>
    <t>Facebook Shops: Checkout Offboarding [Deprecated]: Cannot Offboard</t>
  </si>
  <si>
    <t>Facebook Shops: Checkout Offboarding [Deprecated]: Reonboarding</t>
  </si>
  <si>
    <t>Facebook Shops: Checkout Offboarding [Deprecated]: Suggest a Tag</t>
  </si>
  <si>
    <t>Facebook Shops: Commerce Manager Settings [Deprecated]: Bank Info</t>
  </si>
  <si>
    <t>Facebook Shops: Commerce Manager Settings [Deprecated]: Business Info</t>
  </si>
  <si>
    <t>Facebook Shops: Commerce Manager Settings [Deprecated]: Return Settings</t>
  </si>
  <si>
    <t>Facebook Shops: Commerce Manager Settings [Deprecated]: Sales Channels</t>
  </si>
  <si>
    <t>Facebook Shops: Commerce Manager Settings [Deprecated]: Shipping Options/Profile</t>
  </si>
  <si>
    <t>Facebook Shops: Commerce Manager Settings [Deprecated]: Suggest a Tag</t>
  </si>
  <si>
    <t>Facebook Shops: Facebook Shop (B2C Marketplace) [Deprecated]: Access Problems</t>
  </si>
  <si>
    <t>Facebook Shops: Facebook Shop (B2C Marketplace) [Deprecated]: Can't Find Product Listing</t>
  </si>
  <si>
    <t>Facebook Shops: Facebook Shop (B2C Marketplace) [Deprecated]: Suggest a Tag</t>
  </si>
  <si>
    <t>Facebook Shops: Legacy Page Shop [Deprecated]: Onboarding/Offboarding</t>
  </si>
  <si>
    <t>Facebook Shops: Legacy Page Shop [Deprecated]: Search Issues</t>
  </si>
  <si>
    <t>Facebook Shops: Order Management  [Deprecated]: Order Syncing</t>
  </si>
  <si>
    <t>Facebook Shops: Order Management  [Deprecated]: Shipping</t>
  </si>
  <si>
    <t>Facebook Shops: Product Details Page: "Check Out On Website" Page Fail</t>
  </si>
  <si>
    <t>Facebook Shops: Product Details Page: Suggest a Tag</t>
  </si>
  <si>
    <t>Facebook Shops: Product Details Page: Wrong Details</t>
  </si>
  <si>
    <t>Approved Products Not Visible in FB Shop</t>
  </si>
  <si>
    <t>Facebook Shops: Product Tagging: Approved Products Not Visible in FB Shop</t>
  </si>
  <si>
    <t>Facebook Shops: Product Tagging: Suggest a Tag</t>
  </si>
  <si>
    <t>Unable To Tag Products To Post</t>
  </si>
  <si>
    <t>Facebook Shops: Product Tagging: Unable To Tag Products To Post</t>
  </si>
  <si>
    <t>Seller Checkout</t>
  </si>
  <si>
    <t>Seller Received Checkout Error</t>
  </si>
  <si>
    <t>Facebook Shops: Seller Checkout: Seller Received Checkout Error</t>
  </si>
  <si>
    <t>Facebook Shops: Seller Checkout: Suggest a Tag</t>
  </si>
  <si>
    <t>Facebook Shops: Seller Inbox [Deprecated]: API Email Integration</t>
  </si>
  <si>
    <t>Facebook Shops: Shop Builder [Deprecated]: Customization</t>
  </si>
  <si>
    <t>Facebook Shops: Shop Builder [Deprecated]: Preview Your Shop</t>
  </si>
  <si>
    <t>Facebook Shops: Shop Builder [Deprecated]: Publish Shop</t>
  </si>
  <si>
    <t>Facebook Shops: Shop Builder [Deprecated]: Suggest a Tag</t>
  </si>
  <si>
    <t>Facebook Shops: Shop Collections [Deprecated]: Can't Find/Missing Product</t>
  </si>
  <si>
    <t>Facebook Shops: Shop Collections [Deprecated]: Carousel and Featured</t>
  </si>
  <si>
    <t>Facebook Shops: Shop Collections [Deprecated]: Collection Creation</t>
  </si>
  <si>
    <t>Facebook Shops: Shop Collections [Deprecated]: Suggest a Tag</t>
  </si>
  <si>
    <t>Shop Notifications</t>
  </si>
  <si>
    <t>Items Sharing To News Feed Confusion</t>
  </si>
  <si>
    <t>Facebook Shops: Shop Notifications: Items Sharing To News Feed Confusion</t>
  </si>
  <si>
    <t>Seller Received Unknown Error in Shop</t>
  </si>
  <si>
    <t>Facebook Shops: Shop Notifications: Seller Received Unknown Error in Shop</t>
  </si>
  <si>
    <t xml:space="preserve">Facebook Shops: Shops Onboarding: </t>
  </si>
  <si>
    <t>Facebook Shops: Shops Onboarding: Bank Account Info [Deprecated]</t>
  </si>
  <si>
    <t>Facebook Shops: Shops Onboarding: Blocked Onboarding [Deprecated]</t>
  </si>
  <si>
    <t>Facebook Shops: Shops Onboarding: Cannot Connect To Catalog</t>
  </si>
  <si>
    <t>Facebook Shops: Shops Onboarding: Cannot Connect To Facebook Page</t>
  </si>
  <si>
    <t>Facebook Shops: Shops Onboarding: Suggest a Tag</t>
  </si>
  <si>
    <t>Facebook Shops: Shops Onboarding: Tax ID [Deprecated]</t>
  </si>
  <si>
    <t>Unable To Accept Terms of Service</t>
  </si>
  <si>
    <t>Facebook Shops: Shops Onboarding: Unable To Accept Terms of Service</t>
  </si>
  <si>
    <t>Facebook Shops: Shops Onboarding: Unable To Update To Shops</t>
  </si>
  <si>
    <t>Facebook Shops: Suggest a Tag: Suggest a Tag</t>
  </si>
  <si>
    <t xml:space="preserve">FB Pixel: Ads Manager: </t>
  </si>
  <si>
    <t>FB Pixel: Ads Manager: Aggregated Event Measurement Conversions [Deprecated]</t>
  </si>
  <si>
    <t>FB Pixel: Ads Manager: Campaign/Adset/Ad</t>
  </si>
  <si>
    <t>FB Pixel: Ads Manager: Conversion Values</t>
  </si>
  <si>
    <t>FB Pixel: Ads Manager: Custom Conversions</t>
  </si>
  <si>
    <t>FB Pixel: Ads Manager: Delivery Column Pixel Status</t>
  </si>
  <si>
    <t>FB Pixel: Ads Manager: Pixel, Event and Domain Errors</t>
  </si>
  <si>
    <t>FB Pixel: Ads Manager: Purchases</t>
  </si>
  <si>
    <t>FB Pixel: Ads Manager: Standard Conversions (non-Purchase)</t>
  </si>
  <si>
    <t>FB Pixel: Ads Manager: Suggest a Tag</t>
  </si>
  <si>
    <t>FB Pixel: Ads Manager: UI Issue</t>
  </si>
  <si>
    <t xml:space="preserve">FB Pixel: Ads Manager - Conversion API: </t>
  </si>
  <si>
    <t>FB Pixel: Ads Manager - Conversion API: Attribution</t>
  </si>
  <si>
    <t>FB Pixel: Ads Manager - Conversion API: Campaign/Adset/Ad Setup</t>
  </si>
  <si>
    <t>FB Pixel: Ads Manager - Conversion API: Suggest a Tag</t>
  </si>
  <si>
    <t>FB Pixel: Business Manager: Sharing</t>
  </si>
  <si>
    <t>FB Pixel: Business Manager: Suggest a Tag</t>
  </si>
  <si>
    <t>FB Pixel: Business Manager: User Interface (UI) Issues</t>
  </si>
  <si>
    <t xml:space="preserve">FB Pixel: Custom Conversions: </t>
  </si>
  <si>
    <t>FB Pixel: Custom Conversions: Limited Data Sharing</t>
  </si>
  <si>
    <t>FB Pixel: Custom Conversions: Raw Fires Reporting Issue</t>
  </si>
  <si>
    <t>FB Pixel: Custom Conversions: Setup</t>
  </si>
  <si>
    <t>FB Pixel: Custom Conversions: Suggest a Tag</t>
  </si>
  <si>
    <t>FB Pixel: Custom Conversions: User Interface (UI) Issues</t>
  </si>
  <si>
    <t xml:space="preserve">FB Pixel: Custom Conversions - Conversion API: </t>
  </si>
  <si>
    <t>FB Pixel: Custom Conversions - Conversion API: Creation</t>
  </si>
  <si>
    <t>FB Pixel: Custom Conversions - Conversion API: Raw Fires Reporting</t>
  </si>
  <si>
    <t>FB Pixel: Custom Conversions - Conversion API: Suggest a Tag</t>
  </si>
  <si>
    <t xml:space="preserve">FB Pixel: Diagnostics Tab: </t>
  </si>
  <si>
    <t>FB Pixel: Diagnostics Tab: Blocked Data</t>
  </si>
  <si>
    <t>FB Pixel: Diagnostics Tab: Domain Protection</t>
  </si>
  <si>
    <t>FB Pixel: Diagnostics Tab: Drop in Event Fires</t>
  </si>
  <si>
    <t>FB Pixel: Diagnostics Tab: Event Violates Business Tools Terms</t>
  </si>
  <si>
    <t>FB Pixel: Diagnostics Tab: Missing Event Parameter</t>
  </si>
  <si>
    <t>FB Pixel: Diagnostics Tab: Redundant Event Fires</t>
  </si>
  <si>
    <t>FB Pixel: Diagnostics Tab: Suggest a Tag</t>
  </si>
  <si>
    <t xml:space="preserve">FB Pixel: Events Manager: </t>
  </si>
  <si>
    <t>FB Pixel: Events Manager: Advanced Matching</t>
  </si>
  <si>
    <t>FB Pixel: Events Manager: Event Setup Tool</t>
  </si>
  <si>
    <t>FB Pixel: Events Manager: Raw Fires Reporting Issues</t>
  </si>
  <si>
    <t>FB Pixel: Events Manager: Suggest a Tag</t>
  </si>
  <si>
    <t>FB Pixel: Events Manager: User Interface (UI) Issues</t>
  </si>
  <si>
    <t xml:space="preserve">FB Pixel: Events Manager - Aggregated Event Measurement (AEM): </t>
  </si>
  <si>
    <t>FB Pixel: Events Manager - Aggregated Event Measurement (AEM): AEM Event Fire Reporting</t>
  </si>
  <si>
    <t>FB Pixel: Events Manager - Aggregated Event Measurement (AEM): Aggregated Event Measurement (AEM) UI Issues</t>
  </si>
  <si>
    <t>FB Pixel: Events Manager - Aggregated Event Measurement (AEM): Suggest a Tag</t>
  </si>
  <si>
    <t xml:space="preserve">FB Pixel: Events Manager - Conversion API: </t>
  </si>
  <si>
    <t>FB Pixel: Events Manager - Conversion API: Diagnostics</t>
  </si>
  <si>
    <t>FB Pixel: Events Manager - Conversion API: Match Rate</t>
  </si>
  <si>
    <t>FB Pixel: Events Manager - Conversion API: Partner Integration</t>
  </si>
  <si>
    <t>FB Pixel: Events Manager - Conversion API: Raw Fires Reporting</t>
  </si>
  <si>
    <t>FB Pixel: Events Manager - Conversion API: Setup Flow</t>
  </si>
  <si>
    <t>FB Pixel: Events Manager - Conversion API: Suggest a Tag</t>
  </si>
  <si>
    <t>FB Pixel: Events Manager - Conversion API: Test Events</t>
  </si>
  <si>
    <t xml:space="preserve">FB Pixel: FB Pixel Setup: </t>
  </si>
  <si>
    <t>FB Pixel: FB Pixel Setup: FB Pixel Implementation</t>
  </si>
  <si>
    <t>FB Pixel: FB Pixel Setup: Partner Integration</t>
  </si>
  <si>
    <t>FB Pixel: FB Pixel Setup: Pixel Creation UI Issue</t>
  </si>
  <si>
    <t>FB Pixel: FB Pixel Setup: Suggest a Tag</t>
  </si>
  <si>
    <t>FB Pixel: FB Pixel Setup: Test Events</t>
  </si>
  <si>
    <t xml:space="preserve">FB Pixel: Pixel Web Event Configurations: </t>
  </si>
  <si>
    <t>FB Pixel: Pixel Web Event Configurations: Domain Availability</t>
  </si>
  <si>
    <t>FB Pixel: Pixel Web Event Configurations: Domain Configuration Value Optimization</t>
  </si>
  <si>
    <t>FB Pixel: Pixel Web Event Configurations: Hidden Pixel Event Configuration</t>
  </si>
  <si>
    <t>FB Pixel: Pixel Web Event Configurations: Pixel Event Configuration Cooldown</t>
  </si>
  <si>
    <t>FB Pixel: Pixel Web Event Configurations: Pixel Web Event Permissions</t>
  </si>
  <si>
    <t>FB Pixel: Pixel Web Event Configurations: Pixel Web Event UI</t>
  </si>
  <si>
    <t>FB Pixel: Pixel Web Event Configurations: Pixel, Event or Custom Conversion Availability</t>
  </si>
  <si>
    <t>FB Pixel: Pixel Web Event Configurations: Suggest a Tag</t>
  </si>
  <si>
    <t>FB Pixel: Suggest a Tag: Suggest a Tag</t>
  </si>
  <si>
    <t>FB Stories: Creation: Creative Specs</t>
  </si>
  <si>
    <t>FB Stories: Creation: CTA</t>
  </si>
  <si>
    <t>FB Stories: Creation: Previews</t>
  </si>
  <si>
    <t>FB Stories: Creation: Single Image Setup</t>
  </si>
  <si>
    <t>FB Stories: Creation: Suggest a Tag</t>
  </si>
  <si>
    <t>FB Stories: Creation: Video Setup</t>
  </si>
  <si>
    <t>FB Stories: Creative Rendering - All surfaces: CTA</t>
  </si>
  <si>
    <t>FB Stories: Creative Rendering - All surfaces: Single Image Rendering</t>
  </si>
  <si>
    <t>FB Stories: Creative Rendering - All surfaces: Suggest a Tag</t>
  </si>
  <si>
    <t>FB Stories: Creative Rendering - All surfaces: Video Rendering</t>
  </si>
  <si>
    <t>FB Stories: Creative Rendering - Android: CTA</t>
  </si>
  <si>
    <t>FB Stories: Creative Rendering - Android: Video Rendering</t>
  </si>
  <si>
    <t>FB Stories: Creative Rendering - iOS: Ad Text</t>
  </si>
  <si>
    <t>FB Stories: Creative Rendering - iOS: CTA</t>
  </si>
  <si>
    <t>FB Stories: Creative Rendering - iOS: Single Image Rendering</t>
  </si>
  <si>
    <t>FB Stories: Creative Rendering - iOS: Suggest a Tag</t>
  </si>
  <si>
    <t>FB Stories: Delivery: Suggest a Tag</t>
  </si>
  <si>
    <t>FB Stories: Suggest a Tag: Suggest a Tag</t>
  </si>
  <si>
    <t>Games on Facebook: Access: Lost App Access</t>
  </si>
  <si>
    <t xml:space="preserve">Games on Facebook: API, SDK and APK: </t>
  </si>
  <si>
    <t>Games on Facebook: API, SDK and APK: API</t>
  </si>
  <si>
    <t>Games on Facebook: API, SDK and APK: SDK and APK</t>
  </si>
  <si>
    <t>Games on Facebook: API, SDK and APK: Suggest a Tag</t>
  </si>
  <si>
    <t>Games on Facebook: Policy: App Review</t>
  </si>
  <si>
    <t>Games on Facebook: Policy: Blocked App URL</t>
  </si>
  <si>
    <t>Games on Facebook: Policy: Restricted App</t>
  </si>
  <si>
    <t>Games on Facebook: Policy: Suggest a Tag</t>
  </si>
  <si>
    <t>Games on Facebook: Suggest a Tag: Suggest a Tag</t>
  </si>
  <si>
    <t>Groups: Access: Account Disabled / Deleted</t>
  </si>
  <si>
    <t>Groups: Access: Account Protection</t>
  </si>
  <si>
    <t>Groups: Access: Claiming Adminless Groups</t>
  </si>
  <si>
    <t>Groups: Access: Creator Status</t>
  </si>
  <si>
    <t>Groups: Access: Disputed Admin</t>
  </si>
  <si>
    <t>Groups: Access: Hacked</t>
  </si>
  <si>
    <t>Groups: Access: Password Reset</t>
  </si>
  <si>
    <t>Groups: Access: Suggest a Tag</t>
  </si>
  <si>
    <t>Groups: Feature Limit/Block/Sentry: Blackhole Appeal</t>
  </si>
  <si>
    <t>Groups: Feature Limit/Block/Sentry: Commenting</t>
  </si>
  <si>
    <t>Groups: Feature Limit/Block/Sentry: Group Name Change</t>
  </si>
  <si>
    <t>Groups: Feature Limit/Block/Sentry: Liking</t>
  </si>
  <si>
    <t>Groups: Feature Limit/Block/Sentry: Newsfeed</t>
  </si>
  <si>
    <t>Groups: Feature Limit/Block/Sentry: Posting</t>
  </si>
  <si>
    <t>Groups: Feature Limit/Block/Sentry: Suggest a Tag</t>
  </si>
  <si>
    <t>Groups: Features: Adding / Inviting Members</t>
  </si>
  <si>
    <t>Groups: Features: Admin / Moderator Permissions</t>
  </si>
  <si>
    <t>Groups: Features: Admin Activity Log</t>
  </si>
  <si>
    <t>Groups: Features: Admin Assist Turning Commenting Off</t>
  </si>
  <si>
    <t>Groups: Features: Admin Group Switcher</t>
  </si>
  <si>
    <t>Groups: Features: Announcements / Pin to Top</t>
  </si>
  <si>
    <t>Groups: Features: Archiving / Deleting Groups</t>
  </si>
  <si>
    <t>Groups: Features: Badges</t>
  </si>
  <si>
    <t>Groups: Features: Group Chats</t>
  </si>
  <si>
    <t>Groups: Features: Group Events / Calendar</t>
  </si>
  <si>
    <t>Groups: Features: Group Funding</t>
  </si>
  <si>
    <t>Groups: Features: Group Insights</t>
  </si>
  <si>
    <t>Groups: Features: Group Rooms</t>
  </si>
  <si>
    <t>Groups: Features: Groups Support</t>
  </si>
  <si>
    <t>Groups: Features: Groups4Pages</t>
  </si>
  <si>
    <t>Groups: Features: Linking Groups</t>
  </si>
  <si>
    <t>Groups: Features: Post Insights</t>
  </si>
  <si>
    <t>Groups: Features: Suggest a Tag</t>
  </si>
  <si>
    <t>Groups: Features: Topics</t>
  </si>
  <si>
    <t>Groups: Identity: Admin Tools</t>
  </si>
  <si>
    <t>Groups: Identity: Cover Photo</t>
  </si>
  <si>
    <t>Groups: Identity: Customization: Type</t>
  </si>
  <si>
    <t>Groups: Identity: Group Name Change Less 28</t>
  </si>
  <si>
    <t>Groups: Identity: Privacy Settings Comparison</t>
  </si>
  <si>
    <t>Groups: Identity: Subscription Groups</t>
  </si>
  <si>
    <t>Groups: Identity: Suggest a Tag</t>
  </si>
  <si>
    <t>Groups: Members: Blocking / Removing Members</t>
  </si>
  <si>
    <t>Groups: Members: Customizable Group Profiles</t>
  </si>
  <si>
    <t>Groups: Members: Member List</t>
  </si>
  <si>
    <t>Groups: Members: Membership Request Decreasing</t>
  </si>
  <si>
    <t>Groups: Members: Suggest a Tag</t>
  </si>
  <si>
    <t>Groups: Policies: Comment Takedown</t>
  </si>
  <si>
    <t>Groups: Policies: Content Takedown</t>
  </si>
  <si>
    <t>Groups: Policies: Group Takedown</t>
  </si>
  <si>
    <t>Groups: Policies: Impersonation</t>
  </si>
  <si>
    <t>Groups: Policies: Report Member/Group</t>
  </si>
  <si>
    <t>Groups: Policies: Spam</t>
  </si>
  <si>
    <t>Groups: Policies: Suggest a Tag</t>
  </si>
  <si>
    <t>Groups: Policies: Suicide / Self-Harm Report</t>
  </si>
  <si>
    <t>Groups: Publishing in Group: 3rd Party Apps</t>
  </si>
  <si>
    <t>Groups: Publishing in Group: Approval / Denial Pending Posts</t>
  </si>
  <si>
    <t>Groups: Publishing in Group: Branded Content</t>
  </si>
  <si>
    <t>Groups: Publishing in Group: Commenting</t>
  </si>
  <si>
    <t>Groups: Publishing in Group: Deleting posts</t>
  </si>
  <si>
    <t>Groups: Publishing in Group: Enabling / Disabling Comments</t>
  </si>
  <si>
    <t>Groups: Publishing in Group: Going Live</t>
  </si>
  <si>
    <t>Groups: Publishing in Group: Key Word Alerts</t>
  </si>
  <si>
    <t>Groups: Publishing in Group: Photo Albums</t>
  </si>
  <si>
    <t>Groups: Publishing in Group: Post Approvals</t>
  </si>
  <si>
    <t>Groups: Publishing in Group: Posting Content (pictures, links, and videos)</t>
  </si>
  <si>
    <t>Groups: Publishing in Group: Restoring Deleted Posts</t>
  </si>
  <si>
    <t>Groups: Publishing in Group: Scheduling Posts</t>
  </si>
  <si>
    <t>Groups: Publishing in Group: Sharing posts</t>
  </si>
  <si>
    <t>Groups: Publishing in Group: Suggest a Tag</t>
  </si>
  <si>
    <t>Groups: Publishing in Group: Tagging</t>
  </si>
  <si>
    <t>Groups: Publishing in Group: Units</t>
  </si>
  <si>
    <t>Groups: Publishing in Group: Watch Party Posts</t>
  </si>
  <si>
    <t>Groups: Suggest a Tag: Suggest a Tag</t>
  </si>
  <si>
    <t>Groups: Unintelligible: Request Unclear</t>
  </si>
  <si>
    <t>Groups Operations</t>
  </si>
  <si>
    <t>Group Feature Limit</t>
  </si>
  <si>
    <t>Posting in a Group</t>
  </si>
  <si>
    <t>Groups Operations: Group Feature Limit: Posting in a Group</t>
  </si>
  <si>
    <t>Instagram (Organic): Direct Messaging: Suggest a Tag</t>
  </si>
  <si>
    <t>Instagram (Organic): Explore: Suggest a Tag</t>
  </si>
  <si>
    <t>Instagram (Organic): Feed: Suggest a Tag</t>
  </si>
  <si>
    <t>Instagram (Organic): Insights: Suggest a Tag</t>
  </si>
  <si>
    <t>Instagram (Organic): Live: Suggest a Tag</t>
  </si>
  <si>
    <t>Instagram (Organic): Notifications: Suggest a Tag</t>
  </si>
  <si>
    <t>Instagram (Organic): Profile: FB &amp; IG Account Linking</t>
  </si>
  <si>
    <t>Instagram (Organic): Profile: Suggest a Tag</t>
  </si>
  <si>
    <t>Instagram (Organic): Stories: Suggest a Tag</t>
  </si>
  <si>
    <t>Instagram (Organic): Suggest a Tag: Reach</t>
  </si>
  <si>
    <t>Instagram (Organic): Suggest a Tag: Suggest a Tag</t>
  </si>
  <si>
    <t>Instagram Ads LWI and Ads Manager: IGTV Ads: IGTV Ad Preview Ads Manager</t>
  </si>
  <si>
    <t>Instagram Ads LWI and Ads Manager: IGTV Ads: IGTV CTA</t>
  </si>
  <si>
    <t>Instagram Ads LWI and Ads Manager: IGTV Ads: IGTV Media Requirements</t>
  </si>
  <si>
    <t>Instagram Ads LWI and Ads Manager: IGTV Ads: IGTV Video Rendering</t>
  </si>
  <si>
    <t>Instagram Ads LWI and Ads Manager: IGTV Ads: Suggest a Tag</t>
  </si>
  <si>
    <t xml:space="preserve">Instagram Ads LWI and Ads Manager: Instagram Ads Creation (Ads Manager): </t>
  </si>
  <si>
    <t>Instagram Ads LWI and Ads Manager: Instagram Ads Creation (Ads Manager): Instagram Ad Preview (Ads Manager)</t>
  </si>
  <si>
    <t>Instagram Ads LWI and Ads Manager: Instagram Ads Creation (Ads Manager): Instagram Ads Editing</t>
  </si>
  <si>
    <t>Instagram Ads LWI and Ads Manager: Instagram Ads Creation (Ads Manager): Instagram Ads Multimedia Specifications</t>
  </si>
  <si>
    <t>Instagram Ads LWI and Ads Manager: Instagram Ads Creation (Ads Manager): Instagram Ads Text Editing</t>
  </si>
  <si>
    <t>Instagram Ads LWI and Ads Manager: Instagram Ads Creation (Ads Manager): Instagram CTA (Ads Manager)</t>
  </si>
  <si>
    <t>Instagram Ads LWI and Ads Manager: Instagram Ads Creation (Ads Manager): Instagram Handle (Ads Manager)</t>
  </si>
  <si>
    <t>Instagram Ads LWI and Ads Manager: Instagram Ads Creation (Ads Manager): Linking Page to Instagram</t>
  </si>
  <si>
    <t>Instagram Ads LWI and Ads Manager: Instagram Ads Creation (Ads Manager): Promoting Existing Instagram Post</t>
  </si>
  <si>
    <t>Instagram Ads LWI and Ads Manager: Instagram Ads Creation (Ads Manager): Selecting Instagram Ad Placement</t>
  </si>
  <si>
    <t>Instagram Ads LWI and Ads Manager: Instagram Ads Creation (Ads Manager): Suggest a Tag</t>
  </si>
  <si>
    <t>Instagram Ads LWI and Ads Manager: Instagram Ads Delivery and Rendering: Instagram Ads CTA Link</t>
  </si>
  <si>
    <t>Instagram Ads LWI and Ads Manager: Instagram Ads Delivery and Rendering: Instagram Ads CTA Rendering</t>
  </si>
  <si>
    <t>Instagram Ads LWI and Ads Manager: Instagram Ads Delivery and Rendering: Instagram Ads Text Rendering</t>
  </si>
  <si>
    <t>Instagram Ads LWI and Ads Manager: Instagram Ads Delivery and Rendering: Lead Ads Instagram Integration</t>
  </si>
  <si>
    <t>Instagram Ads LWI and Ads Manager: Instagram Ads Delivery and Rendering: Managing Instagram Ads Comments</t>
  </si>
  <si>
    <t>Instagram Ads LWI and Ads Manager: Instagram Ads Delivery and Rendering: Media Rendering (Instagram Feed)</t>
  </si>
  <si>
    <t>Instagram Ads LWI and Ads Manager: Instagram Ads Delivery and Rendering: Preview Permalink [Deprecated]</t>
  </si>
  <si>
    <t>Instagram Ads LWI and Ads Manager: Instagram Ads Delivery and Rendering: Suggest a Tag</t>
  </si>
  <si>
    <t>Instagram Ads LWI and Ads Manager: Instagram Ads Delivery and Rendering: Under Delivery for Instagram Ads</t>
  </si>
  <si>
    <t>Instagram Ads LWI and Ads Manager: Instagram Ads Delivery and Rendering: URL parameter issues [Deprecated]</t>
  </si>
  <si>
    <t>Instagram Ads LWI and Ads Manager: Instagram Ads Metrics and Attribution: Instagram Ads Engagement Reporting</t>
  </si>
  <si>
    <t>Instagram Ads LWI and Ads Manager: Instagram Ads Metrics and Attribution: Instagram Ads Manager Reporting</t>
  </si>
  <si>
    <t>Instagram Ads LWI and Ads Manager: Instagram Ads Metrics and Attribution: Instagram Ads Placement Breakdown</t>
  </si>
  <si>
    <t>Instagram Ads LWI and Ads Manager: Instagram Ads Metrics and Attribution: Suggest a Tag</t>
  </si>
  <si>
    <t>Instagram Reels Ads</t>
  </si>
  <si>
    <t>Instagram Reels Ads Ad Preview</t>
  </si>
  <si>
    <t>Instagram Ads LWI and Ads Manager: Instagram Reels Ads: Instagram Reels Ads Ad Preview</t>
  </si>
  <si>
    <t>Instagram Reels Ads Creation</t>
  </si>
  <si>
    <t>Instagram Ads LWI and Ads Manager: Instagram Reels Ads: Instagram Reels Ads Creation</t>
  </si>
  <si>
    <t>Instagram Reels Ads CTA</t>
  </si>
  <si>
    <t>Instagram Ads LWI and Ads Manager: Instagram Reels Ads: Instagram Reels Ads CTA</t>
  </si>
  <si>
    <t>Instagram Reels Ads Delivery</t>
  </si>
  <si>
    <t>Instagram Ads LWI and Ads Manager: Instagram Reels Ads: Instagram Reels Ads Delivery</t>
  </si>
  <si>
    <t>Instagram Ads LWI and Ads Manager: Instagram Shopping Ads: Checkout on Instagram Shopping Ads</t>
  </si>
  <si>
    <t>Instagram Ads LWI and Ads Manager: Instagram Shopping Ads: Instagram Shopping Ads Metrics</t>
  </si>
  <si>
    <t>Instagram Ads LWI and Ads Manager: Instagram Shopping Ads: Selecting Instagram Shopping Ads</t>
  </si>
  <si>
    <t>Instagram Ads LWI and Ads Manager: Instagram Shopping Ads: Suggest a Tag</t>
  </si>
  <si>
    <t>Instagram Ads LWI and Ads Manager: Instagram Stories Ads: Instagram Stories Ads In-App Rendering</t>
  </si>
  <si>
    <t>Instagram Ads LWI and Ads Manager: Instagram Stories Ads: Instagram Stories Ads Manager Preview</t>
  </si>
  <si>
    <t>Instagram Ads LWI and Ads Manager: Instagram Stories Ads: Instagram Stories Carousel Ads</t>
  </si>
  <si>
    <t>Instagram Ads LWI and Ads Manager: Instagram Stories Ads: Instagram Stories CTA</t>
  </si>
  <si>
    <t>Instagram Ads LWI and Ads Manager: Instagram Stories Ads: Polling Stickers</t>
  </si>
  <si>
    <t>Instagram Ads LWI and Ads Manager: Instagram Stories Ads: Suggest a Tag</t>
  </si>
  <si>
    <t>Instagram Ads LWI and Ads Manager: Suggest a Tag: Suggest a Tag</t>
  </si>
  <si>
    <t>Instagram Backed Ads (IGBA): BM/Ads Manager Settings for IGBA: Instagram Backed Ads Ad Account Unavailable</t>
  </si>
  <si>
    <t>Instagram Backed Ads (IGBA): BM/Ads Manager Settings for IGBA: Instagram Backed Ads Add an Ad Account</t>
  </si>
  <si>
    <t>Instagram Backed Ads (IGBA): BM/Ads Manager Settings for IGBA: Suggest a Tag</t>
  </si>
  <si>
    <t>Instagram Backed Ads (IGBA): Business Promotion Payments: Ad Account Inactive</t>
  </si>
  <si>
    <t>Instagram Backed Ads (IGBA): Business Promotion Payments: Change Ad Account</t>
  </si>
  <si>
    <t>Instagram Backed Ads (IGBA): Business Promotion Payments: Promotion Payment Method</t>
  </si>
  <si>
    <t>Instagram Backed Ads (IGBA): Business Promotion Payments: Suggest a Tag</t>
  </si>
  <si>
    <t>Instagram Backed Ads (IGBA): Coupons: Coupons Error</t>
  </si>
  <si>
    <t xml:space="preserve">Instagram Backed Ads (IGBA): Create Promotion Error: </t>
  </si>
  <si>
    <t>Instagram Backed Ads (IGBA): Create Promotion Error: Ad Account Error</t>
  </si>
  <si>
    <t>Instagram Backed Ads (IGBA): Create Promotion Error: Admin Permission Error</t>
  </si>
  <si>
    <t>Instagram Backed Ads (IGBA): Create Promotion Error: Page Access Error</t>
  </si>
  <si>
    <t>Instagram Backed Ads (IGBA): Create Promotion Error: Suggest a Tag</t>
  </si>
  <si>
    <t>Instagram Backed Ads (IGBA): Metrics and Attribution: In-App Ads Insights</t>
  </si>
  <si>
    <t>Instagram Backed Ads (IGBA): Metrics and Attribution: Suggest a Tag</t>
  </si>
  <si>
    <t xml:space="preserve">Instagram Backed Ads (IGBA): Promote Flow: </t>
  </si>
  <si>
    <t>Instagram Backed Ads (IGBA): Promote Flow: Audience</t>
  </si>
  <si>
    <t>Instagram Backed Ads (IGBA): Promote Flow: Promote Unavailable</t>
  </si>
  <si>
    <t>Instagram Backed Ads (IGBA): Promote Flow: Review</t>
  </si>
  <si>
    <t>Instagram Backed Ads (IGBA): Promote Flow: Suggest a Tag</t>
  </si>
  <si>
    <t>Instagram Backed Ads (IGBA): Promotions Manager: Delete Promotion</t>
  </si>
  <si>
    <t>Instagram Backed Ads (IGBA): Promotions Manager: Promotion in-review</t>
  </si>
  <si>
    <t>Instagram Backed Ads (IGBA): Promotions Manager: Suggest a Tag</t>
  </si>
  <si>
    <t>Instagram Backed Ads (IGBA): Suggest a Tag: Suggest a Tag</t>
  </si>
  <si>
    <t xml:space="preserve">Instagram Business Profile: Disabled Account: </t>
  </si>
  <si>
    <t>Instagram Business Profile: Disabled Account: Disabled IG handle</t>
  </si>
  <si>
    <t>Instagram Business Profile: Disabled Account: Disabled Page</t>
  </si>
  <si>
    <t>Instagram Business Profile: Disabled Account: Suggest a Tag</t>
  </si>
  <si>
    <t xml:space="preserve">Instagram Business Profile: Edit Profile: </t>
  </si>
  <si>
    <t>Instagram Business Profile: Edit Profile: BM - Claim IG account</t>
  </si>
  <si>
    <t>Instagram Business Profile: Edit Profile: Change Page Connections</t>
  </si>
  <si>
    <t>Instagram Business Profile: Edit Profile: Claim Page</t>
  </si>
  <si>
    <t>Instagram Business Profile: Edit Profile: Permissions - BM</t>
  </si>
  <si>
    <t>Instagram Business Profile: Edit Profile: Permissions - Pages</t>
  </si>
  <si>
    <t>Instagram Business Profile: Edit Profile: Suggest a Tag</t>
  </si>
  <si>
    <t>Instagram Business Profile: IG Ads without Page Connection: Ads Manager surfaces</t>
  </si>
  <si>
    <t>Instagram Business Profile: IG Ads without Page Connection: Instagram surfaces</t>
  </si>
  <si>
    <t>Instagram Business Profile: IG Ads without Page Connection: Suggest a Tag</t>
  </si>
  <si>
    <t xml:space="preserve">Instagram Business Profile: IG Conversion flow: </t>
  </si>
  <si>
    <t>Instagram Business Profile: IG Conversion flow: Admin Error - BM</t>
  </si>
  <si>
    <t>Instagram Business Profile: IG Conversion flow: Admin Error - Pages</t>
  </si>
  <si>
    <t>Instagram Business Profile: IG Conversion flow: Ads Assoc ID</t>
  </si>
  <si>
    <t>Instagram Business Profile: IG Conversion flow: Biz Assoc ID</t>
  </si>
  <si>
    <t>Instagram Business Profile: IG Conversion flow: Business Creation Limit</t>
  </si>
  <si>
    <t>Instagram Business Profile: IG Conversion flow: Claim Page</t>
  </si>
  <si>
    <t>Instagram Business Profile: IG Conversion flow: Suggest a Tag</t>
  </si>
  <si>
    <t>Instagram Business Profile: Suggest a Tag: Suggest a Tag</t>
  </si>
  <si>
    <t>Instagram Insights: Account Insights: Followers Page</t>
  </si>
  <si>
    <t>Instagram Insights: Account Insights: Interactions Page</t>
  </si>
  <si>
    <t>Instagram Insights: Account Insights: Reach Page</t>
  </si>
  <si>
    <t>Instagram Insights: Account Insights: Suggest a Tag</t>
  </si>
  <si>
    <t>Instagram Insights: Account Insights: Summary Page</t>
  </si>
  <si>
    <t>Instagram Insights: Media Grid: Posts Grid</t>
  </si>
  <si>
    <t>Instagram Insights: Media Insights: IGTV Insights</t>
  </si>
  <si>
    <t>Instagram Insights: Media Insights: Post Insights</t>
  </si>
  <si>
    <t>Instagram Insights: Media Insights: Story Insights</t>
  </si>
  <si>
    <t>Instagram Insights: Media Insights: Suggest a Tag</t>
  </si>
  <si>
    <t>Instagram Insights: Suggest a Tag: Suggest a Tag</t>
  </si>
  <si>
    <t xml:space="preserve">Instagram Operations: Access: </t>
  </si>
  <si>
    <t>Instagram Operations: Access: Account Disabled/Deleted</t>
  </si>
  <si>
    <t>Instagram Operations: Access: Disputed Admin</t>
  </si>
  <si>
    <t>Instagram Operations: Access: Hacked Admin</t>
  </si>
  <si>
    <t>Instagram Operations: Access: Password Reset</t>
  </si>
  <si>
    <t>Instagram Operations: Access: Suggest a Tag</t>
  </si>
  <si>
    <t>Instagram Operations: Account Merge: Request Merge</t>
  </si>
  <si>
    <t>Instagram Operations: Account Merge: Suggest a Tag</t>
  </si>
  <si>
    <t xml:space="preserve">Instagram Operations: Allowlisting: </t>
  </si>
  <si>
    <t>Instagram Operations: Allowlisting: Alcohol Age-Gating</t>
  </si>
  <si>
    <t>Instagram Operations: Allowlisting: Event Tag</t>
  </si>
  <si>
    <t>Instagram Operations: Allowlisting: RMG Age and Geo-Gating</t>
  </si>
  <si>
    <t>Instagram Operations: Allowlisting: Shopping Allowlist</t>
  </si>
  <si>
    <t>Instagram Operations: Allowlisting: Suggest a Tag</t>
  </si>
  <si>
    <t xml:space="preserve">Instagram Operations: Content Takedown: </t>
  </si>
  <si>
    <t>Instagram Operations: Content Takedown: Appeal Takedown</t>
  </si>
  <si>
    <t>Instagram Operations: Content Takedown: Request Takedown</t>
  </si>
  <si>
    <t>Instagram Operations: Content Takedown: Suggest a Tag</t>
  </si>
  <si>
    <t xml:space="preserve">Instagram Operations: Impersonation: </t>
  </si>
  <si>
    <t>Instagram Operations: Impersonation: Suggest a Tag</t>
  </si>
  <si>
    <t>Instagram Operations: Impersonation: Takedown Account</t>
  </si>
  <si>
    <t>Instagram Operations: Report: Bullying and Harassment</t>
  </si>
  <si>
    <t>Instagram Operations: Report: Intellectual Property</t>
  </si>
  <si>
    <t>Instagram Operations: Report: Spam</t>
  </si>
  <si>
    <t>Instagram Operations: Report: Suggest a Tag</t>
  </si>
  <si>
    <t>Instagram Operations: Report: Threats</t>
  </si>
  <si>
    <t>Instagram Operations: Suggest a Tag: Suggest a Tag</t>
  </si>
  <si>
    <t xml:space="preserve">Instagram Operations: Username: </t>
  </si>
  <si>
    <t>Instagram Operations: Username: Report Unauthorized Username</t>
  </si>
  <si>
    <t>Instagram Operations: Username: Suggest a Tag</t>
  </si>
  <si>
    <t>Instagram Operations: Username: Username Change</t>
  </si>
  <si>
    <t>Instagram Operations: Username: Username Review</t>
  </si>
  <si>
    <t xml:space="preserve">Instagram Operations: Verification: </t>
  </si>
  <si>
    <t>Instagram Operations: Verification: Notable Source Review</t>
  </si>
  <si>
    <t>Instagram Operations: Verification: Report Incorrect Verification</t>
  </si>
  <si>
    <t>Instagram Operations: Verification: Request Verification</t>
  </si>
  <si>
    <t>Instagram Operations: Verification: Suggest a Tag</t>
  </si>
  <si>
    <t>Instagram Shopping: Checkout Offboarding [Deprecated]: Cannot Offboard</t>
  </si>
  <si>
    <t>Instagram Shopping: Checkout Offboarding [Deprecated]: Reonboarding</t>
  </si>
  <si>
    <t>Instagram Shopping: Checkout Offboarding [Deprecated]: Suggest a Tag</t>
  </si>
  <si>
    <t>Instagram Shopping: Commerce Manager Settings [Deprecated]: Business Info</t>
  </si>
  <si>
    <t>Instagram Shopping: Commerce Manager Settings [Deprecated]: Sales Channels</t>
  </si>
  <si>
    <t>Instagram Shopping: Commerce Manager Settings [Deprecated]: Shipping Options/Profile</t>
  </si>
  <si>
    <t>Instagram Shopping: Commerce Manager Settings [Deprecated]: Suggest a Tag</t>
  </si>
  <si>
    <t xml:space="preserve">Instagram Shopping: Creators Tab: </t>
  </si>
  <si>
    <t>Instagram Shopping: Creators Tab: Managing Creators</t>
  </si>
  <si>
    <t>Instagram Shopping: Creators Tab: Suggest a Tag</t>
  </si>
  <si>
    <t>Instagram Shopping: Creators Tab: Suggesting Products</t>
  </si>
  <si>
    <t>Instagram Shopping: Creators Tab [Deprecated]: Cannot Add or Remove Shopping Partners</t>
  </si>
  <si>
    <t>Instagram Shopping: Creators Tab [Deprecated]: Suggest a Tag</t>
  </si>
  <si>
    <t xml:space="preserve">Instagram Shopping: Onboarding Process [Deprecated]: </t>
  </si>
  <si>
    <t>Instagram Shopping: Onboarding Process [Deprecated]: Assets Are Not Under One Business Manager Account</t>
  </si>
  <si>
    <t>Instagram Shopping: Onboarding Process [Deprecated]: Bank Account Info</t>
  </si>
  <si>
    <t>Instagram Shopping: Onboarding Process [Deprecated]: Blocked Onboarding</t>
  </si>
  <si>
    <t>Instagram Shopping: Onboarding Process [Deprecated]: Cannot Connect To Catalog</t>
  </si>
  <si>
    <t>Instagram Shopping: Onboarding Process [Deprecated]: Cannot Connect To Facebook Page</t>
  </si>
  <si>
    <t>Instagram Shopping: Onboarding Process [Deprecated]: Product Catalog Tag Migration</t>
  </si>
  <si>
    <t>Instagram Shopping: Onboarding Process [Deprecated]: Suggest a Tag</t>
  </si>
  <si>
    <t>Instagram Shopping: Onboarding Process [Deprecated]: Unable To Update To Shops</t>
  </si>
  <si>
    <t>Instagram Shopping: Order Management: Incorrect Shipping Fees</t>
  </si>
  <si>
    <t>Instagram Shopping: Order Management: Order Syncing</t>
  </si>
  <si>
    <t>Instagram Shopping: Order Management: Suggest a Tag</t>
  </si>
  <si>
    <t xml:space="preserve">Instagram Shopping: Product Catalog: </t>
  </si>
  <si>
    <t>Instagram Shopping: Product Catalog: Issues to Diagnose</t>
  </si>
  <si>
    <t>Instagram Shopping: Product Catalog: Localized Catalog</t>
  </si>
  <si>
    <t>Instagram Shopping: Product Catalog: Maximum/Minimum Prices</t>
  </si>
  <si>
    <t>Instagram Shopping: Product Catalog: Suggest a Tag</t>
  </si>
  <si>
    <t>Instagram Shopping: Product Catalog: Unsupported Checkout Style</t>
  </si>
  <si>
    <t>Instagram Shopping: Product Catalog [Deprecated]: Issues to Diagnose [Deprecated]</t>
  </si>
  <si>
    <t>Instagram Shopping: Product Catalog [Deprecated]: Suggest a Tag</t>
  </si>
  <si>
    <t>Instagram Shopping: Product Details Page: "View On Website" Page Fail</t>
  </si>
  <si>
    <t>Instagram Shopping: Product Details Page: Missing Product Variants</t>
  </si>
  <si>
    <t>Instagram Shopping: Product Details Page: Suggest a Tag</t>
  </si>
  <si>
    <t>Instagram Shopping: Product Details Page: Wrong Details</t>
  </si>
  <si>
    <t>Instagram Shopping: Product Guides: Cannot Create Product Guide</t>
  </si>
  <si>
    <t>Instagram Shopping: Product Guides: Suggest a Tag</t>
  </si>
  <si>
    <t>Instagram Shopping: Product Launch: Cannot Add a Creator to Product Launch</t>
  </si>
  <si>
    <t>Instagram Shopping: Product Launch: Cannot Create Product Launch</t>
  </si>
  <si>
    <t>Instagram Shopping: Product Launch: Inventory Not Syncing</t>
  </si>
  <si>
    <t>Instagram Shopping: Product Launch: Product Launch Orders Not Syncing</t>
  </si>
  <si>
    <t>Instagram Shopping: Product Launch: Product Launch Sticker in Stories</t>
  </si>
  <si>
    <t>Instagram Shopping: Product Launch: Products have 0 Inventory</t>
  </si>
  <si>
    <t>Instagram Shopping: Product Launch: Suggest a Tag</t>
  </si>
  <si>
    <t>Instagram Shopping: Product Launch: Unable to Tag Products for Product Launch</t>
  </si>
  <si>
    <t xml:space="preserve">Instagram Shopping: Product Tagging: </t>
  </si>
  <si>
    <t>Instagram Shopping: Product Tagging: Activate Delivery</t>
  </si>
  <si>
    <t>Instagram Shopping: Product Tagging: Cannot Tag Products</t>
  </si>
  <si>
    <t>Instagram Shopping: Product Tagging: Missing Product Sticker</t>
  </si>
  <si>
    <t>Instagram Shopping: Product Tagging: Product @Mentions in Caption</t>
  </si>
  <si>
    <t>Instagram Shopping: Product Tagging: Product Sticker Display</t>
  </si>
  <si>
    <t>Instagram Shopping: Product Tagging: Product Tag Not Saving</t>
  </si>
  <si>
    <t>Instagram Shopping: Product Tagging: Product Tag Not Saving [Deprecated]</t>
  </si>
  <si>
    <t>Instagram Shopping: Product Tagging: Suggest a Tag</t>
  </si>
  <si>
    <t>Instagram Shopping: Product Tagging: Wrong Domain</t>
  </si>
  <si>
    <t>Instagram Shopping: Product Tagging: Wrong Domain [Deprecated]</t>
  </si>
  <si>
    <t>Instagram Shopping: Shop Builder: Cannot Publish Shop Updates</t>
  </si>
  <si>
    <t>Instagram Shopping: Shop Builder: Customization [Deprecated]</t>
  </si>
  <si>
    <t>Instagram Shopping: Shop Builder: Shop Preview Rendering Incorrectly</t>
  </si>
  <si>
    <t>Instagram Shopping: Shop Builder: Suggest a Tag</t>
  </si>
  <si>
    <t>Instagram Shopping: Shop Collections: Can't Find/Missing Product [Deprecated]</t>
  </si>
  <si>
    <t>Instagram Shopping: Shop Collections: Collection Creation</t>
  </si>
  <si>
    <t xml:space="preserve">Instagram Shopping: Shop Tab: </t>
  </si>
  <si>
    <t>Instagram Shopping: Shop Tab: Hide Or Remove Products</t>
  </si>
  <si>
    <t>Instagram Shopping: Shop Tab: Product Has Wrong Call To Action</t>
  </si>
  <si>
    <t>Instagram Shopping: Shop Tab: Suggest a Tag</t>
  </si>
  <si>
    <t>Instagram Shopping: Shop Tab [Deprecated]: Hide Or Remove Products</t>
  </si>
  <si>
    <t>Instagram Shopping: Shop Tab [Deprecated]: Suggest a Tag</t>
  </si>
  <si>
    <t>Instagram Shopping: Shopping From Creators: Brand Tagging</t>
  </si>
  <si>
    <t>Instagram Shopping: Shopping From Creators: Permissions And Access</t>
  </si>
  <si>
    <t>Instagram Shopping: Shopping Partners: Brand Tagging [Deprecated]</t>
  </si>
  <si>
    <t>Instagram Shopping: Shopping Partners: Cannot Add or Remove Shopping Partners</t>
  </si>
  <si>
    <t>Instagram Shopping: Shopping Partners: Cannot Suggest Products to Shopping Partners</t>
  </si>
  <si>
    <t>Instagram Shopping: Shopping Partners: Permissions And Access [Deprecated]</t>
  </si>
  <si>
    <t>Instagram Shopping: Storefront: Instagram Missing Featured Collections</t>
  </si>
  <si>
    <t>Instagram Shopping: Storefront: Missing "View Shop" Button</t>
  </si>
  <si>
    <t>Instagram Shopping: Storefront: Suggest a Tag</t>
  </si>
  <si>
    <t>Instagram Shopping: Stories: Product stickers not showing up correctly</t>
  </si>
  <si>
    <t>Instagram Shopping: Stories: Suggest a Tag</t>
  </si>
  <si>
    <t>Instagram Shopping: Stories: Unable to tag products</t>
  </si>
  <si>
    <t>Instagram Shopping: Stories [Deprecated]: Unable to tag products</t>
  </si>
  <si>
    <t>Instagram Shopping: Suggest a Tag: Suggest a Tag</t>
  </si>
  <si>
    <t>Instagram SMB: Business Promotion Payments: Ad Account Inactive</t>
  </si>
  <si>
    <t>Instagram SMB: Business Promotion Payments: Change Ad Account</t>
  </si>
  <si>
    <t>Instagram SMB: Business Promotion Payments: Suggest a Tag</t>
  </si>
  <si>
    <t xml:space="preserve">Instagram SMB: Coupons: </t>
  </si>
  <si>
    <t>Instagram SMB: Coupons: Coupons Error</t>
  </si>
  <si>
    <t>Instagram SMB: Coupons: Suggest a Tag</t>
  </si>
  <si>
    <t>Instagram SMB: Metrics and Attribution: Engagement Aggregation</t>
  </si>
  <si>
    <t>Instagram SMB: Metrics and Attribution: In-App Ads Insights</t>
  </si>
  <si>
    <t>Instagram SMB: Promote Flow: Promote Unavailable</t>
  </si>
  <si>
    <t>Instagram SMB: Promote Flow: Promoted Flow "Something Went Wrong"</t>
  </si>
  <si>
    <t>Instagram SMB: Promote Flow: Promoted Instagram Political Ads</t>
  </si>
  <si>
    <t>Instagram SMB: Promote Flow: Promotion Flow Account Center</t>
  </si>
  <si>
    <t>Instagram SMB: Promote Flow: Review</t>
  </si>
  <si>
    <t>Instagram SMB: Promote Flow: Suggest a Tag</t>
  </si>
  <si>
    <t>Instagram SMB: Promote Insights: Promoted Post Insights</t>
  </si>
  <si>
    <t>Instagram SMB: Promote Insights: Promoted Story Insights</t>
  </si>
  <si>
    <t>Instagram SMB: Promote Insights: Suggest a Tag</t>
  </si>
  <si>
    <t xml:space="preserve">Instagram SMB: Promotions Manager: </t>
  </si>
  <si>
    <t>Instagram SMB: Promotions Manager: Delete Promotion</t>
  </si>
  <si>
    <t>Instagram SMB: Promotions Manager: Promotion in-review</t>
  </si>
  <si>
    <t>Instagram SMB: Promotions Manager: Suggest a Tag</t>
  </si>
  <si>
    <t>Instagram SMB: Publish Error: Ad Account Error</t>
  </si>
  <si>
    <t>Instagram SMB: Publish Error: Admin Permission Error</t>
  </si>
  <si>
    <t>Instagram SMB: Publish Error: Page Access Error</t>
  </si>
  <si>
    <t>Instagram SMB: Publish Error: Suggest a Tag</t>
  </si>
  <si>
    <t>Instagram SMB: Suggest a Tag: Suggest a Tag</t>
  </si>
  <si>
    <t>Instant Articles: Access: Sign Up Page Issues</t>
  </si>
  <si>
    <t>Instant Articles: Access: Suggest a Tag</t>
  </si>
  <si>
    <t>Instant Articles: Demonetization: Lost Access CO</t>
  </si>
  <si>
    <t>Instant Articles: Demonetization: Lost Access MES</t>
  </si>
  <si>
    <t>Instant Articles: Demonetization: Suggest a Tag</t>
  </si>
  <si>
    <t>Instant Articles: Feed: Feed Not Loading</t>
  </si>
  <si>
    <t>Instant Articles: Implementation: Article Content</t>
  </si>
  <si>
    <t>Instant Articles: Implementation: Call to Action</t>
  </si>
  <si>
    <t>Instant Articles: Implementation: Connecting URL</t>
  </si>
  <si>
    <t>Instant Articles: Implementation: Disable Instant Articles</t>
  </si>
  <si>
    <t>Instant Articles: Implementation: Onboarding Review</t>
  </si>
  <si>
    <t>Instant Articles: Implementation: Submit for Review</t>
  </si>
  <si>
    <t>Instant Articles: Insights: Analytics</t>
  </si>
  <si>
    <t>Instant Articles: Monetization: Ads Issue</t>
  </si>
  <si>
    <t>Instant Articles: Monetization: CPM Price Setting</t>
  </si>
  <si>
    <t>Instant Articles: Monetization: Drop in Reach</t>
  </si>
  <si>
    <t>Instant Articles: Monetization: Revenue Changes</t>
  </si>
  <si>
    <t>Instant Articles: Monetization: Suggest a Tag</t>
  </si>
  <si>
    <t>Instant Articles: Subscriptions: Access</t>
  </si>
  <si>
    <t>Instant Articles: Subscriptions: Pixel Implementation</t>
  </si>
  <si>
    <t>Instant Articles: Suggest a Tag: Suggest a Tag</t>
  </si>
  <si>
    <t xml:space="preserve">Instant Experience: Creation/Editing: </t>
  </si>
  <si>
    <t>Instant Experience: Creation/Editing: Error</t>
  </si>
  <si>
    <t>Instant Experience: Creation/Editing: Publishing Tool - Error</t>
  </si>
  <si>
    <t>Instant Experience: Creation/Editing: Publishing Tool - UI Issues</t>
  </si>
  <si>
    <t>Instant Experience: Creation/Editing: Redirect in Instant Experience</t>
  </si>
  <si>
    <t>Instant Experience: Creation/Editing: Suggest a Tag</t>
  </si>
  <si>
    <t>Instant Experience: Creation/Editing: User Interface</t>
  </si>
  <si>
    <t>Instant Experience: Metrics and Attribution: Incorrect</t>
  </si>
  <si>
    <t>Instant Experience: Metrics and Attribution: Missing</t>
  </si>
  <si>
    <t>Instant Experience: Rendering: Image - Cropping</t>
  </si>
  <si>
    <t>Instant Experience: Rendering: Image - Quality</t>
  </si>
  <si>
    <t>Instant Experience: Rendering: Suggest a Tag</t>
  </si>
  <si>
    <t>Instant Experience: Rendering: Text - Incorrect</t>
  </si>
  <si>
    <t>Instant Experience: Suggest a Tag: Suggest a Tag</t>
  </si>
  <si>
    <t>Instant Experience: Video: Autoplay</t>
  </si>
  <si>
    <t>Instant Experience: Video: Caption</t>
  </si>
  <si>
    <t>Instant Experience: Video: Cropping</t>
  </si>
  <si>
    <t>Instant Experience: Video: Quality</t>
  </si>
  <si>
    <t>Instant Experience: Video: Thumbnail</t>
  </si>
  <si>
    <t>l1_tag</t>
  </si>
  <si>
    <t>l2_tag</t>
  </si>
  <si>
    <t>l3_tag</t>
  </si>
  <si>
    <t>l1_tag: l2_tag: l3_tag</t>
  </si>
  <si>
    <t>LAX - Lightweight Ad Experiences: Automated Ads: Auto Boost</t>
  </si>
  <si>
    <t>LAX - Lightweight Ad Experiences: Automated Ads: Automated Ads Setup</t>
  </si>
  <si>
    <t>LAX - Lightweight Ad Experiences: Automated Ads: Delivery [Deprecated]</t>
  </si>
  <si>
    <t>LAX - Lightweight Ad Experiences: Automated Ads: UI Loading/JavaScript Error</t>
  </si>
  <si>
    <t>LAX - Lightweight Ad Experiences: Business Suite Ads (BizApp): "Boost Unavailable"</t>
  </si>
  <si>
    <t>LAX - Lightweight Ad Experiences: Business Suite Ads (BizApp): Ad Account/Payment Method Setup</t>
  </si>
  <si>
    <t>LAX - Lightweight Ad Experiences: Business Suite Ads (BizApp): Boost/Promote Button Greyed Out</t>
  </si>
  <si>
    <t>LAX - Lightweight Ad Experiences: Business Suite Ads (BizApp): Call to Action (CTA)</t>
  </si>
  <si>
    <t>LAX - Lightweight Ad Experiences: Business Suite Ads (BizApp): Generic Error Messages</t>
  </si>
  <si>
    <t>LAX - Lightweight Ad Experiences: Business Suite Ads (BizApp): Pixel Setup</t>
  </si>
  <si>
    <t>LAX - Lightweight Ad Experiences: Business Suite Ads (BizApp): Special Ad Categories</t>
  </si>
  <si>
    <t>Unable to Pause/Resume Promotions</t>
  </si>
  <si>
    <t>LAX - Lightweight Ad Experiences: Business Suite Ads (BizApp): Unable to Pause/Resume Promotions</t>
  </si>
  <si>
    <t>LAX - Lightweight Ad Experiences: Business Suite Ads (BizWeb): "Boost Unavailable"</t>
  </si>
  <si>
    <t>LAX - Lightweight Ad Experiences: Business Suite Ads (BizWeb): Ad Account/Payment Method Setup</t>
  </si>
  <si>
    <t>LAX - Lightweight Ad Experiences: Business Suite Ads (BizWeb): Ad Status</t>
  </si>
  <si>
    <t>LAX - Lightweight Ad Experiences: Business Suite Ads (BizWeb): Audience Setup</t>
  </si>
  <si>
    <t>LAX - Lightweight Ad Experiences: Business Suite Ads (BizWeb): Boost/Promote Button Greyed Out</t>
  </si>
  <si>
    <t>LAX - Lightweight Ad Experiences: Business Suite Ads (BizWeb): Budget/Duration</t>
  </si>
  <si>
    <t>LAX - Lightweight Ad Experiences: Business Suite Ads (BizWeb): Call to Action (CTA)</t>
  </si>
  <si>
    <t>LAX - Lightweight Ad Experiences: Business Suite Ads (BizWeb): Creative Setup</t>
  </si>
  <si>
    <t>LAX - Lightweight Ad Experiences: Business Suite Ads (BizWeb): Generic Error Messages</t>
  </si>
  <si>
    <t>LAX - Lightweight Ad Experiences: Business Suite Ads (BizWeb): Special Ad Categories</t>
  </si>
  <si>
    <t>LAX - Lightweight Ad Experiences: Business Suite Ads (BizWeb): Suggest a Tag</t>
  </si>
  <si>
    <t>LAX - Lightweight Ad Experiences: Business Suite Ads (BizWeb): Unable to Pause/Resume Promotions</t>
  </si>
  <si>
    <t xml:space="preserve">LAX - Lightweight Ad Experiences: Pages Mobile/Web - Create Promotions: </t>
  </si>
  <si>
    <t>LAX - Lightweight Ad Experiences: Pages Mobile/Web - Create Promotions: "Boost Unavailable"</t>
  </si>
  <si>
    <t>LAX - Lightweight Ad Experiences: Pages Mobile/Web - Create Promotions: Ad Account/Payment Method Setup</t>
  </si>
  <si>
    <t>LAX - Lightweight Ad Experiences: Pages Mobile/Web - Create Promotions: Audience Setup</t>
  </si>
  <si>
    <t>LAX - Lightweight Ad Experiences: Pages Mobile/Web - Create Promotions: Boost/Promote Button Greyed Out</t>
  </si>
  <si>
    <t>LAX - Lightweight Ad Experiences: Pages Mobile/Web - Create Promotions: Budget/Duration</t>
  </si>
  <si>
    <t>LAX - Lightweight Ad Experiences: Pages Mobile/Web - Create Promotions: Call to Action (CTA)</t>
  </si>
  <si>
    <t>LAX - Lightweight Ad Experiences: Pages Mobile/Web - Create Promotions: Creative Setup</t>
  </si>
  <si>
    <t>LAX - Lightweight Ad Experiences: Pages Mobile/Web - Create Promotions: Generic Error Messages</t>
  </si>
  <si>
    <t>LAX - Lightweight Ad Experiences: Pages Mobile/Web - Create Promotions: Objectives Missing/Not Loading</t>
  </si>
  <si>
    <t>LAX - Lightweight Ad Experiences: Pages Mobile/Web - Create Promotions: Pixel Setup</t>
  </si>
  <si>
    <t>LAX - Lightweight Ad Experiences: Pages Mobile/Web - Create Promotions: Placements</t>
  </si>
  <si>
    <t>LAX - Lightweight Ad Experiences: Pages Mobile/Web - Create Promotions: Special Ad Categories</t>
  </si>
  <si>
    <t>LAX - Lightweight Ad Experiences: Pages Mobile/Web - Create Promotions: Suggest a Tag</t>
  </si>
  <si>
    <t>LAX - Lightweight Ad Experiences: Pages Mobile/Web - Edit/Manage Promotions: Boost/Promote Button Greyed Out</t>
  </si>
  <si>
    <t>LAX - Lightweight Ad Experiences: Pages Mobile/Web - Edit/Manage Promotions: Budget/Duration</t>
  </si>
  <si>
    <t>LAX - Lightweight Ad Experiences: Pages Mobile/Web - Edit/Manage Promotions: Creative Setup</t>
  </si>
  <si>
    <t>LAX - Lightweight Ad Experiences: Pages Mobile/Web - Edit/Manage Promotions: Generic Error Messages</t>
  </si>
  <si>
    <t>LAX - Lightweight Ad Experiences: Pages Mobile/Web - Edit/Manage Promotions: Missing Promotions</t>
  </si>
  <si>
    <t>LAX - Lightweight Ad Experiences: Pages Mobile/Web - Edit/Manage Promotions: Placements</t>
  </si>
  <si>
    <t>LAX - Lightweight Ad Experiences: Pages Mobile/Web - Edit/Manage Promotions: Preview</t>
  </si>
  <si>
    <t>LAX - Lightweight Ad Experiences: Pages Mobile/Web - Edit/Manage Promotions: Special Ad Categories</t>
  </si>
  <si>
    <t>LAX - Lightweight Ad Experiences: Pages Mobile/Web - Edit/Manage Promotions: Suggest a Tag</t>
  </si>
  <si>
    <t>LAX - Lightweight Ad Experiences: Pages Mobile/Web - Edit/Manage Promotions: UI Loading/JavaScript Error</t>
  </si>
  <si>
    <t>LAX - Lightweight Ad Experiences: Pages Mobile/Web - Edit/Manage Promotions: Unable to pause/resume promotions</t>
  </si>
  <si>
    <t>LAX - Lightweight Ad Experiences: Pages Mobile/Web - Metrics/View Results: Ad Status</t>
  </si>
  <si>
    <t>LAX - Lightweight Ad Experiences: Pages Mobile/Web - Metrics/View Results: Insights/Metrics/Reporting</t>
  </si>
  <si>
    <t>LAX - Lightweight Ad Experiences: Pages Mobile/Web - Metrics/View Results: UI Loading/JavaScript Error</t>
  </si>
  <si>
    <t>LAX - Lightweight Ad Experiences: Suggest a Tag: Suggest a Tag</t>
  </si>
  <si>
    <t xml:space="preserve">Lead Ads: Editing/Creation: </t>
  </si>
  <si>
    <t>Lead Ads: Editing/Creation: Creating/Duplicating Ad</t>
  </si>
  <si>
    <t>Lead Ads: Editing/Creation: Creating/Duplicating Ad in Page Publishing Tools</t>
  </si>
  <si>
    <t>Lead Ads: Editing/Creation: Creation/Duplicating Lead Form in Ads Manager</t>
  </si>
  <si>
    <t>Lead Ads: Editing/Creation: Missing Lead Form in Ads Manager</t>
  </si>
  <si>
    <t>Lead Ads: Editing/Creation: Missing Lead Form in Page Publishing Tools</t>
  </si>
  <si>
    <t>Lead Ads: Editing/Creation: Suggest a Tag</t>
  </si>
  <si>
    <t>Lead Ads: Editing/Creation: Terms of Service Issues</t>
  </si>
  <si>
    <t xml:space="preserve">Lead Ads: Preview: </t>
  </si>
  <si>
    <t>Lead Ads: Preview: Ad Preview</t>
  </si>
  <si>
    <t>Lead Ads: Preview: Lead Ads Testing Tool</t>
  </si>
  <si>
    <t>Lead Ads: Preview: Suggest a Tag</t>
  </si>
  <si>
    <t>Lead Ads: Rendering: Cannot Submit Leads</t>
  </si>
  <si>
    <t>Lead Ads: Rendering: Facebook - Desktop</t>
  </si>
  <si>
    <t>Lead Ads: Rendering: Facebook - iOS</t>
  </si>
  <si>
    <t>Lead Ads: Rendering: Redirect</t>
  </si>
  <si>
    <t>Lead Ads: Rendering: Share Button</t>
  </si>
  <si>
    <t>Lead Ads: Rendering: Suggest a Tag</t>
  </si>
  <si>
    <t>Lead Ads: Reporting/Insights/Download: 90 day data compliance rule for Leads</t>
  </si>
  <si>
    <t>Lead Ads: Reporting/Insights/Download: Cannot download Leads</t>
  </si>
  <si>
    <t>Lead Ads: Reporting/Insights/Download: CRM Integration</t>
  </si>
  <si>
    <t>Lead Ads: Reporting/Insights/Download: Data Format Issues</t>
  </si>
  <si>
    <t>Lead Ads: Reporting/Insights/Download: Lead Access Manager</t>
  </si>
  <si>
    <t>Lead Ads: Reporting/Insights/Download: Lead Access Permission</t>
  </si>
  <si>
    <t>Lead Ads: Reporting/Insights/Download: Lead Quality</t>
  </si>
  <si>
    <t>Lead Ads: Reporting/Insights/Download: Leads counts mismatch</t>
  </si>
  <si>
    <t>Lead Ads: Reporting/Insights/Download: Suggest a Tag</t>
  </si>
  <si>
    <t>Lead Ads: Suggest a Tag: Suggest a Tag</t>
  </si>
  <si>
    <t>Lift: Brand Lift - Create: Cannot create Brand Poll</t>
  </si>
  <si>
    <t>Lift: Brand Lift - Create: Cannot create Lift Study</t>
  </si>
  <si>
    <t>Lift: Brand Lift - Create: Cannot create Measurement Request</t>
  </si>
  <si>
    <t>Lift: Brand Lift - Create: Suggest a Tag</t>
  </si>
  <si>
    <t>Lift: Brand Lift - Data Tracking: Not getting enough Poll results</t>
  </si>
  <si>
    <t>Lift: Brand Lift - Data Tracking: Poll impression under delivery</t>
  </si>
  <si>
    <t>Lift: Brand Lift - Data Tracking: Suggest a Tag</t>
  </si>
  <si>
    <t>Lift: Brand Lift - Edit: Suggest a Tag</t>
  </si>
  <si>
    <t>Lift: Brand Lift - Operational request: Edit object request</t>
  </si>
  <si>
    <t>Lift: Brand Lift - Operational request: Permission request</t>
  </si>
  <si>
    <t>Lift: Brand Lift - Operational request: Suggest a Tag</t>
  </si>
  <si>
    <t>Lift: Brand Lift - Report: Cannot render report</t>
  </si>
  <si>
    <t>Lift: Brand Lift - Report: Data explanation</t>
  </si>
  <si>
    <t>Lift: Brand Lift - Report: Suggest a Tag</t>
  </si>
  <si>
    <t>Lift: Conversion Lift - Create: Cannot create Lift Study</t>
  </si>
  <si>
    <t>Lift: Conversion Lift - Create: Suggest a Tag</t>
  </si>
  <si>
    <t>Lift: Conversion Lift - Data Tracking: Missing Measurement sources in Lift Study</t>
  </si>
  <si>
    <t>Lift: Conversion Lift - Data Tracking: Suggest a Tag</t>
  </si>
  <si>
    <t>Lift: Conversion Lift - Edit: Suggest a Tag</t>
  </si>
  <si>
    <t>Lift: Conversion Lift - Report: Cannot render report</t>
  </si>
  <si>
    <t>Lift: Conversion Lift - Report: Data explanation</t>
  </si>
  <si>
    <t>Lift: Suggest a Tag: Suggest a Tag</t>
  </si>
  <si>
    <t xml:space="preserve">Locations Management: Adding/Editing Locations: </t>
  </si>
  <si>
    <t>Locations Management: Adding/Editing Locations: Add button missing from UI</t>
  </si>
  <si>
    <t>Locations Management: Adding/Editing Locations: Cannot add location due to missing fields</t>
  </si>
  <si>
    <t>Locations Management: Adding/Editing Locations: Categories related</t>
  </si>
  <si>
    <t>Locations Management: Adding/Editing Locations: Deleting issue</t>
  </si>
  <si>
    <t>Locations Management: Adding/Editing Locations: Error saving newly added location</t>
  </si>
  <si>
    <t>Locations Management: Adding/Editing Locations: Error updating existing location</t>
  </si>
  <si>
    <t>Locations Management: Adding/Editing Locations: Not able to set lat/long</t>
  </si>
  <si>
    <t>Locations Management: Adding/Editing Locations: Not able to set pin on map</t>
  </si>
  <si>
    <t>Locations Management: Adding/Editing Locations: Suggest a Tag</t>
  </si>
  <si>
    <t>Locations Management: Adding/Editing Locations: Uploading locations issue</t>
  </si>
  <si>
    <t>Locations Management: Descriptor: Cannot edit descriptor</t>
  </si>
  <si>
    <t>Locations Management: Descriptor: Cannot see descriptor</t>
  </si>
  <si>
    <t>Locations Management: Descriptor: Store descriptor too long</t>
  </si>
  <si>
    <t>Locations Management: Descriptor: Suggest a Tag</t>
  </si>
  <si>
    <t>Locations Management: Location Settings: Main page has address</t>
  </si>
  <si>
    <t>Locations Management: Location Settings: Page not a Place</t>
  </si>
  <si>
    <t>Locations Management: Location Settings: Parent and Child have different names</t>
  </si>
  <si>
    <t>Locations Management: Location Settings: Request for location structure (passed)</t>
  </si>
  <si>
    <t>Locations Management: Location Settings: Request to change page name (passed)</t>
  </si>
  <si>
    <t>Locations Management: Location Settings: Settings tab in Business Location screen</t>
  </si>
  <si>
    <t>Locations Management: Location Settings: Suggest a Tag</t>
  </si>
  <si>
    <t>Locations Management: Locations Map: Missing locations due to Unpublished pages</t>
  </si>
  <si>
    <t>Locations Management: Locations Map: Missing locations due to Visible only in ads</t>
  </si>
  <si>
    <t>Locations Management: Locations Map: Suggest a Tag</t>
  </si>
  <si>
    <t>Locations Management: Locations Map: Wrong pin locations</t>
  </si>
  <si>
    <t>Locations Management: Main page inheritance: Deleted posts</t>
  </si>
  <si>
    <t>Locations Management: Main page inheritance: Page name different than parent name</t>
  </si>
  <si>
    <t>Locations Management: Main page inheritance: Page/cover photo</t>
  </si>
  <si>
    <t>Locations Management: Main page inheritance: Posts</t>
  </si>
  <si>
    <t>Locations Management: Main page inheritance: Reviews/ ratings</t>
  </si>
  <si>
    <t>Locations Management: Main page inheritance: Roles</t>
  </si>
  <si>
    <t>Locations Management: Main page inheritance: Suggest a Tag</t>
  </si>
  <si>
    <t>Locations Management: On Page: About section of page</t>
  </si>
  <si>
    <t>Locations Management: On Page: Missing locations tab on page</t>
  </si>
  <si>
    <t>Locations Management: On Page: Suggest a Tag</t>
  </si>
  <si>
    <t>Locations Management: Permissions: Suggest a Tag</t>
  </si>
  <si>
    <t>Locations Management: Permissions: Unable to add locations</t>
  </si>
  <si>
    <t>Locations Management: Suggest a Tag: Suggest a Tag</t>
  </si>
  <si>
    <t xml:space="preserve">Marketplace Ads: Behavior: </t>
  </si>
  <si>
    <t>Marketplace Ads: Behavior: Ad Injection</t>
  </si>
  <si>
    <t>Marketplace Ads: Behavior: CTA (call to action)/Redirect</t>
  </si>
  <si>
    <t>Marketplace Ads: Behavior: Suggest a Tag</t>
  </si>
  <si>
    <t>Marketplace Ads: Behavior: URL/UTM</t>
  </si>
  <si>
    <t xml:space="preserve">Marketplace Ads: Creation/Editing: </t>
  </si>
  <si>
    <t>Marketplace Ads: Creation/Editing: Budget</t>
  </si>
  <si>
    <t>Marketplace Ads: Creation/Editing: Placement</t>
  </si>
  <si>
    <t>Marketplace Ads: Creation/Editing: Suggest a Tag</t>
  </si>
  <si>
    <t>Marketplace Ads: Delivery: Not delivering</t>
  </si>
  <si>
    <t>Marketplace Ads: Delivery: Suggest a Tag</t>
  </si>
  <si>
    <t>Marketplace Ads: Preview: Ad Format Preview</t>
  </si>
  <si>
    <t>Marketplace Ads: Preview: Blank/Unexpected Preview</t>
  </si>
  <si>
    <t>Marketplace Ads: Preview: CTA Rendering</t>
  </si>
  <si>
    <t>Marketplace Ads: Preview: Suggest a Tag</t>
  </si>
  <si>
    <t>Marketplace Ads: Preview: URL</t>
  </si>
  <si>
    <t>Marketplace Ads: Rendering: Incorrect image specs for ad</t>
  </si>
  <si>
    <t>Marketplace Ads: Rendering: Poor Quality</t>
  </si>
  <si>
    <t>Marketplace Ads: Rendering: Suggest a Tag</t>
  </si>
  <si>
    <t>Marketplace Ads: Suggest a Tag: Suggest a Tag</t>
  </si>
  <si>
    <t xml:space="preserve">Marketplace Verticals: Access: </t>
  </si>
  <si>
    <t>Marketplace Verticals: Access: Cannot Access Listings</t>
  </si>
  <si>
    <t>Marketplace Verticals: Access: Cannot Access Marketplace Tab</t>
  </si>
  <si>
    <t>Marketplace Verticals: Access: Suggest a Tag</t>
  </si>
  <si>
    <t>Marketplace Verticals: Leads/Chat: Chat</t>
  </si>
  <si>
    <t>Marketplace Verticals: Leads/Chat: Lead Form</t>
  </si>
  <si>
    <t>Marketplace Verticals: Product Detail Page: Image</t>
  </si>
  <si>
    <t>Marketplace Verticals: Product Detail Page: Product Title</t>
  </si>
  <si>
    <t>Marketplace Verticals: Product Detail Page: Suggest a Tag</t>
  </si>
  <si>
    <t>Marketplace Verticals: Product Detail Page: 'Typical Features' Section (Motors)</t>
  </si>
  <si>
    <t>Marketplace Verticals: Search: Duplicate Listing</t>
  </si>
  <si>
    <t>Marketplace Verticals: Search: Incorrect Listing Shown</t>
  </si>
  <si>
    <t>Marketplace Verticals: Search: Listing Not Found (search)</t>
  </si>
  <si>
    <t>Marketplace Verticals: Search: Suggest a Tag</t>
  </si>
  <si>
    <t>Marketplace Verticals: Suggest a Tag: Suggest a Tag</t>
  </si>
  <si>
    <t>Marketplace Verticals: Verticals Catalog: Issues to Diagnose</t>
  </si>
  <si>
    <t>Marketplace Verticals: Verticals Catalog: Listing Not Shown (cat)</t>
  </si>
  <si>
    <t>Marketplace Verticals: Verticals Catalog: Suggest a Tag</t>
  </si>
  <si>
    <t>Marketplace Verticals: Verticals Onboarding: Allowlist</t>
  </si>
  <si>
    <t>Media Partner Portal: Add Partner: Suggest a Tag</t>
  </si>
  <si>
    <t>Media Partner Portal: Bad Actor Review: Suggest a Tag</t>
  </si>
  <si>
    <t>Media Partner Portal: Investigate Request: Suggest a Tag</t>
  </si>
  <si>
    <t>Media Partner Portal: Remove Partner: Suggest a Tag</t>
  </si>
  <si>
    <t>Media Partner Portal: Suggest a Tag: Suggest a Tag</t>
  </si>
  <si>
    <t xml:space="preserve">Messaging Apps: Business Messaging: </t>
  </si>
  <si>
    <t>Messaging Apps: Business Messaging: Message order &amp; language</t>
  </si>
  <si>
    <t>Messaging Apps: Business Messaging: Pages Settings</t>
  </si>
  <si>
    <t>Messaging Apps: Business Messaging: Suggest a Tag</t>
  </si>
  <si>
    <t>Messaging Apps: Business Messaging: User or page spam</t>
  </si>
  <si>
    <t xml:space="preserve">Messaging Apps: Click-to-Messenger Ads: </t>
  </si>
  <si>
    <t>Messaging Apps: Click-to-Messenger Ads: Ad Creation</t>
  </si>
  <si>
    <t>Messaging Apps: Click-to-Messenger Ads: Ad Level Automated Messaging</t>
  </si>
  <si>
    <t>Messaging Apps: Click-to-Messenger Ads: Bot Connections</t>
  </si>
  <si>
    <t>Messaging Apps: Click-to-Messenger Ads: Delivery</t>
  </si>
  <si>
    <t>Messaging Apps: Click-to-Messenger Ads: Metrics and Attribution</t>
  </si>
  <si>
    <t>Messaging Apps: Click-to-Messenger Ads: Suggest a Tag</t>
  </si>
  <si>
    <t>Messaging Apps: Click-to-Messenger Ads: Welcome Message - JSON</t>
  </si>
  <si>
    <t xml:space="preserve">Messaging Apps: Click-to-WhatsApp Ads: </t>
  </si>
  <si>
    <t>Messaging Apps: Click-to-WhatsApp Ads: Creation</t>
  </si>
  <si>
    <t>Messaging Apps: Click-to-WhatsApp Ads: Permissions</t>
  </si>
  <si>
    <t>Messaging Apps: Click-to-WhatsApp Ads: Rendering</t>
  </si>
  <si>
    <t>Messaging Apps: Click-to-WhatsApp Ads: Suggest a Tag</t>
  </si>
  <si>
    <t xml:space="preserve">Messaging Apps: Instagram Direct Ads: </t>
  </si>
  <si>
    <t>Messaging Apps: Instagram Direct Ads: Creation</t>
  </si>
  <si>
    <t>Messaging Apps: Instagram Direct Ads: Metrics and Attribution</t>
  </si>
  <si>
    <t>Messaging Apps: Instagram Direct Ads: Permissions</t>
  </si>
  <si>
    <t>Messaging Apps: Instagram Direct Ads: Suggest a Tag</t>
  </si>
  <si>
    <t xml:space="preserve">Messaging Apps: Lead Gen - Messenger Ads: </t>
  </si>
  <si>
    <t>Messaging Apps: Lead Gen - Messenger Ads: Ad Creation</t>
  </si>
  <si>
    <t>Messaging Apps: Lead Gen - Messenger Ads: Automated Messaging</t>
  </si>
  <si>
    <t>Messaging Apps: Lead Gen - Messenger Ads: Delivery</t>
  </si>
  <si>
    <t>Messaging Apps: Lead Gen - Messenger Ads: Thread management</t>
  </si>
  <si>
    <t>Messaging Apps: Messenger Inbox Ads: Ad Creation</t>
  </si>
  <si>
    <t>Messaging Apps: Messenger Inbox Ads: Delivery</t>
  </si>
  <si>
    <t>Messaging Apps: Messenger Inbox Ads: Metrics and Attribution</t>
  </si>
  <si>
    <t>Messaging Apps: Messenger Inbox Ads: Suggest a Tag</t>
  </si>
  <si>
    <t>Messaging Apps: Sponsored Message Ads: Ad Creation</t>
  </si>
  <si>
    <t>Messaging Apps: Sponsored Message Ads: Delivery</t>
  </si>
  <si>
    <t>Messaging Apps: Sponsored Message Ads: Suggest a Tag</t>
  </si>
  <si>
    <t>Messaging Apps: Suggest a Tag: Suggest a Tag</t>
  </si>
  <si>
    <t>Mobile Ads Manager: Ads Manager through AM App [Deprecated]: Blank Screen</t>
  </si>
  <si>
    <t>Mobile Ads Manager: Ads Manager through AM App [Deprecated]: Cannot Delete Ad</t>
  </si>
  <si>
    <t>Mobile Ads Manager: Ads Manager through AM App [Deprecated]: Suggest a Tag</t>
  </si>
  <si>
    <t>Mobile Ads Manager: Ads Manager through Mobile site [Deprecated]: Suggest a Tag</t>
  </si>
  <si>
    <t>Mobile Ads Manager: Creation and Editing: Budget and Schedule</t>
  </si>
  <si>
    <t>Mobile Ads Manager: Creation and Editing: Campaign Duplication Error</t>
  </si>
  <si>
    <t>Mobile Ads Manager: Creation and Editing: Cannot Delete Campaign, Ad Set or Ad</t>
  </si>
  <si>
    <t>Mobile Ads Manager: Creation and Editing: Existing Post Missing</t>
  </si>
  <si>
    <t>Mobile Ads Manager: Creation and Editing: Generic Publishing Error</t>
  </si>
  <si>
    <t>Mobile Ads Manager: Creation and Editing: Permissions Error</t>
  </si>
  <si>
    <t>Mobile Ads Manager: Creation and Editing: Suggest a Tag</t>
  </si>
  <si>
    <t>Mobile Ads Manager: Issues on Mobile and Desktop [Deprecated]: Suggest a Tag</t>
  </si>
  <si>
    <t>Mobile Ads Manager: Notifications Tab: Missing Notifications</t>
  </si>
  <si>
    <t>Mobile Ads Manager: Notifications Tab: Notifications Page Not Loading</t>
  </si>
  <si>
    <t>Mobile Ads Manager: Overview and Reporting: Comparing Desktop and Mobile AM Metrics</t>
  </si>
  <si>
    <t>Mobile Ads Manager: Overview and Reporting: Missing Metric</t>
  </si>
  <si>
    <t>Mobile Ads Manager: Settings Tab: Payment and Billing</t>
  </si>
  <si>
    <t>Mobile Ads Manager: Settings Tab: Unable to Set Account Spending Limit</t>
  </si>
  <si>
    <t>Monetization Manager: Account Administration: Access Rights</t>
  </si>
  <si>
    <t>Monetization Manager: Account Administration: Property Management</t>
  </si>
  <si>
    <t>Monetization Manager: Account Administration: Suggest a Tag</t>
  </si>
  <si>
    <t>Monetization Manager: Ad Formats: Instream</t>
  </si>
  <si>
    <t>Monetization Manager: Ad Formats: Playable Ads</t>
  </si>
  <si>
    <t>Monetization Manager: Bidding: Integration</t>
  </si>
  <si>
    <t>Monetization Manager: Bidding: Transitioning Active Inventory</t>
  </si>
  <si>
    <t>Monetization Manager: Onboarding: Access to mWeb</t>
  </si>
  <si>
    <t>Monetization Manager: Onboarding: Adding Platform to Property</t>
  </si>
  <si>
    <t>Monetization Manager: Onboarding: Awaiting Integration/SDK</t>
  </si>
  <si>
    <t>Monetization Manager: Onboarding: Clicks but no impressions</t>
  </si>
  <si>
    <t>Monetization Manager: Onboarding: Extended Review</t>
  </si>
  <si>
    <t>Monetization Manager: Onboarding: Mediation</t>
  </si>
  <si>
    <t>Monetization Manager: Onboarding: Not Available in Region</t>
  </si>
  <si>
    <t>Monetization Manager: Onboarding: Requesting Ads Status</t>
  </si>
  <si>
    <t>Monetization Manager: Onboarding: Structure and Set Up</t>
  </si>
  <si>
    <t>Monetization Manager: Onboarding: Suggest a Tag</t>
  </si>
  <si>
    <t>Monetization Manager: Passed: Policy</t>
  </si>
  <si>
    <t>Monetization Manager: Performance: Clicks</t>
  </si>
  <si>
    <t>Monetization Manager: Performance: Failing Quality Check</t>
  </si>
  <si>
    <t>Monetization Manager: Performance: Low CPM</t>
  </si>
  <si>
    <t>Monetization Manager: Performance: Low Impressions</t>
  </si>
  <si>
    <t>Monetization Manager: Performance: Reporting Discrepancy</t>
  </si>
  <si>
    <t>Monetization Manager: Performance: Suggest a Tag</t>
  </si>
  <si>
    <t>Monetization Manager: SDK (software development kit): Suggest a Tag</t>
  </si>
  <si>
    <t>Monetization Manager: Suggest a Tag: Suggest a Tag</t>
  </si>
  <si>
    <t>Monetization Manager: Tools: Ad Review Tool</t>
  </si>
  <si>
    <t>Monetization Manager: Tools: Block Lists</t>
  </si>
  <si>
    <t>Monetization Manager: Tools: Reporting API</t>
  </si>
  <si>
    <t>Monetization Manager: Tools: Suggest a Tag</t>
  </si>
  <si>
    <t>NPE Operations: NPE Access: NPE Disputed Admin</t>
  </si>
  <si>
    <t>NPE Operations: NPE Access: NPE Hacked Page</t>
  </si>
  <si>
    <t>NPE Operations: NPE Access: Suggest a Tag</t>
  </si>
  <si>
    <t>NPE Operations: NPE Page Name Changes: NPE Request Name Change</t>
  </si>
  <si>
    <t>NPE Operations: Suggest a Tag: Suggest a Tag</t>
  </si>
  <si>
    <t>Offline Conversions: Ads Manager: Attribution/Discrepancy</t>
  </si>
  <si>
    <t>Offline Conversions: Ads Manager: Campaign/Adset/Ad</t>
  </si>
  <si>
    <t>Offline Conversions: Ads Manager: Suggest a Tag</t>
  </si>
  <si>
    <t>Offline Conversions: Ads Manager: UI Issue</t>
  </si>
  <si>
    <t>Offline Conversions: Business Manager: Offline Event Set (OES) Assignment</t>
  </si>
  <si>
    <t>Offline Conversions: Business Manager: UI Issue</t>
  </si>
  <si>
    <t xml:space="preserve">Offline Conversions: Custom Conversions: </t>
  </si>
  <si>
    <t>Offline Conversions: Custom Conversions: Reporting</t>
  </si>
  <si>
    <t>Offline Conversions: Custom Conversions: Setup Issue</t>
  </si>
  <si>
    <t>Offline Conversions: Custom Conversions: Suggest a Tag</t>
  </si>
  <si>
    <t xml:space="preserve">Offline Conversions: Events Manager: </t>
  </si>
  <si>
    <t>Offline Conversions: Events Manager: Diagnostics tab</t>
  </si>
  <si>
    <t>Offline Conversions: Events Manager: Reporting Issues</t>
  </si>
  <si>
    <t>Offline Conversions: Events Manager: Suggest a Tag</t>
  </si>
  <si>
    <t>Offline Conversions: Events Manager: UI Issue</t>
  </si>
  <si>
    <t>Offline Conversions: Offine Conversions Setup: Ad Account Assignment</t>
  </si>
  <si>
    <t>Offline Conversions: Offine Conversions Setup: Suggest a Tag</t>
  </si>
  <si>
    <t>Offline Conversions: Offine Conversions Setup: UI Issue</t>
  </si>
  <si>
    <t>Offline Conversions: Offine Conversions Setup: Uploading CSV Issues</t>
  </si>
  <si>
    <t>Offline Conversions: Suggest a Tag: Suggest a Tag</t>
  </si>
  <si>
    <t xml:space="preserve">Pages: Page Core: </t>
  </si>
  <si>
    <t>Pages: Page Core: About Card</t>
  </si>
  <si>
    <t>Pages: Page Core: About Tab</t>
  </si>
  <si>
    <t>Pages: Page Core: Action Bar</t>
  </si>
  <si>
    <t>Pages: Page Core: Community Card / Tab</t>
  </si>
  <si>
    <t>Pages: Page Core: Composer</t>
  </si>
  <si>
    <t>Pages: Page Core: Core Action Entry Points</t>
  </si>
  <si>
    <t>Pages: Page Core: Cover Area</t>
  </si>
  <si>
    <t>Pages: Page Core: General Layout of Home Tab</t>
  </si>
  <si>
    <t>Pages: Page Core: Our Story</t>
  </si>
  <si>
    <t>Pages: Page Core: Pages Plugin</t>
  </si>
  <si>
    <t>Pages: Page Core: Photos Card / Tab</t>
  </si>
  <si>
    <t>Pages: Page Core: Profile Photo</t>
  </si>
  <si>
    <t>Pages: Page Core: Publishing Tools</t>
  </si>
  <si>
    <t>Pages: Page Core: Reviews Card / Tab</t>
  </si>
  <si>
    <t>Pages: Page Core: Suggest a Tag</t>
  </si>
  <si>
    <t>Pages: Page Core: Tabs Bar</t>
  </si>
  <si>
    <t>Pages: Page Core: Timeline / Post rendering</t>
  </si>
  <si>
    <t>Pages: Page Core: Videos Card / Tab</t>
  </si>
  <si>
    <t xml:space="preserve">Pages: Page Publishing Authorization (PPA): </t>
  </si>
  <si>
    <t>Pages: Page Publishing Authorization (PPA): Pages ID Authorization Failure</t>
  </si>
  <si>
    <t>Pages: Page Publishing Authorization (PPA): Pages Location Authorization Failure</t>
  </si>
  <si>
    <t>Pages: Page Publishing Authorization (PPA): Pages Two - factor Authentication Failure (2FAC)</t>
  </si>
  <si>
    <t>Pages: Page Publishing Authorization (PPA): Suggest a Tag</t>
  </si>
  <si>
    <t xml:space="preserve">Pages: Permissions: </t>
  </si>
  <si>
    <t>Pages: Permissions: BM-related Page Permissions</t>
  </si>
  <si>
    <t>Pages: Permissions: Managing Admins</t>
  </si>
  <si>
    <t>Pages: Permissions: Page-Level Permissions</t>
  </si>
  <si>
    <t>Pages: Permissions: Suggest a Tag</t>
  </si>
  <si>
    <t xml:space="preserve">Pages: Profile Plus: </t>
  </si>
  <si>
    <t>Pages: Profile Plus: Additional Profile Onboarding</t>
  </si>
  <si>
    <t>Pages: Profile Plus: Additional Profile Permissions</t>
  </si>
  <si>
    <t>Pages: Profile Plus: Suggest a Tag</t>
  </si>
  <si>
    <t xml:space="preserve">Pages: Publishing: </t>
  </si>
  <si>
    <t>Pages: Publishing: Any issues with Post Level Targeting / Gating</t>
  </si>
  <si>
    <t>Pages: Publishing: Can't See Post</t>
  </si>
  <si>
    <t>Pages: Publishing: Create Timeline Post</t>
  </si>
  <si>
    <t>Pages: Publishing: Edit Post</t>
  </si>
  <si>
    <t>Pages: Publishing: Page Post Tab - Action Dropdown [Deprecated]</t>
  </si>
  <si>
    <t>Pages: Publishing: Page Post Tab - Missing Ad Post [Deprecated]</t>
  </si>
  <si>
    <t>Pages: Publishing: Page Post Tab - Page Selector [Deprecated]</t>
  </si>
  <si>
    <t>Pages: Publishing: Post Comments</t>
  </si>
  <si>
    <t>Pages: Publishing: PT PPT - Loading [Deprecated]</t>
  </si>
  <si>
    <t>Pages: Publishing: Scheduled Post [Deprecated]</t>
  </si>
  <si>
    <t>Pages: Publishing: Suggest a Tag</t>
  </si>
  <si>
    <t xml:space="preserve">Pages: Suggest a Tag: </t>
  </si>
  <si>
    <t>Pages: Suggest a Tag: Entities</t>
  </si>
  <si>
    <t>Pages: Suggest a Tag: Events</t>
  </si>
  <si>
    <t>Pages: Suggest a Tag: Feed</t>
  </si>
  <si>
    <t>Pages: Suggest a Tag: Flagged Content</t>
  </si>
  <si>
    <t>Pages: Suggest a Tag: Page Manager App</t>
  </si>
  <si>
    <t>Pages: Suggest a Tag: Ratings and Reviews</t>
  </si>
  <si>
    <t>Pages: Suggest a Tag: Search</t>
  </si>
  <si>
    <t>Pages: Suggest a Tag: Suggest a Tag</t>
  </si>
  <si>
    <t>Pages: Suggest a Tag: Videos</t>
  </si>
  <si>
    <t>Pages - Business and Ads Growth: Business Growth: Card: Pages Liked By This Page</t>
  </si>
  <si>
    <t>Pages - Business and Ads Growth: Business Growth: Create Page Entry Point</t>
  </si>
  <si>
    <t>Pages - Business and Ads Growth: Business Growth: Create Page Flow</t>
  </si>
  <si>
    <t>Pages - Business and Ads Growth: Business Growth: Invite Friends To Like Page</t>
  </si>
  <si>
    <t>Pages - Business and Ads Growth: Business Growth: Page Fanning</t>
  </si>
  <si>
    <t>Pages - Business and Ads Growth: Business Growth: Page Notification</t>
  </si>
  <si>
    <t>Pages - Business and Ads Growth: Business Growth: Pages Bookmark: Create Page Entry Point</t>
  </si>
  <si>
    <t>Pages - Business and Ads Growth: Business Growth: Pages You Manage Entry Point</t>
  </si>
  <si>
    <t>Pages - Business and Ads Growth: Business Growth: Suggest a Tag</t>
  </si>
  <si>
    <t>Pages - Business and Ads Growth: Suggest a Tag: Suggest a Tag</t>
  </si>
  <si>
    <t>Pages Insights: Exporting Data: Column Description Clarity</t>
  </si>
  <si>
    <t>Pages Insights: Exporting Data: Export Failed</t>
  </si>
  <si>
    <t>Pages Insights: Exporting Data: Incorrect Metrics in Export</t>
  </si>
  <si>
    <t>Pages Insights: Exporting Data: Missing Posts/Videos</t>
  </si>
  <si>
    <t>Pages Insights: Exporting Data: Suggest a Tag</t>
  </si>
  <si>
    <t>Pages Insights: Global Insights: Likes</t>
  </si>
  <si>
    <t>Pages Insights: Global Insights: Reach</t>
  </si>
  <si>
    <t>Pages Insights: Global Insights: Suggest a Tag</t>
  </si>
  <si>
    <t>Pages Insights: Global Insights: User Interface</t>
  </si>
  <si>
    <t>Pages Insights: Page Insights Metrics and Data: Data Discrepancy - Ads Manager</t>
  </si>
  <si>
    <t>Pages Insights: Page Insights Metrics and Data: Data Discrepancy - Other Platforms</t>
  </si>
  <si>
    <t>Pages Insights: Page Insights Metrics and Data: Data Discrepancy - Video Insights</t>
  </si>
  <si>
    <t>Pages Insights: Page Insights Metrics and Data: Demographic Data (Gender/Age/Country)</t>
  </si>
  <si>
    <t>Pages Insights: Page Insights Metrics and Data: Increase/Decrease in Followers</t>
  </si>
  <si>
    <t>Pages Insights: Page Insights Metrics and Data: Increase/Decrease in Likes</t>
  </si>
  <si>
    <t>Pages Insights: Page Insights Metrics and Data: Increase/Decrease in Reach</t>
  </si>
  <si>
    <t>Pages Insights: Page Insights Metrics and Data: Metrics Confusion/Definitions</t>
  </si>
  <si>
    <t>Pages Insights: Page Insights Metrics and Data: Suggest a Tag</t>
  </si>
  <si>
    <t>Pages Insights: Page Insights UI: Design/Features Not Working</t>
  </si>
  <si>
    <t>Pages Insights: Page Insights UI: Graphs Not Loading</t>
  </si>
  <si>
    <t>Pages Insights: Page Insights UI: Metrics Not Loading/Showing Zero</t>
  </si>
  <si>
    <t>Pages Insights: Page Insights UI: Overview Cards Not Loading</t>
  </si>
  <si>
    <t>Pages Insights: Page Insights UI: Suggest a Tag</t>
  </si>
  <si>
    <t>Pages Insights: Page Insights UI: Tabs Not Loading</t>
  </si>
  <si>
    <t>Pages Insights: Suggest a Tag: Suggest a Tag</t>
  </si>
  <si>
    <t xml:space="preserve">Pages Operations: Access: </t>
  </si>
  <si>
    <t>Pages Operations: Access: Disputed Admin</t>
  </si>
  <si>
    <t>Pages Operations: Access: Hacked Page</t>
  </si>
  <si>
    <t>Pages Operations: Access: Password Reset</t>
  </si>
  <si>
    <t>Pages Operations: Access: Suggest a Tag</t>
  </si>
  <si>
    <t>Pages Operations: Access: User Unpublished/Deleted Page</t>
  </si>
  <si>
    <t xml:space="preserve">Pages Operations: Allowlisting: </t>
  </si>
  <si>
    <t>Pages Operations: Allowlisting: No Ads/Comments Allowlist</t>
  </si>
  <si>
    <t>Pages Operations: Allowlisting: Offers</t>
  </si>
  <si>
    <t>Pages Operations: Allowlisting: Suggest a Tag</t>
  </si>
  <si>
    <t xml:space="preserve">Pages Operations: Content Takedown: </t>
  </si>
  <si>
    <t>Pages Operations: Content Takedown: Appeal Takedown</t>
  </si>
  <si>
    <t>Pages Operations: Content Takedown: Request Ratings, Reviews or Recommendation Removal</t>
  </si>
  <si>
    <t>Pages Operations: Content Takedown: Request Takedown</t>
  </si>
  <si>
    <t>Pages Operations: Content Takedown: Suggest a Tag</t>
  </si>
  <si>
    <t xml:space="preserve">Pages Operations: Impersonation: </t>
  </si>
  <si>
    <t>Pages Operations: Impersonation: Imposter Takedown</t>
  </si>
  <si>
    <t>Pages Operations: Impersonation: Suggest a Tag</t>
  </si>
  <si>
    <t xml:space="preserve">Pages Operations: Page Merge: </t>
  </si>
  <si>
    <t>Pages Operations: Page Merge: Appeal Merge</t>
  </si>
  <si>
    <t>Pages Operations: Page Merge: Request Merge (Authorized)</t>
  </si>
  <si>
    <t>Pages Operations: Page Merge: Request Merge (Unauthorized)</t>
  </si>
  <si>
    <t>Pages Operations: Page Merge: Suggest a Tag</t>
  </si>
  <si>
    <t xml:space="preserve">Pages Operations: Page Name: </t>
  </si>
  <si>
    <t>Pages Operations: Page Name: Appeal Name Change</t>
  </si>
  <si>
    <t>Pages Operations: Page Name: Request Name Change</t>
  </si>
  <si>
    <t>Pages Operations: Page Name: Suggest a Tag</t>
  </si>
  <si>
    <t>Pages Operations: Page Policy: Ad Limit Enforcement</t>
  </si>
  <si>
    <t>Pages Operations: Page Policy: Appeal Blocked URL</t>
  </si>
  <si>
    <t>Pages Operations: Page Policy: Appeal Feature Block</t>
  </si>
  <si>
    <t>Pages Operations: Page Policy: Appeal Takedown</t>
  </si>
  <si>
    <t>Pages Operations: Page Policy: Feature Block</t>
  </si>
  <si>
    <t>Pages Operations: Page Policy: Pages After Conversion Experience</t>
  </si>
  <si>
    <t>Pages Operations: Page Policy: Spam Appeal</t>
  </si>
  <si>
    <t>Pages Operations: Page Policy: Suggest a Tag</t>
  </si>
  <si>
    <t xml:space="preserve">Pages Operations: Page Structure: </t>
  </si>
  <si>
    <t>Pages Operations: Page Structure: Global Pages</t>
  </si>
  <si>
    <t>Pages Operations: Page Structure: Local Pages</t>
  </si>
  <si>
    <t>Pages Operations: Page Structure: Place Claim</t>
  </si>
  <si>
    <t>Pages Operations: Page Structure: Profile to Page</t>
  </si>
  <si>
    <t>Pages Operations: Page Structure: Suggest a Tag</t>
  </si>
  <si>
    <t>Pages Operations: Report: Bullying and Harassment</t>
  </si>
  <si>
    <t>Pages Operations: Report: Intellectual Property</t>
  </si>
  <si>
    <t>Pages Operations: Report: Suggest a Tag</t>
  </si>
  <si>
    <t>Pages Operations: Report: Threats [Deprecated]</t>
  </si>
  <si>
    <t xml:space="preserve">Pages Operations: Suggest a Tag: </t>
  </si>
  <si>
    <t>Pages Operations: Suggest a Tag: Suggest a Tag</t>
  </si>
  <si>
    <t xml:space="preserve">Pages Operations: Username: </t>
  </si>
  <si>
    <t>Pages Operations: Username: Suggest a Tag</t>
  </si>
  <si>
    <t>Pages Operations: Username: Username Change</t>
  </si>
  <si>
    <t>Pages Operations: Username: Username Redirect</t>
  </si>
  <si>
    <t xml:space="preserve">Pages Operations: Verification: </t>
  </si>
  <si>
    <t>Pages Operations: Verification: Notable Source Review</t>
  </si>
  <si>
    <t>Pages Operations: Verification: Report Incorrect Verification</t>
  </si>
  <si>
    <t>Pages Operations: Verification: Suggest a Tag</t>
  </si>
  <si>
    <t>Pages Operations: Verification: Verification Request (Blue)</t>
  </si>
  <si>
    <t xml:space="preserve">Payments: Billing Confusion: </t>
  </si>
  <si>
    <t>Payments: Billing Confusion: Ad Still Running</t>
  </si>
  <si>
    <t>Payments: Billing Confusion: Charges Pre-Coupon</t>
  </si>
  <si>
    <t>Payments: Billing Confusion: Coworker Charge</t>
  </si>
  <si>
    <t>Payments: Billing Confusion: Delayed Charge - Billing Cycle</t>
  </si>
  <si>
    <t>Payments: Billing Confusion: Different Date Charges</t>
  </si>
  <si>
    <t>Payments: Billing Confusion: End of Month Charges</t>
  </si>
  <si>
    <t>Payments: Billing Confusion: Expired Coupon</t>
  </si>
  <si>
    <t>Payments: Billing Confusion: Goods and Services Tax Fee - India</t>
  </si>
  <si>
    <t>Payments: Billing Confusion: International Fee Charges</t>
  </si>
  <si>
    <t>Payments: Billing Confusion: Multiple Ad Campaigns Charges</t>
  </si>
  <si>
    <t>Payments: Billing Confusion: Secondary Payment Method Charges</t>
  </si>
  <si>
    <t>Payments: Billing Confusion: Suggest a Tag</t>
  </si>
  <si>
    <t>Payments: Billing Confusion: Threshold Related Charges</t>
  </si>
  <si>
    <t xml:space="preserve">Payments: Failed Payment: </t>
  </si>
  <si>
    <t>Payments: Failed Payment: Charge Decline</t>
  </si>
  <si>
    <t>Payments: Failed Payment: Direct Debit Decline</t>
  </si>
  <si>
    <t>Payments: Failed Payment: Manual Payment Applied</t>
  </si>
  <si>
    <t>Payments: Failed Payment: Suggest a Tag</t>
  </si>
  <si>
    <t xml:space="preserve">Payments: Invoicing [Deprecated]: </t>
  </si>
  <si>
    <t>Payments: Invoicing [Deprecated]: Credit Limit Increase</t>
  </si>
  <si>
    <t>Payments: Invoicing [Deprecated]: Invoice Discrepancy</t>
  </si>
  <si>
    <t>Payments: Invoicing [Deprecated]: New Monthly Invoicing</t>
  </si>
  <si>
    <t>Payments: Invoicing [Deprecated]: Partitioned Credit</t>
  </si>
  <si>
    <t>Payments: Invoicing [Deprecated]: Suggest a Tag</t>
  </si>
  <si>
    <t xml:space="preserve">Payments: Postpay Payment Method Queries: </t>
  </si>
  <si>
    <t>Payments: Postpay Payment Method Queries: Adding Payment Method</t>
  </si>
  <si>
    <t>Payments: Postpay Payment Method Queries: Available Payment Methods</t>
  </si>
  <si>
    <t>Payments: Postpay Payment Method Queries: Blocklist Payment Method</t>
  </si>
  <si>
    <t>Payments: Postpay Payment Method Queries: Coupon Queries</t>
  </si>
  <si>
    <t>Payments: Postpay Payment Method Queries: Credit Card Queries</t>
  </si>
  <si>
    <t>Payments: Postpay Payment Method Queries: Direct Debit Queries</t>
  </si>
  <si>
    <t>Payments: Postpay Payment Method Queries: PayPal Queries</t>
  </si>
  <si>
    <t>Payments: Postpay Payment Method Queries: Removing Payment Method</t>
  </si>
  <si>
    <t>Payments: Postpay Payment Method Queries: Suggest a Tag</t>
  </si>
  <si>
    <t xml:space="preserve">Payments: Prepaid Payment Methods: </t>
  </si>
  <si>
    <t>Payments: Prepaid Payment Methods: Boleto Queries</t>
  </si>
  <si>
    <t>Payments: Prepaid Payment Methods: Load Balance Queries</t>
  </si>
  <si>
    <t>Payments: Prepaid Payment Methods: Migration from Postpaid to Prepaid request</t>
  </si>
  <si>
    <t>Payments: Prepaid Payment Methods: Migration to Postpaid Migration to Postpaid from Prepaid Request</t>
  </si>
  <si>
    <t>Payments: Prepaid Payment Methods: Suggest a Tag</t>
  </si>
  <si>
    <t xml:space="preserve">Payments: Refund Request: </t>
  </si>
  <si>
    <t>Payments: Refund Request: Reason: Accidental Ad Creation</t>
  </si>
  <si>
    <t>Payments: Refund Request: Reason: Budget Confusion</t>
  </si>
  <si>
    <t>Payments: Refund Request: Reason: Coupon Promotion Confusion</t>
  </si>
  <si>
    <t>Payments: Refund Request: Reason: Currency Confusion</t>
  </si>
  <si>
    <t>Payments: Refund Request: Reason: Product Bug</t>
  </si>
  <si>
    <t>Payments: Refund Request: Suggest a Tag</t>
  </si>
  <si>
    <t>Payments: Suggest a Tag: Suggest a Tag</t>
  </si>
  <si>
    <t>Payouts: Account Update: Change Payment</t>
  </si>
  <si>
    <t>Payouts: Account Update: Company Name</t>
  </si>
  <si>
    <t>Payouts: Account Update: Disputed Financial Admin</t>
  </si>
  <si>
    <t>Payouts: Account Update: Payout Info</t>
  </si>
  <si>
    <t>Payouts: Account Update: Suggest a Tag</t>
  </si>
  <si>
    <t>Payouts: Account Update: Tax Form</t>
  </si>
  <si>
    <t>Payouts: Payout Status: Identify Payment</t>
  </si>
  <si>
    <t>Payouts: Payout Status: Payment not Received</t>
  </si>
  <si>
    <t>Payouts: Payout Status: Payment on Hold</t>
  </si>
  <si>
    <t>Payouts: Payout Status: Payout Discrepancies</t>
  </si>
  <si>
    <t>Payouts: Payout Status: Suggest a Tag</t>
  </si>
  <si>
    <t>Payouts: Payout Status: Withheld Revenue Refund</t>
  </si>
  <si>
    <t xml:space="preserve">Payouts: Remittance and Invoices: </t>
  </si>
  <si>
    <t>Payouts: Remittance and Invoices: Estimated Payouts</t>
  </si>
  <si>
    <t>Payouts: Remittance and Invoices: Item on Invoice</t>
  </si>
  <si>
    <t>Payouts: Remittance and Invoices: Request a Remittance</t>
  </si>
  <si>
    <t>Payouts: Remittance and Invoices: Request an Invoice</t>
  </si>
  <si>
    <t>Payouts: Remittance and Invoices: Suggest a Tag</t>
  </si>
  <si>
    <t>Payouts: Suggest a Tag: Suggest a Tag</t>
  </si>
  <si>
    <t>Political Ads: Asset Linking: Ad Account not able to be selected</t>
  </si>
  <si>
    <t>Political Ads: Asset Linking: Ad Account Not Appearing To Link</t>
  </si>
  <si>
    <t>Political Ads: Asset Linking: Instagram Account Linking/Authorizations</t>
  </si>
  <si>
    <t>Political Ads: Asset Linking: Page Linking</t>
  </si>
  <si>
    <t>Political Ads: Creating New Disclaimer: Business Manager Selection And Creation</t>
  </si>
  <si>
    <t>Political Ads: Creating New Disclaimer: Email Code Not Received</t>
  </si>
  <si>
    <t>Political Ads: Creating New Disclaimer: Email/Website Mismatch</t>
  </si>
  <si>
    <t>Political Ads: Creating New Disclaimer: Organization-Based Information Submission</t>
  </si>
  <si>
    <t>Political Ads: Creating New Disclaimer: Phone Call/Code Not Received</t>
  </si>
  <si>
    <t>Political Ads: Creating New Disclaimer: Phone Number Not Accepted</t>
  </si>
  <si>
    <t>Political Ads: Creating New Disclaimer: Setup</t>
  </si>
  <si>
    <t>Political Ads: Creating New Disclaimer: Suggest a Tag</t>
  </si>
  <si>
    <t>Political Ads: Existing Disclaimer: Deleting Disclaimer</t>
  </si>
  <si>
    <t>Political Ads: Existing Disclaimer: Disclaimer Not Appearing/Disappeared</t>
  </si>
  <si>
    <t>Political Ads: Existing Disclaimer: Editing Disclaimer</t>
  </si>
  <si>
    <t>Political Ads: Existing Disclaimer: Suggest a Tag</t>
  </si>
  <si>
    <t xml:space="preserve">Political Ads: Political Ad Creation: </t>
  </si>
  <si>
    <t>Political Ads: Political Ad Creation: Ad Account</t>
  </si>
  <si>
    <t>Political Ads: Political Ad Creation: Ad Disapproval</t>
  </si>
  <si>
    <t>Political Ads: Political Ad Creation: Ad Disclaimers - Incorrect Paid By Info</t>
  </si>
  <si>
    <t>Political Ads: Political Ad Creation: Audiences/Targeting</t>
  </si>
  <si>
    <t>Political Ads: Political Ad Creation: Policy</t>
  </si>
  <si>
    <t>Political Ads: Political Ad Creation: Political Ad Selection</t>
  </si>
  <si>
    <t>Political Ads: Political Ad Creation: Suggest a Tag</t>
  </si>
  <si>
    <t xml:space="preserve">Political Ads: Political Ads Library: </t>
  </si>
  <si>
    <t>Political Ads: Political Ads Library: Ad Performance - Metrics Not Aligned</t>
  </si>
  <si>
    <t>Political Ads: Political Ads Library: Ad Rendering On Archive Page</t>
  </si>
  <si>
    <t>Political Ads: Political Ads Library: Search Issues</t>
  </si>
  <si>
    <t>Political Ads: Political Ads Library: Suggest a Tag</t>
  </si>
  <si>
    <t>Political Ads: Suggest a Tag: Suggest a Tag</t>
  </si>
  <si>
    <t xml:space="preserve">Political Ads: User-Level Verification: </t>
  </si>
  <si>
    <t>Political Ads: User-Level Verification: 2FAC Authentication</t>
  </si>
  <si>
    <t>Political Ads: User-Level Verification: Address Not Accepted</t>
  </si>
  <si>
    <t>Political Ads: User-Level Verification: Cannot Submit ID</t>
  </si>
  <si>
    <t>Political Ads: User-Level Verification: Code Not Accepted</t>
  </si>
  <si>
    <t>Political Ads: User-Level Verification: ID Rejected</t>
  </si>
  <si>
    <t>Political Ads: User-Level Verification: Letter Not Received</t>
  </si>
  <si>
    <t>Political Ads: User-Level Verification: Not Prompted For Notary Flow</t>
  </si>
  <si>
    <t>Political Ads: User-Level Verification: Pending ID Review</t>
  </si>
  <si>
    <t>Political Ads: User-Level Verification: Pending Location Verification</t>
  </si>
  <si>
    <t>Political Ads: User-Level Verification: Suggest a Tag</t>
  </si>
  <si>
    <t>Political Ads: User-Level Verification: Supplemental Identity Verification Requirements</t>
  </si>
  <si>
    <t>Poll Ads: Creation/Editing: Missing Customization</t>
  </si>
  <si>
    <t>Poll Ads: Creation/Editing: Publishing Errors</t>
  </si>
  <si>
    <t>Poll Ads: Creation/Editing: Suggest a Tag</t>
  </si>
  <si>
    <t>Poll Ads: Creation/Editing: Video Upload</t>
  </si>
  <si>
    <t>Low performance</t>
  </si>
  <si>
    <t>Poll Ads: Metrics: Low performance</t>
  </si>
  <si>
    <t>Poll Ads: Metrics: Missing</t>
  </si>
  <si>
    <t>Poll Ads: Metrics: Suggest a Tag</t>
  </si>
  <si>
    <t>Poll Ads: Poll Ads Rendering: Incorrect Options</t>
  </si>
  <si>
    <t>Poll Ads: Poll Ads Rendering: Suggest a Tag</t>
  </si>
  <si>
    <t>Reach and Frequency: Access: Allowlisting Request</t>
  </si>
  <si>
    <t>Reach and Frequency: Access: Campaign Planner Auction Prediction</t>
  </si>
  <si>
    <t>Reach and Frequency: Access: Frequency Control</t>
  </si>
  <si>
    <t>Reach and Frequency: Access: Suggest a Tag</t>
  </si>
  <si>
    <t>Reach and Frequency: Creation and Editing: Ad Formats</t>
  </si>
  <si>
    <t>Reach and Frequency: Creation and Editing: Cost per impressions (CPM) and Budget</t>
  </si>
  <si>
    <t>Reach and Frequency: Creation and Editing: Pausing and Mid-Flight Editing</t>
  </si>
  <si>
    <t>Reach and Frequency: Creation and Editing: Reach Size and Booking Availability</t>
  </si>
  <si>
    <t>Reach and Frequency: Creation and Editing: Scheduled Ads Creation</t>
  </si>
  <si>
    <t>Reach and Frequency: Creation and Editing: Sequenced Ads Creation</t>
  </si>
  <si>
    <t>Reach and Frequency: Creation and Editing: Suggest a Tag</t>
  </si>
  <si>
    <t>Reach and Frequency: Creation and Editing: Targeting and Placement Capabilities</t>
  </si>
  <si>
    <t>Reach and Frequency: Creation and Editing: Vague Error Messages</t>
  </si>
  <si>
    <t>Reach and Frequency: Delivery: Ad Quality</t>
  </si>
  <si>
    <t>Reach and Frequency: Delivery: Delivery on Track (No Issue)</t>
  </si>
  <si>
    <t>Reach and Frequency: Delivery: Delivery Status and Curve</t>
  </si>
  <si>
    <t>Reach and Frequency: Delivery: Frequency Cap Violation</t>
  </si>
  <si>
    <t>Reach and Frequency: Delivery: Invalidations</t>
  </si>
  <si>
    <t>Reach and Frequency: Delivery: Limits</t>
  </si>
  <si>
    <t>Reach and Frequency: Delivery: Over-Delivery</t>
  </si>
  <si>
    <t>Reach and Frequency: Delivery: Pacing Issues</t>
  </si>
  <si>
    <t>Reach and Frequency: Delivery: Paused and Inactive Ads</t>
  </si>
  <si>
    <t>Reach and Frequency: Delivery: Placement and Targeting Issues</t>
  </si>
  <si>
    <t>Reach and Frequency: Delivery: Prediction Issues</t>
  </si>
  <si>
    <t>Reach and Frequency: Delivery: Scheduled Ads Delivery</t>
  </si>
  <si>
    <t>Reach and Frequency: Delivery: Sequenced Ads Delivery</t>
  </si>
  <si>
    <t>Reach and Frequency: Delivery: Suggest a Tag</t>
  </si>
  <si>
    <t>Reach and Frequency: Suggest a Tag: Suggest a Tag</t>
  </si>
  <si>
    <t>Shops: Commerce Manager Insights: Cannot Export Insights from Commerce Manager</t>
  </si>
  <si>
    <t>Shops: Commerce Manager Insights: Commerce Manager Insights Not Loading</t>
  </si>
  <si>
    <t>Shops: Commerce Manager Insights: Incorrect Commerce Manager Metrics</t>
  </si>
  <si>
    <t>Shops: Commerce Manager Insights: Suggest a Tag</t>
  </si>
  <si>
    <t xml:space="preserve">Shops: Onboarding Asset Connection: </t>
  </si>
  <si>
    <t>Shops: Onboarding Asset Connection: Assets Are Not Under One Business Manager Account</t>
  </si>
  <si>
    <t>Shops: Onboarding Asset Connection: Cannot Connect to Business Manager Account</t>
  </si>
  <si>
    <t>Shops: Onboarding Asset Connection: Cannot Connect To Catalog</t>
  </si>
  <si>
    <t>Shops: Onboarding Asset Connection: Cannot Connect To Facebook Page</t>
  </si>
  <si>
    <t>Shops: Onboarding Asset Connection: Cannot Connect to Instagram Account</t>
  </si>
  <si>
    <t>Shops: Onboarding Asset Connection: Suggest a Tag</t>
  </si>
  <si>
    <t>Shops: Order Management: Buyer Not Receiving Order Related Emails</t>
  </si>
  <si>
    <t>Shops: Order Management: Incorrect Shipping Fees</t>
  </si>
  <si>
    <t>Shops: Order Management: Order Status</t>
  </si>
  <si>
    <t>Shops: Order Management: Order Syncing</t>
  </si>
  <si>
    <t>Shops: Order Management: Suggest a Tag</t>
  </si>
  <si>
    <t>Shops: Return Settings: Cannot Update Returns Handling</t>
  </si>
  <si>
    <t>Shops: Return Settings: Suggest a Tag</t>
  </si>
  <si>
    <t>Shops: Seller Email and Notifications: Seller Not Receiving New Order Notifications</t>
  </si>
  <si>
    <t>Shops: Seller Email and Notifications: Suggest a Tag</t>
  </si>
  <si>
    <t xml:space="preserve">Shops: Shop Builder: </t>
  </si>
  <si>
    <t>Shops: Shop Builder: Cannot Publish Shop</t>
  </si>
  <si>
    <t>Shops: Shop Builder: Cannot Publish Shop Updates</t>
  </si>
  <si>
    <t>Shops: Shop Builder: Collection Creation</t>
  </si>
  <si>
    <t>Shops: Shop Builder: Shop Changes Not Saved</t>
  </si>
  <si>
    <t>Shops: Shop Builder: Shop Infinite Loading</t>
  </si>
  <si>
    <t>Shops: Shop Builder: Shop Preview Rendering Incorrectly</t>
  </si>
  <si>
    <t>Shop Tab In Commerce Manager Blank</t>
  </si>
  <si>
    <t>Shops: Shop Builder: Shop Tab In Commerce Manager Blank</t>
  </si>
  <si>
    <t>Shops: Shop Builder: Suggest a Tag</t>
  </si>
  <si>
    <t xml:space="preserve">Shops: Shops Onboarding: </t>
  </si>
  <si>
    <t>Shops: Shops Onboarding: Cannot Add Sales Channel</t>
  </si>
  <si>
    <t>Shops: Shops Onboarding: Cannot Save Onboarding Info</t>
  </si>
  <si>
    <t>Shops: Shops Onboarding: Cannot Setup Shipping Options</t>
  </si>
  <si>
    <t>Shops: Shops Onboarding: Failed to Create Commerce Account</t>
  </si>
  <si>
    <t>Shops: Shops Onboarding: Onboarding Error Message at Final Step</t>
  </si>
  <si>
    <t>Shops: Shops Onboarding: Onboarding Flow Stuck In Endless Loading</t>
  </si>
  <si>
    <t>Shops: Shops Onboarding: Suggest a Tag</t>
  </si>
  <si>
    <t>Shops: Shops Onboarding: Unable To Accept Terms of Service</t>
  </si>
  <si>
    <t>Shops: Shops Onboarding: Unable to Change a Checkout Method</t>
  </si>
  <si>
    <t>Shops: Shops Onboarding: Unable to Claim Ad Credits for Shops Setup</t>
  </si>
  <si>
    <t>Shops: Shops Onboarding: Unable to Deactivate Commerce Account</t>
  </si>
  <si>
    <t>Shops: Shops Onboarding: Unable To Update To Shops</t>
  </si>
  <si>
    <t>Shops: Suggest a Tag: Suggest a Tag</t>
  </si>
  <si>
    <t>Shops Ads: Ads Manager Creation Flow: Ad Set Up</t>
  </si>
  <si>
    <t>Shops Ads: Ads Manager Creation Flow: Unexpected Publishing Errors</t>
  </si>
  <si>
    <t>Shops Ads: Commerce Manager Surface: Coupon</t>
  </si>
  <si>
    <t>Shops Ads: Commerce Manager Surface: Missing Options</t>
  </si>
  <si>
    <t>Shops Ads: Commerce Manager Surface: Missing Permissions</t>
  </si>
  <si>
    <t>Shops Ads: Commerce Manager Surface: Suggest a Tag</t>
  </si>
  <si>
    <t>Shops Ads: Commerce Manager Surface: Unexpected Publishing Errors</t>
  </si>
  <si>
    <t>Shops Ads: Delivery: Collection Can't Be Added</t>
  </si>
  <si>
    <t>Shops Ads: Delivery: Collection Under Review</t>
  </si>
  <si>
    <t>Shops Ads: Delivery: Shop Not Found</t>
  </si>
  <si>
    <t>Shops Ads: Delivery: Suggest a Tag</t>
  </si>
  <si>
    <t>Shops Ads: Suggest a Tag: Suggest a Tag</t>
  </si>
  <si>
    <t>Spam [Deprecated]</t>
  </si>
  <si>
    <t>Spam [Deprecated]: Report: Suggest a Tag</t>
  </si>
  <si>
    <t>Spark AR: Studio: Appeals</t>
  </si>
  <si>
    <t>Spark AR: Studio: Bugs</t>
  </si>
  <si>
    <t>Spark AR: Studio: General Support</t>
  </si>
  <si>
    <t>Spark AR: Studio: Suggest a Tag</t>
  </si>
  <si>
    <t>Spark AR: Suggest a Tag: Suggest a Tag</t>
  </si>
  <si>
    <t>Store Visits: Ad Preview: Dynamic template showing on preview</t>
  </si>
  <si>
    <t>Store Visits: Ad Preview: Preview not showing nearest location</t>
  </si>
  <si>
    <t>Store Visits: Ad Preview: Suggest a Tag</t>
  </si>
  <si>
    <t>Store Visits: Ad Rendering: Dynamic template showing on ad</t>
  </si>
  <si>
    <t>Store Visits: Ad Rendering: Suggest a Tag</t>
  </si>
  <si>
    <t>Store Visits: Creation: Error when creating ad</t>
  </si>
  <si>
    <t>Store Visits: Creation: No multiple locations set up</t>
  </si>
  <si>
    <t>Store Visits: Creation: Suggest a Tag</t>
  </si>
  <si>
    <t>Store Visits: Delivery: Ad delivered to untargeted location</t>
  </si>
  <si>
    <t>Store Visits: Delivery: CTA directs to wrong location</t>
  </si>
  <si>
    <t>SEV related</t>
  </si>
  <si>
    <t>Store Visits: Delivery: SEV related</t>
  </si>
  <si>
    <t>Store Visits: Delivery: Suggest a Tag</t>
  </si>
  <si>
    <t>Store Visits: Eligibility/Allowlisting: No SV optimization</t>
  </si>
  <si>
    <t>Store Visits: Eligibility/Allowlisting: No SV reporting</t>
  </si>
  <si>
    <t>Store Visits: Eligibility/Allowlisting: Questions about eligibility</t>
  </si>
  <si>
    <t>Store Visits: Eligibility/Allowlisting: Request to Allowlist</t>
  </si>
  <si>
    <t>Store Visits: Insights: Breakdown by business locations discrepancy</t>
  </si>
  <si>
    <t>Store Visits: Insights: Suggest a Tag</t>
  </si>
  <si>
    <t>Store Visits: Reach/Local Awareness: Call Now CTA</t>
  </si>
  <si>
    <t>Store Visits: Suggest a Tag: CTA Issue - not Get Directions [Deprecated]</t>
  </si>
  <si>
    <t>Store Visits: Targeting: Error when editing locations</t>
  </si>
  <si>
    <t>Store Visits: Targeting: Using Bulk Add</t>
  </si>
  <si>
    <t>Store Visits: Targeting: Using unpublished locations</t>
  </si>
  <si>
    <t>TRP [Deprecated]: Setup and Editing: Suggest a Tag</t>
  </si>
  <si>
    <t xml:space="preserve">Unified Inbox: Business Suite App - Automated Responses: </t>
  </si>
  <si>
    <t>Unified Inbox: Business Suite App - Automated Responses: Appointment Reminders and Follow-ups</t>
  </si>
  <si>
    <t>Unified Inbox: Business Suite App - Automated Responses: Away Messages</t>
  </si>
  <si>
    <t>Unified Inbox: Business Suite App - Automated Responses: Instant Reply (not greeting)</t>
  </si>
  <si>
    <t>Unified Inbox: Business Suite App - Automated Responses: Job Application Auto Responses</t>
  </si>
  <si>
    <t>Unified Inbox: Business Suite App - Automated Responses: Suggest a Tag</t>
  </si>
  <si>
    <t xml:space="preserve">Unified Inbox: Business Suite App - Home Messaging Features: </t>
  </si>
  <si>
    <t>Unified Inbox: Business Suite App - Home Messaging Features: Post Comments Messaging</t>
  </si>
  <si>
    <t>Unified Inbox: Business Suite App - Home Messaging Features: Suggest a Tag</t>
  </si>
  <si>
    <t xml:space="preserve">Unified Inbox: Business Suite App - Inbox Settings and Notifications: </t>
  </si>
  <si>
    <t>Unified Inbox: Business Suite App - Inbox Settings and Notifications: Display Names</t>
  </si>
  <si>
    <t>Unified Inbox: Business Suite App - Inbox Settings and Notifications: Messenger Greeting</t>
  </si>
  <si>
    <t>Unified Inbox: Business Suite App - Inbox Settings and Notifications: Notifications</t>
  </si>
  <si>
    <t>Unified Inbox: Business Suite App - Inbox Settings and Notifications: Suggest a Tag</t>
  </si>
  <si>
    <t xml:space="preserve">Unified Inbox: Business Suite App - Messages Inbox: </t>
  </si>
  <si>
    <t>Unified Inbox: Business Suite App - Messages Inbox: Comments Facebook</t>
  </si>
  <si>
    <t>Unified Inbox: Business Suite App - Messages Inbox: Comments Instagram</t>
  </si>
  <si>
    <t>Unified Inbox: Business Suite App - Messages Inbox: Inbox Management</t>
  </si>
  <si>
    <t>Unified Inbox: Business Suite App - Messages Inbox: Inbox Messaging</t>
  </si>
  <si>
    <t>Unified Inbox: Business Suite App - Messages Inbox: Inbox Navigation</t>
  </si>
  <si>
    <t>Unified Inbox: Business Suite App - Messages Inbox: Inbox User Interface</t>
  </si>
  <si>
    <t>Unified Inbox: Business Suite App - Messages Inbox: Instagram Direct</t>
  </si>
  <si>
    <t>Unified Inbox: Business Suite App - Messages Inbox: Suggest a Tag</t>
  </si>
  <si>
    <t>Unified Inbox: Business Suite Web - Automated Responses: 3rd Party Bots</t>
  </si>
  <si>
    <t>Unified Inbox: Business Suite Web - Automated Responses: Appointment Reminders and Follow-ups</t>
  </si>
  <si>
    <t>Unified Inbox: Business Suite Web - Automated Responses: Away Messages</t>
  </si>
  <si>
    <t>Unified Inbox: Business Suite Web - Automated Responses: FAQs</t>
  </si>
  <si>
    <t>Unified Inbox: Business Suite Web - Automated Responses: Instant Reply (not greeting)</t>
  </si>
  <si>
    <t>Unified Inbox: Business Suite Web - Automated Responses: Job Application Auto Responses</t>
  </si>
  <si>
    <t>Unified Inbox: Business Suite Web - Home Messaging Features: Post Comments Messaging</t>
  </si>
  <si>
    <t>Unified Inbox: Business Suite Web - Inbox Settings and Notifications: Messenger Greeting</t>
  </si>
  <si>
    <t>Unified Inbox: Business Suite Web - Inbox Settings and Notifications: Notifications</t>
  </si>
  <si>
    <t>Unified Inbox: Business Suite Web - Messages Inbox: Comments Facebook</t>
  </si>
  <si>
    <t>Unified Inbox: Business Suite Web - Messages Inbox: Comments Instagram</t>
  </si>
  <si>
    <t>Unified Inbox: Business Suite Web - Messages Inbox: Inbox Management</t>
  </si>
  <si>
    <t>Unified Inbox: Business Suite Web - Messages Inbox: Inbox Messaging</t>
  </si>
  <si>
    <t>Unified Inbox: Business Suite Web - Messages Inbox: Inbox User Interface</t>
  </si>
  <si>
    <t>Unified Inbox: Business Suite Web - Messages Inbox: Instagram Direct</t>
  </si>
  <si>
    <t>Unified Inbox: Business Suite Web - Messages Inbox: Suggest a Tag</t>
  </si>
  <si>
    <t xml:space="preserve">Unified Inbox: Pages Automated Responses: </t>
  </si>
  <si>
    <t>Unified Inbox: Pages Automated Responses: 3rd Party Bots</t>
  </si>
  <si>
    <t>Unified Inbox: Pages Automated Responses: Appointment Reminders and Follow-ups</t>
  </si>
  <si>
    <t>Unified Inbox: Pages Automated Responses: Away Messages</t>
  </si>
  <si>
    <t>Unified Inbox: Pages Automated Responses: FAQs</t>
  </si>
  <si>
    <t>Unified Inbox: Pages Automated Responses: Instant Reply (not greeting)</t>
  </si>
  <si>
    <t>Unified Inbox: Pages Automated Responses: Job Application Auto Responses</t>
  </si>
  <si>
    <t>Unified Inbox: Pages Automated Responses: Respond to Feedback Messages</t>
  </si>
  <si>
    <t>Unified Inbox: Pages Automated Responses: Suggest a Tag</t>
  </si>
  <si>
    <t>Unified Inbox: Pages Home Messaging Features: Post Comments Messaging</t>
  </si>
  <si>
    <t>Unified Inbox: Pages Home Messaging Features: Send Message Call to Action (CTA)</t>
  </si>
  <si>
    <t>Unified Inbox: Pages Home Messaging Features: Suggest a Tag</t>
  </si>
  <si>
    <t xml:space="preserve">Unified Inbox: Pages Messages Inbox: </t>
  </si>
  <si>
    <t>Unified Inbox: Pages Messages Inbox: 3rd Party Bots</t>
  </si>
  <si>
    <t>Unified Inbox: Pages Messages Inbox: Comments Facebook</t>
  </si>
  <si>
    <t>Unified Inbox: Pages Messages Inbox: Comments Instagram</t>
  </si>
  <si>
    <t>Unified Inbox: Pages Messages Inbox: Inbox Management</t>
  </si>
  <si>
    <t>Unified Inbox: Pages Messages Inbox: Inbox Messaging</t>
  </si>
  <si>
    <t>Unified Inbox: Pages Messages Inbox: Inbox Navigation</t>
  </si>
  <si>
    <t>Unified Inbox: Pages Messages Inbox: Inbox User Interface</t>
  </si>
  <si>
    <t>Unified Inbox: Pages Messages Inbox: Instagram Direct</t>
  </si>
  <si>
    <t>Unified Inbox: Pages Messages Inbox: Suggest a Tag</t>
  </si>
  <si>
    <t>Unified Inbox: Pages Messages Settings and Notifications: Messenger Greeting</t>
  </si>
  <si>
    <t>Unified Inbox: Pages Messages Settings and Notifications: Notifications</t>
  </si>
  <si>
    <t>Unified Inbox: Pages Messages Settings and Notifications: Suggest a Tag</t>
  </si>
  <si>
    <t>Unified Inbox: Suggest a Tag: Suggest a Tag</t>
  </si>
  <si>
    <t>User Account: Allowlisting: Add Partner to GPAC Support Portal</t>
  </si>
  <si>
    <t>User Account: Allowlisting: Suggest a Tag</t>
  </si>
  <si>
    <t xml:space="preserve">User Account: Appeal: </t>
  </si>
  <si>
    <t>User Account: Appeal: Fake User Profile</t>
  </si>
  <si>
    <t>User Account: Appeal: Feature Block</t>
  </si>
  <si>
    <t>User Account: Appeal: Suggest a Tag</t>
  </si>
  <si>
    <t>User Account: Report: Fake Account</t>
  </si>
  <si>
    <t>User Account: Report: Hacked Account</t>
  </si>
  <si>
    <t>User Account: Report: Login Issue</t>
  </si>
  <si>
    <t>User Account: Report: Phishing and Malware</t>
  </si>
  <si>
    <t>User Account: Report: Suggest a Tag</t>
  </si>
  <si>
    <t>User Account: Report: URL</t>
  </si>
  <si>
    <t>User Account: Security: Suggest a Tag</t>
  </si>
  <si>
    <t>User Account: Security: Two-Factor Authentication</t>
  </si>
  <si>
    <t>User Account: Suggest a Tag: Suggest a Tag</t>
  </si>
  <si>
    <t>User Account Access</t>
  </si>
  <si>
    <t>User Account: User Account Access: Account Disabled/Deleted</t>
  </si>
  <si>
    <t>Value Commerce: Access [Deprecated]: Endless Loading</t>
  </si>
  <si>
    <t>Value Commerce: Access [Deprecated]: Marketplace Tab</t>
  </si>
  <si>
    <t>Value Commerce: Access [Deprecated]: You Page (Sales tab, Orders tab, Listings tab, etc.)</t>
  </si>
  <si>
    <t>Value Commerce: Listing: Chat</t>
  </si>
  <si>
    <t>Value Commerce: Listing: Edit or Delete Listing</t>
  </si>
  <si>
    <t>Value Commerce: Listing: Listing Status</t>
  </si>
  <si>
    <t>Value Commerce: Listing: Marketplace Bulk Upload</t>
  </si>
  <si>
    <t>Value Commerce: Listing: Multi-Quantity</t>
  </si>
  <si>
    <t>Value Commerce: Listing: Post as Business Page</t>
  </si>
  <si>
    <t>Value Commerce: Listing: Product Detail Page</t>
  </si>
  <si>
    <t>Value Commerce: Listing: Suggest a Tag</t>
  </si>
  <si>
    <t xml:space="preserve">Value Commerce: Marketplace Settings: </t>
  </si>
  <si>
    <t>Value Commerce: Marketplace Settings: Bank Information [Deprecated]</t>
  </si>
  <si>
    <t>Value Commerce: Marketplace Settings: Marketplace Listings Location</t>
  </si>
  <si>
    <t>Value Commerce: Marketplace Settings: Onboarding</t>
  </si>
  <si>
    <t>Value Commerce: Marketplace Settings: Personal Information (address, email, etc.) [Deprecated]</t>
  </si>
  <si>
    <t>Value Commerce: Marketplace Settings: Ratings/Reviews</t>
  </si>
  <si>
    <t>Value Commerce: Marketplace Settings: Suggest a Tag</t>
  </si>
  <si>
    <t>Value Commerce: Notifications: Incorrect Notification Received</t>
  </si>
  <si>
    <t>Value Commerce: Notifications: Notification Not Received</t>
  </si>
  <si>
    <t>Value Commerce: Notifications: Suggest a Tag</t>
  </si>
  <si>
    <t>Value Commerce: Orders: Cancelled Order</t>
  </si>
  <si>
    <t>Value Commerce: Orders: Order Status</t>
  </si>
  <si>
    <t>Value Commerce: Orders: Suggest a Tag</t>
  </si>
  <si>
    <t>Value Commerce: Search: Suggest a Tag</t>
  </si>
  <si>
    <t xml:space="preserve">Value Commerce: Shipping: </t>
  </si>
  <si>
    <t>Value Commerce: Shipping: Shipping Fees/Package Weight</t>
  </si>
  <si>
    <t>Value Commerce: Shipping: Shipping Labels</t>
  </si>
  <si>
    <t>Value Commerce: Shipping: Shipping Method [Deprecated]</t>
  </si>
  <si>
    <t>Value Commerce: Shipping: Suggest a Tag</t>
  </si>
  <si>
    <t>Value Commerce: Suggest a Tag: Suggest a Tag</t>
  </si>
  <si>
    <t>Video Ads: Behavior: Ad Injection</t>
  </si>
  <si>
    <t>Video Ads: Behavior: CTA/Redirect</t>
  </si>
  <si>
    <t>Video Ads: Behavior: Headline/Description</t>
  </si>
  <si>
    <t>Video Ads: Behavior: Suggest a Tag</t>
  </si>
  <si>
    <t>Video Ads: Behavior: URL/UTM</t>
  </si>
  <si>
    <t xml:space="preserve">Video Ads: Captions: </t>
  </si>
  <si>
    <t>Video Ads: Captions: Automated Captions</t>
  </si>
  <si>
    <t>Video Ads: Captions: Cannot See Captions</t>
  </si>
  <si>
    <t>Video Ads: Captions: FB Review</t>
  </si>
  <si>
    <t>Video Ads: Captions: Locale Issue</t>
  </si>
  <si>
    <t>Video Ads: Captions: SRT Syntax/File Format</t>
  </si>
  <si>
    <t>Video Ads: Captions: Suggest a Tag</t>
  </si>
  <si>
    <t>Video Ads: Formats: 360 Video</t>
  </si>
  <si>
    <t>Video Ads: Formats: Boosted/Schedule Live</t>
  </si>
  <si>
    <t>Video Ads: Formats: Carousel</t>
  </si>
  <si>
    <t>Video Ads: Formats: GIF</t>
  </si>
  <si>
    <t>Video Ads: Formats: In-Stream/Ad-Breaks</t>
  </si>
  <si>
    <t>Video Ads: Formats: Slideshow</t>
  </si>
  <si>
    <t>Video Ads: Formats: Suggest a Tag</t>
  </si>
  <si>
    <t>Video Ads: Formats: Watch and Browse</t>
  </si>
  <si>
    <t>Video Ads: Logging/Reporting: Metric Definition/Documentation</t>
  </si>
  <si>
    <t>Video Ads: Logging/Reporting: Metric Error/Inconsistency</t>
  </si>
  <si>
    <t>Video Ads: Logging/Reporting: Metric Missing/Delay</t>
  </si>
  <si>
    <t>Video Ads: Rendering/Properties: Ad Preview Issues</t>
  </si>
  <si>
    <t>Video Ads: Rendering/Properties: Autoplay</t>
  </si>
  <si>
    <t>Video Ads: Rendering/Properties: Length/Looping</t>
  </si>
  <si>
    <t>Video Ads: Rendering/Properties: Poor Quality/Blurry</t>
  </si>
  <si>
    <t>Video Ads: Rendering/Properties: Rendering as Image</t>
  </si>
  <si>
    <t>Video Ads: Rendering/Properties: Sound Issues</t>
  </si>
  <si>
    <t>Video Ads: Rendering/Properties: Suggest a Tag</t>
  </si>
  <si>
    <t>Video Ads: Rendering/Properties: Thumbnail</t>
  </si>
  <si>
    <t>Video Ads: Rendering/Properties: Video Cropped</t>
  </si>
  <si>
    <t>Video Ads: Suggest a Tag: Suggest a Tag</t>
  </si>
  <si>
    <t xml:space="preserve">Video Ads: Upload/Creation: </t>
  </si>
  <si>
    <t>Video Ads: Upload/Creation: Asset Library</t>
  </si>
  <si>
    <t>Video Ads: Upload/Creation: Permission Issues/ Error</t>
  </si>
  <si>
    <t>Video Ads: Upload/Creation: Suggest a Tag</t>
  </si>
  <si>
    <t>Video Ads: Upload/Creation: Upload Failure/ Infinite Loading</t>
  </si>
  <si>
    <t>Video Ads: Upload/Creation: Video Creation Kit</t>
  </si>
  <si>
    <t>WhatsApp Enterprise: API Troubleshooting: Experiments</t>
  </si>
  <si>
    <t>WhatsApp Enterprise: API Troubleshooting: Message Related Errors</t>
  </si>
  <si>
    <t>WhatsApp Enterprise: API Troubleshooting: Suggest a Tag</t>
  </si>
  <si>
    <t xml:space="preserve">WhatsApp Enterprise: Billing and Account: </t>
  </si>
  <si>
    <t>WhatsApp Enterprise: Billing and Account: Account: WhatsApp Groups</t>
  </si>
  <si>
    <t>WhatsApp Enterprise: Billing and Account: Billing: Invoicing</t>
  </si>
  <si>
    <t>WhatsApp Enterprise: Billing and Account: Billing: Line of Credit (LOC)</t>
  </si>
  <si>
    <t>WhatsApp Enterprise: Billing and Account: Billing: Multiple  Line of Credit (LOC)</t>
  </si>
  <si>
    <t>WhatsApp Enterprise: Billing and Account: Suggest a Tag</t>
  </si>
  <si>
    <t>WhatsApp Enterprise: Business Manager UI: FB Business Manager</t>
  </si>
  <si>
    <t>WhatsApp Enterprise: Business Manager UI: FB Business Manager Verification Troubleshooting</t>
  </si>
  <si>
    <t>WhatsApp Enterprise: Business Manager UI: Suggest a Tag</t>
  </si>
  <si>
    <t>WhatsApp Enterprise: Message Template: HSM Management</t>
  </si>
  <si>
    <t>WhatsApp Enterprise: Message Template: Suggest a Tag</t>
  </si>
  <si>
    <t>WhatsApp Enterprise: Phone Number and Display Name Issues: Display Name Appeal/Questions</t>
  </si>
  <si>
    <t>WhatsApp Enterprise: Phone Number and Display Name Issues: Display Name Changes</t>
  </si>
  <si>
    <t>WhatsApp Enterprise: Phone Number and Display Name Issues: Phone: "Phone Number In Use" error</t>
  </si>
  <si>
    <t>WhatsApp Enterprise: Phone Number and Display Name Issues: Phone: Banned or Blocked Number's</t>
  </si>
  <si>
    <t>WhatsApp Enterprise: Phone Number and Display Name Issues: Phone: Phone Number Registration</t>
  </si>
  <si>
    <t>WhatsApp Enterprise: Phone Number and Display Name Issues: Phone: Registration Code Issues</t>
  </si>
  <si>
    <t>WhatsApp Enterprise: Request an Official Business Account: FB Business Manager Verification Troubleshooting</t>
  </si>
  <si>
    <t>WhatsApp Enterprise: Request an Official Business Account: Suggest a Tag</t>
  </si>
  <si>
    <t>WhatsApp Enterprise: Request an Official Business Account: WhatsApp Business Manager</t>
  </si>
  <si>
    <t>WhatsApp Enterprise: Suggest a Tag: Suggest a Tag</t>
  </si>
  <si>
    <t>Manu Mohan</t>
  </si>
  <si>
    <t>Divesh Monga</t>
  </si>
  <si>
    <t>Thirukumaran Balamoorthy</t>
  </si>
  <si>
    <t>Manan Arora</t>
  </si>
  <si>
    <t>Janet Castro</t>
  </si>
  <si>
    <t>Varun Muthyala</t>
  </si>
  <si>
    <t>Benedicto Capistrano</t>
  </si>
  <si>
    <t>Joshua Abraham</t>
  </si>
  <si>
    <t>Noelle Hall</t>
  </si>
  <si>
    <t>100065463397529</t>
  </si>
  <si>
    <t>100065704149410</t>
  </si>
  <si>
    <t>100066071319706</t>
  </si>
  <si>
    <t>100071243426446</t>
  </si>
  <si>
    <t>100071260028364</t>
  </si>
  <si>
    <t>100071285225866</t>
  </si>
  <si>
    <t>100071304993051</t>
  </si>
  <si>
    <t>100071312342606</t>
  </si>
  <si>
    <t>100068652137921</t>
  </si>
  <si>
    <t>Kate Hutson</t>
  </si>
  <si>
    <t>100025108054277</t>
  </si>
  <si>
    <t>benedicto.capistrano</t>
  </si>
  <si>
    <t>divesh.monga</t>
  </si>
  <si>
    <t>cristian.vargas</t>
  </si>
  <si>
    <t>joshua.a.abraham</t>
  </si>
  <si>
    <t>manan.arora</t>
  </si>
  <si>
    <t>manu.d.mohan</t>
  </si>
  <si>
    <t>noelle.hall</t>
  </si>
  <si>
    <t>t.balamoorthy</t>
  </si>
  <si>
    <t>v.muthyala</t>
  </si>
  <si>
    <t>kathryn.hutson</t>
  </si>
  <si>
    <t>Current OMP</t>
  </si>
  <si>
    <t>CurrentOMP</t>
  </si>
  <si>
    <t>Check</t>
  </si>
  <si>
    <t>Alyssa Butawan</t>
  </si>
  <si>
    <t>alyssa.butawan</t>
  </si>
  <si>
    <t>Ashutosh Sharma</t>
  </si>
  <si>
    <t>ashutosh.an.sharma</t>
  </si>
  <si>
    <t>Ayush Sihag</t>
  </si>
  <si>
    <t>ayush.sihag</t>
  </si>
  <si>
    <t>Ian Kay</t>
  </si>
  <si>
    <t>ian.kay</t>
  </si>
  <si>
    <t>Immanuel Vincent</t>
  </si>
  <si>
    <t>immanuel.vincent</t>
  </si>
  <si>
    <t>Jatin Sethi</t>
  </si>
  <si>
    <t>jatin.b.sethi</t>
  </si>
  <si>
    <t>Kisha Prajapati</t>
  </si>
  <si>
    <t>kisha.prajapati</t>
  </si>
  <si>
    <t>Kyle Crooks</t>
  </si>
  <si>
    <t>kyle.crooks</t>
  </si>
  <si>
    <t>sahil.m.arora</t>
  </si>
  <si>
    <t>Shreyas Mistry</t>
  </si>
  <si>
    <t>shreyas.mistry</t>
  </si>
  <si>
    <t>100072023606534</t>
  </si>
  <si>
    <t>100072459216175</t>
  </si>
  <si>
    <t>100072267526361</t>
  </si>
  <si>
    <t>100060274531350</t>
  </si>
  <si>
    <t>100072159261423</t>
  </si>
  <si>
    <t>100072430207670</t>
  </si>
  <si>
    <t>100072081444571</t>
  </si>
  <si>
    <t>100072516904396</t>
  </si>
  <si>
    <t>100072167781031</t>
  </si>
  <si>
    <t>100072348522273</t>
  </si>
  <si>
    <t>AB Test &amp; Brand Survey - Application Programming Interface (API)</t>
  </si>
  <si>
    <t xml:space="preserve">AB Test and Experiments: AB Test &amp; Brand Survey - Application Programming Interface (API): </t>
  </si>
  <si>
    <t>Blueprint Certification: Certification Requirements or Exam Transition: Suggest a Tag</t>
  </si>
  <si>
    <t>Collaborative Ads Delivery</t>
  </si>
  <si>
    <t>Collaborative Ads: Collaborative Ads Delivery: Suggest a Tag</t>
  </si>
  <si>
    <t>Change Return Address</t>
  </si>
  <si>
    <t>Commerce Business Admin: Payments: Change Return Address</t>
  </si>
  <si>
    <t>New Lead Notifications Jewel</t>
  </si>
  <si>
    <t>Customer Management Tools: Notifications: New Lead Notifications Jewel</t>
  </si>
  <si>
    <t xml:space="preserve">Dynamic Ads: Ads Rendering: </t>
  </si>
  <si>
    <t xml:space="preserve">Facebook Shops: Product Details Page: </t>
  </si>
  <si>
    <t>Disable Shop Update Notifications</t>
  </si>
  <si>
    <t>Facebook Shops: Shop Notifications: Disable Shop Update Notifications</t>
  </si>
  <si>
    <t>Group Access</t>
  </si>
  <si>
    <t>Account Disabled / Deleted [Deprecated]</t>
  </si>
  <si>
    <t>Groups: Group Access: Account Disabled / Deleted [Deprecated]</t>
  </si>
  <si>
    <t>Hacked Group</t>
  </si>
  <si>
    <t>Groups: Group Access: Hacked Group</t>
  </si>
  <si>
    <t>Groups: Group Feature Limit: Posting in a Group</t>
  </si>
  <si>
    <t>Group Policy</t>
  </si>
  <si>
    <t>??? [Deprecated]</t>
  </si>
  <si>
    <t>Groups: Group Policy: ??? [Deprecated]</t>
  </si>
  <si>
    <t>Appeal Group Takedown</t>
  </si>
  <si>
    <t>Groups: Group Policy: Appeal Group Takedown</t>
  </si>
  <si>
    <t>Group or Group User Impersonation</t>
  </si>
  <si>
    <t>Groups: Group Policy: Group or Group User Impersonation</t>
  </si>
  <si>
    <t>Spam in a Group</t>
  </si>
  <si>
    <t>Groups: Group Policy: Spam in a Group</t>
  </si>
  <si>
    <t>Block/Remove Group Members</t>
  </si>
  <si>
    <t>Groups: Members: Block/Remove Group Members</t>
  </si>
  <si>
    <t>Member Count</t>
  </si>
  <si>
    <t>Groups: Members: Member Count</t>
  </si>
  <si>
    <t>Scheduling Posts [Deprecated]</t>
  </si>
  <si>
    <t>Groups: Publishing in Group: Scheduling Posts [Deprecated]</t>
  </si>
  <si>
    <t>Sharing posts [Deprecated]</t>
  </si>
  <si>
    <t>Groups: Publishing in Group: Sharing posts [Deprecated]</t>
  </si>
  <si>
    <t>Groups Operations: Group Access: Block/Remove Group Members</t>
  </si>
  <si>
    <t>Adding Group Members</t>
  </si>
  <si>
    <t>Groups Operations: Group Feature Limit: Adding Group Members</t>
  </si>
  <si>
    <t>Product "Not Available"</t>
  </si>
  <si>
    <t>Instagram Shopping: Product Launch: Product "Not Available"</t>
  </si>
  <si>
    <t xml:space="preserve">Locations Management: Location Settings: </t>
  </si>
  <si>
    <t>Can't Integrate SDK</t>
  </si>
  <si>
    <t>Monetization Manager: SDK (software development kit): Can't Integrate SDK</t>
  </si>
  <si>
    <t>Metrics not populating/blank rows</t>
  </si>
  <si>
    <t>Pages Insights: Exporting Data: Metrics not populating/blank rows</t>
  </si>
  <si>
    <t xml:space="preserve">Pages Insights: Page Insights Metrics and Data: </t>
  </si>
  <si>
    <t>GPNC - Tax Exemption Certificate Canada</t>
  </si>
  <si>
    <t>Payments: Billing Confusion: GPNC - Tax Exemption Certificate Canada</t>
  </si>
  <si>
    <t>Cannot Add Instagram Sales Channel</t>
  </si>
  <si>
    <t>Shops: Shops Onboarding: Cannot Add Instagram Sales Channel</t>
  </si>
  <si>
    <t>Data Discrepancy</t>
  </si>
  <si>
    <t>Shops Ads: Reporting: Data Discrepancy</t>
  </si>
  <si>
    <t xml:space="preserve">Store Visits: Ad Preview: </t>
  </si>
  <si>
    <t>Unified Inbox: Business Suite App - Automated Responses: 3rd Party Bots</t>
  </si>
  <si>
    <t xml:space="preserve">User Account: User Account Access: </t>
  </si>
  <si>
    <t>User Account: User Account Access: Suggest a Tag</t>
  </si>
  <si>
    <t>Incorrect/Unsupported Post Type</t>
  </si>
  <si>
    <t>Video Ads: Upload/Creation: Incorrect/Unsupported Post Type</t>
  </si>
  <si>
    <t>Sahil M Arora</t>
  </si>
  <si>
    <t>Accenture-Mesa, Arizona</t>
  </si>
  <si>
    <t>Concentrix-Austin</t>
  </si>
  <si>
    <t>Concentrix-Porto, Portugal</t>
  </si>
  <si>
    <t>PRO Unlimited, Inc.-Miami</t>
  </si>
  <si>
    <t>TEKsystems, Inc.-Redmond</t>
  </si>
  <si>
    <t>Teleperformance-Athens</t>
  </si>
  <si>
    <t>Teleperformance-Lisboa</t>
  </si>
  <si>
    <t>Unassigned</t>
  </si>
  <si>
    <t>Xpand (Salt Group) [Former Rubicor]-Singapore</t>
  </si>
  <si>
    <t>Accenture-San Antonio</t>
  </si>
  <si>
    <t>NA Comparison</t>
  </si>
  <si>
    <t>Niagara</t>
  </si>
  <si>
    <t>ID</t>
  </si>
  <si>
    <t>Brittny Martin</t>
  </si>
  <si>
    <t>Dhawanpreet Dhaliwal</t>
  </si>
  <si>
    <t>Dhvani Desai</t>
  </si>
  <si>
    <t>Dimple Wadhwa</t>
  </si>
  <si>
    <t>Divesh Kewalramani</t>
  </si>
  <si>
    <t>Enrique De Vinatea</t>
  </si>
  <si>
    <t>Gopika Priyadarsini Rajalekshmi</t>
  </si>
  <si>
    <t>Harjot Kaur Dhillon</t>
  </si>
  <si>
    <t>Leah Simmerson</t>
  </si>
  <si>
    <t>Maxelus Bawark</t>
  </si>
  <si>
    <t>Mitali Prabhu</t>
  </si>
  <si>
    <t>Natasha Hall</t>
  </si>
  <si>
    <t>Pawanbir Kaur</t>
  </si>
  <si>
    <t>Perren Colaso</t>
  </si>
  <si>
    <t>Ragini Joshi</t>
  </si>
  <si>
    <t>Rohit Pant</t>
  </si>
  <si>
    <t>Tania Paul</t>
  </si>
  <si>
    <t>Vishal Verma</t>
  </si>
  <si>
    <t>brittny.martin</t>
  </si>
  <si>
    <t>dhawanpreet.dhaliwal</t>
  </si>
  <si>
    <t>dhvani.desai</t>
  </si>
  <si>
    <t>dimple.wadhwa</t>
  </si>
  <si>
    <t>divesh.kewalramani</t>
  </si>
  <si>
    <t>enrique.devinatea</t>
  </si>
  <si>
    <t>gopika.p.rajalekshmi</t>
  </si>
  <si>
    <t>harjot.dhillon</t>
  </si>
  <si>
    <t>nicky.tripp</t>
  </si>
  <si>
    <t>maxelus.bawark</t>
  </si>
  <si>
    <t>mitali.prabhu</t>
  </si>
  <si>
    <t>natasha.a.hall</t>
  </si>
  <si>
    <t>pawanbir.kaur</t>
  </si>
  <si>
    <t>perren.colaso</t>
  </si>
  <si>
    <t>ragini.a.joshi</t>
  </si>
  <si>
    <t>rohit.a.pant</t>
  </si>
  <si>
    <t>tania.paul</t>
  </si>
  <si>
    <t>v.n.verma</t>
  </si>
  <si>
    <t>100053485771103</t>
  </si>
  <si>
    <t>100073432803887</t>
  </si>
  <si>
    <t>100073125590205</t>
  </si>
  <si>
    <t>100073339388830</t>
  </si>
  <si>
    <t>100073430254035</t>
  </si>
  <si>
    <t>100073038564444</t>
  </si>
  <si>
    <t>100073214205602</t>
  </si>
  <si>
    <t>100073293701077</t>
  </si>
  <si>
    <t>100073332004068</t>
  </si>
  <si>
    <t>100073416995021</t>
  </si>
  <si>
    <t>100073048854168</t>
  </si>
  <si>
    <t>100073209345923</t>
  </si>
  <si>
    <t>100073399205283</t>
  </si>
  <si>
    <t>100056363937687</t>
  </si>
  <si>
    <t>100073275161927</t>
  </si>
  <si>
    <t>100073098141705</t>
  </si>
  <si>
    <t>100073077112776</t>
  </si>
  <si>
    <t>100055222254962</t>
  </si>
  <si>
    <t>Row Labels</t>
  </si>
  <si>
    <t>Intermediate (60-90)</t>
  </si>
  <si>
    <t>Ramping (30-60)</t>
  </si>
  <si>
    <t>(blank)</t>
  </si>
  <si>
    <t>Grand Total</t>
  </si>
  <si>
    <t>%</t>
  </si>
  <si>
    <t>Vol</t>
  </si>
  <si>
    <t>100017051197883</t>
  </si>
  <si>
    <t>100033580982568</t>
  </si>
  <si>
    <t>vanna.mom</t>
  </si>
  <si>
    <t>lindsey.smith</t>
  </si>
  <si>
    <t>lesley.graham</t>
  </si>
  <si>
    <t>angela.t.ndlovu</t>
  </si>
  <si>
    <t>normand.girard</t>
  </si>
  <si>
    <t>100015582936822</t>
  </si>
  <si>
    <t>100015502093688</t>
  </si>
  <si>
    <t>100015464656677</t>
  </si>
  <si>
    <t>Week Num</t>
  </si>
  <si>
    <t>Current Agent Profile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</si>
</sst>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mmm\ dd\,\ yy"/>
    <numFmt numFmtId="165" formatCode="mmm\ dd"/>
    <numFmt numFmtId="166" formatCode="00"/>
    <numFmt numFmtId="167" formatCode="mmm\ dd\ \-\ mmm\ dd"/>
    <numFmt numFmtId="168" formatCode="mmmm"/>
    <numFmt numFmtId="169" formatCode="mmmmm"/>
    <numFmt numFmtId="170" formatCode="mmm\ d\,\ yyyy"/>
  </numFmts>
  <fonts count="12" x14ac:knownFonts="1">
    <font>
      <sz val="11"/>
      <color theme="1"/>
      <name val="Arial"/>
      <family val="2"/>
      <scheme val="minor"/>
    </font>
    <font>
      <sz val="10"/>
      <color theme="1"/>
      <name val="Graphik"/>
      <family val="2"/>
    </font>
    <font>
      <sz val="11"/>
      <color theme="1"/>
      <name val="Graphik"/>
      <family val="2"/>
    </font>
    <font>
      <sz val="11"/>
      <name val="Calibri"/>
      <family val="2"/>
    </font>
    <font>
      <sz val="11"/>
      <name val="Calibri"/>
      <family val="2"/>
    </font>
    <font>
      <sz val="8"/>
      <name val="Arial"/>
      <family val="2"/>
      <scheme val="minor"/>
    </font>
    <font>
      <sz val="10"/>
      <color indexed="8"/>
      <name val="Arial"/>
      <family val="2"/>
    </font>
    <font>
      <sz val="11"/>
      <color theme="1"/>
      <name val="Graphik"/>
      <family val="2"/>
    </font>
    <font>
      <sz val="11"/>
      <name val="Graphik"/>
      <family val="2"/>
    </font>
    <font>
      <b/>
      <sz val="11"/>
      <color theme="0"/>
      <name val="Graphik"/>
      <family val="2"/>
    </font>
    <font>
      <sz val="11"/>
      <color indexed="8"/>
      <name val="Graphik"/>
      <family val="2"/>
    </font>
    <font>
      <sz val="10"/>
      <color theme="1"/>
      <name val="Graphik"/>
      <family val="2"/>
    </font>
  </fonts>
  <fills count="5">
    <fill>
      <patternFill patternType="none"/>
    </fill>
    <fill>
      <patternFill patternType="gray125"/>
    </fill>
    <fill>
      <patternFill patternType="solid">
        <fgColor theme="4" tint="0.79998168889431442"/>
        <bgColor theme="6" tint="-0.24994659260841701"/>
      </patternFill>
    </fill>
    <fill>
      <patternFill patternType="solid">
        <fgColor theme="8"/>
        <bgColor theme="8"/>
      </patternFill>
    </fill>
    <fill>
      <patternFill patternType="solid">
        <fgColor theme="8" tint="0.79998168889431442"/>
        <bgColor theme="8" tint="0.79998168889431442"/>
      </patternFill>
    </fill>
  </fills>
  <borders count="9">
    <border>
      <left/>
      <right/>
      <top/>
      <bottom/>
      <diagonal/>
    </border>
    <border>
      <left style="medium">
        <color rgb="FFE1E1E1"/>
      </left>
      <right style="medium">
        <color rgb="FFE1E1E1"/>
      </right>
      <top style="medium">
        <color rgb="FFE1E1E1"/>
      </top>
      <bottom style="medium">
        <color rgb="FFE1E1E1"/>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right/>
      <top style="thin">
        <color theme="8" tint="0.39997558519241921"/>
      </top>
      <bottom style="thin">
        <color theme="8" tint="0.39997558519241921"/>
      </bottom>
      <diagonal/>
    </border>
    <border>
      <left/>
      <right/>
      <top/>
      <bottom style="thin">
        <color theme="8" tint="0.39997558519241921"/>
      </bottom>
      <diagonal/>
    </border>
    <border>
      <left/>
      <right/>
      <top style="thin">
        <color theme="8" tint="0.39997558519241921"/>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s>
  <cellStyleXfs count="4">
    <xf numFmtId="0" fontId="0" fillId="0" borderId="0"/>
    <xf numFmtId="0" fontId="3" fillId="0" borderId="0"/>
    <xf numFmtId="0" fontId="4" fillId="0" borderId="0"/>
    <xf numFmtId="0" fontId="6" fillId="0" borderId="0"/>
  </cellStyleXfs>
  <cellXfs count="124">
    <xf numFmtId="0" fontId="0" fillId="0" borderId="0" xfId="0"/>
    <xf numFmtId="0" fontId="7" fillId="0" borderId="0" xfId="0" applyFont="1"/>
    <xf numFmtId="0" fontId="7" fillId="0" borderId="0" xfId="0" applyNumberFormat="1" applyFont="1" applyFill="1"/>
    <xf numFmtId="4" fontId="7" fillId="0" borderId="0" xfId="0" applyNumberFormat="1" applyFont="1" applyFill="1" applyAlignment="1"/>
    <xf numFmtId="0" fontId="7" fillId="0" borderId="0" xfId="0" applyFont="1" applyFill="1" applyBorder="1"/>
    <xf numFmtId="0" fontId="7" fillId="0" borderId="0" xfId="0" applyFont="1" applyFill="1" applyAlignment="1"/>
    <xf numFmtId="0" fontId="7" fillId="0" borderId="0" xfId="0" applyFont="1" applyFill="1" applyAlignment="1">
      <alignment horizontal="center"/>
    </xf>
    <xf numFmtId="3" fontId="7" fillId="0" borderId="0" xfId="0" applyNumberFormat="1" applyFont="1" applyFill="1" applyAlignment="1"/>
    <xf numFmtId="14" fontId="7" fillId="0" borderId="0" xfId="0" applyNumberFormat="1" applyFont="1"/>
    <xf numFmtId="49" fontId="7" fillId="0" borderId="0" xfId="0" applyNumberFormat="1" applyFont="1"/>
    <xf numFmtId="49" fontId="9" fillId="0" borderId="0" xfId="0" applyNumberFormat="1" applyFont="1" applyFill="1" applyBorder="1" applyAlignment="1">
      <alignment horizontal="center" wrapText="1"/>
    </xf>
    <xf numFmtId="4" fontId="9" fillId="0" borderId="0" xfId="0" applyNumberFormat="1" applyFont="1" applyFill="1" applyBorder="1" applyAlignment="1">
      <alignment horizontal="center" wrapText="1"/>
    </xf>
    <xf numFmtId="14" fontId="9" fillId="0" borderId="0" xfId="0" applyNumberFormat="1" applyFont="1" applyFill="1" applyBorder="1" applyAlignment="1">
      <alignment horizontal="center" wrapText="1"/>
    </xf>
    <xf numFmtId="4" fontId="9" fillId="0" borderId="0" xfId="0" applyNumberFormat="1" applyFont="1" applyFill="1" applyAlignment="1">
      <alignment horizontal="center" wrapText="1"/>
    </xf>
    <xf numFmtId="49" fontId="7" fillId="0" borderId="0" xfId="0" applyNumberFormat="1" applyFont="1" applyAlignment="1">
      <alignment horizontal="center"/>
    </xf>
    <xf numFmtId="164" fontId="7" fillId="0" borderId="0" xfId="0" applyNumberFormat="1" applyFont="1" applyAlignment="1">
      <alignment horizontal="center"/>
    </xf>
    <xf numFmtId="170" fontId="7" fillId="0" borderId="0" xfId="0" applyNumberFormat="1" applyFont="1" applyAlignment="1">
      <alignment horizontal="center"/>
    </xf>
    <xf numFmtId="0" fontId="7" fillId="0" borderId="0" xfId="0" applyFont="1" applyAlignment="1">
      <alignment horizontal="center"/>
    </xf>
    <xf numFmtId="164" fontId="7" fillId="0" borderId="0" xfId="0" applyNumberFormat="1" applyFont="1"/>
    <xf numFmtId="170" fontId="7" fillId="0" borderId="0" xfId="0" applyNumberFormat="1" applyFont="1"/>
    <xf numFmtId="0" fontId="7" fillId="0" borderId="0" xfId="0" applyFont="1" applyFill="1"/>
    <xf numFmtId="0" fontId="7" fillId="0" borderId="0" xfId="0" applyFont="1" applyAlignment="1">
      <alignment vertical="top"/>
    </xf>
    <xf numFmtId="164" fontId="7" fillId="0" borderId="0" xfId="0" applyNumberFormat="1" applyFont="1" applyFill="1" applyAlignment="1"/>
    <xf numFmtId="0" fontId="8" fillId="0" borderId="0" xfId="1" applyFont="1"/>
    <xf numFmtId="164" fontId="7" fillId="0" borderId="0" xfId="0" applyNumberFormat="1" applyFont="1" applyFill="1"/>
    <xf numFmtId="0" fontId="8" fillId="0" borderId="0" xfId="2" applyFont="1"/>
    <xf numFmtId="0" fontId="7" fillId="0" borderId="0" xfId="0" applyFont="1" applyAlignment="1">
      <alignment horizontal="left" wrapText="1"/>
    </xf>
    <xf numFmtId="0" fontId="7" fillId="0" borderId="1" xfId="0" applyFont="1" applyBorder="1"/>
    <xf numFmtId="0" fontId="7" fillId="0" borderId="0" xfId="0" applyFont="1" applyAlignment="1">
      <alignment horizontal="left" vertical="center" wrapText="1"/>
    </xf>
    <xf numFmtId="0" fontId="7" fillId="0" borderId="0" xfId="0" applyFont="1" applyBorder="1"/>
    <xf numFmtId="0" fontId="8" fillId="0" borderId="0" xfId="2" applyFont="1" applyBorder="1"/>
    <xf numFmtId="0" fontId="8" fillId="0" borderId="0" xfId="1" applyFont="1" applyBorder="1"/>
    <xf numFmtId="4" fontId="9" fillId="0" borderId="0" xfId="0" applyNumberFormat="1" applyFont="1" applyAlignment="1">
      <alignment horizontal="center" wrapText="1"/>
    </xf>
    <xf numFmtId="4" fontId="9" fillId="0" borderId="0" xfId="0" applyNumberFormat="1" applyFont="1" applyAlignment="1">
      <alignment horizontal="center" vertical="top"/>
    </xf>
    <xf numFmtId="165" fontId="7" fillId="0" borderId="0" xfId="0" applyNumberFormat="1" applyFont="1"/>
    <xf numFmtId="1" fontId="7" fillId="0" borderId="0" xfId="0" applyNumberFormat="1" applyFont="1"/>
    <xf numFmtId="168" fontId="7" fillId="0" borderId="0" xfId="0" applyNumberFormat="1" applyFont="1"/>
    <xf numFmtId="166" fontId="7" fillId="0" borderId="0" xfId="0" applyNumberFormat="1" applyFont="1"/>
    <xf numFmtId="0" fontId="7" fillId="0" borderId="0" xfId="0" applyFont="1" applyBorder="1" applyAlignment="1">
      <alignment horizontal="left"/>
    </xf>
    <xf numFmtId="0" fontId="7" fillId="0" borderId="0" xfId="0" applyFont="1" applyAlignment="1">
      <alignment horizontal="left"/>
    </xf>
    <xf numFmtId="4" fontId="7" fillId="0" borderId="0" xfId="0" applyNumberFormat="1" applyFont="1" applyFill="1" applyBorder="1" applyAlignment="1"/>
    <xf numFmtId="167" fontId="7" fillId="0" borderId="0" xfId="0" applyNumberFormat="1" applyFont="1"/>
    <xf numFmtId="169" fontId="7" fillId="0" borderId="0" xfId="0" applyNumberFormat="1" applyFont="1"/>
    <xf numFmtId="0" fontId="7" fillId="2" borderId="0" xfId="0" applyFont="1" applyFill="1" applyBorder="1" applyAlignment="1">
      <alignment horizontal="left"/>
    </xf>
    <xf numFmtId="0" fontId="10" fillId="0" borderId="2" xfId="3" applyFont="1" applyFill="1" applyBorder="1" applyAlignment="1">
      <alignment wrapText="1"/>
    </xf>
    <xf numFmtId="0" fontId="10" fillId="0" borderId="3" xfId="3" applyFont="1" applyFill="1" applyBorder="1" applyAlignment="1">
      <alignment wrapText="1"/>
    </xf>
    <xf numFmtId="0" fontId="7" fillId="4" borderId="4" xfId="0" applyFont="1" applyFill="1" applyBorder="1"/>
    <xf numFmtId="0" fontId="7" fillId="0" borderId="4" xfId="0" applyFont="1" applyBorder="1" applyAlignment="1"/>
    <xf numFmtId="0" fontId="7" fillId="4" borderId="4" xfId="0" applyFont="1" applyFill="1" applyBorder="1" applyAlignment="1"/>
    <xf numFmtId="0" fontId="8" fillId="4" borderId="4" xfId="1" applyNumberFormat="1" applyFont="1" applyFill="1" applyBorder="1" applyAlignment="1"/>
    <xf numFmtId="0" fontId="8" fillId="0" borderId="4" xfId="1" applyNumberFormat="1" applyFont="1" applyBorder="1" applyAlignment="1"/>
    <xf numFmtId="0" fontId="8" fillId="0" borderId="4" xfId="2" applyNumberFormat="1" applyFont="1" applyBorder="1" applyAlignment="1"/>
    <xf numFmtId="0" fontId="7" fillId="0" borderId="4" xfId="0" applyFont="1" applyBorder="1" applyAlignment="1">
      <alignment horizontal="left" wrapText="1"/>
    </xf>
    <xf numFmtId="0" fontId="7" fillId="4" borderId="4" xfId="0" applyFont="1" applyFill="1" applyBorder="1" applyAlignment="1">
      <alignment horizontal="left" wrapText="1"/>
    </xf>
    <xf numFmtId="0" fontId="7" fillId="0" borderId="4" xfId="0" applyFont="1" applyBorder="1"/>
    <xf numFmtId="0" fontId="8" fillId="4" borderId="4" xfId="2" applyNumberFormat="1" applyFont="1" applyFill="1" applyBorder="1" applyAlignment="1"/>
    <xf numFmtId="0" fontId="7" fillId="0" borderId="1" xfId="0" applyFont="1" applyBorder="1" applyAlignment="1"/>
    <xf numFmtId="0" fontId="7" fillId="4" borderId="1" xfId="0" applyFont="1" applyFill="1" applyBorder="1" applyAlignment="1"/>
    <xf numFmtId="0" fontId="7" fillId="0" borderId="6" xfId="0" applyFont="1" applyBorder="1" applyAlignment="1"/>
    <xf numFmtId="4" fontId="9" fillId="3" borderId="5" xfId="0" applyNumberFormat="1" applyFont="1" applyFill="1" applyBorder="1" applyAlignment="1">
      <alignment horizontal="center" wrapText="1"/>
    </xf>
    <xf numFmtId="0" fontId="11" fillId="0" borderId="0" xfId="0" applyFont="1"/>
    <xf numFmtId="0" fontId="2" fillId="0" borderId="0" xfId="0" applyFont="1"/>
    <xf numFmtId="0" fontId="2" fillId="0" borderId="0" xfId="0" applyFont="1" applyBorder="1"/>
    <xf numFmtId="49" fontId="2" fillId="0" borderId="0" xfId="0" applyNumberFormat="1" applyFont="1" applyFill="1"/>
    <xf numFmtId="0" fontId="2" fillId="0" borderId="0" xfId="0" applyFont="1" applyFill="1" applyAlignment="1"/>
    <xf numFmtId="164" fontId="2" fillId="0" borderId="0" xfId="0" applyNumberFormat="1" applyFont="1" applyFill="1"/>
    <xf numFmtId="0" fontId="2" fillId="0" borderId="0" xfId="0" applyNumberFormat="1" applyFont="1" applyFill="1"/>
    <xf numFmtId="164" fontId="2" fillId="0" borderId="0" xfId="0" applyNumberFormat="1" applyFont="1" applyFill="1" applyAlignment="1"/>
    <xf numFmtId="0" fontId="7" fillId="0" borderId="0" xfId="0" applyFont="1" applyBorder="1" applyAlignment="1">
      <alignment horizontal="left" vertical="center" wrapText="1"/>
    </xf>
    <xf numFmtId="0" fontId="2" fillId="0" borderId="0" xfId="0" applyNumberFormat="1" applyFont="1" applyFill="1" applyBorder="1"/>
    <xf numFmtId="0" fontId="2" fillId="0" borderId="0" xfId="0" applyFont="1" applyFill="1" applyBorder="1"/>
    <xf numFmtId="0" fontId="2" fillId="0" borderId="0" xfId="0" applyFont="1" applyFill="1" applyBorder="1" applyAlignment="1">
      <alignment horizontal="center"/>
    </xf>
    <xf numFmtId="0" fontId="2" fillId="0" borderId="0" xfId="0" applyFont="1" applyFill="1" applyBorder="1" applyAlignment="1">
      <alignment horizontal="left" wrapText="1"/>
    </xf>
    <xf numFmtId="0" fontId="2" fillId="0" borderId="0" xfId="0" applyFont="1" applyFill="1" applyBorder="1" applyAlignment="1"/>
    <xf numFmtId="0" fontId="2" fillId="0" borderId="0" xfId="0" applyFont="1" applyFill="1" applyAlignment="1">
      <alignment horizontal="center"/>
    </xf>
    <xf numFmtId="14" fontId="2" fillId="0" borderId="0" xfId="0" applyNumberFormat="1" applyFont="1" applyFill="1" applyBorder="1" applyAlignment="1"/>
    <xf numFmtId="3" fontId="9" fillId="0" borderId="0" xfId="0" applyNumberFormat="1" applyFont="1" applyFill="1" applyAlignment="1">
      <alignment horizontal="center" wrapText="1"/>
    </xf>
    <xf numFmtId="49" fontId="2" fillId="0" borderId="0" xfId="0" applyNumberFormat="1" applyFont="1" applyFill="1" applyAlignment="1"/>
    <xf numFmtId="14" fontId="2" fillId="0" borderId="0" xfId="0" applyNumberFormat="1" applyFont="1" applyFill="1" applyAlignment="1"/>
    <xf numFmtId="0" fontId="1" fillId="0" borderId="0" xfId="0" applyNumberFormat="1" applyFont="1"/>
    <xf numFmtId="0" fontId="2" fillId="0" borderId="0" xfId="0" applyFont="1" applyAlignment="1">
      <alignment horizontal="left"/>
    </xf>
    <xf numFmtId="0" fontId="0" fillId="0" borderId="0" xfId="0" applyFont="1" applyFill="1" applyBorder="1"/>
    <xf numFmtId="0" fontId="0" fillId="0" borderId="0" xfId="0" applyFont="1" applyFill="1" applyBorder="1" applyAlignment="1"/>
    <xf numFmtId="16" fontId="0" fillId="0" borderId="0" xfId="0" applyNumberFormat="1" applyFont="1" applyFill="1" applyBorder="1" applyAlignment="1">
      <alignment horizontal="right" vertical="center"/>
    </xf>
    <xf numFmtId="0" fontId="0" fillId="0" borderId="0" xfId="0" applyFont="1" applyFill="1" applyBorder="1" applyAlignment="1">
      <alignment vertical="center"/>
    </xf>
    <xf numFmtId="16" fontId="0" fillId="0" borderId="0" xfId="0" applyNumberFormat="1" applyFont="1" applyFill="1" applyBorder="1"/>
    <xf numFmtId="0" fontId="0" fillId="0" borderId="0" xfId="0" applyFont="1" applyFill="1" applyBorder="1" applyAlignment="1">
      <alignment horizontal="left"/>
    </xf>
    <xf numFmtId="1" fontId="7" fillId="0" borderId="0" xfId="0" applyNumberFormat="1" applyFont="1" applyFill="1"/>
    <xf numFmtId="1" fontId="2" fillId="0" borderId="0" xfId="0" applyNumberFormat="1" applyFont="1" applyFill="1"/>
    <xf numFmtId="0" fontId="2" fillId="0" borderId="1" xfId="0" applyFont="1" applyFill="1" applyBorder="1" applyAlignment="1"/>
    <xf numFmtId="0" fontId="8" fillId="0" borderId="1" xfId="2" applyFont="1" applyBorder="1"/>
    <xf numFmtId="0" fontId="8" fillId="0" borderId="1" xfId="1" applyFont="1" applyBorder="1"/>
    <xf numFmtId="49" fontId="2" fillId="0" borderId="0" xfId="0" quotePrefix="1" applyNumberFormat="1" applyFont="1" applyFill="1" applyAlignment="1"/>
    <xf numFmtId="0" fontId="2" fillId="0" borderId="0" xfId="0" applyFont="1" applyAlignment="1"/>
    <xf numFmtId="49" fontId="2" fillId="0" borderId="0" xfId="0" applyNumberFormat="1" applyFont="1"/>
    <xf numFmtId="14" fontId="2" fillId="0" borderId="0" xfId="0" applyNumberFormat="1" applyFont="1" applyFill="1" applyBorder="1"/>
    <xf numFmtId="3" fontId="2" fillId="0" borderId="0" xfId="0" applyNumberFormat="1" applyFont="1"/>
    <xf numFmtId="0" fontId="0" fillId="0" borderId="0" xfId="0" pivotButton="1"/>
    <xf numFmtId="0" fontId="0" fillId="0" borderId="0" xfId="0" applyAlignment="1">
      <alignment horizontal="left"/>
    </xf>
    <xf numFmtId="10" fontId="0" fillId="0" borderId="0" xfId="0" applyNumberFormat="1"/>
    <xf numFmtId="9" fontId="0" fillId="0" borderId="0" xfId="0" applyNumberFormat="1"/>
    <xf numFmtId="1" fontId="0" fillId="0" borderId="0" xfId="0" applyNumberFormat="1"/>
    <xf numFmtId="0" fontId="2" fillId="0" borderId="7" xfId="0" applyNumberFormat="1" applyFont="1" applyFill="1" applyBorder="1" applyAlignment="1"/>
    <xf numFmtId="0" fontId="2" fillId="0" borderId="7" xfId="0" applyFont="1" applyFill="1" applyBorder="1" applyAlignment="1"/>
    <xf numFmtId="49" fontId="2" fillId="0" borderId="0" xfId="0" applyNumberFormat="1" applyFont="1" applyFill="1" applyBorder="1" applyAlignment="1"/>
    <xf numFmtId="1" fontId="2" fillId="0" borderId="0" xfId="0" applyNumberFormat="1" applyFont="1" applyFill="1" applyBorder="1"/>
    <xf numFmtId="0" fontId="8" fillId="0" borderId="8" xfId="1" applyNumberFormat="1" applyFont="1" applyFill="1" applyBorder="1" applyAlignment="1"/>
    <xf numFmtId="164" fontId="2" fillId="0" borderId="0" xfId="0" applyNumberFormat="1" applyFont="1" applyFill="1" applyBorder="1" applyAlignment="1"/>
    <xf numFmtId="1" fontId="2" fillId="0" borderId="0" xfId="0" applyNumberFormat="1" applyFont="1" applyFill="1" applyBorder="1" applyAlignment="1">
      <alignment horizontal="center"/>
    </xf>
    <xf numFmtId="1" fontId="2" fillId="0" borderId="0" xfId="0" applyNumberFormat="1" applyFont="1" applyFill="1" applyAlignment="1">
      <alignment horizontal="center"/>
    </xf>
    <xf numFmtId="49" fontId="2" fillId="0" borderId="0" xfId="0" applyNumberFormat="1" applyFont="1" applyFill="1" applyAlignment="1">
      <alignment horizontal="center"/>
    </xf>
    <xf numFmtId="49" fontId="2" fillId="0" borderId="0" xfId="0" applyNumberFormat="1" applyFont="1" applyFill="1" applyBorder="1" applyAlignment="1">
      <alignment horizontal="center"/>
    </xf>
    <xf numFmtId="49" fontId="2" fillId="0" borderId="0" xfId="0" applyNumberFormat="1" applyFont="1" applyFill="1" applyBorder="1" applyAlignment="1">
      <alignment wrapText="1"/>
    </xf>
    <xf numFmtId="49" fontId="2" fillId="0" borderId="0" xfId="0" applyNumberFormat="1" applyFont="1" applyFill="1" applyBorder="1"/>
    <xf numFmtId="49" fontId="8" fillId="0" borderId="0" xfId="1" applyNumberFormat="1" applyFont="1" applyFill="1" applyBorder="1" applyAlignment="1"/>
    <xf numFmtId="49" fontId="8" fillId="0" borderId="0" xfId="1" applyNumberFormat="1" applyFont="1" applyFill="1" applyBorder="1"/>
    <xf numFmtId="49" fontId="8" fillId="0" borderId="0" xfId="2" applyNumberFormat="1" applyFont="1" applyFill="1" applyBorder="1" applyAlignment="1"/>
    <xf numFmtId="49" fontId="2" fillId="0" borderId="0" xfId="0" applyNumberFormat="1" applyFont="1" applyAlignment="1"/>
    <xf numFmtId="49" fontId="2" fillId="0" borderId="0" xfId="0" applyNumberFormat="1" applyFont="1" applyFill="1" applyBorder="1" applyAlignment="1">
      <alignment horizontal="left" wrapText="1"/>
    </xf>
    <xf numFmtId="49" fontId="2" fillId="0" borderId="0" xfId="0" applyNumberFormat="1" applyFont="1" applyBorder="1" applyAlignment="1"/>
    <xf numFmtId="49" fontId="2" fillId="0" borderId="1" xfId="0" applyNumberFormat="1" applyFont="1" applyFill="1" applyBorder="1" applyAlignment="1"/>
    <xf numFmtId="49" fontId="2" fillId="0" borderId="7" xfId="0" applyNumberFormat="1" applyFont="1" applyFill="1" applyBorder="1" applyAlignment="1"/>
    <xf numFmtId="49" fontId="8" fillId="0" borderId="7" xfId="1" applyNumberFormat="1" applyFont="1" applyFill="1" applyBorder="1" applyAlignment="1"/>
    <xf numFmtId="0" fontId="0" fillId="0" borderId="0" xfId="0" applyAlignment="1">
      <alignment horizontal="center"/>
    </xf>
  </cellXfs>
  <cellStyles count="4">
    <cellStyle name="Normal" xfId="0" builtinId="0"/>
    <cellStyle name="Normal 2" xfId="1" xr:uid="{04C23D22-F99C-43B9-8369-F0133976D527}"/>
    <cellStyle name="Normal 3" xfId="2" xr:uid="{2E85FCCD-5EF7-414A-AD16-A1ABEC23DB8D}"/>
    <cellStyle name="Normal_Lookup Tables" xfId="3" xr:uid="{51B9A269-7DE7-4044-B560-D6EE5E5DCC79}"/>
  </cellStyles>
  <dxfs count="164">
    <dxf>
      <numFmt numFmtId="13" formatCode="0%"/>
    </dxf>
    <dxf>
      <numFmt numFmtId="1" formatCode="0"/>
    </dxf>
    <dxf>
      <numFmt numFmtId="1" formatCode="0"/>
    </dxf>
    <dxf>
      <numFmt numFmtId="1" formatCode="0"/>
    </dxf>
    <dxf>
      <numFmt numFmtId="13" formatCode="0%"/>
    </dxf>
    <dxf>
      <numFmt numFmtId="1" formatCode="0"/>
    </dxf>
    <dxf>
      <numFmt numFmtId="1" formatCode="0"/>
    </dxf>
    <dxf>
      <numFmt numFmtId="1" formatCode="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1"/>
      </font>
      <fill>
        <patternFill>
          <bgColor theme="9" tint="0.39994506668294322"/>
        </patternFill>
      </fill>
    </dxf>
    <dxf>
      <font>
        <color theme="1"/>
      </font>
      <fill>
        <patternFill>
          <bgColor theme="9" tint="0.39994506668294322"/>
        </patternFill>
      </fill>
    </dxf>
    <dxf>
      <font>
        <color theme="1"/>
      </font>
      <fill>
        <patternFill>
          <bgColor theme="9" tint="0.39994506668294322"/>
        </patternFill>
      </fill>
    </dxf>
    <dxf>
      <font>
        <color theme="1"/>
      </font>
      <fill>
        <patternFill>
          <bgColor theme="9" tint="0.39994506668294322"/>
        </patternFill>
      </fill>
    </dxf>
    <dxf>
      <font>
        <color theme="1"/>
      </font>
      <fill>
        <patternFill>
          <bgColor theme="9" tint="0.39994506668294322"/>
        </patternFill>
      </fill>
    </dxf>
    <dxf>
      <font>
        <color theme="1"/>
      </font>
      <fill>
        <patternFill>
          <bgColor theme="9" tint="0.39994506668294322"/>
        </patternFill>
      </fill>
    </dxf>
    <dxf>
      <font>
        <color theme="1"/>
      </font>
      <fill>
        <patternFill>
          <bgColor theme="9" tint="0.39994506668294322"/>
        </patternFill>
      </fill>
    </dxf>
    <dxf>
      <font>
        <color theme="1"/>
      </font>
      <fill>
        <patternFill>
          <bgColor theme="9" tint="0.39994506668294322"/>
        </patternFill>
      </fill>
    </dxf>
    <dxf>
      <font>
        <color theme="1"/>
      </font>
      <fill>
        <patternFill>
          <bgColor theme="9" tint="0.39994506668294322"/>
        </patternFill>
      </fill>
    </dxf>
    <dxf>
      <font>
        <color theme="1"/>
      </font>
      <fill>
        <patternFill>
          <bgColor theme="9" tint="0.39994506668294322"/>
        </patternFill>
      </fill>
    </dxf>
    <dxf>
      <font>
        <color theme="1"/>
      </font>
      <fill>
        <patternFill>
          <bgColor theme="9" tint="0.39994506668294322"/>
        </patternFill>
      </fill>
    </dxf>
    <dxf>
      <font>
        <color theme="1"/>
      </font>
      <fill>
        <patternFill>
          <bgColor theme="9" tint="0.39994506668294322"/>
        </patternFill>
      </fill>
    </dxf>
    <dxf>
      <font>
        <color theme="1"/>
      </font>
      <fill>
        <patternFill>
          <bgColor theme="9" tint="0.39994506668294322"/>
        </patternFill>
      </fill>
    </dxf>
    <dxf>
      <font>
        <color theme="1"/>
      </font>
      <fill>
        <patternFill>
          <bgColor theme="9" tint="0.39994506668294322"/>
        </patternFill>
      </fill>
    </dxf>
    <dxf>
      <font>
        <color theme="1"/>
      </font>
      <fill>
        <patternFill>
          <bgColor theme="9" tint="0.39994506668294322"/>
        </patternFill>
      </fill>
    </dxf>
    <dxf>
      <font>
        <color theme="1"/>
      </font>
      <fill>
        <patternFill>
          <bgColor theme="9" tint="0.39994506668294322"/>
        </patternFill>
      </fill>
    </dxf>
    <dxf>
      <font>
        <color theme="1"/>
      </font>
      <fill>
        <patternFill>
          <bgColor theme="9" tint="0.39994506668294322"/>
        </patternFill>
      </fill>
    </dxf>
    <dxf>
      <font>
        <color theme="1"/>
      </font>
      <fill>
        <patternFill>
          <bgColor theme="9" tint="0.39994506668294322"/>
        </patternFill>
      </fill>
    </dxf>
    <dxf>
      <font>
        <color theme="1"/>
      </font>
      <fill>
        <patternFill>
          <bgColor theme="9" tint="0.39994506668294322"/>
        </patternFill>
      </fill>
    </dxf>
    <dxf>
      <font>
        <color theme="1"/>
      </font>
      <fill>
        <patternFill>
          <bgColor theme="9" tint="0.39994506668294322"/>
        </patternFill>
      </fill>
    </dxf>
    <dxf>
      <font>
        <color theme="1"/>
      </font>
      <fill>
        <patternFill>
          <bgColor theme="9" tint="0.39994506668294322"/>
        </patternFill>
      </fill>
    </dxf>
    <dxf>
      <font>
        <color theme="1"/>
      </font>
      <fill>
        <patternFill>
          <bgColor theme="9"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color theme="1"/>
        <name val="Graphik"/>
        <family val="2"/>
        <scheme val="none"/>
      </font>
      <numFmt numFmtId="0" formatCode="General"/>
    </dxf>
    <dxf>
      <font>
        <strike val="0"/>
        <outline val="0"/>
        <shadow val="0"/>
        <u val="none"/>
        <vertAlign val="baseline"/>
        <sz val="10"/>
        <color theme="1"/>
        <name val="Graphik"/>
        <family val="2"/>
        <scheme val="none"/>
      </font>
      <numFmt numFmtId="0" formatCode="General"/>
    </dxf>
    <dxf>
      <font>
        <strike val="0"/>
        <outline val="0"/>
        <shadow val="0"/>
        <u val="none"/>
        <vertAlign val="baseline"/>
        <sz val="10"/>
        <color theme="1"/>
        <name val="Graphik"/>
        <family val="2"/>
        <scheme val="none"/>
      </font>
      <numFmt numFmtId="0" formatCode="General"/>
    </dxf>
    <dxf>
      <font>
        <strike val="0"/>
        <outline val="0"/>
        <shadow val="0"/>
        <u val="none"/>
        <vertAlign val="baseline"/>
        <sz val="10"/>
        <color theme="1"/>
        <name val="Graphik"/>
        <family val="2"/>
        <scheme val="none"/>
      </font>
      <numFmt numFmtId="0" formatCode="General"/>
    </dxf>
    <dxf>
      <font>
        <strike val="0"/>
        <outline val="0"/>
        <shadow val="0"/>
        <u val="none"/>
        <vertAlign val="baseline"/>
        <sz val="10"/>
        <color theme="1"/>
        <name val="Graphik"/>
        <family val="2"/>
        <scheme val="none"/>
      </font>
    </dxf>
    <dxf>
      <font>
        <strike val="0"/>
        <outline val="0"/>
        <shadow val="0"/>
        <u val="none"/>
        <vertAlign val="baseline"/>
        <sz val="10"/>
        <color theme="1"/>
        <name val="Graphik"/>
        <family val="2"/>
        <scheme val="none"/>
      </font>
    </dxf>
    <dxf>
      <font>
        <strike val="0"/>
        <outline val="0"/>
        <shadow val="0"/>
        <u val="none"/>
        <vertAlign val="baseline"/>
        <sz val="11"/>
        <name val="Graphik"/>
        <family val="2"/>
        <scheme val="none"/>
      </font>
    </dxf>
    <dxf>
      <border outline="0">
        <top style="thin">
          <color theme="4"/>
        </top>
        <bottom style="thin">
          <color theme="8" tint="0.39997558519241921"/>
        </bottom>
      </border>
    </dxf>
    <dxf>
      <font>
        <strike val="0"/>
        <outline val="0"/>
        <shadow val="0"/>
        <u val="none"/>
        <vertAlign val="baseline"/>
        <sz val="11"/>
        <name val="Graphik"/>
        <family val="2"/>
        <scheme val="none"/>
      </font>
      <numFmt numFmtId="4" formatCode="#,##0.00"/>
    </dxf>
    <dxf>
      <border outline="0">
        <bottom style="thin">
          <color theme="8" tint="0.39997558519241921"/>
        </bottom>
      </border>
    </dxf>
    <dxf>
      <font>
        <b/>
        <i val="0"/>
        <strike val="0"/>
        <condense val="0"/>
        <extend val="0"/>
        <outline val="0"/>
        <shadow val="0"/>
        <u val="none"/>
        <vertAlign val="baseline"/>
        <sz val="11"/>
        <color theme="0"/>
        <name val="Graphik"/>
        <family val="2"/>
        <scheme val="none"/>
      </font>
      <numFmt numFmtId="4" formatCode="#,##0.00"/>
      <fill>
        <patternFill patternType="solid">
          <fgColor theme="8"/>
          <bgColor theme="8"/>
        </patternFill>
      </fill>
      <alignment horizontal="center" vertical="bottom" textRotation="0" wrapText="1" indent="0" justifyLastLine="0" shrinkToFit="0" readingOrder="0"/>
    </dxf>
    <dxf>
      <font>
        <strike val="0"/>
        <outline val="0"/>
        <shadow val="0"/>
        <u val="none"/>
        <vertAlign val="baseline"/>
        <sz val="11"/>
        <name val="Graphik"/>
        <family val="2"/>
        <scheme val="none"/>
      </font>
      <numFmt numFmtId="0" formatCode="General"/>
    </dxf>
    <dxf>
      <font>
        <b val="0"/>
        <i val="0"/>
        <strike val="0"/>
        <condense val="0"/>
        <extend val="0"/>
        <outline val="0"/>
        <shadow val="0"/>
        <u val="none"/>
        <vertAlign val="baseline"/>
        <sz val="11"/>
        <color indexed="8"/>
        <name val="Graphik"/>
        <family val="2"/>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strike val="0"/>
        <outline val="0"/>
        <shadow val="0"/>
        <u val="none"/>
        <vertAlign val="baseline"/>
        <sz val="11"/>
        <name val="Graphik"/>
        <family val="2"/>
        <scheme val="none"/>
      </font>
    </dxf>
    <dxf>
      <font>
        <strike val="0"/>
        <outline val="0"/>
        <shadow val="0"/>
        <u val="none"/>
        <vertAlign val="baseline"/>
        <sz val="11"/>
        <name val="Graphik"/>
        <family val="2"/>
        <scheme val="none"/>
      </font>
    </dxf>
    <dxf>
      <font>
        <strike val="0"/>
        <outline val="0"/>
        <shadow val="0"/>
        <u val="none"/>
        <vertAlign val="baseline"/>
        <sz val="11"/>
        <name val="Graphik"/>
        <family val="2"/>
        <scheme val="none"/>
      </font>
    </dxf>
    <dxf>
      <font>
        <strike val="0"/>
        <outline val="0"/>
        <shadow val="0"/>
        <u val="none"/>
        <vertAlign val="baseline"/>
        <sz val="11"/>
        <name val="Graphik"/>
        <family val="2"/>
        <scheme val="none"/>
      </font>
    </dxf>
    <dxf>
      <font>
        <strike val="0"/>
        <outline val="0"/>
        <shadow val="0"/>
        <u val="none"/>
        <vertAlign val="baseline"/>
        <sz val="11"/>
        <name val="Graphik"/>
        <family val="2"/>
        <scheme val="none"/>
      </font>
    </dxf>
    <dxf>
      <font>
        <strike val="0"/>
        <outline val="0"/>
        <shadow val="0"/>
        <u val="none"/>
        <vertAlign val="baseline"/>
        <sz val="11"/>
        <name val="Graphik"/>
        <family val="2"/>
        <scheme val="none"/>
      </font>
    </dxf>
    <dxf>
      <font>
        <strike val="0"/>
        <outline val="0"/>
        <shadow val="0"/>
        <u val="none"/>
        <vertAlign val="baseline"/>
        <sz val="11"/>
        <name val="Graphik"/>
        <family val="2"/>
        <scheme val="none"/>
      </font>
    </dxf>
    <dxf>
      <font>
        <strike val="0"/>
        <outline val="0"/>
        <shadow val="0"/>
        <u val="none"/>
        <vertAlign val="baseline"/>
        <sz val="11"/>
        <name val="Graphik"/>
        <family val="2"/>
        <scheme val="none"/>
      </font>
    </dxf>
    <dxf>
      <font>
        <strike val="0"/>
        <outline val="0"/>
        <shadow val="0"/>
        <u val="none"/>
        <vertAlign val="baseline"/>
        <sz val="11"/>
        <name val="Graphik"/>
        <family val="2"/>
        <scheme val="none"/>
      </font>
    </dxf>
    <dxf>
      <font>
        <strike val="0"/>
        <outline val="0"/>
        <shadow val="0"/>
        <u val="none"/>
        <vertAlign val="baseline"/>
        <sz val="11"/>
        <name val="Graphik"/>
        <family val="2"/>
        <scheme val="none"/>
      </font>
    </dxf>
    <dxf>
      <font>
        <strike val="0"/>
        <outline val="0"/>
        <shadow val="0"/>
        <u val="none"/>
        <vertAlign val="baseline"/>
        <sz val="11"/>
        <name val="Graphik"/>
        <family val="2"/>
        <scheme val="none"/>
      </font>
    </dxf>
    <dxf>
      <font>
        <strike val="0"/>
        <outline val="0"/>
        <shadow val="0"/>
        <u val="none"/>
        <vertAlign val="baseline"/>
        <sz val="11"/>
        <name val="Graphik"/>
        <family val="2"/>
        <scheme val="none"/>
      </font>
    </dxf>
    <dxf>
      <font>
        <b val="0"/>
        <i val="0"/>
        <strike val="0"/>
        <condense val="0"/>
        <extend val="0"/>
        <outline val="0"/>
        <shadow val="0"/>
        <u val="none"/>
        <vertAlign val="baseline"/>
        <sz val="11"/>
        <color theme="1"/>
        <name val="Graphik"/>
        <family val="2"/>
        <scheme val="none"/>
      </font>
    </dxf>
    <dxf>
      <font>
        <strike val="0"/>
        <outline val="0"/>
        <shadow val="0"/>
        <u val="none"/>
        <vertAlign val="baseline"/>
        <sz val="11"/>
        <name val="Graphik"/>
        <family val="2"/>
        <scheme val="none"/>
      </font>
      <alignment horizontal="left" vertical="bottom" textRotation="0" wrapText="0" indent="0" justifyLastLine="0" shrinkToFit="0" readingOrder="0"/>
    </dxf>
    <dxf>
      <font>
        <strike val="0"/>
        <outline val="0"/>
        <shadow val="0"/>
        <u val="none"/>
        <vertAlign val="baseline"/>
        <sz val="11"/>
        <name val="Graphik"/>
        <family val="2"/>
        <scheme val="none"/>
      </font>
    </dxf>
    <dxf>
      <font>
        <strike val="0"/>
        <outline val="0"/>
        <shadow val="0"/>
        <u val="none"/>
        <vertAlign val="baseline"/>
        <sz val="11"/>
        <name val="Graphik"/>
        <family val="2"/>
        <scheme val="none"/>
      </font>
    </dxf>
    <dxf>
      <font>
        <strike val="0"/>
        <outline val="0"/>
        <shadow val="0"/>
        <u val="none"/>
        <vertAlign val="baseline"/>
        <sz val="11"/>
        <name val="Graphik"/>
        <family val="2"/>
        <scheme val="none"/>
      </font>
    </dxf>
    <dxf>
      <font>
        <strike val="0"/>
        <outline val="0"/>
        <shadow val="0"/>
        <u val="none"/>
        <vertAlign val="baseline"/>
        <sz val="11"/>
        <name val="Graphik"/>
        <family val="2"/>
        <scheme val="none"/>
      </font>
      <numFmt numFmtId="169" formatCode="mmmmm"/>
    </dxf>
    <dxf>
      <font>
        <strike val="0"/>
        <outline val="0"/>
        <shadow val="0"/>
        <u val="none"/>
        <vertAlign val="baseline"/>
        <sz val="11"/>
        <name val="Graphik"/>
        <family val="2"/>
        <scheme val="none"/>
      </font>
      <numFmt numFmtId="169" formatCode="mmmmm"/>
    </dxf>
    <dxf>
      <font>
        <strike val="0"/>
        <outline val="0"/>
        <shadow val="0"/>
        <u val="none"/>
        <vertAlign val="baseline"/>
        <sz val="11"/>
        <name val="Graphik"/>
        <family val="2"/>
        <scheme val="none"/>
      </font>
      <numFmt numFmtId="166" formatCode="00"/>
    </dxf>
    <dxf>
      <font>
        <strike val="0"/>
        <outline val="0"/>
        <shadow val="0"/>
        <u val="none"/>
        <vertAlign val="baseline"/>
        <sz val="11"/>
        <name val="Graphik"/>
        <family val="2"/>
        <scheme val="none"/>
      </font>
      <numFmt numFmtId="169" formatCode="mmmmm"/>
    </dxf>
    <dxf>
      <font>
        <strike val="0"/>
        <outline val="0"/>
        <shadow val="0"/>
        <u val="none"/>
        <vertAlign val="baseline"/>
        <sz val="11"/>
        <name val="Graphik"/>
        <family val="2"/>
        <scheme val="none"/>
      </font>
    </dxf>
    <dxf>
      <font>
        <strike val="0"/>
        <outline val="0"/>
        <shadow val="0"/>
        <u val="none"/>
        <vertAlign val="baseline"/>
        <sz val="11"/>
        <name val="Graphik"/>
        <family val="2"/>
        <scheme val="none"/>
      </font>
    </dxf>
    <dxf>
      <font>
        <strike val="0"/>
        <outline val="0"/>
        <shadow val="0"/>
        <u val="none"/>
        <vertAlign val="baseline"/>
        <sz val="11"/>
        <name val="Graphik"/>
        <family val="2"/>
        <scheme val="none"/>
      </font>
    </dxf>
    <dxf>
      <font>
        <strike val="0"/>
        <outline val="0"/>
        <shadow val="0"/>
        <u val="none"/>
        <vertAlign val="baseline"/>
        <sz val="11"/>
        <name val="Graphik"/>
        <family val="2"/>
        <scheme val="none"/>
      </font>
    </dxf>
    <dxf>
      <font>
        <strike val="0"/>
        <outline val="0"/>
        <shadow val="0"/>
        <u val="none"/>
        <vertAlign val="baseline"/>
        <sz val="11"/>
        <name val="Graphik"/>
        <family val="2"/>
        <scheme val="none"/>
      </font>
    </dxf>
    <dxf>
      <font>
        <strike val="0"/>
        <outline val="0"/>
        <shadow val="0"/>
        <u val="none"/>
        <vertAlign val="baseline"/>
        <sz val="11"/>
        <name val="Graphik"/>
        <family val="2"/>
        <scheme val="none"/>
      </font>
      <numFmt numFmtId="1" formatCode="0"/>
    </dxf>
    <dxf>
      <font>
        <strike val="0"/>
        <outline val="0"/>
        <shadow val="0"/>
        <u val="none"/>
        <vertAlign val="baseline"/>
        <sz val="11"/>
        <name val="Graphik"/>
        <family val="2"/>
        <scheme val="none"/>
      </font>
      <numFmt numFmtId="166" formatCode="00"/>
    </dxf>
    <dxf>
      <font>
        <strike val="0"/>
        <outline val="0"/>
        <shadow val="0"/>
        <u val="none"/>
        <vertAlign val="baseline"/>
        <sz val="11"/>
        <name val="Graphik"/>
        <family val="2"/>
        <scheme val="none"/>
      </font>
      <numFmt numFmtId="19" formatCode="m/d/yyyy"/>
    </dxf>
    <dxf>
      <font>
        <strike val="0"/>
        <outline val="0"/>
        <shadow val="0"/>
        <u val="none"/>
        <vertAlign val="baseline"/>
        <sz val="11"/>
        <name val="Graphik"/>
        <family val="2"/>
        <scheme val="none"/>
      </font>
      <numFmt numFmtId="168" formatCode="mmmm"/>
    </dxf>
    <dxf>
      <font>
        <strike val="0"/>
        <outline val="0"/>
        <shadow val="0"/>
        <u val="none"/>
        <vertAlign val="baseline"/>
        <sz val="11"/>
        <name val="Graphik"/>
        <family val="2"/>
        <scheme val="none"/>
      </font>
      <numFmt numFmtId="1" formatCode="0"/>
    </dxf>
    <dxf>
      <font>
        <strike val="0"/>
        <outline val="0"/>
        <shadow val="0"/>
        <u val="none"/>
        <vertAlign val="baseline"/>
        <sz val="11"/>
        <name val="Graphik"/>
        <family val="2"/>
        <scheme val="none"/>
      </font>
      <numFmt numFmtId="19" formatCode="m/d/yyyy"/>
    </dxf>
    <dxf>
      <font>
        <strike val="0"/>
        <outline val="0"/>
        <shadow val="0"/>
        <u val="none"/>
        <vertAlign val="baseline"/>
        <sz val="11"/>
        <name val="Graphik"/>
        <family val="2"/>
        <scheme val="none"/>
      </font>
      <numFmt numFmtId="19" formatCode="m/d/yyyy"/>
    </dxf>
    <dxf>
      <font>
        <strike val="0"/>
        <outline val="0"/>
        <shadow val="0"/>
        <u val="none"/>
        <vertAlign val="baseline"/>
        <sz val="11"/>
        <name val="Graphik"/>
        <family val="2"/>
        <scheme val="none"/>
      </font>
      <numFmt numFmtId="19" formatCode="m/d/yyyy"/>
    </dxf>
    <dxf>
      <font>
        <strike val="0"/>
        <outline val="0"/>
        <shadow val="0"/>
        <u val="none"/>
        <vertAlign val="baseline"/>
        <sz val="11"/>
        <name val="Graphik"/>
        <family val="2"/>
        <scheme val="none"/>
      </font>
      <numFmt numFmtId="167" formatCode="mmm\ dd\ \-\ mmm\ dd"/>
    </dxf>
    <dxf>
      <font>
        <strike val="0"/>
        <outline val="0"/>
        <shadow val="0"/>
        <u val="none"/>
        <vertAlign val="baseline"/>
        <sz val="11"/>
        <name val="Graphik"/>
        <family val="2"/>
        <scheme val="none"/>
      </font>
      <numFmt numFmtId="165" formatCode="mmm\ dd"/>
    </dxf>
    <dxf>
      <font>
        <strike val="0"/>
        <outline val="0"/>
        <shadow val="0"/>
        <u val="none"/>
        <vertAlign val="baseline"/>
        <sz val="11"/>
        <name val="Graphik"/>
        <family val="2"/>
        <scheme val="none"/>
      </font>
      <numFmt numFmtId="165" formatCode="mmm\ dd"/>
    </dxf>
    <dxf>
      <font>
        <strike val="0"/>
        <outline val="0"/>
        <shadow val="0"/>
        <u val="none"/>
        <vertAlign val="baseline"/>
        <sz val="11"/>
        <name val="Graphik"/>
        <family val="2"/>
        <scheme val="none"/>
      </font>
    </dxf>
    <dxf>
      <font>
        <strike val="0"/>
        <outline val="0"/>
        <shadow val="0"/>
        <u val="none"/>
        <vertAlign val="baseline"/>
        <sz val="11"/>
        <name val="Graphik"/>
        <family val="2"/>
        <scheme val="none"/>
      </font>
    </dxf>
    <dxf>
      <font>
        <strike val="0"/>
        <outline val="0"/>
        <shadow val="0"/>
        <u val="none"/>
        <vertAlign val="baseline"/>
        <sz val="11"/>
        <name val="Graphik"/>
        <family val="2"/>
        <scheme val="none"/>
      </font>
    </dxf>
    <dxf>
      <font>
        <b val="0"/>
        <i val="0"/>
        <strike val="0"/>
        <condense val="0"/>
        <extend val="0"/>
        <outline val="0"/>
        <shadow val="0"/>
        <u val="none"/>
        <vertAlign val="baseline"/>
        <sz val="11"/>
        <color theme="1"/>
        <name val="Graphik"/>
        <family val="2"/>
        <scheme val="none"/>
      </font>
      <numFmt numFmtId="4"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Graphik"/>
        <family val="2"/>
        <scheme val="none"/>
      </font>
      <numFmt numFmtId="4" formatCode="#,##0.00"/>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1"/>
        <color theme="0"/>
        <name val="Graphik"/>
        <family val="2"/>
        <scheme val="none"/>
      </font>
      <numFmt numFmtId="4" formatCode="#,##0.00"/>
      <fill>
        <patternFill patternType="none">
          <fgColor indexed="64"/>
          <bgColor indexed="65"/>
        </patternFill>
      </fill>
      <alignment horizontal="center" vertical="bottom" textRotation="0" wrapText="1" indent="0" justifyLastLine="0" shrinkToFit="0" readingOrder="0"/>
    </dxf>
    <dxf>
      <font>
        <strike val="0"/>
        <outline val="0"/>
        <shadow val="0"/>
        <u val="none"/>
        <vertAlign val="baseline"/>
        <sz val="11"/>
        <name val="Graphik"/>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sz val="11"/>
        <name val="Graphik"/>
        <family val="2"/>
        <scheme val="none"/>
      </font>
      <numFmt numFmtId="4" formatCode="#,##0.00"/>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sz val="11"/>
        <name val="Graphik"/>
        <family val="2"/>
        <scheme val="none"/>
      </font>
      <numFmt numFmtId="4" formatCode="#,##0.00"/>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sz val="11"/>
        <name val="Graphik"/>
        <family val="2"/>
        <scheme val="none"/>
      </font>
      <numFmt numFmtId="4" formatCode="#,##0.00"/>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1"/>
        <color theme="0"/>
        <name val="Graphik"/>
        <family val="2"/>
        <scheme val="none"/>
      </font>
      <numFmt numFmtId="4" formatCode="#,##0.00"/>
      <fill>
        <patternFill patternType="none">
          <fgColor indexed="64"/>
          <bgColor indexed="65"/>
        </patternFill>
      </fill>
      <alignment horizontal="center" vertical="bottom" textRotation="0" wrapText="1" indent="0" justifyLastLine="0" shrinkToFit="0" readingOrder="0"/>
    </dxf>
    <dxf>
      <font>
        <strike val="0"/>
        <outline val="0"/>
        <shadow val="0"/>
        <u val="none"/>
        <vertAlign val="baseline"/>
        <sz val="11"/>
        <name val="Graphik"/>
        <family val="2"/>
        <scheme val="none"/>
      </font>
      <numFmt numFmtId="0" formatCode="General"/>
      <fill>
        <patternFill patternType="none">
          <fgColor indexed="64"/>
          <bgColor auto="1"/>
        </patternFill>
      </fill>
    </dxf>
    <dxf>
      <font>
        <strike val="0"/>
        <outline val="0"/>
        <shadow val="0"/>
        <u val="none"/>
        <vertAlign val="baseline"/>
        <sz val="11"/>
        <name val="Graphik"/>
        <family val="2"/>
        <scheme val="none"/>
      </font>
      <numFmt numFmtId="0" formatCode="General"/>
      <fill>
        <patternFill patternType="none">
          <fgColor indexed="64"/>
          <bgColor auto="1"/>
        </patternFill>
      </fill>
    </dxf>
    <dxf>
      <font>
        <strike val="0"/>
        <outline val="0"/>
        <shadow val="0"/>
        <u val="none"/>
        <vertAlign val="baseline"/>
        <sz val="11"/>
        <name val="Graphik"/>
        <family val="2"/>
        <scheme val="none"/>
      </font>
      <numFmt numFmtId="164" formatCode="mmm\ dd\,\ yy"/>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sz val="11"/>
        <name val="Graphik"/>
        <family val="2"/>
        <scheme val="none"/>
      </font>
      <numFmt numFmtId="0" formatCode="General"/>
      <fill>
        <patternFill patternType="none">
          <fgColor indexed="64"/>
          <bgColor auto="1"/>
        </patternFill>
      </fill>
    </dxf>
    <dxf>
      <font>
        <strike val="0"/>
        <outline val="0"/>
        <shadow val="0"/>
        <u val="none"/>
        <vertAlign val="baseline"/>
        <sz val="11"/>
        <name val="Graphik"/>
        <family val="2"/>
        <scheme val="none"/>
      </font>
      <numFmt numFmtId="0" formatCode="General"/>
      <fill>
        <patternFill patternType="none">
          <fgColor indexed="64"/>
          <bgColor auto="1"/>
        </patternFill>
      </fill>
    </dxf>
    <dxf>
      <font>
        <strike val="0"/>
        <outline val="0"/>
        <shadow val="0"/>
        <u val="none"/>
        <vertAlign val="baseline"/>
        <sz val="11"/>
        <name val="Graphik"/>
        <family val="2"/>
        <scheme val="none"/>
      </font>
      <numFmt numFmtId="170" formatCode="mmm\ d\,\ yyyy"/>
      <fill>
        <patternFill patternType="none">
          <fgColor indexed="64"/>
          <bgColor auto="1"/>
        </patternFill>
      </fill>
    </dxf>
    <dxf>
      <font>
        <strike val="0"/>
        <outline val="0"/>
        <shadow val="0"/>
        <u val="none"/>
        <vertAlign val="baseline"/>
        <sz val="11"/>
        <name val="Graphik"/>
        <family val="2"/>
        <scheme val="none"/>
      </font>
      <numFmt numFmtId="164" formatCode="mmm\ dd\,\ yy"/>
      <fill>
        <patternFill patternType="none">
          <fgColor indexed="64"/>
          <bgColor auto="1"/>
        </patternFill>
      </fill>
    </dxf>
    <dxf>
      <font>
        <b val="0"/>
        <i val="0"/>
        <strike val="0"/>
        <condense val="0"/>
        <extend val="0"/>
        <outline val="0"/>
        <shadow val="0"/>
        <u val="none"/>
        <vertAlign val="baseline"/>
        <sz val="11"/>
        <color theme="1"/>
        <name val="Graphik"/>
        <family val="2"/>
        <scheme val="none"/>
      </font>
      <fill>
        <patternFill patternType="none">
          <fgColor indexed="64"/>
          <bgColor auto="1"/>
        </patternFill>
      </fill>
      <alignment horizontal="general" vertical="bottom" textRotation="0" wrapText="0" indent="0" justifyLastLine="0" shrinkToFit="0" readingOrder="0"/>
    </dxf>
    <dxf>
      <font>
        <strike val="0"/>
        <outline val="0"/>
        <shadow val="0"/>
        <u val="none"/>
        <vertAlign val="baseline"/>
        <sz val="11"/>
        <name val="Graphik"/>
        <family val="2"/>
        <scheme val="none"/>
      </font>
    </dxf>
    <dxf>
      <font>
        <strike val="0"/>
        <outline val="0"/>
        <shadow val="0"/>
        <u val="none"/>
        <vertAlign val="baseline"/>
        <sz val="11"/>
        <name val="Graphik"/>
        <family val="2"/>
        <scheme val="none"/>
      </font>
      <numFmt numFmtId="1" formatCode="0"/>
      <fill>
        <patternFill patternType="none">
          <fgColor indexed="64"/>
          <bgColor indexed="65"/>
        </patternFill>
      </fill>
    </dxf>
    <dxf>
      <font>
        <strike val="0"/>
        <outline val="0"/>
        <shadow val="0"/>
        <u val="none"/>
        <vertAlign val="baseline"/>
        <sz val="11"/>
        <name val="Graphik"/>
        <family val="2"/>
        <scheme val="none"/>
      </font>
      <fill>
        <patternFill patternType="none">
          <fgColor indexed="64"/>
          <bgColor auto="1"/>
        </patternFill>
      </fill>
    </dxf>
    <dxf>
      <font>
        <strike val="0"/>
        <outline val="0"/>
        <shadow val="0"/>
        <u val="none"/>
        <vertAlign val="baseline"/>
        <sz val="11"/>
        <name val="Graphik"/>
        <family val="2"/>
        <scheme val="none"/>
      </font>
      <fill>
        <patternFill patternType="none">
          <fgColor indexed="64"/>
          <bgColor auto="1"/>
        </patternFill>
      </fill>
      <alignment horizontal="center" textRotation="0" indent="0" justifyLastLine="0" shrinkToFit="0" readingOrder="0"/>
    </dxf>
    <dxf>
      <font>
        <strike val="0"/>
        <outline val="0"/>
        <shadow val="0"/>
        <u val="none"/>
        <vertAlign val="baseline"/>
        <sz val="11"/>
        <name val="Graphik"/>
        <family val="2"/>
        <scheme val="none"/>
      </font>
      <numFmt numFmtId="30" formatCode="@"/>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name val="Graphik"/>
        <family val="2"/>
        <scheme val="none"/>
      </font>
      <numFmt numFmtId="30" formatCode="@"/>
      <fill>
        <patternFill patternType="none">
          <fgColor indexed="64"/>
          <bgColor auto="1"/>
        </patternFill>
      </fill>
      <alignment horizontal="general" vertical="bottom" textRotation="0" wrapText="0" indent="0" justifyLastLine="0" shrinkToFit="0" readingOrder="0"/>
    </dxf>
    <dxf>
      <font>
        <strike val="0"/>
        <outline val="0"/>
        <shadow val="0"/>
        <u val="none"/>
        <vertAlign val="baseline"/>
        <sz val="11"/>
        <name val="Graphik"/>
        <family val="2"/>
        <scheme val="none"/>
      </font>
      <numFmt numFmtId="30" formatCode="@"/>
      <fill>
        <patternFill patternType="none">
          <fgColor indexed="64"/>
          <bgColor auto="1"/>
        </patternFill>
      </fill>
      <alignment horizontal="general" vertical="bottom" textRotation="0" wrapText="0" indent="0" justifyLastLine="0" shrinkToFit="0" readingOrder="0"/>
    </dxf>
    <dxf>
      <font>
        <strike val="0"/>
        <outline val="0"/>
        <shadow val="0"/>
        <u val="none"/>
        <vertAlign val="baseline"/>
        <sz val="11"/>
        <name val="Graphik"/>
        <family val="2"/>
        <scheme val="none"/>
      </font>
      <numFmt numFmtId="19" formatCode="m/d/yyyy"/>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sz val="11"/>
        <name val="Graphik"/>
        <family val="2"/>
        <scheme val="none"/>
      </font>
      <numFmt numFmtId="19" formatCode="m/d/yyyy"/>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sz val="11"/>
        <name val="Graphik"/>
        <family val="2"/>
        <scheme val="none"/>
      </font>
      <numFmt numFmtId="30" formatCode="@"/>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name val="Graphik"/>
        <family val="2"/>
        <scheme val="none"/>
      </font>
      <numFmt numFmtId="1" formatCode="0"/>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name val="Graphik"/>
        <family val="2"/>
        <scheme val="none"/>
      </font>
      <numFmt numFmtId="30" formatCode="@"/>
      <fill>
        <patternFill patternType="none">
          <fgColor indexed="64"/>
          <bgColor auto="1"/>
        </patternFill>
      </fill>
      <alignment horizontal="general" vertical="bottom" textRotation="0" wrapText="0" indent="0" justifyLastLine="0" shrinkToFit="0" readingOrder="0"/>
    </dxf>
    <dxf>
      <font>
        <strike val="0"/>
        <outline val="0"/>
        <shadow val="0"/>
        <u val="none"/>
        <vertAlign val="baseline"/>
        <sz val="11"/>
        <name val="Graphik"/>
        <family val="2"/>
        <scheme val="none"/>
      </font>
      <numFmt numFmtId="30" formatCode="@"/>
      <fill>
        <patternFill patternType="none">
          <fgColor indexed="64"/>
          <bgColor auto="1"/>
        </patternFill>
      </fill>
    </dxf>
    <dxf>
      <font>
        <strike val="0"/>
        <outline val="0"/>
        <shadow val="0"/>
        <u val="none"/>
        <vertAlign val="baseline"/>
        <sz val="11"/>
        <name val="Graphik"/>
        <family val="2"/>
        <scheme val="none"/>
      </font>
      <numFmt numFmtId="30" formatCode="@"/>
      <fill>
        <patternFill patternType="none">
          <fgColor indexed="64"/>
          <bgColor auto="1"/>
        </patternFill>
      </fill>
      <alignment vertical="bottom" textRotation="0" indent="0" justifyLastLine="0" shrinkToFit="0" readingOrder="0"/>
    </dxf>
    <dxf>
      <font>
        <strike val="0"/>
        <outline val="0"/>
        <shadow val="0"/>
        <u val="none"/>
        <vertAlign val="baseline"/>
        <sz val="11"/>
        <name val="Graphik"/>
        <family val="2"/>
        <scheme val="none"/>
      </font>
      <numFmt numFmtId="30" formatCode="@"/>
      <fill>
        <patternFill patternType="none">
          <fgColor indexed="64"/>
          <bgColor indexed="65"/>
        </patternFill>
      </fill>
      <alignment horizontal="general" vertical="bottom" textRotation="0" wrapText="0" indent="0" justifyLastLine="0" shrinkToFit="0" readingOrder="0"/>
    </dxf>
    <dxf>
      <border outline="0">
        <top style="thin">
          <color theme="4"/>
        </top>
      </border>
    </dxf>
    <dxf>
      <font>
        <strike val="0"/>
        <outline val="0"/>
        <shadow val="0"/>
        <u val="none"/>
        <vertAlign val="baseline"/>
        <sz val="11"/>
        <name val="Graphik"/>
        <family val="2"/>
        <scheme val="none"/>
      </font>
      <numFmt numFmtId="4" formatCode="#,##0.00"/>
      <fill>
        <patternFill patternType="none">
          <fgColor indexed="64"/>
          <bgColor auto="1"/>
        </patternFill>
      </fill>
      <alignment horizontal="general" vertical="bottom" textRotation="0" wrapText="0" indent="0" justifyLastLine="0" shrinkToFit="0" readingOrder="0"/>
    </dxf>
    <dxf>
      <font>
        <b/>
        <i val="0"/>
        <strike val="0"/>
        <condense val="0"/>
        <extend val="0"/>
        <outline val="0"/>
        <shadow val="0"/>
        <u val="none"/>
        <vertAlign val="baseline"/>
        <sz val="11"/>
        <color theme="0"/>
        <name val="Graphik"/>
        <family val="2"/>
        <scheme val="none"/>
      </font>
      <numFmt numFmtId="4" formatCode="#,##0.00"/>
      <fill>
        <patternFill patternType="none">
          <fgColor indexed="64"/>
          <bgColor auto="1"/>
        </patternFill>
      </fill>
      <alignment horizontal="center" vertical="bottom" textRotation="0" wrapText="1" indent="0" justifyLastLine="0" shrinkToFit="0" readingOrder="0"/>
    </dxf>
    <dxf>
      <numFmt numFmtId="1" formatCode="0"/>
    </dxf>
    <dxf>
      <numFmt numFmtId="1" formatCode="0"/>
    </dxf>
    <dxf>
      <numFmt numFmtId="1" formatCode="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18"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customXml" Target="../customXml/item6.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20"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 Id="rId22" Type="http://schemas.openxmlformats.org/officeDocument/2006/relationships/customXml" Target="../customXml/item7.xml"/></Relationships>
</file>

<file path=xl/drawings/drawing1.xml><?xml version="1.0" encoding="utf-8"?>
<xdr:wsDr xmlns:xdr="http://schemas.openxmlformats.org/drawingml/2006/spreadsheetDrawing" xmlns:a="http://schemas.openxmlformats.org/drawingml/2006/main">
  <xdr:twoCellAnchor editAs="oneCell">
    <xdr:from>
      <xdr:col>4</xdr:col>
      <xdr:colOff>19050</xdr:colOff>
      <xdr:row>2</xdr:row>
      <xdr:rowOff>9525</xdr:rowOff>
    </xdr:from>
    <xdr:to>
      <xdr:col>6</xdr:col>
      <xdr:colOff>476250</xdr:colOff>
      <xdr:row>16</xdr:row>
      <xdr:rowOff>0</xdr:rowOff>
    </xdr:to>
    <mc:AlternateContent xmlns:mc="http://schemas.openxmlformats.org/markup-compatibility/2006">
      <mc:Choice xmlns:a14="http://schemas.microsoft.com/office/drawing/2010/main" Requires="a14">
        <xdr:graphicFrame macro="">
          <xdr:nvGraphicFramePr>
            <xdr:cNvPr id="2" name="Status">
              <a:extLst>
                <a:ext uri="{FF2B5EF4-FFF2-40B4-BE49-F238E27FC236}">
                  <a16:creationId xmlns:a16="http://schemas.microsoft.com/office/drawing/2014/main" id="{991142F5-C4F0-4A6D-949C-4BEF8093C5FB}"/>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dr:sp macro="" textlink="">
          <xdr:nvSpPr>
            <xdr:cNvPr id="0" name=""/>
            <xdr:cNvSpPr>
              <a:spLocks noTextEdit="1"/>
            </xdr:cNvSpPr>
          </xdr:nvSpPr>
          <xdr:spPr>
            <a:xfrm>
              <a:off x="2943225" y="3714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person displayName="Austin, Ashley" id="{73C44362-E517-4E29-B0AD-5F5060295770}" userId="S::ashley.austin@accenture.com::d956a83a-0e06-42c2-9597-85d05804cd52"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stin, Ashley" refreshedDate="44488.58919525463" createdVersion="6" refreshedVersion="6" minRefreshableVersion="3" recordCount="232" xr:uid="{6E47E57E-64EC-489E-AA5C-83C09EA18626}">
  <cacheSource type="worksheet">
    <worksheetSource ref="A1:K1048576" sheet="MasterAgentList"/>
  </cacheSource>
  <cacheFields count="11">
    <cacheField name="FB ID" numFmtId="49">
      <sharedItems containsBlank="1"/>
    </cacheField>
    <cacheField name="Agent Name" numFmtId="0">
      <sharedItems containsBlank="1"/>
    </cacheField>
    <cacheField name="Team Manager" numFmtId="0">
      <sharedItems containsBlank="1"/>
    </cacheField>
    <cacheField name="Tier" numFmtId="0">
      <sharedItems containsBlank="1"/>
    </cacheField>
    <cacheField name="Wave" numFmtId="0">
      <sharedItems containsString="0" containsBlank="1" containsNumber="1" containsInteger="1" minValue="1" maxValue="43"/>
    </cacheField>
    <cacheField name="Status" numFmtId="0">
      <sharedItems containsBlank="1" count="5">
        <m/>
        <s v="Gone"/>
        <s v="LOA"/>
        <s v="Support"/>
        <s v="Mat Leave"/>
      </sharedItems>
    </cacheField>
    <cacheField name="Live Start Date" numFmtId="14">
      <sharedItems containsNonDate="0" containsDate="1" containsString="0" containsBlank="1" minDate="1930-03-30T00:00:00" maxDate="2021-10-20T00:00:00"/>
    </cacheField>
    <cacheField name="Inactive Date" numFmtId="0">
      <sharedItems containsNonDate="0" containsDate="1" containsString="0" containsBlank="1" minDate="2021-01-01T00:00:00" maxDate="2021-10-17T00:00:00"/>
    </cacheField>
    <cacheField name="Agent Profile" numFmtId="0">
      <sharedItems containsBlank="1" count="5">
        <s v="Intermediate (60-90)"/>
        <s v="Tenured (90+)"/>
        <s v="Ramping (30-60)"/>
        <s v="Nesting (0-30)"/>
        <m/>
      </sharedItems>
    </cacheField>
    <cacheField name="EnterpriseID" numFmtId="0">
      <sharedItems containsBlank="1"/>
    </cacheField>
    <cacheField name="Current OMP" numFmtId="3">
      <sharedItems containsBlank="1"/>
    </cacheField>
  </cacheFields>
  <extLst>
    <ext xmlns:x14="http://schemas.microsoft.com/office/spreadsheetml/2009/9/main" uri="{725AE2AE-9491-48be-B2B4-4EB974FC3084}">
      <x14:pivotCacheDefinition pivotCacheId="7689069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2">
  <r>
    <s v="100070628824552"/>
    <s v="Aasha Ashok"/>
    <s v="Norm Girard"/>
    <s v="Nesting"/>
    <n v="40"/>
    <x v="0"/>
    <d v="2021-08-02T00:00:00"/>
    <m/>
    <x v="0"/>
    <s v="aasha.ashok"/>
    <s v=""/>
  </r>
  <r>
    <s v="100042910161360"/>
    <s v="Adam Dellow"/>
    <s v="Angela Ndlovu"/>
    <s v="ES"/>
    <n v="24"/>
    <x v="0"/>
    <d v="2019-11-18T00:00:00"/>
    <m/>
    <x v="1"/>
    <s v="adam.dellow"/>
    <s v=""/>
  </r>
  <r>
    <s v="100066840530871"/>
    <s v="Adam Warren"/>
    <s v="Lesley Graham"/>
    <s v="SBG"/>
    <n v="37"/>
    <x v="0"/>
    <d v="2021-05-21T00:00:00"/>
    <m/>
    <x v="1"/>
    <s v="adam.warren"/>
    <s v="Inactive"/>
  </r>
  <r>
    <s v="100034464141313"/>
    <s v="Adeshina Shittu"/>
    <s v="Norm Girard"/>
    <s v="GBG"/>
    <n v="18"/>
    <x v="0"/>
    <d v="2019-04-01T00:00:00"/>
    <m/>
    <x v="1"/>
    <s v="adeshina.shittu"/>
    <s v=""/>
  </r>
  <r>
    <s v="100061956365776"/>
    <s v="Adewale Saliu"/>
    <s v="Brenda Piech"/>
    <s v="GBG"/>
    <n v="33"/>
    <x v="0"/>
    <d v="2021-02-05T00:00:00"/>
    <m/>
    <x v="1"/>
    <s v="Adewale.saliu"/>
    <s v="Inactive"/>
  </r>
  <r>
    <s v="100064902596466"/>
    <s v="Ahana Reji"/>
    <s v="Marta Narbutt"/>
    <s v="GBG"/>
    <n v="36"/>
    <x v="0"/>
    <d v="2021-04-12T00:00:00"/>
    <m/>
    <x v="1"/>
    <s v="ahana.reji"/>
    <s v=""/>
  </r>
  <r>
    <s v="100028283575682"/>
    <s v="Akeem Rolle"/>
    <s v="Marta Narbutt"/>
    <s v="SBG"/>
    <n v="34"/>
    <x v="1"/>
    <d v="2021-03-08T00:00:00"/>
    <d v="2021-03-17T00:00:00"/>
    <x v="1"/>
    <s v="akeem.rolle"/>
    <s v=""/>
  </r>
  <r>
    <s v="100068251747427"/>
    <s v="Akshay Kumar Thakkar"/>
    <s v="Vanna Mom"/>
    <s v="SBG"/>
    <n v="38"/>
    <x v="0"/>
    <d v="2021-06-14T00:00:00"/>
    <m/>
    <x v="1"/>
    <s v="akshaykumar.thakkar"/>
    <s v="Inactive"/>
  </r>
  <r>
    <s v="100021425198405"/>
    <s v="Alan Martin"/>
    <s v="Lesley Graham"/>
    <s v="GBG"/>
    <n v="4"/>
    <x v="1"/>
    <d v="2017-09-05T00:00:00"/>
    <d v="2021-04-15T00:00:00"/>
    <x v="1"/>
    <s v="alan.a.martin"/>
    <s v=""/>
  </r>
  <r>
    <s v="100063649175348"/>
    <s v="Alana Dren"/>
    <s v="Lindsey Smith"/>
    <s v="GBG"/>
    <n v="34"/>
    <x v="0"/>
    <d v="2021-03-08T00:00:00"/>
    <m/>
    <x v="1"/>
    <s v="Alana.dren"/>
    <s v="Inactive"/>
  </r>
  <r>
    <s v="100062019842366"/>
    <s v="Alex Pak"/>
    <s v="Brenda Piech"/>
    <s v="GBG"/>
    <n v="33"/>
    <x v="0"/>
    <d v="2021-02-05T00:00:00"/>
    <m/>
    <x v="1"/>
    <s v="alex.pak"/>
    <s v=""/>
  </r>
  <r>
    <s v="100056962474866"/>
    <s v="Allan Viquez Boniche"/>
    <s v="Brenda Piech"/>
    <s v="SBG"/>
    <n v="32"/>
    <x v="0"/>
    <d v="2020-11-09T00:00:00"/>
    <m/>
    <x v="1"/>
    <s v="allan.viquez.boniche"/>
    <s v=""/>
  </r>
  <r>
    <s v="100025515814520"/>
    <s v="Alyssa Monroe"/>
    <s v="Lesley Graham"/>
    <s v="GBG"/>
    <n v="12"/>
    <x v="2"/>
    <d v="2018-05-07T00:00:00"/>
    <m/>
    <x v="1"/>
    <s v="alyssa.monroe"/>
    <s v=""/>
  </r>
  <r>
    <s v="100017069133181"/>
    <s v="Amanda Corbi"/>
    <s v="Norm Girard"/>
    <s v="GBG"/>
    <n v="2"/>
    <x v="0"/>
    <d v="2017-06-12T00:00:00"/>
    <m/>
    <x v="1"/>
    <s v="amanda.corbi"/>
    <s v=""/>
  </r>
  <r>
    <s v="100068092575931"/>
    <s v="Amanda Ingabire"/>
    <s v="Brenda Piech"/>
    <s v="SBG"/>
    <n v="38"/>
    <x v="1"/>
    <d v="2021-06-14T00:00:00"/>
    <d v="2021-09-21T00:00:00"/>
    <x v="1"/>
    <s v="amanda.ingabire"/>
    <s v="Active"/>
  </r>
  <r>
    <s v="100069615225956"/>
    <s v="Ananda Pathi"/>
    <s v="Lesley Graham"/>
    <s v="GBG"/>
    <n v="39"/>
    <x v="1"/>
    <d v="2021-07-19T00:00:00"/>
    <d v="2021-09-23T00:00:00"/>
    <x v="1"/>
    <s v="a.lakshmana.pathi"/>
    <s v="Active"/>
  </r>
  <r>
    <s v="100043213320631"/>
    <s v="Andrew Vanderhout"/>
    <s v="Angela Ndlovu"/>
    <s v="ES"/>
    <n v="24"/>
    <x v="0"/>
    <d v="2019-11-18T00:00:00"/>
    <m/>
    <x v="1"/>
    <s v="andrew.p.vanderhout"/>
    <s v=""/>
  </r>
  <r>
    <s v="100048666701033"/>
    <s v="Aneeq Najam"/>
    <s v="Norm Girard"/>
    <s v="GBG"/>
    <n v="34"/>
    <x v="0"/>
    <d v="2021-03-08T00:00:00"/>
    <m/>
    <x v="1"/>
    <s v="aneeq.najam"/>
    <s v=""/>
  </r>
  <r>
    <s v="100069620685931"/>
    <s v="Ankush Roy"/>
    <s v="Vanna Mom"/>
    <s v="GBG"/>
    <n v="39"/>
    <x v="0"/>
    <d v="2021-07-19T00:00:00"/>
    <m/>
    <x v="1"/>
    <s v="ankush.a.roy"/>
    <s v="Inactive"/>
  </r>
  <r>
    <s v="100035802374377"/>
    <s v="Anthony Olufeko"/>
    <s v="Vanna Mom"/>
    <s v="GBG"/>
    <n v="20"/>
    <x v="1"/>
    <d v="2019-05-13T00:00:00"/>
    <d v="2021-03-09T00:00:00"/>
    <x v="1"/>
    <s v="anthony.olufeko"/>
    <s v=""/>
  </r>
  <r>
    <s v="100068028110408"/>
    <s v="Anton Sotomayor"/>
    <s v="Marta Narbutt"/>
    <s v="SBG"/>
    <n v="38"/>
    <x v="1"/>
    <d v="2021-06-14T00:00:00"/>
    <d v="2021-07-17T00:00:00"/>
    <x v="1"/>
    <s v="a.sedeno-sotomayor"/>
    <s v=""/>
  </r>
  <r>
    <s v="100064260942579"/>
    <s v="April Scott"/>
    <s v="Marta Narbutt"/>
    <s v="-"/>
    <n v="35"/>
    <x v="1"/>
    <d v="2021-03-26T00:00:00"/>
    <d v="2021-04-14T00:00:00"/>
    <x v="1"/>
    <s v="april.scott"/>
    <s v=""/>
  </r>
  <r>
    <s v="100065088168221"/>
    <s v="Attia Khan"/>
    <s v="Megan Henry"/>
    <s v="SBG"/>
    <n v="36"/>
    <x v="1"/>
    <d v="2021-04-12T00:00:00"/>
    <d v="2021-06-14T00:00:00"/>
    <x v="1"/>
    <s v="attia.khan"/>
    <s v=""/>
  </r>
  <r>
    <s v="100056514775068"/>
    <s v="Ayushi Singh"/>
    <s v="Brenda Piech"/>
    <s v="GBG"/>
    <n v="32"/>
    <x v="0"/>
    <d v="2020-11-09T00:00:00"/>
    <m/>
    <x v="1"/>
    <s v="ayushi.p.singh"/>
    <s v=""/>
  </r>
  <r>
    <s v="100034546875834"/>
    <s v="Banan Mohamed"/>
    <s v="Vanna Mom"/>
    <s v="GBG"/>
    <n v="19"/>
    <x v="0"/>
    <d v="2019-04-01T00:00:00"/>
    <m/>
    <x v="1"/>
    <s v="banan.mohamed"/>
    <s v="Active"/>
  </r>
  <r>
    <s v="100071285225866"/>
    <s v="Benedicto Capistrano"/>
    <s v="Marta Narbutt"/>
    <s v="Nesting"/>
    <n v="41"/>
    <x v="0"/>
    <d v="2021-08-30T00:00:00"/>
    <m/>
    <x v="2"/>
    <s v="benedicto.capistrano"/>
    <s v=""/>
  </r>
  <r>
    <s v="100048748080150"/>
    <s v="Benjamin Rabishaw"/>
    <s v="Support"/>
    <s v="Support"/>
    <n v="27"/>
    <x v="3"/>
    <d v="1930-03-30T00:00:00"/>
    <d v="2021-09-28T00:00:00"/>
    <x v="1"/>
    <s v="benjamin.t.rabishaw"/>
    <s v=""/>
  </r>
  <r>
    <s v="100034551165241"/>
    <s v="Bhagavathi Shankar"/>
    <s v="Support"/>
    <s v="Support"/>
    <n v="18"/>
    <x v="3"/>
    <d v="2019-04-01T00:00:00"/>
    <m/>
    <x v="1"/>
    <s v="bhagavathi.shankar"/>
    <s v=""/>
  </r>
  <r>
    <s v="100048228742973"/>
    <s v="Breanna Rowe"/>
    <s v="Angela Ndlovu"/>
    <s v="ES"/>
    <n v="27"/>
    <x v="0"/>
    <d v="1930-03-30T00:00:00"/>
    <m/>
    <x v="1"/>
    <s v="breanna.rowe"/>
    <s v=""/>
  </r>
  <r>
    <s v="100022946693263"/>
    <s v="Brenda Piech"/>
    <s v="Support"/>
    <s v="Support"/>
    <n v="7"/>
    <x v="3"/>
    <d v="2017-12-11T00:00:00"/>
    <m/>
    <x v="1"/>
    <s v="brenda.piech"/>
    <s v=""/>
  </r>
  <r>
    <s v="100063571716665"/>
    <s v="Cassandra Smith"/>
    <s v="Marta Narbutt"/>
    <s v="-"/>
    <n v="34"/>
    <x v="1"/>
    <d v="2021-03-08T00:00:00"/>
    <d v="2021-03-17T00:00:00"/>
    <x v="1"/>
    <s v="Cassandra.smith"/>
    <s v=""/>
  </r>
  <r>
    <s v="100067169795790"/>
    <s v="Chelsea Barlow"/>
    <s v="Marta Narbutt"/>
    <s v="SBG"/>
    <n v="37"/>
    <x v="1"/>
    <d v="2021-05-21T00:00:00"/>
    <d v="2021-06-10T00:00:00"/>
    <x v="1"/>
    <s v="chelsea.a.barlow"/>
    <s v=""/>
  </r>
  <r>
    <s v="100025431165149"/>
    <s v="Chris Knight"/>
    <s v="Angela Ndlovu"/>
    <s v="ES"/>
    <n v="11"/>
    <x v="0"/>
    <d v="2018-05-07T00:00:00"/>
    <m/>
    <x v="1"/>
    <s v="chris.knight"/>
    <s v=""/>
  </r>
  <r>
    <s v="100024494963192"/>
    <s v="Christina Notario"/>
    <s v="Support"/>
    <s v="Support"/>
    <n v="8"/>
    <x v="3"/>
    <d v="2018-03-19T00:00:00"/>
    <m/>
    <x v="1"/>
    <s v="christina.l.notario"/>
    <s v=""/>
  </r>
  <r>
    <s v="100045796701509"/>
    <s v="Christopher Bisson"/>
    <s v="Lesley Graham"/>
    <s v="GBG"/>
    <n v="26"/>
    <x v="0"/>
    <d v="2020-02-03T00:00:00"/>
    <m/>
    <x v="1"/>
    <s v="christopher.bisson"/>
    <s v=""/>
  </r>
  <r>
    <s v="100037440802655"/>
    <s v="Chukwufumnanya Odita"/>
    <s v="Angela Ndlovu"/>
    <s v="ES"/>
    <n v="21"/>
    <x v="0"/>
    <d v="2019-06-24T00:00:00"/>
    <m/>
    <x v="1"/>
    <s v="chukwufumnanya.odita"/>
    <s v=""/>
  </r>
  <r>
    <s v="100056475445957"/>
    <s v="Courtney Pearce"/>
    <s v="Marta Narbutt"/>
    <s v="FMPA"/>
    <n v="32"/>
    <x v="1"/>
    <d v="2020-11-09T00:00:00"/>
    <d v="2021-01-01T00:00:00"/>
    <x v="1"/>
    <s v="courtney.pearce"/>
    <s v=""/>
  </r>
  <r>
    <s v="100033307280224"/>
    <s v="Crystal Tache"/>
    <s v="Support"/>
    <s v="Support"/>
    <n v="17"/>
    <x v="3"/>
    <d v="2019-02-18T00:00:00"/>
    <m/>
    <x v="1"/>
    <s v="crystal.tache"/>
    <s v=""/>
  </r>
  <r>
    <s v="100061626807357"/>
    <s v="Damian Luciani"/>
    <s v="Support"/>
    <s v="Support"/>
    <n v="33"/>
    <x v="3"/>
    <d v="2021-02-05T00:00:00"/>
    <d v="2021-09-05T00:00:00"/>
    <x v="1"/>
    <s v="damian.luciani"/>
    <s v="Inactive"/>
  </r>
  <r>
    <s v="100053695779042"/>
    <s v="Daniel Jordan"/>
    <s v="Lindsey Smith"/>
    <s v="GBG"/>
    <n v="29"/>
    <x v="1"/>
    <d v="2020-08-03T00:00:00"/>
    <m/>
    <x v="1"/>
    <s v="daniel.jordan"/>
    <s v="Inactive"/>
  </r>
  <r>
    <s v="100064053351408"/>
    <s v="David Jones"/>
    <s v="Brenda Piech"/>
    <s v="SBG"/>
    <n v="37"/>
    <x v="1"/>
    <d v="2021-05-21T00:00:00"/>
    <d v="2021-09-01T00:00:00"/>
    <x v="1"/>
    <s v="d.f.jones"/>
    <s v=""/>
  </r>
  <r>
    <s v="100068338263066"/>
    <s v="David Lazcano"/>
    <s v="Megan Henry"/>
    <s v="SBG"/>
    <n v="38"/>
    <x v="1"/>
    <d v="2021-06-14T00:00:00"/>
    <d v="2021-08-30T00:00:00"/>
    <x v="1"/>
    <s v="david.lazcano"/>
    <s v="Inactive"/>
  </r>
  <r>
    <s v="100068007771216"/>
    <s v="Derrick Gordon"/>
    <s v="Damian Luciani"/>
    <s v="SBG"/>
    <n v="38"/>
    <x v="0"/>
    <d v="2021-06-14T00:00:00"/>
    <m/>
    <x v="1"/>
    <s v="derrick.gordon"/>
    <s v="Inactive"/>
  </r>
  <r>
    <s v="100069914588501"/>
    <s v="Derrick Thibault"/>
    <s v="Brenda Piech"/>
    <s v="SBG"/>
    <n v="39"/>
    <x v="0"/>
    <d v="2021-07-19T00:00:00"/>
    <m/>
    <x v="1"/>
    <s v="derrick.thibault"/>
    <s v="Inactive"/>
  </r>
  <r>
    <s v="100023077596935"/>
    <s v="Diedre Warner"/>
    <s v="Vanna Mom"/>
    <s v="GBG"/>
    <n v="7"/>
    <x v="0"/>
    <d v="2017-12-11T00:00:00"/>
    <m/>
    <x v="1"/>
    <s v="diedre.warner"/>
    <s v=""/>
  </r>
  <r>
    <s v="100065704149410"/>
    <s v="Divesh Monga"/>
    <s v="Brenda Piech"/>
    <s v="Nesting"/>
    <n v="41"/>
    <x v="0"/>
    <d v="2021-08-30T00:00:00"/>
    <m/>
    <x v="2"/>
    <s v="divesh.monga"/>
    <s v=""/>
  </r>
  <r>
    <s v="100069357777163"/>
    <s v="Divya Inbaraj"/>
    <s v="Norm Girard"/>
    <s v="SBG"/>
    <n v="39"/>
    <x v="0"/>
    <d v="2021-07-19T00:00:00"/>
    <m/>
    <x v="1"/>
    <s v="d.inbaraj"/>
    <s v="Inactive"/>
  </r>
  <r>
    <s v="100033568623381"/>
    <s v="Dylan Morrissey-Black"/>
    <s v="Lindsey Smith"/>
    <s v="GBG"/>
    <n v="17"/>
    <x v="0"/>
    <d v="2019-02-18T00:00:00"/>
    <m/>
    <x v="1"/>
    <s v="d.morrissey-black"/>
    <s v=""/>
  </r>
  <r>
    <s v="100065056339614"/>
    <s v="Edward Smith"/>
    <s v="Marta Narbutt"/>
    <s v="SBG"/>
    <n v="36"/>
    <x v="1"/>
    <d v="2021-04-12T00:00:00"/>
    <d v="2021-08-03T00:00:00"/>
    <x v="1"/>
    <s v="edward.b.smith"/>
    <s v=""/>
  </r>
  <r>
    <s v="100032546457314"/>
    <s v="Eliyah Carron"/>
    <s v="Marta Narbutt"/>
    <s v="-"/>
    <n v="34"/>
    <x v="1"/>
    <d v="2021-03-08T00:00:00"/>
    <d v="2021-03-15T00:00:00"/>
    <x v="1"/>
    <s v="eliyah.carron"/>
    <s v=""/>
  </r>
  <r>
    <s v="100039550681310"/>
    <s v="Elizabeth Emerson"/>
    <s v="Vanna Mom"/>
    <s v="GBG"/>
    <n v="22"/>
    <x v="0"/>
    <d v="2019-08-05T00:00:00"/>
    <m/>
    <x v="1"/>
    <s v="elizabeth.emerson"/>
    <s v=""/>
  </r>
  <r>
    <s v="100025424596331"/>
    <s v="Emmanuel Akowuah"/>
    <s v="Lindsey Smith"/>
    <s v="GBG"/>
    <n v="11"/>
    <x v="4"/>
    <d v="2018-05-07T00:00:00"/>
    <m/>
    <x v="1"/>
    <s v="emmanuel.akowuah"/>
    <s v=""/>
  </r>
  <r>
    <s v="100063539710574"/>
    <s v="Emmanuel Muhiga"/>
    <s v="Brenda Piech"/>
    <s v="SBG"/>
    <n v="34"/>
    <x v="1"/>
    <d v="2021-03-08T00:00:00"/>
    <d v="2021-06-16T00:00:00"/>
    <x v="1"/>
    <s v="emmanuel.muhiga"/>
    <s v=""/>
  </r>
  <r>
    <s v="100067207533788"/>
    <s v="Eric Neron"/>
    <s v="Marta Narbutt"/>
    <s v="SBG"/>
    <n v="37"/>
    <x v="1"/>
    <d v="2021-05-21T00:00:00"/>
    <d v="2021-05-24T00:00:00"/>
    <x v="1"/>
    <s v="eric.neron"/>
    <s v=""/>
  </r>
  <r>
    <s v="100035434827308"/>
    <s v="Erika Rinaldis"/>
    <s v="Lesley Graham"/>
    <s v="SBG"/>
    <n v="34"/>
    <x v="1"/>
    <d v="2021-03-08T00:00:00"/>
    <d v="2021-07-06T00:00:00"/>
    <x v="1"/>
    <s v="Erika.rinaldis"/>
    <s v=""/>
  </r>
  <r>
    <s v="100064044981961"/>
    <s v="Estelle Suzic"/>
    <s v="Brenda Piech"/>
    <s v="GBG"/>
    <n v="35"/>
    <x v="0"/>
    <d v="2021-03-26T00:00:00"/>
    <m/>
    <x v="1"/>
    <s v="estelle.suzic"/>
    <s v="Active"/>
  </r>
  <r>
    <s v="100064084250279"/>
    <s v="Ewurama Gyapeaba Acquah"/>
    <s v="Marta Narbutt"/>
    <s v="SBG"/>
    <n v="35"/>
    <x v="0"/>
    <d v="2021-03-26T00:00:00"/>
    <m/>
    <x v="1"/>
    <s v="ewurama.acquah"/>
    <s v="Active"/>
  </r>
  <r>
    <s v="100017051347723"/>
    <s v="Ferney Detouche-Weekes"/>
    <s v="Joel Niddrie"/>
    <s v="GBG"/>
    <n v="2"/>
    <x v="0"/>
    <d v="2017-06-13T00:00:00"/>
    <m/>
    <x v="1"/>
    <s v="f.detouche-weekes"/>
    <s v=""/>
  </r>
  <r>
    <s v="100033477578977"/>
    <s v="Folake Solanke"/>
    <s v="Support"/>
    <s v="Support"/>
    <n v="17"/>
    <x v="3"/>
    <d v="2019-02-18T00:00:00"/>
    <m/>
    <x v="1"/>
    <s v="folake.solanke"/>
    <s v=""/>
  </r>
  <r>
    <s v="100069809408098"/>
    <s v="Garbita Gupta"/>
    <s v="Marta Narbutt"/>
    <s v="SBG"/>
    <n v="39"/>
    <x v="1"/>
    <d v="2021-07-19T00:00:00"/>
    <d v="2021-10-04T00:00:00"/>
    <x v="1"/>
    <s v="garbita.gupta"/>
    <s v="Inactive"/>
  </r>
  <r>
    <s v="100044882678488"/>
    <s v="Geoffrey Bassett"/>
    <s v="Vanna Mom"/>
    <s v="GBG"/>
    <n v="25"/>
    <x v="0"/>
    <d v="2020-01-06T00:00:00"/>
    <m/>
    <x v="1"/>
    <s v="geoffrey.bassett"/>
    <s v=""/>
  </r>
  <r>
    <s v="100062162886318"/>
    <s v="Grace Wilson"/>
    <s v="Norm Girard"/>
    <s v="GBG"/>
    <n v="33"/>
    <x v="1"/>
    <d v="2021-02-05T00:00:00"/>
    <d v="2021-07-14T00:00:00"/>
    <x v="1"/>
    <s v="Grace.wilson"/>
    <s v=""/>
  </r>
  <r>
    <s v="100048326447050"/>
    <s v="Gregory Boyd"/>
    <s v="Support"/>
    <s v="Support"/>
    <n v="27"/>
    <x v="3"/>
    <d v="1930-03-30T00:00:00"/>
    <m/>
    <x v="1"/>
    <s v="gregory.boyd"/>
    <s v=""/>
  </r>
  <r>
    <s v="100063502961743"/>
    <s v="Hajar Afrooz"/>
    <s v="Vanna Mom"/>
    <s v="SBG"/>
    <n v="34"/>
    <x v="0"/>
    <d v="2021-03-08T00:00:00"/>
    <m/>
    <x v="1"/>
    <s v="hajar.afrooz"/>
    <s v="Inactive"/>
  </r>
  <r>
    <s v="100030269094126"/>
    <s v="Halee Warner"/>
    <s v="Lesley Graham"/>
    <s v="GBG"/>
    <n v="15"/>
    <x v="0"/>
    <d v="2018-12-10T00:00:00"/>
    <m/>
    <x v="1"/>
    <s v="halee.warner"/>
    <s v=""/>
  </r>
  <r>
    <s v="100070566427051"/>
    <s v="Harpreet Kaur"/>
    <s v="Norm Girard"/>
    <s v="Nesting"/>
    <n v="40"/>
    <x v="0"/>
    <d v="2021-08-02T00:00:00"/>
    <m/>
    <x v="0"/>
    <s v="harpreet.u.kaur"/>
    <s v="Inactive"/>
  </r>
  <r>
    <s v="100069745241066"/>
    <s v="Harshada Bagade"/>
    <s v="Marta Narbutt"/>
    <s v="SBG"/>
    <n v="39"/>
    <x v="0"/>
    <d v="2021-07-19T00:00:00"/>
    <m/>
    <x v="1"/>
    <s v="harshada.bagade"/>
    <s v="Inactive"/>
  </r>
  <r>
    <s v="100032453741139"/>
    <s v="Hind Kunna"/>
    <s v="Norm Girard"/>
    <s v="GBG"/>
    <n v="28"/>
    <x v="0"/>
    <d v="2020-06-01T00:00:00"/>
    <m/>
    <x v="1"/>
    <s v="hind.kunna"/>
    <s v=""/>
  </r>
  <r>
    <s v="100063697383315"/>
    <s v="Hira Rizwan"/>
    <s v="Megan Henry"/>
    <s v="GBG"/>
    <n v="34"/>
    <x v="1"/>
    <d v="2021-03-08T00:00:00"/>
    <d v="2021-08-27T00:00:00"/>
    <x v="1"/>
    <s v="hira.rizwan"/>
    <s v=""/>
  </r>
  <r>
    <s v="100044797333121"/>
    <s v="Ian Murray"/>
    <s v="Vanna Mom"/>
    <s v="GBG"/>
    <n v="25"/>
    <x v="0"/>
    <d v="2020-01-06T00:00:00"/>
    <m/>
    <x v="1"/>
    <s v="ian.murray"/>
    <s v=""/>
  </r>
  <r>
    <s v="100056889757790"/>
    <s v="Indudhar Chandrappa"/>
    <s v="Brenda Piech"/>
    <s v="GBG"/>
    <n v="32"/>
    <x v="0"/>
    <d v="2020-11-09T00:00:00"/>
    <m/>
    <x v="1"/>
    <s v="i.chandrappa"/>
    <s v=""/>
  </r>
  <r>
    <s v="100025522983496"/>
    <s v="Ingrid Aguilar"/>
    <s v="Lindsey Smith"/>
    <s v="GBG"/>
    <n v="11"/>
    <x v="0"/>
    <d v="2018-05-07T00:00:00"/>
    <m/>
    <x v="1"/>
    <s v="ingrid.aguilar"/>
    <s v=""/>
  </r>
  <r>
    <s v="100051066349218"/>
    <s v="Irene Tigere"/>
    <s v="Norm Girard"/>
    <s v="SBG"/>
    <n v="28"/>
    <x v="1"/>
    <d v="2020-06-01T00:00:00"/>
    <d v="2021-06-01T00:00:00"/>
    <x v="1"/>
    <s v="irene.tigere"/>
    <s v=""/>
  </r>
  <r>
    <s v="100046159294508"/>
    <s v="Isaac Twinomujuni"/>
    <s v="Lindsey Smith"/>
    <s v="GBG"/>
    <n v="26"/>
    <x v="1"/>
    <d v="2020-02-03T00:00:00"/>
    <d v="2021-05-03T00:00:00"/>
    <x v="1"/>
    <s v="isaac.twinomujuni"/>
    <s v=""/>
  </r>
  <r>
    <s v="100025057961095"/>
    <s v="Jackie McShannon"/>
    <s v="Support"/>
    <s v="Support"/>
    <n v="10"/>
    <x v="3"/>
    <d v="2018-04-16T00:00:00"/>
    <m/>
    <x v="1"/>
    <s v="jackie.mcshannon"/>
    <s v=""/>
  </r>
  <r>
    <s v="100068077906281"/>
    <s v="Jainish Popawala"/>
    <s v="Marta Narbutt"/>
    <s v="SBG"/>
    <n v="38"/>
    <x v="1"/>
    <d v="2021-06-14T00:00:00"/>
    <d v="2021-06-30T00:00:00"/>
    <x v="1"/>
    <s v="jainish.popawala"/>
    <s v=""/>
  </r>
  <r>
    <s v="100067091649540"/>
    <s v="Jamie Lee Henry"/>
    <s v="Lindsey Smith"/>
    <s v="SBG"/>
    <n v="37"/>
    <x v="0"/>
    <d v="2021-05-21T00:00:00"/>
    <m/>
    <x v="1"/>
    <s v="jamie.lee.henry"/>
    <s v="Inactive"/>
  </r>
  <r>
    <s v="100046506673594"/>
    <s v="Janika Parmar"/>
    <s v="Lesley Graham"/>
    <s v="GBG"/>
    <n v="30"/>
    <x v="1"/>
    <d v="2020-08-31T00:00:00"/>
    <d v="2021-08-17T00:00:00"/>
    <x v="1"/>
    <s v="janika.parmar"/>
    <s v=""/>
  </r>
  <r>
    <s v="100048604145251"/>
    <s v="Jasmine Coomer-Byrne"/>
    <s v="Support"/>
    <s v="Support"/>
    <n v="27"/>
    <x v="3"/>
    <d v="1930-03-30T00:00:00"/>
    <m/>
    <x v="1"/>
    <s v="jasmine.coomer-byrne"/>
    <s v=""/>
  </r>
  <r>
    <s v="100057022477050"/>
    <s v="Jason Branton"/>
    <s v="Brenda Piech"/>
    <s v="SBG"/>
    <n v="32"/>
    <x v="1"/>
    <d v="2020-11-09T00:00:00"/>
    <d v="2021-04-15T00:00:00"/>
    <x v="1"/>
    <s v="jason.branton"/>
    <s v=""/>
  </r>
  <r>
    <s v="100071243426446"/>
    <s v="Janet Castro"/>
    <s v="Lesley Graham"/>
    <s v="Nesting"/>
    <n v="41"/>
    <x v="0"/>
    <d v="2021-08-30T00:00:00"/>
    <m/>
    <x v="2"/>
    <s v="cristian.vargas"/>
    <s v=""/>
  </r>
  <r>
    <s v="100066954015640"/>
    <s v="Jaspreet Jaspreet"/>
    <s v="Marta Narbutt"/>
    <s v="SBG"/>
    <n v="37"/>
    <x v="0"/>
    <d v="2021-05-21T00:00:00"/>
    <m/>
    <x v="1"/>
    <s v="jaspreet.jaspreet"/>
    <s v=""/>
  </r>
  <r>
    <s v="100070230200931"/>
    <s v="Jesse Fournier"/>
    <s v="Marta Narbutt"/>
    <s v="Nesting"/>
    <n v="40"/>
    <x v="1"/>
    <d v="2021-08-02T00:00:00"/>
    <d v="2021-08-16T00:00:00"/>
    <x v="0"/>
    <s v="jesse.fournier"/>
    <s v=""/>
  </r>
  <r>
    <s v="100034445302330"/>
    <s v="Jessica James"/>
    <s v="Lesley Graham"/>
    <s v="GBG"/>
    <n v="19"/>
    <x v="1"/>
    <d v="2019-04-01T00:00:00"/>
    <d v="2021-05-05T00:00:00"/>
    <x v="1"/>
    <s v="jessica.b.james"/>
    <s v=""/>
  </r>
  <r>
    <s v="100033143779826"/>
    <s v="Jay Langaliya"/>
    <s v="Lesley Graham"/>
    <s v="GBG"/>
    <n v="34"/>
    <x v="0"/>
    <d v="2021-03-08T00:00:00"/>
    <m/>
    <x v="1"/>
    <s v="jay.langaliya"/>
    <s v=""/>
  </r>
  <r>
    <s v="100023099321145"/>
    <s v="Joel Niddrie"/>
    <s v="Support"/>
    <s v="Support"/>
    <n v="7"/>
    <x v="3"/>
    <d v="2017-12-11T00:00:00"/>
    <m/>
    <x v="1"/>
    <s v="joel.niddrie"/>
    <s v=""/>
  </r>
  <r>
    <s v="100064027972853"/>
    <s v="John Carter"/>
    <s v="Megan Henry"/>
    <s v="GBG"/>
    <n v="35"/>
    <x v="1"/>
    <d v="2021-03-26T00:00:00"/>
    <d v="2021-06-10T00:00:00"/>
    <x v="1"/>
    <s v="john.carter"/>
    <s v=""/>
  </r>
  <r>
    <s v="100046232890640"/>
    <s v="Jissa Cherian"/>
    <s v="Angela Ndlovu"/>
    <s v="ES"/>
    <n v="26"/>
    <x v="0"/>
    <d v="2020-02-03T00:00:00"/>
    <m/>
    <x v="1"/>
    <s v="jissa.cherian"/>
    <s v=""/>
  </r>
  <r>
    <s v="100029299462348"/>
    <s v="John Macalanda"/>
    <s v="Angela Ndlovu"/>
    <s v="ES"/>
    <n v="14"/>
    <x v="0"/>
    <d v="2018-11-06T00:00:00"/>
    <m/>
    <x v="1"/>
    <s v="john.macalanda"/>
    <s v=""/>
  </r>
  <r>
    <s v="100064166386393"/>
    <s v="Jonahlee Soriano"/>
    <s v="Lesley Graham"/>
    <s v="GBG"/>
    <n v="35"/>
    <x v="0"/>
    <d v="2021-03-26T00:00:00"/>
    <m/>
    <x v="1"/>
    <s v="Jonahlee.soriano"/>
    <s v=""/>
  </r>
  <r>
    <s v="100070670612685"/>
    <s v="Joyce Monsale"/>
    <s v="Marta Narbutt"/>
    <s v="Nesting"/>
    <n v="40"/>
    <x v="1"/>
    <d v="2021-08-02T00:00:00"/>
    <d v="2021-09-07T00:00:00"/>
    <x v="0"/>
    <s v="joyce.monsale"/>
    <s v=""/>
  </r>
  <r>
    <s v="100071304993051"/>
    <s v="Joshua Abraham"/>
    <s v="Lesley Graham"/>
    <s v="Nesting"/>
    <n v="41"/>
    <x v="0"/>
    <d v="2021-08-30T00:00:00"/>
    <m/>
    <x v="2"/>
    <s v="joshua.a.abraham"/>
    <s v=""/>
  </r>
  <r>
    <s v="100033337848243"/>
    <s v="Kassidy Nelles"/>
    <s v="Vanna Mom"/>
    <s v="GBG"/>
    <n v="24"/>
    <x v="1"/>
    <d v="2019-11-18T00:00:00"/>
    <d v="2021-04-30T00:00:00"/>
    <x v="1"/>
    <s v="kasidy.nelles"/>
    <s v=""/>
  </r>
  <r>
    <s v="100068270195648"/>
    <s v="Kamal Raji"/>
    <s v="Brenda Piech"/>
    <s v="SBG"/>
    <n v="38"/>
    <x v="0"/>
    <d v="2021-06-14T00:00:00"/>
    <m/>
    <x v="1"/>
    <s v="kamal.raji"/>
    <s v="Inactive"/>
  </r>
  <r>
    <s v="100025108054277"/>
    <s v="Kate Hutson"/>
    <s v="Norm Girard"/>
    <s v="-"/>
    <n v="9"/>
    <x v="2"/>
    <d v="2018-03-23T00:00:00"/>
    <m/>
    <x v="1"/>
    <s v="kathryn.hutson"/>
    <s v=""/>
  </r>
  <r>
    <s v="100065243411479"/>
    <s v="Katherine Davies"/>
    <s v="Marta Narbutt"/>
    <s v="GBG"/>
    <n v="36"/>
    <x v="0"/>
    <d v="2021-04-12T00:00:00"/>
    <m/>
    <x v="1"/>
    <s v="k.davies"/>
    <s v=""/>
  </r>
  <r>
    <s v="100065118736999"/>
    <s v="Katrina Pichelli"/>
    <s v="Brenda Piech"/>
    <s v="GBG"/>
    <n v="36"/>
    <x v="0"/>
    <d v="2021-04-12T00:00:00"/>
    <m/>
    <x v="1"/>
    <s v="katrina.pichelli"/>
    <s v="Inactive"/>
  </r>
  <r>
    <s v="100070569816825"/>
    <s v="Kena Patel"/>
    <s v="Brenda Piech"/>
    <s v="Nesting"/>
    <n v="40"/>
    <x v="0"/>
    <d v="2021-08-02T00:00:00"/>
    <m/>
    <x v="0"/>
    <s v="kena.patel"/>
    <s v=""/>
  </r>
  <r>
    <s v="100064211354224"/>
    <s v="Kendall Holness"/>
    <s v="Marta Narbutt"/>
    <s v="GBG"/>
    <n v="35"/>
    <x v="1"/>
    <d v="2021-03-26T00:00:00"/>
    <d v="2021-05-11T00:00:00"/>
    <x v="1"/>
    <s v="Kendall.holness"/>
    <s v=""/>
  </r>
  <r>
    <s v="100069884404590"/>
    <s v="Kendal Hill"/>
    <s v="Marta Narbutt"/>
    <s v="SBG"/>
    <n v="39"/>
    <x v="1"/>
    <d v="2021-07-19T00:00:00"/>
    <d v="2021-09-20T00:00:00"/>
    <x v="1"/>
    <s v="Kendal.hill"/>
    <s v="Inactive"/>
  </r>
  <r>
    <s v="100070470820919"/>
    <s v="Kesha Patel"/>
    <s v="Damian Luciani"/>
    <s v="Nesting"/>
    <n v="40"/>
    <x v="0"/>
    <d v="2021-08-02T00:00:00"/>
    <m/>
    <x v="0"/>
    <s v="kesha.patel"/>
    <s v=""/>
  </r>
  <r>
    <s v="100045787731884"/>
    <s v="Kevin Fazekas"/>
    <s v="Lindsey Smith"/>
    <s v="GBG"/>
    <n v="26"/>
    <x v="1"/>
    <d v="2020-02-03T00:00:00"/>
    <d v="2021-10-15T00:00:00"/>
    <x v="1"/>
    <s v="kevin.fazekas"/>
    <s v="Active"/>
  </r>
  <r>
    <s v="100048263960634"/>
    <s v="Khushbu Mehta"/>
    <s v="Angela Ndlovu"/>
    <s v="ES"/>
    <n v="27"/>
    <x v="0"/>
    <d v="1930-03-30T00:00:00"/>
    <m/>
    <x v="1"/>
    <s v="Khushbu.k.mehta"/>
    <s v=""/>
  </r>
  <r>
    <s v="100054419514947"/>
    <s v="Kyla Cosby"/>
    <s v="Lesley Graham"/>
    <s v="GBG"/>
    <n v="31"/>
    <x v="1"/>
    <d v="2020-09-14T00:00:00"/>
    <d v="2021-05-17T00:00:00"/>
    <x v="1"/>
    <s v="kyla.cosby"/>
    <s v=""/>
  </r>
  <r>
    <s v="100061789305494"/>
    <s v="Kyle Joseph Macdougall"/>
    <s v="Lesley Graham"/>
    <s v="GBG"/>
    <n v="33"/>
    <x v="1"/>
    <d v="2021-02-05T00:00:00"/>
    <d v="2021-06-10T00:00:00"/>
    <x v="1"/>
    <s v="Kyle.macdougall"/>
    <s v=""/>
  </r>
  <r>
    <s v="100069541159106"/>
    <s v="Kiran Mulchandani"/>
    <s v="Vanna Mom"/>
    <s v="SBG"/>
    <n v="39"/>
    <x v="0"/>
    <d v="2021-07-19T00:00:00"/>
    <m/>
    <x v="1"/>
    <s v="kiran.mulchandani"/>
    <s v="Inactive"/>
  </r>
  <r>
    <s v="100054677200530"/>
    <s v="Lisa Wehbe"/>
    <s v="Vanna Mom"/>
    <s v="GBG"/>
    <n v="31"/>
    <x v="1"/>
    <d v="2020-09-14T00:00:00"/>
    <d v="2021-08-12T00:00:00"/>
    <x v="1"/>
    <s v="lisa.wehbe"/>
    <s v="Inactive"/>
  </r>
  <r>
    <s v="100043213658009"/>
    <s v="Lindsay Laronde"/>
    <s v="Vanna Mom"/>
    <s v="GBG"/>
    <n v="24"/>
    <x v="0"/>
    <d v="2019-11-18T00:00:00"/>
    <m/>
    <x v="1"/>
    <s v="Lindsay.laronde"/>
    <s v=""/>
  </r>
  <r>
    <s v="100023037340014"/>
    <s v="Lyla Frick"/>
    <s v="Support"/>
    <s v="Support"/>
    <n v="7"/>
    <x v="3"/>
    <d v="2017-12-11T00:00:00"/>
    <m/>
    <x v="1"/>
    <s v="lyla.frick"/>
    <s v=""/>
  </r>
  <r>
    <s v="100024976401707"/>
    <s v="Lynn Kokoshki"/>
    <s v="Support"/>
    <s v="Support"/>
    <n v="9"/>
    <x v="3"/>
    <d v="2018-04-16T00:00:00"/>
    <m/>
    <x v="1"/>
    <s v="lynn.kokoshki"/>
    <s v=""/>
  </r>
  <r>
    <s v="100026332093758"/>
    <s v="Maame Afia Owusu"/>
    <s v="Lesley Graham"/>
    <s v="GBG"/>
    <n v="30"/>
    <x v="1"/>
    <d v="2020-08-31T00:00:00"/>
    <d v="2021-04-28T00:00:00"/>
    <x v="1"/>
    <s v="maame.owusu"/>
    <s v=""/>
  </r>
  <r>
    <s v="100061583571141"/>
    <s v="Luke Tober"/>
    <s v="Brenda Piech"/>
    <s v="GBG"/>
    <n v="33"/>
    <x v="0"/>
    <d v="2021-02-05T00:00:00"/>
    <m/>
    <x v="1"/>
    <s v="Luke.tober"/>
    <s v=""/>
  </r>
  <r>
    <s v="100061457576639"/>
    <s v="Mahreen Abdullah"/>
    <s v="Lindsey Smith"/>
    <s v="SBG"/>
    <n v="33"/>
    <x v="1"/>
    <d v="2021-02-05T00:00:00"/>
    <d v="2021-04-05T00:00:00"/>
    <x v="1"/>
    <s v="mahreen.abdullah"/>
    <s v=""/>
  </r>
  <r>
    <s v="100042914833731"/>
    <s v="Mackenzie McClemont"/>
    <s v="Norm Girard"/>
    <s v="GBG"/>
    <n v="24"/>
    <x v="0"/>
    <d v="2019-11-18T00:00:00"/>
    <m/>
    <x v="1"/>
    <s v="mackenzie.mcclemont"/>
    <s v=""/>
  </r>
  <r>
    <s v="100068652137921"/>
    <s v="Manan Arora"/>
    <s v="Marta Narbutt"/>
    <s v="Nesting"/>
    <n v="41"/>
    <x v="0"/>
    <d v="2021-08-30T00:00:00"/>
    <m/>
    <x v="2"/>
    <s v="manan.arora"/>
    <s v=""/>
  </r>
  <r>
    <s v="100067092849066"/>
    <s v="Mandeep Kaur"/>
    <s v="Marta Narbutt"/>
    <s v="SBG"/>
    <n v="37"/>
    <x v="0"/>
    <d v="2021-05-21T00:00:00"/>
    <m/>
    <x v="1"/>
    <s v="mandeep.t.kaur"/>
    <s v="Inactive"/>
  </r>
  <r>
    <s v="100065463397529"/>
    <s v="Manu Mohan"/>
    <s v="Damian Luciani"/>
    <s v="Nesting"/>
    <n v="41"/>
    <x v="0"/>
    <d v="2021-08-30T00:00:00"/>
    <m/>
    <x v="2"/>
    <s v="manu.d.mohan"/>
    <s v=""/>
  </r>
  <r>
    <s v="100015534220902"/>
    <s v="Marta Narbutt"/>
    <s v="Support"/>
    <s v="Support"/>
    <n v="1"/>
    <x v="3"/>
    <d v="2017-03-17T00:00:00"/>
    <m/>
    <x v="1"/>
    <s v="marta.narbutt"/>
    <s v=""/>
  </r>
  <r>
    <s v="100056964214778"/>
    <s v="Mary McNeill"/>
    <s v="Brenda Piech"/>
    <s v="GBG"/>
    <n v="32"/>
    <x v="1"/>
    <d v="2020-11-09T00:00:00"/>
    <d v="2021-05-15T00:00:00"/>
    <x v="1"/>
    <s v="mary.mcneill"/>
    <s v=""/>
  </r>
  <r>
    <s v="100030305151816"/>
    <s v="Mary VanHeeren"/>
    <s v="Lindsey Smith"/>
    <s v="SBG"/>
    <n v="15"/>
    <x v="2"/>
    <d v="2018-12-10T00:00:00"/>
    <m/>
    <x v="1"/>
    <s v="mary.vanheeren"/>
    <s v=""/>
  </r>
  <r>
    <s v="100066746695399"/>
    <s v="Matthew Brown"/>
    <s v="Marta Narbutt"/>
    <s v="SBG"/>
    <n v="37"/>
    <x v="1"/>
    <d v="2021-05-21T00:00:00"/>
    <d v="2021-05-31T00:00:00"/>
    <x v="1"/>
    <s v="matthew.f.brown"/>
    <s v=""/>
  </r>
  <r>
    <s v="100021335450656"/>
    <s v="Matthew Jolliffe"/>
    <s v="Support"/>
    <s v="Support"/>
    <n v="4"/>
    <x v="3"/>
    <d v="2017-08-14T00:00:00"/>
    <m/>
    <x v="1"/>
    <s v="m.jolliffe"/>
    <s v=""/>
  </r>
  <r>
    <s v="100022083698435"/>
    <s v="Megan Boswell"/>
    <s v="Support"/>
    <s v="Support"/>
    <n v="5"/>
    <x v="3"/>
    <d v="2017-10-09T00:00:00"/>
    <m/>
    <x v="1"/>
    <s v="megan.boswell"/>
    <s v=""/>
  </r>
  <r>
    <s v="100034424813948"/>
    <s v="Megan Henry"/>
    <s v="Support"/>
    <s v="Support"/>
    <n v="19"/>
    <x v="3"/>
    <d v="2019-04-01T00:00:00"/>
    <m/>
    <x v="1"/>
    <s v="megan.henry"/>
    <s v=""/>
  </r>
  <r>
    <s v="100048314477320"/>
    <s v="Megan Witterick"/>
    <s v="Lesley Graham"/>
    <s v="GBG"/>
    <n v="27"/>
    <x v="1"/>
    <d v="2020-01-01T00:00:00"/>
    <d v="2021-01-01T00:00:00"/>
    <x v="1"/>
    <s v="megan.witterick"/>
    <s v=""/>
  </r>
  <r>
    <s v="100068330823080"/>
    <s v="Mariah Mercer"/>
    <s v="Lindsey Smith"/>
    <s v="GBG"/>
    <n v="38"/>
    <x v="0"/>
    <d v="2021-06-14T00:00:00"/>
    <m/>
    <x v="1"/>
    <s v="mariah.mercer"/>
    <s v=""/>
  </r>
  <r>
    <s v="100070072917199"/>
    <s v="Michael Morris"/>
    <s v="Damian Luciani"/>
    <s v="Nesting"/>
    <n v="40"/>
    <x v="0"/>
    <d v="2021-08-02T00:00:00"/>
    <m/>
    <x v="0"/>
    <s v="michael.morris"/>
    <s v=""/>
  </r>
  <r>
    <s v="100023025491318"/>
    <s v="Michelle Coppelmans"/>
    <s v="Support"/>
    <s v="Support"/>
    <n v="7"/>
    <x v="3"/>
    <d v="2017-12-11T00:00:00"/>
    <m/>
    <x v="1"/>
    <s v="michelle.coppelmans"/>
    <s v=""/>
  </r>
  <r>
    <s v="100068037859771"/>
    <s v="Michelle Kudla"/>
    <s v="Marta Narbutt"/>
    <s v="SBG"/>
    <n v="38"/>
    <x v="1"/>
    <d v="2021-06-14T00:00:00"/>
    <d v="2021-07-09T00:00:00"/>
    <x v="1"/>
    <s v="michelle.kudla"/>
    <s v=""/>
  </r>
  <r>
    <s v="100039618434063"/>
    <s v="Michelle Cardoso"/>
    <s v="Lindsey Smith"/>
    <s v="GBG"/>
    <n v="34"/>
    <x v="0"/>
    <d v="2021-03-08T00:00:00"/>
    <m/>
    <x v="1"/>
    <s v="michelle.cardoso"/>
    <s v=""/>
  </r>
  <r>
    <s v="100069894904154"/>
    <s v="Mohammad Naeem"/>
    <s v="Marta Narbutt"/>
    <s v="SBG"/>
    <n v="39"/>
    <x v="1"/>
    <d v="2021-07-19T00:00:00"/>
    <d v="2021-10-04T00:00:00"/>
    <x v="1"/>
    <s v="m.naeem"/>
    <s v="Inactive"/>
  </r>
  <r>
    <s v="100053824143883"/>
    <s v="Muhammad Baig"/>
    <s v="Vanna Mom"/>
    <s v="SBG"/>
    <n v="29"/>
    <x v="1"/>
    <d v="2020-08-03T00:00:00"/>
    <d v="2021-01-15T00:00:00"/>
    <x v="1"/>
    <s v="muhammad.a.baig"/>
    <s v=""/>
  </r>
  <r>
    <s v="100062052601217"/>
    <s v="Mustafa Razaq"/>
    <s v="Norm Girard"/>
    <s v="GBG"/>
    <n v="33"/>
    <x v="1"/>
    <d v="2021-02-05T00:00:00"/>
    <d v="2021-09-14T00:00:00"/>
    <x v="1"/>
    <s v="mustafa.abdul.razaq"/>
    <s v=""/>
  </r>
  <r>
    <s v="100048282379547"/>
    <s v="Moises Cazal"/>
    <s v="Damian Luciani"/>
    <s v="GBG"/>
    <n v="27"/>
    <x v="0"/>
    <d v="2020-03-09T00:00:00"/>
    <m/>
    <x v="1"/>
    <s v="moises.cazal"/>
    <s v=""/>
  </r>
  <r>
    <s v="100068073826333"/>
    <s v="Natalya Thiessen"/>
    <s v="Lesley Graham"/>
    <s v="SBG"/>
    <n v="38"/>
    <x v="1"/>
    <d v="2021-06-14T00:00:00"/>
    <d v="2021-10-16T00:00:00"/>
    <x v="1"/>
    <s v="natalya.thiessen"/>
    <s v="Inactive"/>
  </r>
  <r>
    <s v="100053554933886"/>
    <s v="Navjot Singh"/>
    <s v="Damian Luciani"/>
    <s v="GBG"/>
    <n v="30"/>
    <x v="0"/>
    <d v="2020-08-31T00:00:00"/>
    <m/>
    <x v="1"/>
    <s v="navjot.k.singh"/>
    <s v="Active"/>
  </r>
  <r>
    <s v="100069765010332"/>
    <s v="Neha Chothe"/>
    <s v="Lindsey Smith"/>
    <s v="SBG"/>
    <n v="39"/>
    <x v="0"/>
    <d v="2021-07-19T00:00:00"/>
    <m/>
    <x v="1"/>
    <s v="neha.chothe"/>
    <s v=""/>
  </r>
  <r>
    <s v="100068051419239"/>
    <s v="Neha Kuriakose"/>
    <s v="Vanna Mom"/>
    <s v="SBG"/>
    <n v="38"/>
    <x v="0"/>
    <d v="2021-06-14T00:00:00"/>
    <m/>
    <x v="1"/>
    <s v="n.kuriakose"/>
    <s v="Inactive"/>
  </r>
  <r>
    <s v="100029343580967"/>
    <s v="Nick Pasquariello"/>
    <s v="Support"/>
    <s v="Support"/>
    <n v="7"/>
    <x v="3"/>
    <d v="2018-10-15T00:00:00"/>
    <m/>
    <x v="1"/>
    <s v="n.pasquariello"/>
    <s v=""/>
  </r>
  <r>
    <s v="100024971601703"/>
    <s v="Neudys Rojas"/>
    <s v="Angela Ndlovu"/>
    <s v="ES"/>
    <n v="9"/>
    <x v="0"/>
    <d v="2018-04-16T00:00:00"/>
    <m/>
    <x v="1"/>
    <s v="nate.rojas"/>
    <s v=""/>
  </r>
  <r>
    <s v="100067161636390"/>
    <s v="Nicole Gurczenski"/>
    <s v="Vanna Mom"/>
    <s v="GBG"/>
    <n v="37"/>
    <x v="0"/>
    <d v="2021-05-21T00:00:00"/>
    <m/>
    <x v="1"/>
    <s v="nicole.gurczenski"/>
    <s v=""/>
  </r>
  <r>
    <s v="100068079766335"/>
    <s v="Nicole Rabishaw"/>
    <s v="Lesley Graham"/>
    <s v="GBG"/>
    <n v="38"/>
    <x v="1"/>
    <d v="2021-06-14T00:00:00"/>
    <d v="2021-10-11T00:00:00"/>
    <x v="1"/>
    <s v="nicole.rabishaw"/>
    <s v="Active"/>
  </r>
  <r>
    <s v="100071312342606"/>
    <s v="Noelle Hall"/>
    <s v="Lindsey Smith"/>
    <s v="Nesting"/>
    <n v="41"/>
    <x v="0"/>
    <d v="2021-08-30T00:00:00"/>
    <m/>
    <x v="2"/>
    <s v="noelle.hall"/>
    <s v=""/>
  </r>
  <r>
    <s v="100051331327306"/>
    <s v="Olivia Gehres"/>
    <s v="Lesley Graham"/>
    <s v="GBG"/>
    <n v="28"/>
    <x v="1"/>
    <d v="2020-06-01T00:00:00"/>
    <d v="2021-09-20T00:00:00"/>
    <x v="1"/>
    <s v="olivia.k.gehres"/>
    <s v="Inactive"/>
  </r>
  <r>
    <s v="100053718188153"/>
    <s v="Olivia Gonsalves"/>
    <s v="Lindsey Smith"/>
    <s v="GBG"/>
    <n v="29"/>
    <x v="0"/>
    <d v="2020-08-03T00:00:00"/>
    <m/>
    <x v="1"/>
    <s v="olivia.gonsalves"/>
    <s v=""/>
  </r>
  <r>
    <s v="100068336793037"/>
    <s v="Paul Gingras"/>
    <s v="Norm Girard"/>
    <s v="SBG"/>
    <n v="38"/>
    <x v="1"/>
    <d v="2021-06-14T00:00:00"/>
    <d v="2021-10-15T00:00:00"/>
    <x v="1"/>
    <s v="paul.gingras"/>
    <s v="Inactive"/>
  </r>
  <r>
    <s v="100025424476272"/>
    <s v="Polina Mourzina"/>
    <s v="Joel Niddrie"/>
    <s v="GBG"/>
    <n v="11"/>
    <x v="0"/>
    <d v="2018-05-07T00:00:00"/>
    <m/>
    <x v="1"/>
    <s v="polina.mourzina"/>
    <s v=""/>
  </r>
  <r>
    <s v="100067236332490"/>
    <s v="Prabhdeep Benipal"/>
    <s v="Megan Henry"/>
    <s v="SBG"/>
    <n v="37"/>
    <x v="1"/>
    <d v="2021-05-21T00:00:00"/>
    <d v="2021-08-28T00:00:00"/>
    <x v="1"/>
    <s v="prabhdeep.benipal"/>
    <s v=""/>
  </r>
  <r>
    <s v="100033067669676"/>
    <s v="Pooja Vataliya"/>
    <s v="Marta Narbutt"/>
    <s v="GBG"/>
    <n v="34"/>
    <x v="0"/>
    <d v="2021-03-08T00:00:00"/>
    <m/>
    <x v="1"/>
    <s v="pooja.vataliya"/>
    <s v=""/>
  </r>
  <r>
    <s v="100066907517576"/>
    <s v="Raiden Skala"/>
    <s v="Marta Narbutt"/>
    <s v="SBG"/>
    <n v="37"/>
    <x v="1"/>
    <d v="2021-05-21T00:00:00"/>
    <d v="2021-06-18T00:00:00"/>
    <x v="1"/>
    <s v="raiden.skala"/>
    <s v=""/>
  </r>
  <r>
    <s v="100067284000383"/>
    <s v="Prem Thakur"/>
    <s v="Lesley Graham"/>
    <s v="GBG"/>
    <n v="37"/>
    <x v="0"/>
    <d v="2021-05-21T00:00:00"/>
    <m/>
    <x v="1"/>
    <s v="prem.thakur"/>
    <s v=""/>
  </r>
  <r>
    <s v="100030305811427"/>
    <s v="Raquel Morales Carlson"/>
    <s v="Norm Girard"/>
    <s v="GBG"/>
    <n v="15"/>
    <x v="0"/>
    <d v="2018-12-10T00:00:00"/>
    <m/>
    <x v="1"/>
    <s v="r.morales.carlson"/>
    <s v=""/>
  </r>
  <r>
    <s v="100064455964965"/>
    <s v="Ravneet Kaur"/>
    <s v="Marta Narbutt"/>
    <s v="GBG"/>
    <n v="37"/>
    <x v="0"/>
    <d v="2021-05-21T00:00:00"/>
    <m/>
    <x v="1"/>
    <s v="ravneet.l.kaur"/>
    <s v=""/>
  </r>
  <r>
    <s v="100051527821391"/>
    <s v="Reshma Jiwani"/>
    <s v="Norm Girard"/>
    <s v="GBG"/>
    <n v="28"/>
    <x v="0"/>
    <d v="2020-06-01T00:00:00"/>
    <m/>
    <x v="1"/>
    <s v="reshma.jiwani"/>
    <s v=""/>
  </r>
  <r>
    <s v="100069403374382"/>
    <s v="Robert Young"/>
    <s v="Marta Narbutt"/>
    <s v="SBG"/>
    <n v="39"/>
    <x v="1"/>
    <d v="2021-07-19T00:00:00"/>
    <d v="2021-08-16T00:00:00"/>
    <x v="1"/>
    <s v="robert.b.young"/>
    <s v=""/>
  </r>
  <r>
    <s v="100056822800892"/>
    <s v="Richard Ducharme"/>
    <s v="Brenda Piech"/>
    <s v="GBG"/>
    <n v="32"/>
    <x v="0"/>
    <d v="2020-11-09T00:00:00"/>
    <m/>
    <x v="1"/>
    <s v="richard.ducharme"/>
    <s v="Inactive"/>
  </r>
  <r>
    <s v="100051146025605"/>
    <s v="Rohit Kadian"/>
    <s v="Damian Luciani"/>
    <s v="GBG"/>
    <n v="28"/>
    <x v="0"/>
    <d v="2020-06-01T00:00:00"/>
    <m/>
    <x v="1"/>
    <s v="rohit.kadian"/>
    <s v=""/>
  </r>
  <r>
    <s v="100028478207536"/>
    <s v="Roseanna Strojin"/>
    <s v="Angela Ndlovu"/>
    <s v="ES"/>
    <n v="13"/>
    <x v="0"/>
    <d v="2018-10-08T00:00:00"/>
    <m/>
    <x v="1"/>
    <s v="roseanna.strojin"/>
    <s v=""/>
  </r>
  <r>
    <s v="100025424386464"/>
    <s v="Russell Grieve"/>
    <s v="Angela Ndlovu"/>
    <s v="ES"/>
    <n v="11"/>
    <x v="0"/>
    <d v="2018-05-07T00:00:00"/>
    <m/>
    <x v="1"/>
    <s v="george.r.grieve"/>
    <s v=""/>
  </r>
  <r>
    <s v="100046453873667"/>
    <s v="Sakshi Sakshi"/>
    <s v="Vanna Mom"/>
    <s v="SBG"/>
    <n v="30"/>
    <x v="1"/>
    <d v="2020-08-31T00:00:00"/>
    <d v="2021-06-18T00:00:00"/>
    <x v="1"/>
    <s v="sakshi.b.sakshi"/>
    <s v=""/>
  </r>
  <r>
    <s v="100018088053263"/>
    <s v="Sam Cino"/>
    <s v="Support"/>
    <s v="Support"/>
    <n v="3"/>
    <x v="3"/>
    <d v="2017-07-11T00:00:00"/>
    <m/>
    <x v="1"/>
    <s v="sam.cino"/>
    <s v=""/>
  </r>
  <r>
    <s v="100063586778792"/>
    <s v="Sanjida Chowdhury"/>
    <s v="Megan Henry"/>
    <s v="GBG"/>
    <n v="34"/>
    <x v="1"/>
    <d v="2021-03-08T00:00:00"/>
    <d v="2021-07-31T00:00:00"/>
    <x v="1"/>
    <s v="Sanjida.chowdhury"/>
    <s v=""/>
  </r>
  <r>
    <s v="100022103375530"/>
    <s v="Saqlain Syed"/>
    <s v="Support"/>
    <s v="Support"/>
    <n v="5"/>
    <x v="3"/>
    <d v="2017-10-09T00:00:00"/>
    <m/>
    <x v="1"/>
    <s v="saqlain.syed"/>
    <s v=""/>
  </r>
  <r>
    <s v="100036002100313"/>
    <s v="Saad Salim"/>
    <s v="Norm Girard"/>
    <s v="GBG"/>
    <n v="20"/>
    <x v="0"/>
    <d v="2019-05-13T00:00:00"/>
    <m/>
    <x v="1"/>
    <s v="saad.salim"/>
    <s v=""/>
  </r>
  <r>
    <s v="100024576252871"/>
    <s v="Sarah Lavoie"/>
    <s v="Lesley Graham"/>
    <s v="GBG"/>
    <n v="8"/>
    <x v="2"/>
    <d v="2018-03-19T00:00:00"/>
    <m/>
    <x v="1"/>
    <s v="sarah.lavoie"/>
    <s v=""/>
  </r>
  <r>
    <s v="100060996666902"/>
    <s v="Sara Goss"/>
    <s v="Joel Niddrie"/>
    <s v="GBG"/>
    <n v="7"/>
    <x v="0"/>
    <d v="2017-12-11T00:00:00"/>
    <m/>
    <x v="1"/>
    <s v="sara.goss"/>
    <s v=""/>
  </r>
  <r>
    <s v="100034424513587"/>
    <s v="Saritha Rajachandran"/>
    <s v="Lesley Graham"/>
    <s v="GBG"/>
    <n v="19"/>
    <x v="0"/>
    <d v="2019-04-01T00:00:00"/>
    <m/>
    <x v="1"/>
    <s v="saritha.rajachandran"/>
    <s v=""/>
  </r>
  <r>
    <s v="100066957315573"/>
    <s v="Satish Kumar"/>
    <s v="Lesley Graham"/>
    <s v="GBG"/>
    <n v="37"/>
    <x v="0"/>
    <d v="2021-05-21T00:00:00"/>
    <m/>
    <x v="1"/>
    <s v="satish.an.kumar"/>
    <s v=""/>
  </r>
  <r>
    <s v="100070397233981"/>
    <s v="Satish Nair"/>
    <s v="Norm Girard"/>
    <s v="Nesting"/>
    <n v="40"/>
    <x v="0"/>
    <d v="2021-08-02T00:00:00"/>
    <m/>
    <x v="0"/>
    <s v="satish.a.nair"/>
    <s v=""/>
  </r>
  <r>
    <s v="100041012160683"/>
    <s v="Sean Hannon-Kozlowski"/>
    <s v="Support"/>
    <s v="Support"/>
    <n v="23"/>
    <x v="3"/>
    <d v="2019-09-10T00:00:00"/>
    <m/>
    <x v="1"/>
    <s v="s.hannon-kozlowski"/>
    <s v=""/>
  </r>
  <r>
    <s v="100025462811271"/>
    <s v="Shaniek Pinder"/>
    <s v="Support"/>
    <s v="Support"/>
    <n v="11"/>
    <x v="3"/>
    <d v="2018-05-07T00:00:00"/>
    <m/>
    <x v="1"/>
    <s v="shaniek.pinder"/>
    <s v=""/>
  </r>
  <r>
    <s v="100027272126140"/>
    <s v="Shaune Germain"/>
    <s v="Marta Narbutt"/>
    <s v="SBG"/>
    <n v="34"/>
    <x v="1"/>
    <d v="2021-03-08T00:00:00"/>
    <d v="2021-04-13T00:00:00"/>
    <x v="1"/>
    <s v="shaune.germain"/>
    <s v=""/>
  </r>
  <r>
    <s v="100056491795334"/>
    <s v="Scott Riva"/>
    <s v="Brenda Piech"/>
    <s v="GBG"/>
    <n v="32"/>
    <x v="0"/>
    <d v="2020-11-09T00:00:00"/>
    <m/>
    <x v="1"/>
    <s v="scott.riva"/>
    <s v="Active"/>
  </r>
  <r>
    <s v="100067942314597"/>
    <s v="Sheri Hawkins"/>
    <s v="Marta Narbutt"/>
    <s v="SBG"/>
    <n v="38"/>
    <x v="1"/>
    <d v="2021-06-14T00:00:00"/>
    <d v="2021-06-28T00:00:00"/>
    <x v="1"/>
    <s v="sheri.hawkins"/>
    <s v=""/>
  </r>
  <r>
    <s v="100029232258103"/>
    <s v="Shruthi Anilkumar"/>
    <s v="Support"/>
    <s v="Support"/>
    <n v="14"/>
    <x v="3"/>
    <d v="2018-11-06T00:00:00"/>
    <m/>
    <x v="1"/>
    <s v="shruthi.anilkumar"/>
    <s v=""/>
  </r>
  <r>
    <s v="100046211312025"/>
    <s v="Shelley Lazo"/>
    <s v="Angela Ndlovu"/>
    <s v="ES"/>
    <n v="26"/>
    <x v="0"/>
    <d v="2020-02-03T00:00:00"/>
    <m/>
    <x v="1"/>
    <s v="shelley.lazo"/>
    <s v=""/>
  </r>
  <r>
    <s v="100068193552052"/>
    <s v="Shubham Jaggi"/>
    <s v="Vanna Mom"/>
    <s v="GBG"/>
    <n v="38"/>
    <x v="0"/>
    <d v="2021-06-14T00:00:00"/>
    <m/>
    <x v="1"/>
    <s v="shubham.jaggi"/>
    <s v=""/>
  </r>
  <r>
    <s v="100028682674035"/>
    <s v="Steffan Wagner"/>
    <s v="Support"/>
    <s v="Support"/>
    <n v="13"/>
    <x v="3"/>
    <d v="2018-10-08T00:00:00"/>
    <m/>
    <x v="1"/>
    <s v="steffan.wagner"/>
    <s v=""/>
  </r>
  <r>
    <s v="100041181595256"/>
    <s v="Stephanie Thibodeau"/>
    <s v="Marta Narbutt"/>
    <s v="-"/>
    <n v="34"/>
    <x v="1"/>
    <d v="2021-03-08T00:00:00"/>
    <d v="2021-03-11T00:00:00"/>
    <x v="1"/>
    <s v="Stephanie.thibodeau"/>
    <s v=""/>
  </r>
  <r>
    <s v="100055107744200"/>
    <s v="Steven Fortune"/>
    <s v="Support"/>
    <s v="Support"/>
    <n v="1"/>
    <x v="3"/>
    <d v="2015-04-27T00:00:00"/>
    <m/>
    <x v="1"/>
    <s v="steven.fortune"/>
    <s v=""/>
  </r>
  <r>
    <s v="100039165410551"/>
    <s v="Sugandh Khajuria"/>
    <s v="Vanna Mom"/>
    <s v="GBG"/>
    <n v="22"/>
    <x v="1"/>
    <d v="2019-08-05T00:00:00"/>
    <d v="2021-05-03T00:00:00"/>
    <x v="1"/>
    <s v="sugandh.khajuria"/>
    <s v=""/>
  </r>
  <r>
    <s v="100034572194179"/>
    <s v="Sunaina Saxena"/>
    <s v="Support"/>
    <s v="Support"/>
    <n v="19"/>
    <x v="3"/>
    <d v="2019-04-01T00:00:00"/>
    <d v="2021-02-08T00:00:00"/>
    <x v="1"/>
    <s v="sunaina.saxena"/>
    <s v=""/>
  </r>
  <r>
    <s v="100048522068446"/>
    <s v="Stefan Jokanovic"/>
    <s v="Vanna Mom"/>
    <s v="GBG"/>
    <n v="27"/>
    <x v="0"/>
    <d v="2020-03-09T00:00:00"/>
    <m/>
    <x v="1"/>
    <s v="stefan.jokanovic"/>
    <s v=""/>
  </r>
  <r>
    <s v="100037618631759"/>
    <s v="Sydney Lessard"/>
    <s v="Support"/>
    <s v="Support"/>
    <n v="21"/>
    <x v="3"/>
    <d v="2019-06-24T00:00:00"/>
    <m/>
    <x v="1"/>
    <s v="sydney.lessard"/>
    <s v=""/>
  </r>
  <r>
    <s v="100070078436871"/>
    <s v="Susmitha Turaga"/>
    <s v="Lindsey Smith"/>
    <s v="Nesting"/>
    <n v="40"/>
    <x v="0"/>
    <d v="2021-08-02T00:00:00"/>
    <m/>
    <x v="0"/>
    <s v="susmitha.turaga"/>
    <s v=""/>
  </r>
  <r>
    <s v="100061855748905"/>
    <s v="Syed Osman"/>
    <s v="Lesley Graham"/>
    <s v="GBG"/>
    <n v="33"/>
    <x v="0"/>
    <d v="2021-02-05T00:00:00"/>
    <m/>
    <x v="1"/>
    <s v="s.osman"/>
    <s v=""/>
  </r>
  <r>
    <s v="100063468402045"/>
    <s v="Tamika Nash"/>
    <s v="Marta Narbutt"/>
    <s v="GBG"/>
    <n v="34"/>
    <x v="1"/>
    <d v="2021-03-08T00:00:00"/>
    <d v="2021-09-30T00:00:00"/>
    <x v="1"/>
    <s v="tamika.nash"/>
    <s v=""/>
  </r>
  <r>
    <s v="100067083129942"/>
    <s v="Taylor Findlay"/>
    <s v="Marta Narbutt"/>
    <s v="SBG"/>
    <n v="37"/>
    <x v="1"/>
    <d v="2021-05-21T00:00:00"/>
    <d v="2021-06-18T00:00:00"/>
    <x v="1"/>
    <s v="taylor.findlay"/>
    <s v=""/>
  </r>
  <r>
    <s v="100053463046443"/>
    <s v="Tanvi Prajapat"/>
    <s v="Norm Girard"/>
    <s v="GBG"/>
    <n v="29"/>
    <x v="0"/>
    <d v="2020-08-03T00:00:00"/>
    <m/>
    <x v="1"/>
    <s v="tanvi.prajapat"/>
    <s v=""/>
  </r>
  <r>
    <s v="100070709070574"/>
    <s v="Theal Anne Miller"/>
    <s v="Lindsey Smith"/>
    <s v="Nesting"/>
    <n v="40"/>
    <x v="1"/>
    <d v="2021-08-02T00:00:00"/>
    <d v="2021-09-20T00:00:00"/>
    <x v="0"/>
    <s v="theal-anne.miller"/>
    <s v="Inactive"/>
  </r>
  <r>
    <s v="100066071319706"/>
    <s v="Thirukumaran Balamoorthy"/>
    <s v="Damian Luciani"/>
    <s v="Nesting"/>
    <n v="41"/>
    <x v="0"/>
    <d v="2021-08-30T00:00:00"/>
    <m/>
    <x v="2"/>
    <s v="t.balamoorthy"/>
    <s v=""/>
  </r>
  <r>
    <s v="100023020424135"/>
    <s v="Tina Furness"/>
    <s v="Support"/>
    <s v="Support"/>
    <n v="7"/>
    <x v="3"/>
    <d v="2017-12-11T00:00:00"/>
    <m/>
    <x v="1"/>
    <s v="tina.furness"/>
    <s v=""/>
  </r>
  <r>
    <s v="100041751200653"/>
    <s v="Thomas Eaton"/>
    <s v="Marta Narbutt"/>
    <s v="GBG"/>
    <n v="34"/>
    <x v="0"/>
    <d v="2021-03-08T00:00:00"/>
    <m/>
    <x v="1"/>
    <s v="thomas.eaton"/>
    <s v="Inactive"/>
  </r>
  <r>
    <s v="100030375227097"/>
    <s v="Trinity Jimenez"/>
    <s v="Support"/>
    <s v="Support"/>
    <n v="15"/>
    <x v="3"/>
    <d v="2018-12-10T00:00:00"/>
    <d v="2021-02-08T00:00:00"/>
    <x v="1"/>
    <s v="trinity.jimenez"/>
    <s v=""/>
  </r>
  <r>
    <s v="100037785840827"/>
    <s v="Tyson Sanders"/>
    <s v="Norm Girard"/>
    <s v="GBG"/>
    <n v="22"/>
    <x v="4"/>
    <d v="2019-08-05T00:00:00"/>
    <m/>
    <x v="1"/>
    <s v="tyson.m.sanders"/>
    <s v=""/>
  </r>
  <r>
    <s v="100068055948901"/>
    <s v="Trevor Speechly"/>
    <s v="Marta Narbutt"/>
    <s v="SBG"/>
    <n v="38"/>
    <x v="0"/>
    <d v="2021-06-14T00:00:00"/>
    <m/>
    <x v="1"/>
    <s v="trevor.speechly"/>
    <s v="Inactive"/>
  </r>
  <r>
    <s v="100071260028364"/>
    <s v="Varun Muthyala"/>
    <s v="Damian Luciani"/>
    <s v="Nesting"/>
    <n v="41"/>
    <x v="0"/>
    <d v="2021-08-30T00:00:00"/>
    <m/>
    <x v="2"/>
    <s v="v.muthyala"/>
    <s v=""/>
  </r>
  <r>
    <s v="100025384461831"/>
    <s v="Wilchi Corrielant"/>
    <s v="Norm Girard"/>
    <s v="GBG"/>
    <n v="11"/>
    <x v="1"/>
    <d v="2018-05-07T00:00:00"/>
    <d v="2021-01-05T00:00:00"/>
    <x v="1"/>
    <s v="wilchi.corrielant"/>
    <s v=""/>
  </r>
  <r>
    <s v="100064003857314"/>
    <s v="Wesley Bocock"/>
    <s v="Vanna Mom"/>
    <s v="GBG"/>
    <n v="35"/>
    <x v="0"/>
    <d v="2021-03-26T00:00:00"/>
    <m/>
    <x v="1"/>
    <s v="wesley.bocock"/>
    <s v=""/>
  </r>
  <r>
    <s v="100070617605226"/>
    <s v="Yash Malani"/>
    <s v="Marta Narbutt"/>
    <s v="Nesting"/>
    <n v="40"/>
    <x v="1"/>
    <d v="2021-08-02T00:00:00"/>
    <d v="2021-08-27T00:00:00"/>
    <x v="0"/>
    <s v="yash.malani"/>
    <s v=""/>
  </r>
  <r>
    <s v="100064074020573"/>
    <s v="Yash Gavankar"/>
    <s v="Damian Luciani"/>
    <s v="GBG"/>
    <n v="35"/>
    <x v="0"/>
    <d v="2021-03-26T00:00:00"/>
    <m/>
    <x v="1"/>
    <s v="yash.gavankar"/>
    <s v="Inactive"/>
  </r>
  <r>
    <s v="100025065100588"/>
    <s v="Zach Briscoe"/>
    <s v="Support"/>
    <s v="Support"/>
    <n v="9"/>
    <x v="3"/>
    <d v="2018-04-16T00:00:00"/>
    <m/>
    <x v="1"/>
    <s v="zachary.briscoe"/>
    <s v=""/>
  </r>
  <r>
    <s v="100065430752439"/>
    <s v="Yvan Choly"/>
    <s v="Lesley Graham"/>
    <s v="SBG"/>
    <n v="36"/>
    <x v="0"/>
    <d v="2021-04-12T00:00:00"/>
    <m/>
    <x v="1"/>
    <s v="yvan.choly"/>
    <s v="Inactive"/>
  </r>
  <r>
    <s v="100072023606534"/>
    <s v="Alyssa Butawan"/>
    <s v="Megan Henry"/>
    <s v="Nesting"/>
    <n v="42"/>
    <x v="0"/>
    <d v="2021-09-21T00:00:00"/>
    <m/>
    <x v="3"/>
    <s v="alyssa.butawan"/>
    <s v=""/>
  </r>
  <r>
    <s v="100072459216175"/>
    <s v="Ashutosh Sharma"/>
    <s v="Megan Henry"/>
    <s v="Nesting"/>
    <n v="42"/>
    <x v="0"/>
    <d v="2021-09-21T00:00:00"/>
    <m/>
    <x v="3"/>
    <s v="ashutosh.an.sharma"/>
    <s v=""/>
  </r>
  <r>
    <s v="100072267526361"/>
    <s v="Ayush Sihag"/>
    <s v="Megan Henry"/>
    <s v="Nesting"/>
    <n v="42"/>
    <x v="0"/>
    <d v="2021-09-21T00:00:00"/>
    <m/>
    <x v="3"/>
    <s v="ayush.sihag"/>
    <s v=""/>
  </r>
  <r>
    <s v="100072167781031"/>
    <s v="Ian Kay"/>
    <s v="Megan Henry"/>
    <s v="Nesting"/>
    <n v="42"/>
    <x v="0"/>
    <d v="2021-09-21T00:00:00"/>
    <m/>
    <x v="3"/>
    <s v="ian.kay"/>
    <s v=""/>
  </r>
  <r>
    <s v="100060274531350"/>
    <s v="Immanuel Vincent"/>
    <s v="Megan Henry"/>
    <s v="Nesting"/>
    <n v="42"/>
    <x v="0"/>
    <d v="2021-09-21T00:00:00"/>
    <m/>
    <x v="3"/>
    <s v="immanuel.vincent"/>
    <s v=""/>
  </r>
  <r>
    <s v="100072159261423"/>
    <s v="Jatin Sethi"/>
    <s v="Megan Henry"/>
    <s v="Nesting"/>
    <n v="42"/>
    <x v="0"/>
    <d v="2021-09-21T00:00:00"/>
    <m/>
    <x v="3"/>
    <s v="jatin.b.sethi"/>
    <s v=""/>
  </r>
  <r>
    <s v="100072430207670"/>
    <s v="Kisha Prajapati"/>
    <s v="Megan Henry"/>
    <s v="Nesting"/>
    <n v="42"/>
    <x v="0"/>
    <d v="2021-09-21T00:00:00"/>
    <m/>
    <x v="3"/>
    <s v="kisha.prajapati"/>
    <s v=""/>
  </r>
  <r>
    <s v="100072348522273"/>
    <s v="Kyle Crooks"/>
    <s v="Megan Henry"/>
    <s v="Nesting"/>
    <n v="42"/>
    <x v="0"/>
    <d v="2021-09-21T00:00:00"/>
    <m/>
    <x v="3"/>
    <s v="kyle.crooks"/>
    <s v=""/>
  </r>
  <r>
    <s v="100072081444571"/>
    <s v="Sahil M Arora"/>
    <s v="Megan Henry"/>
    <s v="Nesting"/>
    <n v="42"/>
    <x v="0"/>
    <d v="2021-09-21T00:00:00"/>
    <m/>
    <x v="3"/>
    <s v="sahil.m.arora"/>
    <s v=""/>
  </r>
  <r>
    <s v="100072516904396"/>
    <s v="Shreyas Mistry"/>
    <s v="Megan Henry"/>
    <s v="Nesting"/>
    <n v="42"/>
    <x v="0"/>
    <d v="2021-09-21T00:00:00"/>
    <m/>
    <x v="3"/>
    <s v="shreyas.mistry"/>
    <s v=""/>
  </r>
  <r>
    <s v="100055222254962"/>
    <s v="Brittny Martin"/>
    <s v="Megan Henry"/>
    <s v="Nesting"/>
    <n v="43"/>
    <x v="0"/>
    <d v="2021-10-19T00:00:00"/>
    <m/>
    <x v="3"/>
    <s v="brittny.martin"/>
    <s v=""/>
  </r>
  <r>
    <s v="100053485771103"/>
    <s v="Dhawanpreet Dhaliwal"/>
    <s v="Megan Henry"/>
    <s v="Nesting"/>
    <n v="43"/>
    <x v="0"/>
    <d v="2021-10-19T00:00:00"/>
    <m/>
    <x v="3"/>
    <s v="dhawanpreet.dhaliwal"/>
    <s v=""/>
  </r>
  <r>
    <s v="100073432803887"/>
    <s v="Dhvani Desai"/>
    <s v="Megan Henry"/>
    <s v="Nesting"/>
    <n v="43"/>
    <x v="0"/>
    <d v="2021-10-19T00:00:00"/>
    <m/>
    <x v="3"/>
    <s v="dhvani.desai"/>
    <s v=""/>
  </r>
  <r>
    <s v="100073125590205"/>
    <s v="Dimple Wadhwa"/>
    <s v="Megan Henry"/>
    <s v="Nesting"/>
    <n v="43"/>
    <x v="0"/>
    <d v="2021-10-19T00:00:00"/>
    <m/>
    <x v="3"/>
    <s v="dimple.wadhwa"/>
    <s v=""/>
  </r>
  <r>
    <s v="100073339388830"/>
    <s v="Divesh Kewalramani"/>
    <s v="Megan Henry"/>
    <s v="Nesting"/>
    <n v="43"/>
    <x v="0"/>
    <d v="2021-10-19T00:00:00"/>
    <m/>
    <x v="3"/>
    <s v="divesh.kewalramani"/>
    <s v=""/>
  </r>
  <r>
    <s v="100073430254035"/>
    <s v="Enrique De Vinatea"/>
    <s v="Megan Henry"/>
    <s v="Nesting"/>
    <n v="43"/>
    <x v="0"/>
    <d v="2021-10-19T00:00:00"/>
    <m/>
    <x v="3"/>
    <s v="enrique.devinatea"/>
    <s v=""/>
  </r>
  <r>
    <s v="100073038564444"/>
    <s v="Gopika Priyadarsini Rajalekshmi"/>
    <s v="Megan Henry"/>
    <s v="Nesting"/>
    <n v="43"/>
    <x v="0"/>
    <d v="2021-10-19T00:00:00"/>
    <m/>
    <x v="3"/>
    <s v="gopika.p.rajalekshmi"/>
    <s v=""/>
  </r>
  <r>
    <s v="100073214205602"/>
    <s v="Harjot Kaur Dhillon"/>
    <s v="Megan Henry"/>
    <s v="Nesting"/>
    <n v="43"/>
    <x v="0"/>
    <d v="2021-10-19T00:00:00"/>
    <m/>
    <x v="3"/>
    <s v="harjot.dhillon"/>
    <s v=""/>
  </r>
  <r>
    <s v="100073293701077"/>
    <s v="Leah Simmerson"/>
    <s v="Megan Henry"/>
    <s v="Nesting"/>
    <n v="43"/>
    <x v="0"/>
    <d v="2021-10-19T00:00:00"/>
    <m/>
    <x v="3"/>
    <s v="nicky.tripp"/>
    <s v=""/>
  </r>
  <r>
    <s v="100073332004068"/>
    <s v="Maxelus Bawark"/>
    <s v="Megan Henry"/>
    <s v="Nesting"/>
    <n v="43"/>
    <x v="0"/>
    <d v="2021-10-19T00:00:00"/>
    <m/>
    <x v="3"/>
    <s v="maxelus.bawark"/>
    <s v=""/>
  </r>
  <r>
    <s v="100073416995021"/>
    <s v="Mitali Prabhu"/>
    <s v="Megan Henry"/>
    <s v="Nesting"/>
    <n v="43"/>
    <x v="0"/>
    <d v="2021-10-19T00:00:00"/>
    <m/>
    <x v="3"/>
    <s v="mitali.prabhu"/>
    <s v=""/>
  </r>
  <r>
    <s v="100073048854168"/>
    <s v="Natasha Hall"/>
    <s v="Megan Henry"/>
    <s v="Nesting"/>
    <n v="43"/>
    <x v="0"/>
    <d v="2021-10-19T00:00:00"/>
    <m/>
    <x v="3"/>
    <s v="natasha.a.hall"/>
    <s v=""/>
  </r>
  <r>
    <s v="100073209345923"/>
    <s v="Pawanbir Kaur"/>
    <s v="Megan Henry"/>
    <s v="Nesting"/>
    <n v="43"/>
    <x v="0"/>
    <d v="2021-10-19T00:00:00"/>
    <m/>
    <x v="3"/>
    <s v="pawanbir.kaur"/>
    <s v=""/>
  </r>
  <r>
    <s v="100073399205283"/>
    <s v="Perren Colaso"/>
    <s v="Megan Henry"/>
    <s v="Nesting"/>
    <n v="43"/>
    <x v="0"/>
    <d v="2021-10-19T00:00:00"/>
    <m/>
    <x v="3"/>
    <s v="perren.colaso"/>
    <s v=""/>
  </r>
  <r>
    <s v="100056363937687"/>
    <s v="Ragini Joshi"/>
    <s v="Megan Henry"/>
    <s v="Nesting"/>
    <n v="43"/>
    <x v="0"/>
    <d v="2021-10-19T00:00:00"/>
    <m/>
    <x v="3"/>
    <s v="ragini.a.joshi"/>
    <s v=""/>
  </r>
  <r>
    <s v="100073275161927"/>
    <s v="Rohit Pant"/>
    <s v="Megan Henry"/>
    <s v="Nesting"/>
    <n v="43"/>
    <x v="0"/>
    <d v="2021-10-19T00:00:00"/>
    <m/>
    <x v="3"/>
    <s v="rohit.a.pant"/>
    <s v=""/>
  </r>
  <r>
    <s v="100073098141705"/>
    <s v="Tania Paul"/>
    <s v="Megan Henry"/>
    <s v="Nesting"/>
    <n v="43"/>
    <x v="0"/>
    <d v="2021-10-19T00:00:00"/>
    <m/>
    <x v="3"/>
    <s v="tania.paul"/>
    <s v=""/>
  </r>
  <r>
    <s v="100073077112776"/>
    <s v="Vishal Verma"/>
    <s v="Megan Henry"/>
    <s v="Nesting"/>
    <n v="43"/>
    <x v="0"/>
    <d v="2021-10-19T00:00:00"/>
    <m/>
    <x v="3"/>
    <s v="v.n.verma"/>
    <s v=""/>
  </r>
  <r>
    <m/>
    <m/>
    <m/>
    <m/>
    <m/>
    <x v="0"/>
    <m/>
    <m/>
    <x v="4"/>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ED36B07-4D89-4D6C-BE16-1764271FC03A}"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9" firstHeaderRow="0" firstDataRow="1" firstDataCol="1"/>
  <pivotFields count="11">
    <pivotField showAll="0"/>
    <pivotField showAll="0"/>
    <pivotField showAll="0"/>
    <pivotField showAll="0"/>
    <pivotField showAll="0"/>
    <pivotField showAll="0">
      <items count="6">
        <item h="1" x="1"/>
        <item h="1" x="2"/>
        <item h="1" x="4"/>
        <item h="1" x="3"/>
        <item x="0"/>
        <item t="default"/>
      </items>
    </pivotField>
    <pivotField showAll="0"/>
    <pivotField showAll="0"/>
    <pivotField axis="axisRow" dataField="1" showAll="0">
      <items count="6">
        <item x="3"/>
        <item x="2"/>
        <item x="0"/>
        <item x="1"/>
        <item x="4"/>
        <item t="default"/>
      </items>
    </pivotField>
    <pivotField showAll="0"/>
    <pivotField showAll="0"/>
  </pivotFields>
  <rowFields count="1">
    <field x="8"/>
  </rowFields>
  <rowItems count="6">
    <i>
      <x/>
    </i>
    <i>
      <x v="1"/>
    </i>
    <i>
      <x v="2"/>
    </i>
    <i>
      <x v="3"/>
    </i>
    <i>
      <x v="4"/>
    </i>
    <i t="grand">
      <x/>
    </i>
  </rowItems>
  <colFields count="1">
    <field x="-2"/>
  </colFields>
  <colItems count="2">
    <i>
      <x/>
    </i>
    <i i="1">
      <x v="1"/>
    </i>
  </colItems>
  <dataFields count="2">
    <dataField name="%" fld="8" subtotal="count" showDataAs="percentOfCol" baseField="0" baseItem="0" numFmtId="10"/>
    <dataField name="Vol" fld="8" subtotal="count" baseField="0" baseItem="0" numFmtId="1"/>
  </dataFields>
  <formats count="4">
    <format dxfId="163">
      <pivotArea collapsedLevelsAreSubtotals="1" fieldPosition="0">
        <references count="1">
          <reference field="8" count="0"/>
        </references>
      </pivotArea>
    </format>
    <format dxfId="162">
      <pivotArea collapsedLevelsAreSubtotals="1" fieldPosition="0">
        <references count="2">
          <reference field="4294967294" count="1" selected="0">
            <x v="1"/>
          </reference>
          <reference field="8" count="1">
            <x v="0"/>
          </reference>
        </references>
      </pivotArea>
    </format>
    <format dxfId="161">
      <pivotArea outline="0" collapsedLevelsAreSubtotals="1" fieldPosition="0">
        <references count="1">
          <reference field="4294967294" count="1" selected="0">
            <x v="1"/>
          </reference>
        </references>
      </pivotArea>
    </format>
    <format dxfId="160">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B505D86-D140-4D9D-83EE-2E3530834D57}" autoFormatId="16" applyNumberFormats="0" applyBorderFormats="0" applyFontFormats="0" applyPatternFormats="0" applyAlignmentFormats="0" applyWidthHeightFormats="0">
  <queryTableRefresh nextId="5">
    <queryTableFields count="4">
      <queryTableField id="1" name="L1 Tag" tableColumnId="1"/>
      <queryTableField id="2" name="L2 Tag" tableColumnId="2"/>
      <queryTableField id="3" name="L3 Tag" tableColumnId="3"/>
      <queryTableField id="4" name="Playbook Tags"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4FD7B382-5C3B-474A-8418-B0314CD56189}" sourceName="Status">
  <pivotTables>
    <pivotTable tabId="13" name="PivotTable3"/>
  </pivotTables>
  <data>
    <tabular pivotCacheId="768906920">
      <items count="5">
        <i x="1"/>
        <i x="2"/>
        <i x="4"/>
        <i x="3"/>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xr10:uid="{F450E367-1706-4F5C-A418-EBD06B16DFAE}" cache="Slicer_Status" caption="Status" rowHeight="241300"/>
</slicers>
</file>

<file path=xl/tables/_rels/table18.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E394327-0CD7-4F28-A694-B71997998D12}" name="MasterAgentList" displayName="MasterAgentList" ref="A1:K237" totalsRowShown="0" headerRowDxfId="159" dataDxfId="158" tableBorderDxfId="157">
  <autoFilter ref="A1:K237" xr:uid="{53DDA731-421C-408D-AFCB-1B048ED49E89}"/>
  <tableColumns count="11">
    <tableColumn id="8" xr3:uid="{DF387F75-B4F4-4494-A79A-C248909B61DB}" name="FB ID" dataDxfId="156"/>
    <tableColumn id="1" xr3:uid="{8FF41BC5-5090-464D-B88D-6FA77AEE0F98}" name="Agent Name" dataDxfId="155"/>
    <tableColumn id="2" xr3:uid="{A378847F-32B2-4C28-AE6F-29C5FEE47057}" name="Team Manager" dataDxfId="154"/>
    <tableColumn id="3" xr3:uid="{680DAD4E-E501-4428-895B-9C068DB8E76D}" name="Tier" dataDxfId="153">
      <calculatedColumnFormula array="1">_xlfn.XLOOKUP(1,(AgentTierChange[Agent Name]=MasterAgentList[[#This Row],[Agent Name]])*(AgentTierChange[Tier Start Date]&lt;=TODAY())*(AgentTierChange[Tier End Date]&gt;=TODAY()),AgentTierChange[Tier],"-")</calculatedColumnFormula>
    </tableColumn>
    <tableColumn id="4" xr3:uid="{E32B4871-BFA2-4485-88C8-54A7AD6A8C5F}" name="Wave" dataDxfId="152"/>
    <tableColumn id="6" xr3:uid="{A75E7700-A022-4FB8-9264-70231D0C961E}" name="Status" dataDxfId="151"/>
    <tableColumn id="5" xr3:uid="{0B112D06-8B36-4A7A-9881-1EF042C4ED30}" name="Live Start Date" dataDxfId="150"/>
    <tableColumn id="7" xr3:uid="{68F2160D-9670-44FF-B4B9-C7F36BD865DD}" name="Inactive Date" dataDxfId="149"/>
    <tableColumn id="9" xr3:uid="{64E190BF-A568-423E-805C-1383A9D4E2E1}" name="Agent Profile" dataDxfId="148">
      <calculatedColumnFormula>IF(TODAY()&lt;MasterAgentList[[#This Row],[Live Start Date]]+30,"Nesting (0-30)",IF(TODAY()&lt;MasterAgentList[[#This Row],[Live Start Date]]+60,"Ramping (30-60)",IF(TODAY()&lt;MasterAgentList[[#This Row],[Live Start Date]]+90,"Intermediate (60-90)","Tenured (90+)")))</calculatedColumnFormula>
    </tableColumn>
    <tableColumn id="10" xr3:uid="{39D221C8-2375-4C6D-8F0A-29067477083D}" name="EnterpriseID" dataDxfId="147"/>
    <tableColumn id="11" xr3:uid="{806564B8-8674-4126-B241-3960130214D1}" name="Current OMP" dataDxfId="146">
      <calculatedColumnFormula>_xlfn.XLOOKUP(MasterAgentList[[#This Row],[Agent Name]],OMPAgentList[Agent Name],OMPAgentList[CurrentOMP],"")</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13ED5B96-B0A8-4E38-B976-83FA3BB93F55}" name="OMPAgentList" displayName="OMPAgentList" ref="A1:F43" totalsRowShown="0">
  <autoFilter ref="A1:F43" xr:uid="{9F98FF0F-F90B-4B00-92E2-E24BE1035FBE}"/>
  <sortState xmlns:xlrd2="http://schemas.microsoft.com/office/spreadsheetml/2017/richdata2" ref="A2:F43">
    <sortCondition ref="B1:B43"/>
  </sortState>
  <tableColumns count="6">
    <tableColumn id="1" xr3:uid="{8C513795-EFAF-4F51-AA21-E4020CDB799D}" name="FB ID">
      <calculatedColumnFormula>_xlfn.XLOOKUP(B2,MasterAgentList[Agent Name],MasterAgentList[FB ID])</calculatedColumnFormula>
    </tableColumn>
    <tableColumn id="2" xr3:uid="{8885607A-F058-4471-B576-7ED35DE64C96}" name="Agent Name"/>
    <tableColumn id="3" xr3:uid="{BFD0F15F-1C97-4C4E-B9B8-200AC0C4BB9B}" name="OMPWave"/>
    <tableColumn id="4" xr3:uid="{69B33FA5-BC89-47A4-8C1B-AFBAC6A7557B}" name="StartDate"/>
    <tableColumn id="5" xr3:uid="{798CDA2D-4541-4B48-9BA0-72D5F095E8E1}" name="EndDate"/>
    <tableColumn id="6" xr3:uid="{B1D44876-EAA1-4578-B550-6DBD68EB4BF3}" name="CurrentOMP">
      <calculatedColumnFormula>IF(ISBLANK(OMPAgentList[[#This Row],[EndDate]]),"Active","Inactive")</calculatedColumnFormula>
    </tableColumn>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FE5F725-6049-46B1-88C3-806F57B484B0}" name="OMP_SL" displayName="OMP_SL" ref="J1:L15" totalsRowShown="0">
  <autoFilter ref="J1:L15" xr:uid="{DB813232-055F-4CBD-841F-E823342CBBEE}"/>
  <sortState xmlns:xlrd2="http://schemas.microsoft.com/office/spreadsheetml/2017/richdata2" ref="J2:L19">
    <sortCondition ref="L1:L19"/>
  </sortState>
  <tableColumns count="3">
    <tableColumn id="1" xr3:uid="{BF95CBC7-AD2B-4A66-B3F7-DF3BA65F5275}" name="ID">
      <calculatedColumnFormula>_xlfn.XLOOKUP(K2,MasterAgentList!B:B,MasterAgentList!A:A)</calculatedColumnFormula>
    </tableColumn>
    <tableColumn id="2" xr3:uid="{B4213C18-8E78-458D-9414-D8441C82A699}" name="Agent Name"/>
    <tableColumn id="3" xr3:uid="{7A5A8EF2-CE21-4BA3-A1E5-9592FEF13102}" name="Start Date"/>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EBDCCD5-8009-4F1F-BBFA-709360478CD8}" name="AgentTierChange" displayName="AgentTierChange" ref="A1:J661" totalsRowShown="0" headerRowDxfId="145" dataDxfId="144">
  <autoFilter ref="A1:J661" xr:uid="{D530595B-9F65-4053-8072-2F47F986817F}"/>
  <tableColumns count="10">
    <tableColumn id="5" xr3:uid="{0250C248-9001-4CFD-9E4F-862FE6443D7D}" name="FBID" dataDxfId="143">
      <calculatedColumnFormula>_xlfn.XLOOKUP(AgentTierChange[[#This Row],[Agent Name]],MasterAgentList[Agent Name],MasterAgentList[FB ID])</calculatedColumnFormula>
    </tableColumn>
    <tableColumn id="1" xr3:uid="{6F2BC2A8-1B39-4DA2-9879-48DC059A48B0}" name="Agent Name" dataDxfId="142"/>
    <tableColumn id="2" xr3:uid="{9D25A7CC-7B31-470B-A04D-FF3B73B2AB46}" name="Tier" dataDxfId="141"/>
    <tableColumn id="3" xr3:uid="{DBD3A13C-0073-4968-B48B-5762DF5AAB7F}" name="Tier Start Date" dataDxfId="140"/>
    <tableColumn id="4" xr3:uid="{86152C09-A08D-4DA4-90B8-C54D3E9D77A7}" name="Tier End Date" dataDxfId="139"/>
    <tableColumn id="6" xr3:uid="{AC6CC8B3-C598-47F9-BAE0-C0FFA3B6907B}" name="Current Tier" dataDxfId="138">
      <calculatedColumnFormula>IF(AND(AgentTierChange[[#This Row],[Tier Start Date]]&lt;=TODAY(),AgentTierChange[[#This Row],[Tier End Date]]&gt;TODAY()),1,0)</calculatedColumnFormula>
    </tableColumn>
    <tableColumn id="7" xr3:uid="{6527B3DE-EB36-41B4-B9FC-1A348EF7F185}" name="Active" dataDxfId="137">
      <calculatedColumnFormula>IFERROR(IF((_xlfn.XLOOKUP(AgentTierChange[[#This Row],[Agent Name]],MasterAgentList[Agent Name],MasterAgentList[Status])=""),1,0),"")</calculatedColumnFormula>
    </tableColumn>
    <tableColumn id="8" xr3:uid="{86C0682C-453D-4C8C-89DD-29F12A85344A}" name="Live Start Date" dataDxfId="136">
      <calculatedColumnFormula>_xlfn.XLOOKUP(AgentTierChange[[#This Row],[Agent Name]],MasterAgentList[Agent Name],MasterAgentList[Live Start Date])</calculatedColumnFormula>
    </tableColumn>
    <tableColumn id="9" xr3:uid="{10359E76-D49B-493E-8D0D-11B8A4B06E13}" name="Wave" dataDxfId="135">
      <calculatedColumnFormula>_xlfn.XLOOKUP(AgentTierChange[[#This Row],[FBID]],MasterAgentList[FB ID],MasterAgentList[Wave])</calculatedColumnFormula>
    </tableColumn>
    <tableColumn id="10" xr3:uid="{53CA28DC-CFA5-48C4-BBAE-E7B5B65E5394}" name="Check" dataDxfId="134">
      <calculatedColumnFormula>IF(B2=B1,IF(E1&lt;D2,"Match","Date Issue"),"")</calculatedColumnFormula>
    </tableColumn>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9FA03C-DAAC-429D-ADC3-CAD638BA19ED}" name="AgentProfile" displayName="AgentProfile" ref="A1:C5" totalsRowShown="0" headerRowDxfId="133" dataDxfId="132">
  <autoFilter ref="A1:C5" xr:uid="{56C2BC5F-75BC-49BC-8164-FE1FE9A18668}"/>
  <tableColumns count="3">
    <tableColumn id="2" xr3:uid="{A579F34C-B91F-48A0-ADA3-B60E3171FBF2}" name="Period" dataDxfId="131"/>
    <tableColumn id="1" xr3:uid="{2BD4FA49-E788-4A50-ABD2-02D10481A6E0}" name="Agent Profile" dataDxfId="130"/>
    <tableColumn id="3" xr3:uid="{EE301057-49C1-4BDB-87EE-11E3001A1057}" name="Order" dataDxfId="129"/>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615614E-CDE5-4C86-9A07-ECB100ABEA58}" name="AgentTier" displayName="AgentTier" ref="E1:E9" totalsRowShown="0" headerRowDxfId="128" dataDxfId="127">
  <autoFilter ref="E1:E9" xr:uid="{471B2EC9-BE0A-48D9-B79A-0E8CC22C8EA1}"/>
  <sortState xmlns:xlrd2="http://schemas.microsoft.com/office/spreadsheetml/2017/richdata2" ref="E2:E9">
    <sortCondition ref="E1:E9"/>
  </sortState>
  <tableColumns count="1">
    <tableColumn id="1" xr3:uid="{DEF0F416-DFE6-4E86-AC05-5176C477097A}" name="Agent Tier" dataDxfId="126"/>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9C82B9D-3DFE-410A-A308-6D86A45AF269}" name="WeekFormat" displayName="WeekFormat" ref="G1:J54" totalsRowShown="0" headerRowDxfId="125" dataDxfId="124">
  <autoFilter ref="G1:J54" xr:uid="{D96EBD85-3B0A-4538-8AAB-7E02E97D5D95}"/>
  <tableColumns count="4">
    <tableColumn id="1" xr3:uid="{4D002825-6D20-43DA-B381-1365663CF2D5}" name="Week Num" dataDxfId="123"/>
    <tableColumn id="2" xr3:uid="{B25F9A24-91C4-458B-A7DC-E35ECF9F1524}" name="Start Date" dataDxfId="122">
      <calculatedColumnFormula>H1+7</calculatedColumnFormula>
    </tableColumn>
    <tableColumn id="3" xr3:uid="{0BC1BF97-3467-4837-BB9D-C9673CD14CF9}" name="End Date" dataDxfId="121">
      <calculatedColumnFormula>H2+6</calculatedColumnFormula>
    </tableColumn>
    <tableColumn id="4" xr3:uid="{38A0090B-51ED-4319-9FE2-86BB9BDB526A}" name="Week of" dataDxfId="120">
      <calculatedColumnFormula>TEXT(WeekFormat[[#This Row],[Week Num]],"00")&amp;". "&amp;TEXT(H2,"Mmm dd")&amp;"-"&amp;TEXT(I2,"Mmm dd, yy")</calculatedColumnFormula>
    </tableColumn>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E0811C1-567A-493A-A035-8BFA6077D864}" name="ReportDate" displayName="ReportDate" ref="L1:Q366" totalsRowShown="0" headerRowDxfId="119" dataDxfId="118">
  <autoFilter ref="L1:Q366" xr:uid="{778839BF-194B-4FBB-913D-F5428DC22B11}"/>
  <tableColumns count="6">
    <tableColumn id="1" xr3:uid="{39F804AF-159D-4C15-B018-D0ED1E2B0004}" name="Report Date" dataDxfId="117"/>
    <tableColumn id="2" xr3:uid="{6B48A51F-110A-4308-B3A9-86693BFF9853}" name="Year" dataDxfId="116">
      <calculatedColumnFormula>YEAR(ReportDate[[#This Row],[Report Date]])</calculatedColumnFormula>
    </tableColumn>
    <tableColumn id="3" xr3:uid="{55597C9C-F445-44A7-8689-8B6C4E21047A}" name="Month" dataDxfId="115">
      <calculatedColumnFormula>_xlfn.XLOOKUP(MONTH(ReportDate[[#This Row],[Report Date]]),Months[Mon '#],Months[Month])</calculatedColumnFormula>
    </tableColumn>
    <tableColumn id="4" xr3:uid="{7E37124D-45F4-4D8C-9D4E-872F9414368F}" name="Week" dataDxfId="114">
      <calculatedColumnFormula>_xlfn.XLOOKUP(WEEKNUM(ReportDate[[#This Row],[Report Date]]),WeekFormat[Week Num],WeekFormat[Week of])</calculatedColumnFormula>
    </tableColumn>
    <tableColumn id="5" xr3:uid="{578BF7CD-D251-48DE-876F-D5780F1A9D93}" name="Day" dataDxfId="113">
      <calculatedColumnFormula>DAY(ReportDate[[#This Row],[Report Date]])</calculatedColumnFormula>
    </tableColumn>
    <tableColumn id="6" xr3:uid="{61F39A48-657C-4F56-8352-5F60C522C151}" name="Weekday Type" dataDxfId="112">
      <calculatedColumnFormula>IF(WEEKDAY(ReportDate[[#This Row],[Report Date]])=1,"Weekend",IF(WEEKDAY(ReportDate[[#This Row],[Report Date]])=7,"Weekend","Weekday"))</calculatedColumnFormula>
    </tableColumn>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74F8D71-4F28-4A41-9552-23B0133F750E}" name="Scope" displayName="Scope" ref="A13:B37" totalsRowShown="0" headerRowDxfId="111" dataDxfId="110">
  <autoFilter ref="A13:B37" xr:uid="{6E5A2701-E971-4905-BD91-FB3356338E73}"/>
  <sortState xmlns:xlrd2="http://schemas.microsoft.com/office/spreadsheetml/2017/richdata2" ref="A14:B36">
    <sortCondition ref="B14:B36"/>
    <sortCondition ref="A14:A36"/>
  </sortState>
  <tableColumns count="2">
    <tableColumn id="1" xr3:uid="{30BCB4AD-6F72-41BD-8A2A-735E6A2C10C9}" name="SubStatus" dataDxfId="109"/>
    <tableColumn id="2" xr3:uid="{50466A65-4899-4A73-99CA-DD9363589138}" name="Scope" dataDxfId="108"/>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8A72795-E007-4CEF-8E47-B1D9D1E5C0E9}" name="Months" displayName="Months" ref="T1:V13" totalsRowShown="0" headerRowDxfId="107" dataDxfId="106">
  <autoFilter ref="T1:V13" xr:uid="{FFBA2854-449F-4F99-89E2-D4DB77E1DFD7}"/>
  <tableColumns count="3">
    <tableColumn id="2" xr3:uid="{9D7189F7-2128-406B-96BA-504FC3ACD873}" name="Mon #" dataDxfId="105"/>
    <tableColumn id="1" xr3:uid="{5B1A11A1-6047-408B-98D8-6BF9E708ACF9}" name="Month" dataDxfId="104"/>
    <tableColumn id="3" xr3:uid="{55E49189-A207-4880-A033-838BB83B454C}" name="Slicer" dataDxfId="103">
      <calculatedColumnFormula>_xlfn.TEXTJOIN(". ",TRUE,Months[[#This Row],[Mon '#]:[Month]])</calculatedColumnFormula>
    </tableColumn>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7B88799-5840-47F7-A456-C310A1AB40F2}" name="TM" displayName="TM" ref="E11:E21" totalsRowShown="0" headerRowDxfId="102" dataDxfId="101">
  <autoFilter ref="E11:E21" xr:uid="{EA96CC14-F504-4279-9D05-F1E9FBB00C85}"/>
  <tableColumns count="1">
    <tableColumn id="1" xr3:uid="{10C57CD5-6685-48E6-AD3B-47262B880EFD}" name="Team Managers" dataDxfId="100"/>
  </tableColumns>
  <tableStyleInfo name="TableStyleMedium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E6ABA80-E929-40E2-B318-FD66C1A7EA1A}" name="Vendors" displayName="Vendors" ref="Y1:AA43" totalsRowShown="0" headerRowDxfId="99">
  <autoFilter ref="Y1:AA43" xr:uid="{5C65094E-5CDB-43B3-AF09-701CFD66034E}"/>
  <sortState xmlns:xlrd2="http://schemas.microsoft.com/office/spreadsheetml/2017/richdata2" ref="Y2:Y33">
    <sortCondition ref="Y1:Y33"/>
  </sortState>
  <tableColumns count="3">
    <tableColumn id="1" xr3:uid="{D7809416-43C8-4DCA-BEB1-9CC3907955CE}" name="Vendor Varients"/>
    <tableColumn id="2" xr3:uid="{861CAD6A-6C09-4813-ABB5-5D2116A87306}" name="Vendor"/>
    <tableColumn id="3" xr3:uid="{C1DE3D86-68DB-4F5F-8BA9-57F25C58B69D}" name="NA Comparison" dataDxfId="98"/>
  </tableColumns>
  <tableStyleInfo name="TableStyleMedium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31C5EDD-382A-42C1-9BD0-B62868DCCFE7}" name="SBG_GBG" displayName="SBG_GBG" ref="A7:B11" totalsRowShown="0" headerRowDxfId="97" dataDxfId="96">
  <autoFilter ref="A7:B11" xr:uid="{5700E218-CAF4-42C5-B09C-EE82F669895D}"/>
  <tableColumns count="2">
    <tableColumn id="1" xr3:uid="{39635392-E28B-497C-8AC4-6C0ED0E88721}" name="SBG/GBG" dataDxfId="95"/>
    <tableColumn id="2" xr3:uid="{51637F3C-B8AB-47DB-8424-DB4EADE9BD5F}" name="Slicer" dataDxfId="94"/>
  </tableColumns>
  <tableStyleInfo name="TableStyleMedium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92612F5-C8FA-4F00-8F28-11AE27473D67}" name="EscalatedStatus" displayName="EscalatedStatus" ref="E25:E27" totalsRowShown="0" headerRowDxfId="93" dataDxfId="92">
  <autoFilter ref="E25:E27" xr:uid="{99365683-0D61-4BC0-9D8A-739F8A516427}"/>
  <tableColumns count="1">
    <tableColumn id="1" xr3:uid="{22EE0746-D03C-4F07-921E-F504F0C2C1B7}" name="Escalated Status" dataDxfId="91"/>
  </tableColumns>
  <tableStyleInfo name="TableStyleMedium9"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25DECA97-9E0D-45FF-89CE-D25470123F31}" name="WeekdayType" displayName="WeekdayType" ref="E30:E32" totalsRowShown="0" headerRowDxfId="90" dataDxfId="89">
  <autoFilter ref="E30:E32" xr:uid="{B6F441B8-2747-414D-939D-2C2254E04EDC}"/>
  <tableColumns count="1">
    <tableColumn id="1" xr3:uid="{122FAE71-3F69-4D77-B6E2-7FF2F309F3CD}" name="Weekday Type" dataDxfId="88"/>
  </tableColumns>
  <tableStyleInfo name="TableStyleMedium9"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69699467-30F2-4DC8-8025-4688C77B4105}" name="SBG_GBG_ES" displayName="SBG_GBG_ES" ref="A43:B83" totalsRowShown="0" headerRowDxfId="87" dataDxfId="86">
  <autoFilter ref="A43:B83" xr:uid="{B2FE0E0A-0CC6-452B-AB4B-D3EF87F75DD1}"/>
  <sortState xmlns:xlrd2="http://schemas.microsoft.com/office/spreadsheetml/2017/richdata2" ref="A44:B84">
    <sortCondition ref="A43:A84"/>
  </sortState>
  <tableColumns count="2">
    <tableColumn id="1" xr3:uid="{140AA30F-C8EF-478F-8C70-1DB01271717B}" name="Advertiser Tier" dataDxfId="85"/>
    <tableColumn id="2" xr3:uid="{57A131B7-4ED5-4CE5-9564-E3DB2F199F03}" name="SBG/GBG/ES" dataDxfId="84"/>
  </tableColumns>
  <tableStyleInfo name="TableStyleMedium9"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45C50A5-BD24-4D49-B718-B9BEFB0D34AE}" name="AgentName" displayName="AgentName" ref="A89:A281" totalsRowShown="0" headerRowDxfId="83" dataDxfId="81" headerRowBorderDxfId="82" tableBorderDxfId="80">
  <autoFilter ref="A89:A281" xr:uid="{4B9831F9-BA3F-49DB-AE78-4A0DACFAFDE6}"/>
  <tableColumns count="1">
    <tableColumn id="1" xr3:uid="{DDEBE79B-0DBF-4AA1-8025-7F38DFD915F3}" name="Agent Name" dataDxfId="79"/>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6E33E504-BDE2-446E-8683-0BFC9156BDB0}" name="Playbook_Tags" displayName="Playbook_Tags" ref="A1:D3167" tableType="queryTable" totalsRowShown="0" headerRowDxfId="78" dataDxfId="77">
  <autoFilter ref="A1:D3167" xr:uid="{DB39EB44-EDC9-4993-B56D-E09E717D2C78}"/>
  <tableColumns count="4">
    <tableColumn id="1" xr3:uid="{78D7058A-320A-4618-AF22-80934C44B5A4}" uniqueName="1" name="L1 Tag" queryTableFieldId="1" dataDxfId="76"/>
    <tableColumn id="2" xr3:uid="{0DB46C6D-E21F-473D-8B70-FFD86DB70810}" uniqueName="2" name="L2 Tag" queryTableFieldId="2" dataDxfId="75"/>
    <tableColumn id="3" xr3:uid="{35DCC23D-5B12-4125-BBF2-6D03045D316C}" uniqueName="3" name="L3 Tag" queryTableFieldId="3" dataDxfId="74"/>
    <tableColumn id="4" xr3:uid="{23867237-5385-416A-A21C-D2A92874423E}" uniqueName="4" name="Playbook Tags" queryTableFieldId="4" dataDxfId="73"/>
  </tableColumns>
  <tableStyleInfo name="TableStyleMedium9" showFirstColumn="0" showLastColumn="0" showRowStripes="1" showColumnStripes="0"/>
</table>
</file>

<file path=xl/theme/theme1.xml><?xml version="1.0" encoding="utf-8"?>
<a:theme xmlns:a="http://schemas.openxmlformats.org/drawingml/2006/main" name="ACN Template">
  <a:themeElements>
    <a:clrScheme name="Acc Corporate Palette">
      <a:dk1>
        <a:srgbClr val="000000"/>
      </a:dk1>
      <a:lt1>
        <a:srgbClr val="FFFFFF"/>
      </a:lt1>
      <a:dk2>
        <a:srgbClr val="BEBEBE"/>
      </a:dk2>
      <a:lt2>
        <a:srgbClr val="969696"/>
      </a:lt2>
      <a:accent1>
        <a:srgbClr val="A100FF"/>
      </a:accent1>
      <a:accent2>
        <a:srgbClr val="7500C0"/>
      </a:accent2>
      <a:accent3>
        <a:srgbClr val="460073"/>
      </a:accent3>
      <a:accent4>
        <a:srgbClr val="00B9FF"/>
      </a:accent4>
      <a:accent5>
        <a:srgbClr val="969696"/>
      </a:accent5>
      <a:accent6>
        <a:srgbClr val="008EFF"/>
      </a:accent6>
      <a:hlink>
        <a:srgbClr val="004CFF"/>
      </a:hlink>
      <a:folHlink>
        <a:srgbClr val="460073"/>
      </a:folHlink>
    </a:clrScheme>
    <a:fontScheme name="Arial">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1" dT="2021-05-27T19:08:09.61" personId="{73C44362-E517-4E29-B0AD-5F5060295770}" id="{C3A12BE7-5367-4EEB-A255-AF1AD9A5B605}">
    <text>=IF([@[Agent Name]]&lt;&gt;B1,XLOOKUP([@FBID],MasterAgentList[FB ID],MasterAgentList[Live Start Date],"X"),AgentTierChange!E1+1)</text>
  </threadedComment>
  <threadedComment ref="C118" dT="2021-06-07T14:36:19.21" personId="{73C44362-E517-4E29-B0AD-5F5060295770}" id="{861F1758-DBA2-4149-8493-58CFA10B54E7}">
    <text>Tenured but changd for reporting purposes</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8" Type="http://schemas.openxmlformats.org/officeDocument/2006/relationships/table" Target="../tables/table11.xml"/><Relationship Id="rId13" Type="http://schemas.openxmlformats.org/officeDocument/2006/relationships/table" Target="../tables/table16.xml"/><Relationship Id="rId3" Type="http://schemas.openxmlformats.org/officeDocument/2006/relationships/table" Target="../tables/table6.xml"/><Relationship Id="rId7" Type="http://schemas.openxmlformats.org/officeDocument/2006/relationships/table" Target="../tables/table10.xml"/><Relationship Id="rId12" Type="http://schemas.openxmlformats.org/officeDocument/2006/relationships/table" Target="../tables/table15.xml"/><Relationship Id="rId2" Type="http://schemas.openxmlformats.org/officeDocument/2006/relationships/table" Target="../tables/table5.xml"/><Relationship Id="rId1" Type="http://schemas.openxmlformats.org/officeDocument/2006/relationships/printerSettings" Target="../printerSettings/printerSettings5.bin"/><Relationship Id="rId6" Type="http://schemas.openxmlformats.org/officeDocument/2006/relationships/table" Target="../tables/table9.xml"/><Relationship Id="rId11" Type="http://schemas.openxmlformats.org/officeDocument/2006/relationships/table" Target="../tables/table14.xml"/><Relationship Id="rId5" Type="http://schemas.openxmlformats.org/officeDocument/2006/relationships/table" Target="../tables/table8.xml"/><Relationship Id="rId10" Type="http://schemas.openxmlformats.org/officeDocument/2006/relationships/table" Target="../tables/table13.xml"/><Relationship Id="rId4" Type="http://schemas.openxmlformats.org/officeDocument/2006/relationships/table" Target="../tables/table7.xml"/><Relationship Id="rId9" Type="http://schemas.openxmlformats.org/officeDocument/2006/relationships/table" Target="../tables/table12.xml"/><Relationship Id="rId14" Type="http://schemas.openxmlformats.org/officeDocument/2006/relationships/table" Target="../tables/table17.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679F1-B1F3-4802-8106-AD74862B3FDF}">
  <dimension ref="A1:M19"/>
  <sheetViews>
    <sheetView workbookViewId="0">
      <selection activeCell="A3" sqref="A3"/>
    </sheetView>
  </sheetViews>
  <sheetFormatPr defaultColWidth="0" defaultRowHeight="14.25" zeroHeight="1" x14ac:dyDescent="0.2"/>
  <cols>
    <col min="1" max="1" width="17.5" bestFit="1" customWidth="1"/>
    <col min="2" max="2" width="8" bestFit="1" customWidth="1"/>
    <col min="3" max="3" width="3.875" style="101" bestFit="1" customWidth="1"/>
    <col min="4" max="8" width="9" customWidth="1"/>
    <col min="14" max="16384" width="9" hidden="1"/>
  </cols>
  <sheetData>
    <row r="1" spans="1:3" x14ac:dyDescent="0.2"/>
    <row r="2" spans="1:3" x14ac:dyDescent="0.2">
      <c r="A2" s="123" t="s">
        <v>6502</v>
      </c>
      <c r="B2" s="123"/>
      <c r="C2" s="123"/>
    </row>
    <row r="3" spans="1:3" x14ac:dyDescent="0.2">
      <c r="A3" s="97" t="s">
        <v>6484</v>
      </c>
      <c r="B3" t="s">
        <v>6489</v>
      </c>
      <c r="C3" s="101" t="s">
        <v>6490</v>
      </c>
    </row>
    <row r="4" spans="1:3" x14ac:dyDescent="0.2">
      <c r="A4" s="98" t="s">
        <v>337</v>
      </c>
      <c r="B4" s="100">
        <v>0.21705426356589147</v>
      </c>
      <c r="C4" s="101">
        <v>28</v>
      </c>
    </row>
    <row r="5" spans="1:3" x14ac:dyDescent="0.2">
      <c r="A5" s="98" t="s">
        <v>6486</v>
      </c>
      <c r="B5" s="100">
        <v>6.9767441860465115E-2</v>
      </c>
      <c r="C5" s="101">
        <v>9</v>
      </c>
    </row>
    <row r="6" spans="1:3" x14ac:dyDescent="0.2">
      <c r="A6" s="98" t="s">
        <v>6485</v>
      </c>
      <c r="B6" s="100">
        <v>5.4263565891472867E-2</v>
      </c>
      <c r="C6" s="101">
        <v>7</v>
      </c>
    </row>
    <row r="7" spans="1:3" x14ac:dyDescent="0.2">
      <c r="A7" s="98" t="s">
        <v>338</v>
      </c>
      <c r="B7" s="100">
        <v>0.65891472868217049</v>
      </c>
      <c r="C7" s="101">
        <v>85</v>
      </c>
    </row>
    <row r="8" spans="1:3" x14ac:dyDescent="0.2">
      <c r="A8" s="98" t="s">
        <v>6487</v>
      </c>
      <c r="B8" s="100">
        <v>0</v>
      </c>
    </row>
    <row r="9" spans="1:3" x14ac:dyDescent="0.2">
      <c r="A9" s="98" t="s">
        <v>6488</v>
      </c>
      <c r="B9" s="99">
        <v>1</v>
      </c>
      <c r="C9" s="101">
        <v>129</v>
      </c>
    </row>
    <row r="10" spans="1:3" x14ac:dyDescent="0.2"/>
    <row r="11" spans="1:3" x14ac:dyDescent="0.2"/>
    <row r="12" spans="1:3" x14ac:dyDescent="0.2"/>
    <row r="13" spans="1:3" x14ac:dyDescent="0.2"/>
    <row r="14" spans="1:3" x14ac:dyDescent="0.2"/>
    <row r="15" spans="1:3" x14ac:dyDescent="0.2"/>
    <row r="16" spans="1:3" x14ac:dyDescent="0.2"/>
    <row r="17" x14ac:dyDescent="0.2"/>
    <row r="18" x14ac:dyDescent="0.2"/>
    <row r="19" x14ac:dyDescent="0.2"/>
  </sheetData>
  <mergeCells count="1">
    <mergeCell ref="A2:C2"/>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C7847-C9E3-47F5-9615-94BA7CF23B79}">
  <sheetPr codeName="Sheet4"/>
  <dimension ref="A1:K237"/>
  <sheetViews>
    <sheetView showGridLines="0" tabSelected="1" zoomScale="90" zoomScaleNormal="90" workbookViewId="0">
      <selection activeCell="E19" sqref="E19"/>
    </sheetView>
  </sheetViews>
  <sheetFormatPr defaultColWidth="9" defaultRowHeight="14.25" x14ac:dyDescent="0.2"/>
  <cols>
    <col min="1" max="1" width="21.75" style="94" bestFit="1" customWidth="1"/>
    <col min="2" max="2" width="26.875" style="93" bestFit="1" customWidth="1"/>
    <col min="3" max="3" width="19.25" style="70" bestFit="1" customWidth="1"/>
    <col min="4" max="4" width="9.25" style="61" bestFit="1" customWidth="1"/>
    <col min="5" max="5" width="10.875" style="71" bestFit="1" customWidth="1"/>
    <col min="6" max="6" width="11.5" style="71" bestFit="1" customWidth="1"/>
    <col min="7" max="7" width="19.375" style="95" bestFit="1" customWidth="1"/>
    <col min="8" max="8" width="18" style="70" bestFit="1" customWidth="1"/>
    <col min="9" max="9" width="20.25" style="61" bestFit="1" customWidth="1"/>
    <col min="10" max="10" width="22.375" style="61" bestFit="1" customWidth="1"/>
    <col min="11" max="11" width="17.75" style="96" bestFit="1" customWidth="1"/>
    <col min="12" max="16384" width="9" style="61"/>
  </cols>
  <sheetData>
    <row r="1" spans="1:11" ht="17.25" x14ac:dyDescent="0.3">
      <c r="A1" s="10" t="s">
        <v>110</v>
      </c>
      <c r="B1" s="11" t="s">
        <v>0</v>
      </c>
      <c r="C1" s="11" t="s">
        <v>1</v>
      </c>
      <c r="D1" s="11" t="s">
        <v>49</v>
      </c>
      <c r="E1" s="11" t="s">
        <v>44</v>
      </c>
      <c r="F1" s="11" t="s">
        <v>55</v>
      </c>
      <c r="G1" s="12" t="s">
        <v>166</v>
      </c>
      <c r="H1" s="11" t="s">
        <v>58</v>
      </c>
      <c r="I1" s="13" t="s">
        <v>157</v>
      </c>
      <c r="J1" s="13" t="s">
        <v>2887</v>
      </c>
      <c r="K1" s="76" t="s">
        <v>6325</v>
      </c>
    </row>
    <row r="2" spans="1:11" x14ac:dyDescent="0.2">
      <c r="A2" s="77" t="s">
        <v>2865</v>
      </c>
      <c r="B2" s="94" t="s">
        <v>2876</v>
      </c>
      <c r="C2" s="63" t="s">
        <v>39</v>
      </c>
      <c r="D2" s="77" t="str" cm="1">
        <f t="array" aca="1" ref="D2" ca="1">_xlfn.XLOOKUP(1,(AgentTierChange[Agent Name]=MasterAgentList[[#This Row],[Agent Name]])*(AgentTierChange[Tier Start Date]&lt;=TODAY())*(AgentTierChange[Tier End Date]&gt;=TODAY()),AgentTierChange[Tier],"-")</f>
        <v>GBG</v>
      </c>
      <c r="E2" s="108">
        <v>40</v>
      </c>
      <c r="F2" s="111"/>
      <c r="G2" s="75">
        <v>44410</v>
      </c>
      <c r="H2" s="75"/>
      <c r="I2" s="77" t="str">
        <f ca="1">IF(TODAY()&lt;MasterAgentList[[#This Row],[Live Start Date]]+30,"Nesting (0-30)",IF(TODAY()&lt;MasterAgentList[[#This Row],[Live Start Date]]+60,"Ramping (30-60)",IF(TODAY()&lt;MasterAgentList[[#This Row],[Live Start Date]]+90,"Intermediate (60-90)","Tenured (90+)")))</f>
        <v>Tenured (90+)</v>
      </c>
      <c r="J2" s="77" t="s">
        <v>2888</v>
      </c>
      <c r="K2" s="110" t="str">
        <f>_xlfn.XLOOKUP(MasterAgentList[[#This Row],[Agent Name]],OMPAgentList[Agent Name],OMPAgentList[CurrentOMP],"")</f>
        <v/>
      </c>
    </row>
    <row r="3" spans="1:11" x14ac:dyDescent="0.2">
      <c r="A3" s="77" t="s">
        <v>184</v>
      </c>
      <c r="B3" s="104" t="s">
        <v>62</v>
      </c>
      <c r="C3" s="113" t="s">
        <v>109</v>
      </c>
      <c r="D3" s="94" t="str" cm="1">
        <f t="array" aca="1" ref="D3" ca="1">_xlfn.XLOOKUP(1,(AgentTierChange[Agent Name]=MasterAgentList[[#This Row],[Agent Name]])*(AgentTierChange[Tier Start Date]&lt;=TODAY())*(AgentTierChange[Tier End Date]&gt;=TODAY()),AgentTierChange[Tier],"-")</f>
        <v>ES</v>
      </c>
      <c r="E3" s="108">
        <v>24</v>
      </c>
      <c r="F3" s="111"/>
      <c r="G3" s="75">
        <v>43787</v>
      </c>
      <c r="H3" s="75"/>
      <c r="I3" s="77" t="str">
        <f ca="1">IF(TODAY()&lt;MasterAgentList[[#This Row],[Live Start Date]]+30,"Nesting (0-30)",IF(TODAY()&lt;MasterAgentList[[#This Row],[Live Start Date]]+60,"Ramping (30-60)",IF(TODAY()&lt;MasterAgentList[[#This Row],[Live Start Date]]+90,"Intermediate (60-90)","Tenured (90+)")))</f>
        <v>Tenured (90+)</v>
      </c>
      <c r="J3" s="77" t="s">
        <v>2889</v>
      </c>
      <c r="K3" s="110" t="str">
        <f>_xlfn.XLOOKUP(MasterAgentList[[#This Row],[Agent Name]],OMPAgentList[Agent Name],OMPAgentList[CurrentOMP],"")</f>
        <v/>
      </c>
    </row>
    <row r="4" spans="1:11" x14ac:dyDescent="0.2">
      <c r="A4" s="77" t="s">
        <v>185</v>
      </c>
      <c r="B4" s="77" t="s">
        <v>171</v>
      </c>
      <c r="C4" s="63" t="s">
        <v>36</v>
      </c>
      <c r="D4" s="94" t="str" cm="1">
        <f t="array" aca="1" ref="D4" ca="1">_xlfn.XLOOKUP(1,(AgentTierChange[Agent Name]=MasterAgentList[[#This Row],[Agent Name]])*(AgentTierChange[Tier Start Date]&lt;=TODAY())*(AgentTierChange[Tier End Date]&gt;=TODAY()),AgentTierChange[Tier],"-")</f>
        <v>SBG</v>
      </c>
      <c r="E4" s="109">
        <v>37</v>
      </c>
      <c r="F4" s="110"/>
      <c r="G4" s="75">
        <v>44337</v>
      </c>
      <c r="H4" s="75"/>
      <c r="I4" s="77" t="str">
        <f ca="1">IF(TODAY()&lt;MasterAgentList[[#This Row],[Live Start Date]]+30,"Nesting (0-30)",IF(TODAY()&lt;MasterAgentList[[#This Row],[Live Start Date]]+60,"Ramping (30-60)",IF(TODAY()&lt;MasterAgentList[[#This Row],[Live Start Date]]+90,"Intermediate (60-90)","Tenured (90+)")))</f>
        <v>Tenured (90+)</v>
      </c>
      <c r="J4" s="77" t="s">
        <v>2890</v>
      </c>
      <c r="K4" s="110" t="str">
        <f>_xlfn.XLOOKUP(MasterAgentList[[#This Row],[Agent Name]],OMPAgentList[Agent Name],OMPAgentList[CurrentOMP],"")</f>
        <v>Inactive</v>
      </c>
    </row>
    <row r="5" spans="1:11" x14ac:dyDescent="0.2">
      <c r="A5" s="77" t="s">
        <v>201</v>
      </c>
      <c r="B5" s="104" t="s">
        <v>2</v>
      </c>
      <c r="C5" s="113" t="s">
        <v>39</v>
      </c>
      <c r="D5" s="94" t="str" cm="1">
        <f t="array" aca="1" ref="D5" ca="1">_xlfn.XLOOKUP(1,(AgentTierChange[Agent Name]=MasterAgentList[[#This Row],[Agent Name]])*(AgentTierChange[Tier Start Date]&lt;=TODAY())*(AgentTierChange[Tier End Date]&gt;=TODAY()),AgentTierChange[Tier],"-")</f>
        <v>GBG</v>
      </c>
      <c r="E5" s="108">
        <v>18</v>
      </c>
      <c r="F5" s="111"/>
      <c r="G5" s="75">
        <v>43556</v>
      </c>
      <c r="H5" s="75"/>
      <c r="I5" s="77" t="str">
        <f ca="1">IF(TODAY()&lt;MasterAgentList[[#This Row],[Live Start Date]]+30,"Nesting (0-30)",IF(TODAY()&lt;MasterAgentList[[#This Row],[Live Start Date]]+60,"Ramping (30-60)",IF(TODAY()&lt;MasterAgentList[[#This Row],[Live Start Date]]+90,"Intermediate (60-90)","Tenured (90+)")))</f>
        <v>Tenured (90+)</v>
      </c>
      <c r="J5" s="77" t="s">
        <v>2891</v>
      </c>
      <c r="K5" s="110" t="str">
        <f>_xlfn.XLOOKUP(MasterAgentList[[#This Row],[Agent Name]],OMPAgentList[Agent Name],OMPAgentList[CurrentOMP],"")</f>
        <v/>
      </c>
    </row>
    <row r="6" spans="1:11" x14ac:dyDescent="0.2">
      <c r="A6" s="77" t="s">
        <v>186</v>
      </c>
      <c r="B6" s="77" t="s">
        <v>111</v>
      </c>
      <c r="C6" s="113" t="s">
        <v>8</v>
      </c>
      <c r="D6" s="94" t="str" cm="1">
        <f t="array" aca="1" ref="D6" ca="1">_xlfn.XLOOKUP(1,(AgentTierChange[Agent Name]=MasterAgentList[[#This Row],[Agent Name]])*(AgentTierChange[Tier Start Date]&lt;=TODAY())*(AgentTierChange[Tier End Date]&gt;=TODAY()),AgentTierChange[Tier],"-")</f>
        <v>GBG</v>
      </c>
      <c r="E6" s="108">
        <v>33</v>
      </c>
      <c r="F6" s="111"/>
      <c r="G6" s="75">
        <v>44232</v>
      </c>
      <c r="H6" s="75"/>
      <c r="I6" s="77" t="str">
        <f ca="1">IF(TODAY()&lt;MasterAgentList[[#This Row],[Live Start Date]]+30,"Nesting (0-30)",IF(TODAY()&lt;MasterAgentList[[#This Row],[Live Start Date]]+60,"Ramping (30-60)",IF(TODAY()&lt;MasterAgentList[[#This Row],[Live Start Date]]+90,"Intermediate (60-90)","Tenured (90+)")))</f>
        <v>Tenured (90+)</v>
      </c>
      <c r="J6" s="77" t="s">
        <v>2892</v>
      </c>
      <c r="K6" s="110" t="str">
        <f>_xlfn.XLOOKUP(MasterAgentList[[#This Row],[Agent Name]],OMPAgentList[Agent Name],OMPAgentList[CurrentOMP],"")</f>
        <v>Inactive</v>
      </c>
    </row>
    <row r="7" spans="1:11" x14ac:dyDescent="0.2">
      <c r="A7" s="77" t="s">
        <v>187</v>
      </c>
      <c r="B7" s="77" t="s">
        <v>160</v>
      </c>
      <c r="C7" s="113" t="s">
        <v>85</v>
      </c>
      <c r="D7" s="94" t="str" cm="1">
        <f t="array" aca="1" ref="D7" ca="1">_xlfn.XLOOKUP(1,(AgentTierChange[Agent Name]=MasterAgentList[[#This Row],[Agent Name]])*(AgentTierChange[Tier Start Date]&lt;=TODAY())*(AgentTierChange[Tier End Date]&gt;=TODAY()),AgentTierChange[Tier],"-")</f>
        <v>GBG</v>
      </c>
      <c r="E7" s="108">
        <v>36</v>
      </c>
      <c r="F7" s="111"/>
      <c r="G7" s="75">
        <v>44298</v>
      </c>
      <c r="H7" s="75"/>
      <c r="I7" s="77" t="str">
        <f ca="1">IF(TODAY()&lt;MasterAgentList[[#This Row],[Live Start Date]]+30,"Nesting (0-30)",IF(TODAY()&lt;MasterAgentList[[#This Row],[Live Start Date]]+60,"Ramping (30-60)",IF(TODAY()&lt;MasterAgentList[[#This Row],[Live Start Date]]+90,"Intermediate (60-90)","Tenured (90+)")))</f>
        <v>Tenured (90+)</v>
      </c>
      <c r="J7" s="77" t="s">
        <v>2893</v>
      </c>
      <c r="K7" s="110" t="str">
        <f>_xlfn.XLOOKUP(MasterAgentList[[#This Row],[Agent Name]],OMPAgentList[Agent Name],OMPAgentList[CurrentOMP],"")</f>
        <v/>
      </c>
    </row>
    <row r="8" spans="1:11" x14ac:dyDescent="0.2">
      <c r="A8" s="77" t="s">
        <v>188</v>
      </c>
      <c r="B8" s="114" t="s">
        <v>130</v>
      </c>
      <c r="C8" s="115" t="s">
        <v>85</v>
      </c>
      <c r="D8" s="94" t="str" cm="1">
        <f t="array" aca="1" ref="D8" ca="1">_xlfn.XLOOKUP(1,(AgentTierChange[Agent Name]=MasterAgentList[[#This Row],[Agent Name]])*(AgentTierChange[Tier Start Date]&lt;=TODAY())*(AgentTierChange[Tier End Date]&gt;=TODAY()),AgentTierChange[Tier],"-")</f>
        <v>SBG</v>
      </c>
      <c r="E8" s="108">
        <v>34</v>
      </c>
      <c r="F8" s="111" t="s">
        <v>48</v>
      </c>
      <c r="G8" s="75">
        <v>44263</v>
      </c>
      <c r="H8" s="75">
        <v>44272</v>
      </c>
      <c r="I8" s="77" t="str">
        <f ca="1">IF(TODAY()&lt;MasterAgentList[[#This Row],[Live Start Date]]+30,"Nesting (0-30)",IF(TODAY()&lt;MasterAgentList[[#This Row],[Live Start Date]]+60,"Ramping (30-60)",IF(TODAY()&lt;MasterAgentList[[#This Row],[Live Start Date]]+90,"Intermediate (60-90)","Tenured (90+)")))</f>
        <v>Tenured (90+)</v>
      </c>
      <c r="J8" s="77" t="s">
        <v>2894</v>
      </c>
      <c r="K8" s="110" t="str">
        <f>_xlfn.XLOOKUP(MasterAgentList[[#This Row],[Agent Name]],OMPAgentList[Agent Name],OMPAgentList[CurrentOMP],"")</f>
        <v/>
      </c>
    </row>
    <row r="9" spans="1:11" x14ac:dyDescent="0.2">
      <c r="A9" s="92" t="s">
        <v>359</v>
      </c>
      <c r="B9" s="77" t="s">
        <v>343</v>
      </c>
      <c r="C9" s="113" t="s">
        <v>37</v>
      </c>
      <c r="D9" s="77" t="str" cm="1">
        <f t="array" aca="1" ref="D9" ca="1">_xlfn.XLOOKUP(1,(AgentTierChange[Agent Name]=MasterAgentList[[#This Row],[Agent Name]])*(AgentTierChange[Tier Start Date]&lt;=TODAY())*(AgentTierChange[Tier End Date]&gt;=TODAY()),AgentTierChange[Tier],"-")</f>
        <v>SBG</v>
      </c>
      <c r="E9" s="108">
        <v>38</v>
      </c>
      <c r="F9" s="111" t="s">
        <v>48</v>
      </c>
      <c r="G9" s="75">
        <v>44361</v>
      </c>
      <c r="H9" s="75">
        <v>44491</v>
      </c>
      <c r="I9" s="77" t="str">
        <f ca="1">IF(TODAY()&lt;MasterAgentList[[#This Row],[Live Start Date]]+30,"Nesting (0-30)",IF(TODAY()&lt;MasterAgentList[[#This Row],[Live Start Date]]+60,"Ramping (30-60)",IF(TODAY()&lt;MasterAgentList[[#This Row],[Live Start Date]]+90,"Intermediate (60-90)","Tenured (90+)")))</f>
        <v>Tenured (90+)</v>
      </c>
      <c r="J9" s="77" t="s">
        <v>2895</v>
      </c>
      <c r="K9" s="110" t="str">
        <f>_xlfn.XLOOKUP(MasterAgentList[[#This Row],[Agent Name]],OMPAgentList[Agent Name],OMPAgentList[CurrentOMP],"")</f>
        <v>Inactive</v>
      </c>
    </row>
    <row r="10" spans="1:11" x14ac:dyDescent="0.2">
      <c r="A10" s="77" t="s">
        <v>189</v>
      </c>
      <c r="B10" s="104" t="s">
        <v>3</v>
      </c>
      <c r="C10" s="113" t="s">
        <v>36</v>
      </c>
      <c r="D10" s="94" t="str" cm="1">
        <f t="array" aca="1" ref="D10" ca="1">_xlfn.XLOOKUP(1,(AgentTierChange[Agent Name]=MasterAgentList[[#This Row],[Agent Name]])*(AgentTierChange[Tier Start Date]&lt;=TODAY())*(AgentTierChange[Tier End Date]&gt;=TODAY()),AgentTierChange[Tier],"-")</f>
        <v>GBG</v>
      </c>
      <c r="E10" s="108">
        <v>4</v>
      </c>
      <c r="F10" s="111" t="s">
        <v>48</v>
      </c>
      <c r="G10" s="75">
        <v>42983</v>
      </c>
      <c r="H10" s="75">
        <v>44301</v>
      </c>
      <c r="I10" s="77" t="str">
        <f ca="1">IF(TODAY()&lt;MasterAgentList[[#This Row],[Live Start Date]]+30,"Nesting (0-30)",IF(TODAY()&lt;MasterAgentList[[#This Row],[Live Start Date]]+60,"Ramping (30-60)",IF(TODAY()&lt;MasterAgentList[[#This Row],[Live Start Date]]+90,"Intermediate (60-90)","Tenured (90+)")))</f>
        <v>Tenured (90+)</v>
      </c>
      <c r="J10" s="77" t="s">
        <v>2896</v>
      </c>
      <c r="K10" s="110" t="str">
        <f>_xlfn.XLOOKUP(MasterAgentList[[#This Row],[Agent Name]],OMPAgentList[Agent Name],OMPAgentList[CurrentOMP],"")</f>
        <v/>
      </c>
    </row>
    <row r="11" spans="1:11" x14ac:dyDescent="0.2">
      <c r="A11" s="77" t="s">
        <v>190</v>
      </c>
      <c r="B11" s="114" t="s">
        <v>131</v>
      </c>
      <c r="C11" s="115" t="s">
        <v>375</v>
      </c>
      <c r="D11" s="94" t="str" cm="1">
        <f t="array" aca="1" ref="D11" ca="1">_xlfn.XLOOKUP(1,(AgentTierChange[Agent Name]=MasterAgentList[[#This Row],[Agent Name]])*(AgentTierChange[Tier Start Date]&lt;=TODAY())*(AgentTierChange[Tier End Date]&gt;=TODAY()),AgentTierChange[Tier],"-")</f>
        <v>GBG</v>
      </c>
      <c r="E11" s="108">
        <v>34</v>
      </c>
      <c r="F11" s="111"/>
      <c r="G11" s="75">
        <v>44263</v>
      </c>
      <c r="H11" s="75"/>
      <c r="I11" s="77" t="str">
        <f ca="1">IF(TODAY()&lt;MasterAgentList[[#This Row],[Live Start Date]]+30,"Nesting (0-30)",IF(TODAY()&lt;MasterAgentList[[#This Row],[Live Start Date]]+60,"Ramping (30-60)",IF(TODAY()&lt;MasterAgentList[[#This Row],[Live Start Date]]+90,"Intermediate (60-90)","Tenured (90+)")))</f>
        <v>Tenured (90+)</v>
      </c>
      <c r="J11" s="77" t="s">
        <v>2897</v>
      </c>
      <c r="K11" s="110" t="str">
        <f>_xlfn.XLOOKUP(MasterAgentList[[#This Row],[Agent Name]],OMPAgentList[Agent Name],OMPAgentList[CurrentOMP],"")</f>
        <v>Inactive</v>
      </c>
    </row>
    <row r="12" spans="1:11" x14ac:dyDescent="0.2">
      <c r="A12" s="77" t="s">
        <v>191</v>
      </c>
      <c r="B12" s="77" t="s">
        <v>112</v>
      </c>
      <c r="C12" s="113" t="s">
        <v>8</v>
      </c>
      <c r="D12" s="94" t="str" cm="1">
        <f t="array" aca="1" ref="D12" ca="1">_xlfn.XLOOKUP(1,(AgentTierChange[Agent Name]=MasterAgentList[[#This Row],[Agent Name]])*(AgentTierChange[Tier Start Date]&lt;=TODAY())*(AgentTierChange[Tier End Date]&gt;=TODAY()),AgentTierChange[Tier],"-")</f>
        <v>GBG</v>
      </c>
      <c r="E12" s="108">
        <v>33</v>
      </c>
      <c r="F12" s="111"/>
      <c r="G12" s="75">
        <v>44232</v>
      </c>
      <c r="H12" s="75"/>
      <c r="I12" s="77" t="str">
        <f ca="1">IF(TODAY()&lt;MasterAgentList[[#This Row],[Live Start Date]]+30,"Nesting (0-30)",IF(TODAY()&lt;MasterAgentList[[#This Row],[Live Start Date]]+60,"Ramping (30-60)",IF(TODAY()&lt;MasterAgentList[[#This Row],[Live Start Date]]+90,"Intermediate (60-90)","Tenured (90+)")))</f>
        <v>Tenured (90+)</v>
      </c>
      <c r="J12" s="77" t="s">
        <v>2898</v>
      </c>
      <c r="K12" s="110" t="str">
        <f>_xlfn.XLOOKUP(MasterAgentList[[#This Row],[Agent Name]],OMPAgentList[Agent Name],OMPAgentList[CurrentOMP],"")</f>
        <v/>
      </c>
    </row>
    <row r="13" spans="1:11" x14ac:dyDescent="0.2">
      <c r="A13" s="77" t="s">
        <v>192</v>
      </c>
      <c r="B13" s="116" t="s">
        <v>101</v>
      </c>
      <c r="C13" s="113" t="s">
        <v>8</v>
      </c>
      <c r="D13" s="94" t="str" cm="1">
        <f t="array" aca="1" ref="D13" ca="1">_xlfn.XLOOKUP(1,(AgentTierChange[Agent Name]=MasterAgentList[[#This Row],[Agent Name]])*(AgentTierChange[Tier Start Date]&lt;=TODAY())*(AgentTierChange[Tier End Date]&gt;=TODAY()),AgentTierChange[Tier],"-")</f>
        <v>SBG</v>
      </c>
      <c r="E13" s="108">
        <v>32</v>
      </c>
      <c r="F13" s="111"/>
      <c r="G13" s="75">
        <v>44144</v>
      </c>
      <c r="H13" s="75"/>
      <c r="I13" s="77" t="str">
        <f ca="1">IF(TODAY()&lt;MasterAgentList[[#This Row],[Live Start Date]]+30,"Nesting (0-30)",IF(TODAY()&lt;MasterAgentList[[#This Row],[Live Start Date]]+60,"Ramping (30-60)",IF(TODAY()&lt;MasterAgentList[[#This Row],[Live Start Date]]+90,"Intermediate (60-90)","Tenured (90+)")))</f>
        <v>Tenured (90+)</v>
      </c>
      <c r="J13" s="77" t="s">
        <v>2899</v>
      </c>
      <c r="K13" s="110" t="str">
        <f>_xlfn.XLOOKUP(MasterAgentList[[#This Row],[Agent Name]],OMPAgentList[Agent Name],OMPAgentList[CurrentOMP],"")</f>
        <v/>
      </c>
    </row>
    <row r="14" spans="1:11" x14ac:dyDescent="0.2">
      <c r="A14" s="77" t="s">
        <v>202</v>
      </c>
      <c r="B14" s="117" t="s">
        <v>54</v>
      </c>
      <c r="C14" s="113" t="s">
        <v>36</v>
      </c>
      <c r="D14" s="94" t="str" cm="1">
        <f t="array" aca="1" ref="D14" ca="1">_xlfn.XLOOKUP(1,(AgentTierChange[Agent Name]=MasterAgentList[[#This Row],[Agent Name]])*(AgentTierChange[Tier Start Date]&lt;=TODAY())*(AgentTierChange[Tier End Date]&gt;=TODAY()),AgentTierChange[Tier],"-")</f>
        <v>GBG</v>
      </c>
      <c r="E14" s="108">
        <v>12</v>
      </c>
      <c r="F14" s="111" t="s">
        <v>59</v>
      </c>
      <c r="G14" s="75">
        <v>43227</v>
      </c>
      <c r="H14" s="75"/>
      <c r="I14" s="77" t="str">
        <f ca="1">IF(TODAY()&lt;MasterAgentList[[#This Row],[Live Start Date]]+30,"Nesting (0-30)",IF(TODAY()&lt;MasterAgentList[[#This Row],[Live Start Date]]+60,"Ramping (30-60)",IF(TODAY()&lt;MasterAgentList[[#This Row],[Live Start Date]]+90,"Intermediate (60-90)","Tenured (90+)")))</f>
        <v>Tenured (90+)</v>
      </c>
      <c r="J14" s="77" t="s">
        <v>2900</v>
      </c>
      <c r="K14" s="110" t="str">
        <f>_xlfn.XLOOKUP(MasterAgentList[[#This Row],[Agent Name]],OMPAgentList[Agent Name],OMPAgentList[CurrentOMP],"")</f>
        <v/>
      </c>
    </row>
    <row r="15" spans="1:11" x14ac:dyDescent="0.2">
      <c r="A15" s="77" t="s">
        <v>193</v>
      </c>
      <c r="B15" s="104" t="s">
        <v>4</v>
      </c>
      <c r="C15" s="113" t="s">
        <v>39</v>
      </c>
      <c r="D15" s="94" t="str" cm="1">
        <f t="array" aca="1" ref="D15" ca="1">_xlfn.XLOOKUP(1,(AgentTierChange[Agent Name]=MasterAgentList[[#This Row],[Agent Name]])*(AgentTierChange[Tier Start Date]&lt;=TODAY())*(AgentTierChange[Tier End Date]&gt;=TODAY()),AgentTierChange[Tier],"-")</f>
        <v>GBG</v>
      </c>
      <c r="E15" s="108">
        <v>2</v>
      </c>
      <c r="F15" s="111"/>
      <c r="G15" s="75">
        <v>42898</v>
      </c>
      <c r="H15" s="75"/>
      <c r="I15" s="77" t="str">
        <f ca="1">IF(TODAY()&lt;MasterAgentList[[#This Row],[Live Start Date]]+30,"Nesting (0-30)",IF(TODAY()&lt;MasterAgentList[[#This Row],[Live Start Date]]+60,"Ramping (30-60)",IF(TODAY()&lt;MasterAgentList[[#This Row],[Live Start Date]]+90,"Intermediate (60-90)","Tenured (90+)")))</f>
        <v>Tenured (90+)</v>
      </c>
      <c r="J15" s="77" t="s">
        <v>2901</v>
      </c>
      <c r="K15" s="110" t="str">
        <f>_xlfn.XLOOKUP(MasterAgentList[[#This Row],[Agent Name]],OMPAgentList[Agent Name],OMPAgentList[CurrentOMP],"")</f>
        <v/>
      </c>
    </row>
    <row r="16" spans="1:11" x14ac:dyDescent="0.2">
      <c r="A16" s="77" t="s">
        <v>360</v>
      </c>
      <c r="B16" s="77" t="s">
        <v>344</v>
      </c>
      <c r="C16" s="113" t="s">
        <v>8</v>
      </c>
      <c r="D16" s="77" t="str" cm="1">
        <f t="array" aca="1" ref="D16" ca="1">_xlfn.XLOOKUP(1,(AgentTierChange[Agent Name]=MasterAgentList[[#This Row],[Agent Name]])*(AgentTierChange[Tier Start Date]&lt;=TODAY())*(AgentTierChange[Tier End Date]&gt;=TODAY()),AgentTierChange[Tier],"-")</f>
        <v>SBG</v>
      </c>
      <c r="E16" s="108">
        <v>38</v>
      </c>
      <c r="F16" s="111" t="s">
        <v>48</v>
      </c>
      <c r="G16" s="75">
        <v>44361</v>
      </c>
      <c r="H16" s="75">
        <v>44460</v>
      </c>
      <c r="I16" s="77" t="str">
        <f ca="1">IF(TODAY()&lt;MasterAgentList[[#This Row],[Live Start Date]]+30,"Nesting (0-30)",IF(TODAY()&lt;MasterAgentList[[#This Row],[Live Start Date]]+60,"Ramping (30-60)",IF(TODAY()&lt;MasterAgentList[[#This Row],[Live Start Date]]+90,"Intermediate (60-90)","Tenured (90+)")))</f>
        <v>Tenured (90+)</v>
      </c>
      <c r="J16" s="77" t="s">
        <v>2902</v>
      </c>
      <c r="K16" s="110" t="str">
        <f>_xlfn.XLOOKUP(MasterAgentList[[#This Row],[Agent Name]],OMPAgentList[Agent Name],OMPAgentList[CurrentOMP],"")</f>
        <v>Active</v>
      </c>
    </row>
    <row r="17" spans="1:11" x14ac:dyDescent="0.2">
      <c r="A17" s="77" t="s">
        <v>2851</v>
      </c>
      <c r="B17" s="77" t="s">
        <v>2840</v>
      </c>
      <c r="C17" s="63" t="s">
        <v>36</v>
      </c>
      <c r="D17" s="77" t="str" cm="1">
        <f t="array" aca="1" ref="D17" ca="1">_xlfn.XLOOKUP(1,(AgentTierChange[Agent Name]=MasterAgentList[[#This Row],[Agent Name]])*(AgentTierChange[Tier Start Date]&lt;=TODAY())*(AgentTierChange[Tier End Date]&gt;=TODAY()),AgentTierChange[Tier],"-")</f>
        <v>GBG</v>
      </c>
      <c r="E17" s="109">
        <v>39</v>
      </c>
      <c r="F17" s="111" t="s">
        <v>48</v>
      </c>
      <c r="G17" s="75">
        <v>44396</v>
      </c>
      <c r="H17" s="75">
        <v>44462</v>
      </c>
      <c r="I17" s="77" t="str">
        <f ca="1">IF(TODAY()&lt;MasterAgentList[[#This Row],[Live Start Date]]+30,"Nesting (0-30)",IF(TODAY()&lt;MasterAgentList[[#This Row],[Live Start Date]]+60,"Ramping (30-60)",IF(TODAY()&lt;MasterAgentList[[#This Row],[Live Start Date]]+90,"Intermediate (60-90)","Tenured (90+)")))</f>
        <v>Tenured (90+)</v>
      </c>
      <c r="J17" s="77" t="s">
        <v>2903</v>
      </c>
      <c r="K17" s="110" t="str">
        <f>_xlfn.XLOOKUP(MasterAgentList[[#This Row],[Agent Name]],OMPAgentList[Agent Name],OMPAgentList[CurrentOMP],"")</f>
        <v>Active</v>
      </c>
    </row>
    <row r="18" spans="1:11" x14ac:dyDescent="0.2">
      <c r="A18" s="77" t="s">
        <v>194</v>
      </c>
      <c r="B18" s="104" t="s">
        <v>60</v>
      </c>
      <c r="C18" s="115" t="s">
        <v>109</v>
      </c>
      <c r="D18" s="94" t="str" cm="1">
        <f t="array" aca="1" ref="D18" ca="1">_xlfn.XLOOKUP(1,(AgentTierChange[Agent Name]=MasterAgentList[[#This Row],[Agent Name]])*(AgentTierChange[Tier Start Date]&lt;=TODAY())*(AgentTierChange[Tier End Date]&gt;=TODAY()),AgentTierChange[Tier],"-")</f>
        <v>ES</v>
      </c>
      <c r="E18" s="108">
        <v>24</v>
      </c>
      <c r="F18" s="111"/>
      <c r="G18" s="75">
        <v>43787</v>
      </c>
      <c r="H18" s="75"/>
      <c r="I18" s="77" t="str">
        <f ca="1">IF(TODAY()&lt;MasterAgentList[[#This Row],[Live Start Date]]+30,"Nesting (0-30)",IF(TODAY()&lt;MasterAgentList[[#This Row],[Live Start Date]]+60,"Ramping (30-60)",IF(TODAY()&lt;MasterAgentList[[#This Row],[Live Start Date]]+90,"Intermediate (60-90)","Tenured (90+)")))</f>
        <v>Tenured (90+)</v>
      </c>
      <c r="J18" s="77" t="s">
        <v>2904</v>
      </c>
      <c r="K18" s="110" t="str">
        <f>_xlfn.XLOOKUP(MasterAgentList[[#This Row],[Agent Name]],OMPAgentList[Agent Name],OMPAgentList[CurrentOMP],"")</f>
        <v/>
      </c>
    </row>
    <row r="19" spans="1:11" x14ac:dyDescent="0.2">
      <c r="A19" s="77" t="s">
        <v>195</v>
      </c>
      <c r="B19" s="114" t="s">
        <v>132</v>
      </c>
      <c r="C19" s="115" t="s">
        <v>39</v>
      </c>
      <c r="D19" s="94" t="str" cm="1">
        <f t="array" aca="1" ref="D19" ca="1">_xlfn.XLOOKUP(1,(AgentTierChange[Agent Name]=MasterAgentList[[#This Row],[Agent Name]])*(AgentTierChange[Tier Start Date]&lt;=TODAY())*(AgentTierChange[Tier End Date]&gt;=TODAY()),AgentTierChange[Tier],"-")</f>
        <v>GBG</v>
      </c>
      <c r="E19" s="108">
        <v>34</v>
      </c>
      <c r="F19" s="111"/>
      <c r="G19" s="75">
        <v>44263</v>
      </c>
      <c r="H19" s="75"/>
      <c r="I19" s="77" t="str">
        <f ca="1">IF(TODAY()&lt;MasterAgentList[[#This Row],[Live Start Date]]+30,"Nesting (0-30)",IF(TODAY()&lt;MasterAgentList[[#This Row],[Live Start Date]]+60,"Ramping (30-60)",IF(TODAY()&lt;MasterAgentList[[#This Row],[Live Start Date]]+90,"Intermediate (60-90)","Tenured (90+)")))</f>
        <v>Tenured (90+)</v>
      </c>
      <c r="J19" s="77" t="s">
        <v>2905</v>
      </c>
      <c r="K19" s="110" t="str">
        <f>_xlfn.XLOOKUP(MasterAgentList[[#This Row],[Agent Name]],OMPAgentList[Agent Name],OMPAgentList[CurrentOMP],"")</f>
        <v/>
      </c>
    </row>
    <row r="20" spans="1:11" x14ac:dyDescent="0.2">
      <c r="A20" s="77" t="s">
        <v>2852</v>
      </c>
      <c r="B20" s="77" t="s">
        <v>2841</v>
      </c>
      <c r="C20" s="63" t="s">
        <v>37</v>
      </c>
      <c r="D20" s="77" t="str" cm="1">
        <f t="array" aca="1" ref="D20" ca="1">_xlfn.XLOOKUP(1,(AgentTierChange[Agent Name]=MasterAgentList[[#This Row],[Agent Name]])*(AgentTierChange[Tier Start Date]&lt;=TODAY())*(AgentTierChange[Tier End Date]&gt;=TODAY()),AgentTierChange[Tier],"-")</f>
        <v>GBG</v>
      </c>
      <c r="E20" s="109">
        <v>39</v>
      </c>
      <c r="F20" s="111"/>
      <c r="G20" s="75">
        <v>44396</v>
      </c>
      <c r="H20" s="75"/>
      <c r="I20" s="77" t="str">
        <f ca="1">IF(TODAY()&lt;MasterAgentList[[#This Row],[Live Start Date]]+30,"Nesting (0-30)",IF(TODAY()&lt;MasterAgentList[[#This Row],[Live Start Date]]+60,"Ramping (30-60)",IF(TODAY()&lt;MasterAgentList[[#This Row],[Live Start Date]]+90,"Intermediate (60-90)","Tenured (90+)")))</f>
        <v>Tenured (90+)</v>
      </c>
      <c r="J20" s="77" t="s">
        <v>2906</v>
      </c>
      <c r="K20" s="110" t="str">
        <f>_xlfn.XLOOKUP(MasterAgentList[[#This Row],[Agent Name]],OMPAgentList[Agent Name],OMPAgentList[CurrentOMP],"")</f>
        <v>Inactive</v>
      </c>
    </row>
    <row r="21" spans="1:11" x14ac:dyDescent="0.2">
      <c r="A21" s="77" t="s">
        <v>196</v>
      </c>
      <c r="B21" s="104" t="s">
        <v>5</v>
      </c>
      <c r="C21" s="113" t="s">
        <v>37</v>
      </c>
      <c r="D21" s="94" t="str" cm="1">
        <f t="array" aca="1" ref="D21" ca="1">_xlfn.XLOOKUP(1,(AgentTierChange[Agent Name]=MasterAgentList[[#This Row],[Agent Name]])*(AgentTierChange[Tier Start Date]&lt;=TODAY())*(AgentTierChange[Tier End Date]&gt;=TODAY()),AgentTierChange[Tier],"-")</f>
        <v>GBG</v>
      </c>
      <c r="E21" s="108">
        <v>20</v>
      </c>
      <c r="F21" s="111" t="s">
        <v>48</v>
      </c>
      <c r="G21" s="75">
        <v>43598</v>
      </c>
      <c r="H21" s="75">
        <v>44264</v>
      </c>
      <c r="I21" s="77" t="str">
        <f ca="1">IF(TODAY()&lt;MasterAgentList[[#This Row],[Live Start Date]]+30,"Nesting (0-30)",IF(TODAY()&lt;MasterAgentList[[#This Row],[Live Start Date]]+60,"Ramping (30-60)",IF(TODAY()&lt;MasterAgentList[[#This Row],[Live Start Date]]+90,"Intermediate (60-90)","Tenured (90+)")))</f>
        <v>Tenured (90+)</v>
      </c>
      <c r="J21" s="77" t="s">
        <v>2907</v>
      </c>
      <c r="K21" s="110" t="str">
        <f>_xlfn.XLOOKUP(MasterAgentList[[#This Row],[Agent Name]],OMPAgentList[Agent Name],OMPAgentList[CurrentOMP],"")</f>
        <v/>
      </c>
    </row>
    <row r="22" spans="1:11" x14ac:dyDescent="0.2">
      <c r="A22" s="92" t="s">
        <v>361</v>
      </c>
      <c r="B22" s="77" t="s">
        <v>345</v>
      </c>
      <c r="C22" s="113" t="s">
        <v>85</v>
      </c>
      <c r="D22" s="77" t="str" cm="1">
        <f t="array" aca="1" ref="D22" ca="1">_xlfn.XLOOKUP(1,(AgentTierChange[Agent Name]=MasterAgentList[[#This Row],[Agent Name]])*(AgentTierChange[Tier Start Date]&lt;=TODAY())*(AgentTierChange[Tier End Date]&gt;=TODAY()),AgentTierChange[Tier],"-")</f>
        <v>SBG</v>
      </c>
      <c r="E22" s="108">
        <v>38</v>
      </c>
      <c r="F22" s="111" t="s">
        <v>48</v>
      </c>
      <c r="G22" s="75">
        <v>44361</v>
      </c>
      <c r="H22" s="75">
        <v>44394</v>
      </c>
      <c r="I22" s="77" t="str">
        <f ca="1">IF(TODAY()&lt;MasterAgentList[[#This Row],[Live Start Date]]+30,"Nesting (0-30)",IF(TODAY()&lt;MasterAgentList[[#This Row],[Live Start Date]]+60,"Ramping (30-60)",IF(TODAY()&lt;MasterAgentList[[#This Row],[Live Start Date]]+90,"Intermediate (60-90)","Tenured (90+)")))</f>
        <v>Tenured (90+)</v>
      </c>
      <c r="J22" s="77" t="s">
        <v>2908</v>
      </c>
      <c r="K22" s="110" t="str">
        <f>_xlfn.XLOOKUP(MasterAgentList[[#This Row],[Agent Name]],OMPAgentList[Agent Name],OMPAgentList[CurrentOMP],"")</f>
        <v/>
      </c>
    </row>
    <row r="23" spans="1:11" x14ac:dyDescent="0.2">
      <c r="A23" s="77" t="s">
        <v>197</v>
      </c>
      <c r="B23" s="117" t="s">
        <v>146</v>
      </c>
      <c r="C23" s="63" t="s">
        <v>85</v>
      </c>
      <c r="D23" s="94" t="str" cm="1">
        <f t="array" aca="1" ref="D23" ca="1">_xlfn.XLOOKUP(1,(AgentTierChange[Agent Name]=MasterAgentList[[#This Row],[Agent Name]])*(AgentTierChange[Tier Start Date]&lt;=TODAY())*(AgentTierChange[Tier End Date]&gt;=TODAY()),AgentTierChange[Tier],"-")</f>
        <v>-</v>
      </c>
      <c r="E23" s="108">
        <v>35</v>
      </c>
      <c r="F23" s="111" t="s">
        <v>48</v>
      </c>
      <c r="G23" s="75">
        <v>44281</v>
      </c>
      <c r="H23" s="75">
        <v>44300</v>
      </c>
      <c r="I23" s="77" t="str">
        <f ca="1">IF(TODAY()&lt;MasterAgentList[[#This Row],[Live Start Date]]+30,"Nesting (0-30)",IF(TODAY()&lt;MasterAgentList[[#This Row],[Live Start Date]]+60,"Ramping (30-60)",IF(TODAY()&lt;MasterAgentList[[#This Row],[Live Start Date]]+90,"Intermediate (60-90)","Tenured (90+)")))</f>
        <v>Tenured (90+)</v>
      </c>
      <c r="J23" s="77" t="s">
        <v>2909</v>
      </c>
      <c r="K23" s="110" t="str">
        <f>_xlfn.XLOOKUP(MasterAgentList[[#This Row],[Agent Name]],OMPAgentList[Agent Name],OMPAgentList[CurrentOMP],"")</f>
        <v/>
      </c>
    </row>
    <row r="24" spans="1:11" x14ac:dyDescent="0.2">
      <c r="A24" s="77" t="s">
        <v>198</v>
      </c>
      <c r="B24" s="77" t="s">
        <v>161</v>
      </c>
      <c r="C24" s="113" t="s">
        <v>21</v>
      </c>
      <c r="D24" s="94" t="str" cm="1">
        <f t="array" aca="1" ref="D24" ca="1">_xlfn.XLOOKUP(1,(AgentTierChange[Agent Name]=MasterAgentList[[#This Row],[Agent Name]])*(AgentTierChange[Tier Start Date]&lt;=TODAY())*(AgentTierChange[Tier End Date]&gt;=TODAY()),AgentTierChange[Tier],"-")</f>
        <v>SBG</v>
      </c>
      <c r="E24" s="108">
        <v>36</v>
      </c>
      <c r="F24" s="111" t="s">
        <v>48</v>
      </c>
      <c r="G24" s="75">
        <v>44298</v>
      </c>
      <c r="H24" s="75">
        <v>44361</v>
      </c>
      <c r="I24" s="77" t="str">
        <f ca="1">IF(TODAY()&lt;MasterAgentList[[#This Row],[Live Start Date]]+30,"Nesting (0-30)",IF(TODAY()&lt;MasterAgentList[[#This Row],[Live Start Date]]+60,"Ramping (30-60)",IF(TODAY()&lt;MasterAgentList[[#This Row],[Live Start Date]]+90,"Intermediate (60-90)","Tenured (90+)")))</f>
        <v>Tenured (90+)</v>
      </c>
      <c r="J24" s="77" t="s">
        <v>2910</v>
      </c>
      <c r="K24" s="110" t="str">
        <f>_xlfn.XLOOKUP(MasterAgentList[[#This Row],[Agent Name]],OMPAgentList[Agent Name],OMPAgentList[CurrentOMP],"")</f>
        <v/>
      </c>
    </row>
    <row r="25" spans="1:11" x14ac:dyDescent="0.2">
      <c r="A25" s="77" t="s">
        <v>199</v>
      </c>
      <c r="B25" s="116" t="s">
        <v>102</v>
      </c>
      <c r="C25" s="113" t="s">
        <v>8</v>
      </c>
      <c r="D25" s="94" t="str" cm="1">
        <f t="array" aca="1" ref="D25" ca="1">_xlfn.XLOOKUP(1,(AgentTierChange[Agent Name]=MasterAgentList[[#This Row],[Agent Name]])*(AgentTierChange[Tier Start Date]&lt;=TODAY())*(AgentTierChange[Tier End Date]&gt;=TODAY()),AgentTierChange[Tier],"-")</f>
        <v>GBG</v>
      </c>
      <c r="E25" s="108">
        <v>32</v>
      </c>
      <c r="F25" s="111"/>
      <c r="G25" s="75">
        <v>44144</v>
      </c>
      <c r="H25" s="75"/>
      <c r="I25" s="77" t="str">
        <f ca="1">IF(TODAY()&lt;MasterAgentList[[#This Row],[Live Start Date]]+30,"Nesting (0-30)",IF(TODAY()&lt;MasterAgentList[[#This Row],[Live Start Date]]+60,"Ramping (30-60)",IF(TODAY()&lt;MasterAgentList[[#This Row],[Live Start Date]]+90,"Intermediate (60-90)","Tenured (90+)")))</f>
        <v>Tenured (90+)</v>
      </c>
      <c r="J25" s="77" t="s">
        <v>2911</v>
      </c>
      <c r="K25" s="110" t="str">
        <f>_xlfn.XLOOKUP(MasterAgentList[[#This Row],[Agent Name]],OMPAgentList[Agent Name],OMPAgentList[CurrentOMP],"")</f>
        <v/>
      </c>
    </row>
    <row r="26" spans="1:11" x14ac:dyDescent="0.2">
      <c r="A26" s="77" t="s">
        <v>200</v>
      </c>
      <c r="B26" s="104" t="s">
        <v>6</v>
      </c>
      <c r="C26" s="113" t="s">
        <v>37</v>
      </c>
      <c r="D26" s="94" t="str" cm="1">
        <f t="array" aca="1" ref="D26" ca="1">_xlfn.XLOOKUP(1,(AgentTierChange[Agent Name]=MasterAgentList[[#This Row],[Agent Name]])*(AgentTierChange[Tier Start Date]&lt;=TODAY())*(AgentTierChange[Tier End Date]&gt;=TODAY()),AgentTierChange[Tier],"-")</f>
        <v>GBG</v>
      </c>
      <c r="E26" s="108">
        <v>19</v>
      </c>
      <c r="F26" s="111"/>
      <c r="G26" s="75">
        <v>43556</v>
      </c>
      <c r="H26" s="75"/>
      <c r="I26" s="77" t="str">
        <f ca="1">IF(TODAY()&lt;MasterAgentList[[#This Row],[Live Start Date]]+30,"Nesting (0-30)",IF(TODAY()&lt;MasterAgentList[[#This Row],[Live Start Date]]+60,"Ramping (30-60)",IF(TODAY()&lt;MasterAgentList[[#This Row],[Live Start Date]]+90,"Intermediate (60-90)","Tenured (90+)")))</f>
        <v>Tenured (90+)</v>
      </c>
      <c r="J26" s="77" t="s">
        <v>2912</v>
      </c>
      <c r="K26" s="110" t="str">
        <f>_xlfn.XLOOKUP(MasterAgentList[[#This Row],[Agent Name]],OMPAgentList[Agent Name],OMPAgentList[CurrentOMP],"")</f>
        <v>Active</v>
      </c>
    </row>
    <row r="27" spans="1:11" x14ac:dyDescent="0.2">
      <c r="A27" s="94" t="s">
        <v>6309</v>
      </c>
      <c r="B27" s="94" t="s">
        <v>6301</v>
      </c>
      <c r="C27" s="113" t="s">
        <v>85</v>
      </c>
      <c r="D27" s="77" t="str" cm="1">
        <f t="array" aca="1" ref="D27" ca="1">_xlfn.XLOOKUP(1,(AgentTierChange[Agent Name]=MasterAgentList[[#This Row],[Agent Name]])*(AgentTierChange[Tier Start Date]&lt;=TODAY())*(AgentTierChange[Tier End Date]&gt;=TODAY()),AgentTierChange[Tier],"-")</f>
        <v>Nesting</v>
      </c>
      <c r="E27" s="108">
        <v>41</v>
      </c>
      <c r="F27" s="111" t="s">
        <v>48</v>
      </c>
      <c r="G27" s="75">
        <v>44438</v>
      </c>
      <c r="H27" s="75">
        <v>44492</v>
      </c>
      <c r="I27" s="77" t="str">
        <f ca="1">IF(TODAY()&lt;MasterAgentList[[#This Row],[Live Start Date]]+30,"Nesting (0-30)",IF(TODAY()&lt;MasterAgentList[[#This Row],[Live Start Date]]+60,"Ramping (30-60)",IF(TODAY()&lt;MasterAgentList[[#This Row],[Live Start Date]]+90,"Intermediate (60-90)","Tenured (90+)")))</f>
        <v>Intermediate (60-90)</v>
      </c>
      <c r="J27" s="77" t="s">
        <v>6315</v>
      </c>
      <c r="K27" s="110" t="str">
        <f>_xlfn.XLOOKUP(MasterAgentList[[#This Row],[Agent Name]],OMPAgentList[Agent Name],OMPAgentList[CurrentOMP],"")</f>
        <v/>
      </c>
    </row>
    <row r="28" spans="1:11" x14ac:dyDescent="0.2">
      <c r="A28" s="77" t="s">
        <v>203</v>
      </c>
      <c r="B28" s="118" t="s">
        <v>78</v>
      </c>
      <c r="C28" s="115" t="s">
        <v>127</v>
      </c>
      <c r="D28" s="94" t="str" cm="1">
        <f t="array" aca="1" ref="D28" ca="1">_xlfn.XLOOKUP(1,(AgentTierChange[Agent Name]=MasterAgentList[[#This Row],[Agent Name]])*(AgentTierChange[Tier Start Date]&lt;=TODAY())*(AgentTierChange[Tier End Date]&gt;=TODAY()),AgentTierChange[Tier],"-")</f>
        <v>Support</v>
      </c>
      <c r="E28" s="108">
        <v>27</v>
      </c>
      <c r="F28" s="111" t="s">
        <v>127</v>
      </c>
      <c r="G28" s="75">
        <v>43920</v>
      </c>
      <c r="H28" s="75">
        <v>44467</v>
      </c>
      <c r="I28" s="77" t="str">
        <f ca="1">IF(TODAY()&lt;MasterAgentList[[#This Row],[Live Start Date]]+30,"Nesting (0-30)",IF(TODAY()&lt;MasterAgentList[[#This Row],[Live Start Date]]+60,"Ramping (30-60)",IF(TODAY()&lt;MasterAgentList[[#This Row],[Live Start Date]]+90,"Intermediate (60-90)","Tenured (90+)")))</f>
        <v>Tenured (90+)</v>
      </c>
      <c r="J28" s="77" t="s">
        <v>2913</v>
      </c>
      <c r="K28" s="110" t="str">
        <f>_xlfn.XLOOKUP(MasterAgentList[[#This Row],[Agent Name]],OMPAgentList[Agent Name],OMPAgentList[CurrentOMP],"")</f>
        <v/>
      </c>
    </row>
    <row r="29" spans="1:11" x14ac:dyDescent="0.2">
      <c r="A29" s="77" t="s">
        <v>204</v>
      </c>
      <c r="B29" s="104" t="s">
        <v>7</v>
      </c>
      <c r="C29" s="113" t="s">
        <v>127</v>
      </c>
      <c r="D29" s="94" t="str" cm="1">
        <f t="array" aca="1" ref="D29" ca="1">_xlfn.XLOOKUP(1,(AgentTierChange[Agent Name]=MasterAgentList[[#This Row],[Agent Name]])*(AgentTierChange[Tier Start Date]&lt;=TODAY())*(AgentTierChange[Tier End Date]&gt;=TODAY()),AgentTierChange[Tier],"-")</f>
        <v>Support</v>
      </c>
      <c r="E29" s="108">
        <v>18</v>
      </c>
      <c r="F29" s="111" t="s">
        <v>127</v>
      </c>
      <c r="G29" s="75">
        <v>43556</v>
      </c>
      <c r="H29" s="75"/>
      <c r="I29" s="77" t="str">
        <f ca="1">IF(TODAY()&lt;MasterAgentList[[#This Row],[Live Start Date]]+30,"Nesting (0-30)",IF(TODAY()&lt;MasterAgentList[[#This Row],[Live Start Date]]+60,"Ramping (30-60)",IF(TODAY()&lt;MasterAgentList[[#This Row],[Live Start Date]]+90,"Intermediate (60-90)","Tenured (90+)")))</f>
        <v>Tenured (90+)</v>
      </c>
      <c r="J29" s="77" t="s">
        <v>2914</v>
      </c>
      <c r="K29" s="110" t="str">
        <f>_xlfn.XLOOKUP(MasterAgentList[[#This Row],[Agent Name]],OMPAgentList[Agent Name],OMPAgentList[CurrentOMP],"")</f>
        <v/>
      </c>
    </row>
    <row r="30" spans="1:11" x14ac:dyDescent="0.2">
      <c r="A30" s="77" t="s">
        <v>205</v>
      </c>
      <c r="B30" s="118" t="s">
        <v>74</v>
      </c>
      <c r="C30" s="113" t="s">
        <v>109</v>
      </c>
      <c r="D30" s="94" t="str" cm="1">
        <f t="array" aca="1" ref="D30" ca="1">_xlfn.XLOOKUP(1,(AgentTierChange[Agent Name]=MasterAgentList[[#This Row],[Agent Name]])*(AgentTierChange[Tier Start Date]&lt;=TODAY())*(AgentTierChange[Tier End Date]&gt;=TODAY()),AgentTierChange[Tier],"-")</f>
        <v>ES</v>
      </c>
      <c r="E30" s="108">
        <v>27</v>
      </c>
      <c r="F30" s="111"/>
      <c r="G30" s="75">
        <v>43920</v>
      </c>
      <c r="H30" s="75"/>
      <c r="I30" s="77" t="str">
        <f ca="1">IF(TODAY()&lt;MasterAgentList[[#This Row],[Live Start Date]]+30,"Nesting (0-30)",IF(TODAY()&lt;MasterAgentList[[#This Row],[Live Start Date]]+60,"Ramping (30-60)",IF(TODAY()&lt;MasterAgentList[[#This Row],[Live Start Date]]+90,"Intermediate (60-90)","Tenured (90+)")))</f>
        <v>Tenured (90+)</v>
      </c>
      <c r="J30" s="77" t="s">
        <v>2915</v>
      </c>
      <c r="K30" s="110" t="str">
        <f>_xlfn.XLOOKUP(MasterAgentList[[#This Row],[Agent Name]],OMPAgentList[Agent Name],OMPAgentList[CurrentOMP],"")</f>
        <v/>
      </c>
    </row>
    <row r="31" spans="1:11" x14ac:dyDescent="0.2">
      <c r="A31" s="77" t="s">
        <v>206</v>
      </c>
      <c r="B31" s="77" t="s">
        <v>8</v>
      </c>
      <c r="C31" s="113" t="s">
        <v>127</v>
      </c>
      <c r="D31" s="94" t="str" cm="1">
        <f t="array" aca="1" ref="D31" ca="1">_xlfn.XLOOKUP(1,(AgentTierChange[Agent Name]=MasterAgentList[[#This Row],[Agent Name]])*(AgentTierChange[Tier Start Date]&lt;=TODAY())*(AgentTierChange[Tier End Date]&gt;=TODAY()),AgentTierChange[Tier],"-")</f>
        <v>Support</v>
      </c>
      <c r="E31" s="108">
        <v>7</v>
      </c>
      <c r="F31" s="111" t="s">
        <v>127</v>
      </c>
      <c r="G31" s="75">
        <v>43080</v>
      </c>
      <c r="H31" s="75"/>
      <c r="I31" s="77" t="str">
        <f ca="1">IF(TODAY()&lt;MasterAgentList[[#This Row],[Live Start Date]]+30,"Nesting (0-30)",IF(TODAY()&lt;MasterAgentList[[#This Row],[Live Start Date]]+60,"Ramping (30-60)",IF(TODAY()&lt;MasterAgentList[[#This Row],[Live Start Date]]+90,"Intermediate (60-90)","Tenured (90+)")))</f>
        <v>Tenured (90+)</v>
      </c>
      <c r="J31" s="77" t="s">
        <v>2916</v>
      </c>
      <c r="K31" s="110" t="str">
        <f>_xlfn.XLOOKUP(MasterAgentList[[#This Row],[Agent Name]],OMPAgentList[Agent Name],OMPAgentList[CurrentOMP],"")</f>
        <v/>
      </c>
    </row>
    <row r="32" spans="1:11" x14ac:dyDescent="0.2">
      <c r="A32" s="77" t="s">
        <v>207</v>
      </c>
      <c r="B32" s="114" t="s">
        <v>133</v>
      </c>
      <c r="C32" s="115" t="s">
        <v>85</v>
      </c>
      <c r="D32" s="94" t="str" cm="1">
        <f t="array" aca="1" ref="D32" ca="1">_xlfn.XLOOKUP(1,(AgentTierChange[Agent Name]=MasterAgentList[[#This Row],[Agent Name]])*(AgentTierChange[Tier Start Date]&lt;=TODAY())*(AgentTierChange[Tier End Date]&gt;=TODAY()),AgentTierChange[Tier],"-")</f>
        <v>-</v>
      </c>
      <c r="E32" s="108">
        <v>34</v>
      </c>
      <c r="F32" s="111" t="s">
        <v>48</v>
      </c>
      <c r="G32" s="75">
        <v>44263</v>
      </c>
      <c r="H32" s="75">
        <v>44272</v>
      </c>
      <c r="I32" s="77" t="str">
        <f ca="1">IF(TODAY()&lt;MasterAgentList[[#This Row],[Live Start Date]]+30,"Nesting (0-30)",IF(TODAY()&lt;MasterAgentList[[#This Row],[Live Start Date]]+60,"Ramping (30-60)",IF(TODAY()&lt;MasterAgentList[[#This Row],[Live Start Date]]+90,"Intermediate (60-90)","Tenured (90+)")))</f>
        <v>Tenured (90+)</v>
      </c>
      <c r="J32" s="77" t="s">
        <v>2917</v>
      </c>
      <c r="K32" s="110" t="str">
        <f>_xlfn.XLOOKUP(MasterAgentList[[#This Row],[Agent Name]],OMPAgentList[Agent Name],OMPAgentList[CurrentOMP],"")</f>
        <v/>
      </c>
    </row>
    <row r="33" spans="1:11" x14ac:dyDescent="0.2">
      <c r="A33" s="77" t="s">
        <v>208</v>
      </c>
      <c r="B33" s="77" t="s">
        <v>172</v>
      </c>
      <c r="C33" s="63" t="s">
        <v>85</v>
      </c>
      <c r="D33" s="94" t="str" cm="1">
        <f t="array" aca="1" ref="D33" ca="1">_xlfn.XLOOKUP(1,(AgentTierChange[Agent Name]=MasterAgentList[[#This Row],[Agent Name]])*(AgentTierChange[Tier Start Date]&lt;=TODAY())*(AgentTierChange[Tier End Date]&gt;=TODAY()),AgentTierChange[Tier],"-")</f>
        <v>SBG</v>
      </c>
      <c r="E33" s="109">
        <v>37</v>
      </c>
      <c r="F33" s="110" t="s">
        <v>48</v>
      </c>
      <c r="G33" s="75">
        <v>44337</v>
      </c>
      <c r="H33" s="75">
        <v>44357</v>
      </c>
      <c r="I33" s="77" t="str">
        <f ca="1">IF(TODAY()&lt;MasterAgentList[[#This Row],[Live Start Date]]+30,"Nesting (0-30)",IF(TODAY()&lt;MasterAgentList[[#This Row],[Live Start Date]]+60,"Ramping (30-60)",IF(TODAY()&lt;MasterAgentList[[#This Row],[Live Start Date]]+90,"Intermediate (60-90)","Tenured (90+)")))</f>
        <v>Tenured (90+)</v>
      </c>
      <c r="J33" s="77" t="s">
        <v>2918</v>
      </c>
      <c r="K33" s="110" t="str">
        <f>_xlfn.XLOOKUP(MasterAgentList[[#This Row],[Agent Name]],OMPAgentList[Agent Name],OMPAgentList[CurrentOMP],"")</f>
        <v/>
      </c>
    </row>
    <row r="34" spans="1:11" x14ac:dyDescent="0.2">
      <c r="A34" s="77" t="s">
        <v>209</v>
      </c>
      <c r="B34" s="104" t="s">
        <v>9</v>
      </c>
      <c r="C34" s="113" t="s">
        <v>109</v>
      </c>
      <c r="D34" s="94" t="str" cm="1">
        <f t="array" aca="1" ref="D34" ca="1">_xlfn.XLOOKUP(1,(AgentTierChange[Agent Name]=MasterAgentList[[#This Row],[Agent Name]])*(AgentTierChange[Tier Start Date]&lt;=TODAY())*(AgentTierChange[Tier End Date]&gt;=TODAY()),AgentTierChange[Tier],"-")</f>
        <v>ES</v>
      </c>
      <c r="E34" s="108">
        <v>11</v>
      </c>
      <c r="F34" s="111"/>
      <c r="G34" s="75">
        <v>43227</v>
      </c>
      <c r="H34" s="75"/>
      <c r="I34" s="77" t="str">
        <f ca="1">IF(TODAY()&lt;MasterAgentList[[#This Row],[Live Start Date]]+30,"Nesting (0-30)",IF(TODAY()&lt;MasterAgentList[[#This Row],[Live Start Date]]+60,"Ramping (30-60)",IF(TODAY()&lt;MasterAgentList[[#This Row],[Live Start Date]]+90,"Intermediate (60-90)","Tenured (90+)")))</f>
        <v>Tenured (90+)</v>
      </c>
      <c r="J34" s="77" t="s">
        <v>2919</v>
      </c>
      <c r="K34" s="110" t="str">
        <f>_xlfn.XLOOKUP(MasterAgentList[[#This Row],[Agent Name]],OMPAgentList[Agent Name],OMPAgentList[CurrentOMP],"")</f>
        <v/>
      </c>
    </row>
    <row r="35" spans="1:11" x14ac:dyDescent="0.2">
      <c r="A35" s="77" t="s">
        <v>210</v>
      </c>
      <c r="B35" s="77" t="s">
        <v>10</v>
      </c>
      <c r="C35" s="113" t="s">
        <v>127</v>
      </c>
      <c r="D35" s="94" t="str" cm="1">
        <f t="array" aca="1" ref="D35" ca="1">_xlfn.XLOOKUP(1,(AgentTierChange[Agent Name]=MasterAgentList[[#This Row],[Agent Name]])*(AgentTierChange[Tier Start Date]&lt;=TODAY())*(AgentTierChange[Tier End Date]&gt;=TODAY()),AgentTierChange[Tier],"-")</f>
        <v>Support</v>
      </c>
      <c r="E35" s="108">
        <v>8</v>
      </c>
      <c r="F35" s="111" t="s">
        <v>127</v>
      </c>
      <c r="G35" s="75">
        <v>43178</v>
      </c>
      <c r="H35" s="75"/>
      <c r="I35" s="77" t="str">
        <f ca="1">IF(TODAY()&lt;MasterAgentList[[#This Row],[Live Start Date]]+30,"Nesting (0-30)",IF(TODAY()&lt;MasterAgentList[[#This Row],[Live Start Date]]+60,"Ramping (30-60)",IF(TODAY()&lt;MasterAgentList[[#This Row],[Live Start Date]]+90,"Intermediate (60-90)","Tenured (90+)")))</f>
        <v>Tenured (90+)</v>
      </c>
      <c r="J35" s="77" t="s">
        <v>2920</v>
      </c>
      <c r="K35" s="110" t="str">
        <f>_xlfn.XLOOKUP(MasterAgentList[[#This Row],[Agent Name]],OMPAgentList[Agent Name],OMPAgentList[CurrentOMP],"")</f>
        <v/>
      </c>
    </row>
    <row r="36" spans="1:11" x14ac:dyDescent="0.2">
      <c r="A36" s="77" t="s">
        <v>211</v>
      </c>
      <c r="B36" s="104" t="s">
        <v>68</v>
      </c>
      <c r="C36" s="113" t="s">
        <v>36</v>
      </c>
      <c r="D36" s="94" t="str" cm="1">
        <f t="array" aca="1" ref="D36" ca="1">_xlfn.XLOOKUP(1,(AgentTierChange[Agent Name]=MasterAgentList[[#This Row],[Agent Name]])*(AgentTierChange[Tier Start Date]&lt;=TODAY())*(AgentTierChange[Tier End Date]&gt;=TODAY()),AgentTierChange[Tier],"-")</f>
        <v>GBG</v>
      </c>
      <c r="E36" s="108">
        <v>26</v>
      </c>
      <c r="F36" s="111"/>
      <c r="G36" s="75">
        <v>43864</v>
      </c>
      <c r="H36" s="75"/>
      <c r="I36" s="77" t="str">
        <f ca="1">IF(TODAY()&lt;MasterAgentList[[#This Row],[Live Start Date]]+30,"Nesting (0-30)",IF(TODAY()&lt;MasterAgentList[[#This Row],[Live Start Date]]+60,"Ramping (30-60)",IF(TODAY()&lt;MasterAgentList[[#This Row],[Live Start Date]]+90,"Intermediate (60-90)","Tenured (90+)")))</f>
        <v>Tenured (90+)</v>
      </c>
      <c r="J36" s="77" t="s">
        <v>2921</v>
      </c>
      <c r="K36" s="110" t="str">
        <f>_xlfn.XLOOKUP(MasterAgentList[[#This Row],[Agent Name]],OMPAgentList[Agent Name],OMPAgentList[CurrentOMP],"")</f>
        <v/>
      </c>
    </row>
    <row r="37" spans="1:11" x14ac:dyDescent="0.2">
      <c r="A37" s="77" t="s">
        <v>212</v>
      </c>
      <c r="B37" s="104" t="s">
        <v>38</v>
      </c>
      <c r="C37" s="113" t="s">
        <v>109</v>
      </c>
      <c r="D37" s="94" t="str" cm="1">
        <f t="array" aca="1" ref="D37" ca="1">_xlfn.XLOOKUP(1,(AgentTierChange[Agent Name]=MasterAgentList[[#This Row],[Agent Name]])*(AgentTierChange[Tier Start Date]&lt;=TODAY())*(AgentTierChange[Tier End Date]&gt;=TODAY()),AgentTierChange[Tier],"-")</f>
        <v>ES</v>
      </c>
      <c r="E37" s="108">
        <v>21</v>
      </c>
      <c r="F37" s="111"/>
      <c r="G37" s="75">
        <v>43640</v>
      </c>
      <c r="H37" s="75"/>
      <c r="I37" s="77" t="str">
        <f ca="1">IF(TODAY()&lt;MasterAgentList[[#This Row],[Live Start Date]]+30,"Nesting (0-30)",IF(TODAY()&lt;MasterAgentList[[#This Row],[Live Start Date]]+60,"Ramping (30-60)",IF(TODAY()&lt;MasterAgentList[[#This Row],[Live Start Date]]+90,"Intermediate (60-90)","Tenured (90+)")))</f>
        <v>Tenured (90+)</v>
      </c>
      <c r="J37" s="77" t="s">
        <v>2922</v>
      </c>
      <c r="K37" s="110" t="str">
        <f>_xlfn.XLOOKUP(MasterAgentList[[#This Row],[Agent Name]],OMPAgentList[Agent Name],OMPAgentList[CurrentOMP],"")</f>
        <v/>
      </c>
    </row>
    <row r="38" spans="1:11" x14ac:dyDescent="0.2">
      <c r="A38" s="77" t="s">
        <v>213</v>
      </c>
      <c r="B38" s="116" t="s">
        <v>103</v>
      </c>
      <c r="C38" s="113" t="s">
        <v>85</v>
      </c>
      <c r="D38" s="94" t="s">
        <v>47</v>
      </c>
      <c r="E38" s="108">
        <v>32</v>
      </c>
      <c r="F38" s="111" t="s">
        <v>48</v>
      </c>
      <c r="G38" s="75">
        <v>44144</v>
      </c>
      <c r="H38" s="75">
        <v>44197</v>
      </c>
      <c r="I38" s="77" t="str">
        <f ca="1">IF(TODAY()&lt;MasterAgentList[[#This Row],[Live Start Date]]+30,"Nesting (0-30)",IF(TODAY()&lt;MasterAgentList[[#This Row],[Live Start Date]]+60,"Ramping (30-60)",IF(TODAY()&lt;MasterAgentList[[#This Row],[Live Start Date]]+90,"Intermediate (60-90)","Tenured (90+)")))</f>
        <v>Tenured (90+)</v>
      </c>
      <c r="J38" s="77" t="s">
        <v>2923</v>
      </c>
      <c r="K38" s="110" t="str">
        <f>_xlfn.XLOOKUP(MasterAgentList[[#This Row],[Agent Name]],OMPAgentList[Agent Name],OMPAgentList[CurrentOMP],"")</f>
        <v/>
      </c>
    </row>
    <row r="39" spans="1:11" x14ac:dyDescent="0.2">
      <c r="A39" s="77" t="s">
        <v>214</v>
      </c>
      <c r="B39" s="104" t="s">
        <v>96</v>
      </c>
      <c r="C39" s="113" t="s">
        <v>127</v>
      </c>
      <c r="D39" s="94" t="str" cm="1">
        <f t="array" aca="1" ref="D39" ca="1">_xlfn.XLOOKUP(1,(AgentTierChange[Agent Name]=MasterAgentList[[#This Row],[Agent Name]])*(AgentTierChange[Tier Start Date]&lt;=TODAY())*(AgentTierChange[Tier End Date]&gt;=TODAY()),AgentTierChange[Tier],"-")</f>
        <v>Support</v>
      </c>
      <c r="E39" s="108">
        <v>17</v>
      </c>
      <c r="F39" s="111" t="s">
        <v>127</v>
      </c>
      <c r="G39" s="75">
        <v>43514</v>
      </c>
      <c r="H39" s="75"/>
      <c r="I39" s="77" t="str">
        <f ca="1">IF(TODAY()&lt;MasterAgentList[[#This Row],[Live Start Date]]+30,"Nesting (0-30)",IF(TODAY()&lt;MasterAgentList[[#This Row],[Live Start Date]]+60,"Ramping (30-60)",IF(TODAY()&lt;MasterAgentList[[#This Row],[Live Start Date]]+90,"Intermediate (60-90)","Tenured (90+)")))</f>
        <v>Tenured (90+)</v>
      </c>
      <c r="J39" s="77" t="s">
        <v>2924</v>
      </c>
      <c r="K39" s="110" t="str">
        <f>_xlfn.XLOOKUP(MasterAgentList[[#This Row],[Agent Name]],OMPAgentList[Agent Name],OMPAgentList[CurrentOMP],"")</f>
        <v/>
      </c>
    </row>
    <row r="40" spans="1:11" x14ac:dyDescent="0.2">
      <c r="A40" s="77" t="s">
        <v>215</v>
      </c>
      <c r="B40" s="77" t="s">
        <v>113</v>
      </c>
      <c r="C40" s="113" t="s">
        <v>127</v>
      </c>
      <c r="D40" s="94" t="str" cm="1">
        <f t="array" aca="1" ref="D40" ca="1">_xlfn.XLOOKUP(1,(AgentTierChange[Agent Name]=MasterAgentList[[#This Row],[Agent Name]])*(AgentTierChange[Tier Start Date]&lt;=TODAY())*(AgentTierChange[Tier End Date]&gt;=TODAY()),AgentTierChange[Tier],"-")</f>
        <v>Support</v>
      </c>
      <c r="E40" s="108">
        <v>33</v>
      </c>
      <c r="F40" s="111" t="s">
        <v>127</v>
      </c>
      <c r="G40" s="75">
        <v>44232</v>
      </c>
      <c r="H40" s="75">
        <v>44444</v>
      </c>
      <c r="I40" s="77" t="str">
        <f ca="1">IF(TODAY()&lt;MasterAgentList[[#This Row],[Live Start Date]]+30,"Nesting (0-30)",IF(TODAY()&lt;MasterAgentList[[#This Row],[Live Start Date]]+60,"Ramping (30-60)",IF(TODAY()&lt;MasterAgentList[[#This Row],[Live Start Date]]+90,"Intermediate (60-90)","Tenured (90+)")))</f>
        <v>Tenured (90+)</v>
      </c>
      <c r="J40" s="77" t="s">
        <v>2925</v>
      </c>
      <c r="K40" s="110" t="str">
        <f>_xlfn.XLOOKUP(MasterAgentList[[#This Row],[Agent Name]],OMPAgentList[Agent Name],OMPAgentList[CurrentOMP],"")</f>
        <v>Inactive</v>
      </c>
    </row>
    <row r="41" spans="1:11" x14ac:dyDescent="0.2">
      <c r="A41" s="77" t="s">
        <v>216</v>
      </c>
      <c r="B41" s="114" t="s">
        <v>88</v>
      </c>
      <c r="C41" s="115" t="s">
        <v>375</v>
      </c>
      <c r="D41" s="94" t="str" cm="1">
        <f t="array" aca="1" ref="D41" ca="1">_xlfn.XLOOKUP(1,(AgentTierChange[Agent Name]=MasterAgentList[[#This Row],[Agent Name]])*(AgentTierChange[Tier Start Date]&lt;=TODAY())*(AgentTierChange[Tier End Date]&gt;=TODAY()),AgentTierChange[Tier],"-")</f>
        <v>GBG</v>
      </c>
      <c r="E41" s="108">
        <v>29</v>
      </c>
      <c r="F41" s="111" t="s">
        <v>48</v>
      </c>
      <c r="G41" s="75">
        <v>44046</v>
      </c>
      <c r="H41" s="75"/>
      <c r="I41" s="77" t="str">
        <f ca="1">IF(TODAY()&lt;MasterAgentList[[#This Row],[Live Start Date]]+30,"Nesting (0-30)",IF(TODAY()&lt;MasterAgentList[[#This Row],[Live Start Date]]+60,"Ramping (30-60)",IF(TODAY()&lt;MasterAgentList[[#This Row],[Live Start Date]]+90,"Intermediate (60-90)","Tenured (90+)")))</f>
        <v>Tenured (90+)</v>
      </c>
      <c r="J41" s="77" t="s">
        <v>2926</v>
      </c>
      <c r="K41" s="110" t="str">
        <f>_xlfn.XLOOKUP(MasterAgentList[[#This Row],[Agent Name]],OMPAgentList[Agent Name],OMPAgentList[CurrentOMP],"")</f>
        <v>Inactive</v>
      </c>
    </row>
    <row r="42" spans="1:11" x14ac:dyDescent="0.2">
      <c r="A42" s="77" t="s">
        <v>217</v>
      </c>
      <c r="B42" s="117" t="s">
        <v>147</v>
      </c>
      <c r="C42" s="63" t="s">
        <v>8</v>
      </c>
      <c r="D42" s="94" t="str" cm="1">
        <f t="array" aca="1" ref="D42" ca="1">_xlfn.XLOOKUP(1,(AgentTierChange[Agent Name]=MasterAgentList[[#This Row],[Agent Name]])*(AgentTierChange[Tier Start Date]&lt;=TODAY())*(AgentTierChange[Tier End Date]&gt;=TODAY()),AgentTierChange[Tier],"-")</f>
        <v>SBG</v>
      </c>
      <c r="E42" s="108">
        <v>37</v>
      </c>
      <c r="F42" s="111" t="s">
        <v>48</v>
      </c>
      <c r="G42" s="75">
        <v>44337</v>
      </c>
      <c r="H42" s="75">
        <v>44440</v>
      </c>
      <c r="I42" s="77" t="str">
        <f ca="1">IF(TODAY()&lt;MasterAgentList[[#This Row],[Live Start Date]]+30,"Nesting (0-30)",IF(TODAY()&lt;MasterAgentList[[#This Row],[Live Start Date]]+60,"Ramping (30-60)",IF(TODAY()&lt;MasterAgentList[[#This Row],[Live Start Date]]+90,"Intermediate (60-90)","Tenured (90+)")))</f>
        <v>Tenured (90+)</v>
      </c>
      <c r="J42" s="77" t="s">
        <v>2927</v>
      </c>
      <c r="K42" s="110" t="str">
        <f>_xlfn.XLOOKUP(MasterAgentList[[#This Row],[Agent Name]],OMPAgentList[Agent Name],OMPAgentList[CurrentOMP],"")</f>
        <v/>
      </c>
    </row>
    <row r="43" spans="1:11" x14ac:dyDescent="0.2">
      <c r="A43" s="77" t="s">
        <v>362</v>
      </c>
      <c r="B43" s="77" t="s">
        <v>346</v>
      </c>
      <c r="C43" s="113" t="s">
        <v>21</v>
      </c>
      <c r="D43" s="77" t="str" cm="1">
        <f t="array" aca="1" ref="D43" ca="1">_xlfn.XLOOKUP(1,(AgentTierChange[Agent Name]=MasterAgentList[[#This Row],[Agent Name]])*(AgentTierChange[Tier Start Date]&lt;=TODAY())*(AgentTierChange[Tier End Date]&gt;=TODAY()),AgentTierChange[Tier],"-")</f>
        <v>SBG</v>
      </c>
      <c r="E43" s="108">
        <v>38</v>
      </c>
      <c r="F43" s="111" t="s">
        <v>48</v>
      </c>
      <c r="G43" s="75">
        <v>44361</v>
      </c>
      <c r="H43" s="75">
        <v>44438</v>
      </c>
      <c r="I43" s="77" t="str">
        <f ca="1">IF(TODAY()&lt;MasterAgentList[[#This Row],[Live Start Date]]+30,"Nesting (0-30)",IF(TODAY()&lt;MasterAgentList[[#This Row],[Live Start Date]]+60,"Ramping (30-60)",IF(TODAY()&lt;MasterAgentList[[#This Row],[Live Start Date]]+90,"Intermediate (60-90)","Tenured (90+)")))</f>
        <v>Tenured (90+)</v>
      </c>
      <c r="J43" s="77" t="s">
        <v>2928</v>
      </c>
      <c r="K43" s="110" t="str">
        <f>_xlfn.XLOOKUP(MasterAgentList[[#This Row],[Agent Name]],OMPAgentList[Agent Name],OMPAgentList[CurrentOMP],"")</f>
        <v>Inactive</v>
      </c>
    </row>
    <row r="44" spans="1:11" x14ac:dyDescent="0.2">
      <c r="A44" s="77" t="s">
        <v>363</v>
      </c>
      <c r="B44" s="77" t="s">
        <v>347</v>
      </c>
      <c r="C44" s="113" t="s">
        <v>113</v>
      </c>
      <c r="D44" s="77" t="str" cm="1">
        <f t="array" aca="1" ref="D44" ca="1">_xlfn.XLOOKUP(1,(AgentTierChange[Agent Name]=MasterAgentList[[#This Row],[Agent Name]])*(AgentTierChange[Tier Start Date]&lt;=TODAY())*(AgentTierChange[Tier End Date]&gt;=TODAY()),AgentTierChange[Tier],"-")</f>
        <v>SBG</v>
      </c>
      <c r="E44" s="108">
        <v>38</v>
      </c>
      <c r="F44" s="111"/>
      <c r="G44" s="75">
        <v>44361</v>
      </c>
      <c r="H44" s="75"/>
      <c r="I44" s="77" t="str">
        <f ca="1">IF(TODAY()&lt;MasterAgentList[[#This Row],[Live Start Date]]+30,"Nesting (0-30)",IF(TODAY()&lt;MasterAgentList[[#This Row],[Live Start Date]]+60,"Ramping (30-60)",IF(TODAY()&lt;MasterAgentList[[#This Row],[Live Start Date]]+90,"Intermediate (60-90)","Tenured (90+)")))</f>
        <v>Tenured (90+)</v>
      </c>
      <c r="J44" s="77" t="s">
        <v>2929</v>
      </c>
      <c r="K44" s="110" t="str">
        <f>_xlfn.XLOOKUP(MasterAgentList[[#This Row],[Agent Name]],OMPAgentList[Agent Name],OMPAgentList[CurrentOMP],"")</f>
        <v>Inactive</v>
      </c>
    </row>
    <row r="45" spans="1:11" x14ac:dyDescent="0.2">
      <c r="A45" s="77" t="s">
        <v>2853</v>
      </c>
      <c r="B45" s="77" t="s">
        <v>2842</v>
      </c>
      <c r="C45" s="63" t="s">
        <v>8</v>
      </c>
      <c r="D45" s="77" t="str" cm="1">
        <f t="array" aca="1" ref="D45" ca="1">_xlfn.XLOOKUP(1,(AgentTierChange[Agent Name]=MasterAgentList[[#This Row],[Agent Name]])*(AgentTierChange[Tier Start Date]&lt;=TODAY())*(AgentTierChange[Tier End Date]&gt;=TODAY()),AgentTierChange[Tier],"-")</f>
        <v>SBG</v>
      </c>
      <c r="E45" s="109">
        <v>39</v>
      </c>
      <c r="F45" s="111"/>
      <c r="G45" s="75">
        <v>44396</v>
      </c>
      <c r="H45" s="75"/>
      <c r="I45" s="77" t="str">
        <f ca="1">IF(TODAY()&lt;MasterAgentList[[#This Row],[Live Start Date]]+30,"Nesting (0-30)",IF(TODAY()&lt;MasterAgentList[[#This Row],[Live Start Date]]+60,"Ramping (30-60)",IF(TODAY()&lt;MasterAgentList[[#This Row],[Live Start Date]]+90,"Intermediate (60-90)","Tenured (90+)")))</f>
        <v>Tenured (90+)</v>
      </c>
      <c r="J45" s="77" t="s">
        <v>2930</v>
      </c>
      <c r="K45" s="110" t="str">
        <f>_xlfn.XLOOKUP(MasterAgentList[[#This Row],[Agent Name]],OMPAgentList[Agent Name],OMPAgentList[CurrentOMP],"")</f>
        <v>Inactive</v>
      </c>
    </row>
    <row r="46" spans="1:11" x14ac:dyDescent="0.2">
      <c r="A46" s="77" t="s">
        <v>218</v>
      </c>
      <c r="B46" s="104" t="s">
        <v>11</v>
      </c>
      <c r="C46" s="113" t="s">
        <v>37</v>
      </c>
      <c r="D46" s="94" t="str" cm="1">
        <f t="array" aca="1" ref="D46" ca="1">_xlfn.XLOOKUP(1,(AgentTierChange[Agent Name]=MasterAgentList[[#This Row],[Agent Name]])*(AgentTierChange[Tier Start Date]&lt;=TODAY())*(AgentTierChange[Tier End Date]&gt;=TODAY()),AgentTierChange[Tier],"-")</f>
        <v>GBG</v>
      </c>
      <c r="E46" s="108">
        <v>7</v>
      </c>
      <c r="F46" s="111"/>
      <c r="G46" s="75">
        <v>43080</v>
      </c>
      <c r="H46" s="75"/>
      <c r="I46" s="77" t="str">
        <f ca="1">IF(TODAY()&lt;MasterAgentList[[#This Row],[Live Start Date]]+30,"Nesting (0-30)",IF(TODAY()&lt;MasterAgentList[[#This Row],[Live Start Date]]+60,"Ramping (30-60)",IF(TODAY()&lt;MasterAgentList[[#This Row],[Live Start Date]]+90,"Intermediate (60-90)","Tenured (90+)")))</f>
        <v>Tenured (90+)</v>
      </c>
      <c r="J46" s="77" t="s">
        <v>2931</v>
      </c>
      <c r="K46" s="110" t="str">
        <f>_xlfn.XLOOKUP(MasterAgentList[[#This Row],[Agent Name]],OMPAgentList[Agent Name],OMPAgentList[CurrentOMP],"")</f>
        <v/>
      </c>
    </row>
    <row r="47" spans="1:11" x14ac:dyDescent="0.2">
      <c r="A47" s="94" t="s">
        <v>6305</v>
      </c>
      <c r="B47" s="94" t="s">
        <v>6296</v>
      </c>
      <c r="C47" s="113" t="s">
        <v>8</v>
      </c>
      <c r="D47" s="77" t="str" cm="1">
        <f t="array" aca="1" ref="D47" ca="1">_xlfn.XLOOKUP(1,(AgentTierChange[Agent Name]=MasterAgentList[[#This Row],[Agent Name]])*(AgentTierChange[Tier Start Date]&lt;=TODAY())*(AgentTierChange[Tier End Date]&gt;=TODAY()),AgentTierChange[Tier],"-")</f>
        <v>Nesting</v>
      </c>
      <c r="E47" s="108">
        <v>41</v>
      </c>
      <c r="F47" s="111"/>
      <c r="G47" s="75">
        <v>44438</v>
      </c>
      <c r="H47" s="75"/>
      <c r="I47" s="77" t="str">
        <f ca="1">IF(TODAY()&lt;MasterAgentList[[#This Row],[Live Start Date]]+30,"Nesting (0-30)",IF(TODAY()&lt;MasterAgentList[[#This Row],[Live Start Date]]+60,"Ramping (30-60)",IF(TODAY()&lt;MasterAgentList[[#This Row],[Live Start Date]]+90,"Intermediate (60-90)","Tenured (90+)")))</f>
        <v>Intermediate (60-90)</v>
      </c>
      <c r="J47" s="77" t="s">
        <v>6316</v>
      </c>
      <c r="K47" s="110" t="str">
        <f>_xlfn.XLOOKUP(MasterAgentList[[#This Row],[Agent Name]],OMPAgentList[Agent Name],OMPAgentList[CurrentOMP],"")</f>
        <v/>
      </c>
    </row>
    <row r="48" spans="1:11" x14ac:dyDescent="0.2">
      <c r="A48" s="77" t="s">
        <v>2854</v>
      </c>
      <c r="B48" s="77" t="s">
        <v>2843</v>
      </c>
      <c r="C48" s="63" t="s">
        <v>39</v>
      </c>
      <c r="D48" s="77" t="str" cm="1">
        <f t="array" aca="1" ref="D48" ca="1">_xlfn.XLOOKUP(1,(AgentTierChange[Agent Name]=MasterAgentList[[#This Row],[Agent Name]])*(AgentTierChange[Tier Start Date]&lt;=TODAY())*(AgentTierChange[Tier End Date]&gt;=TODAY()),AgentTierChange[Tier],"-")</f>
        <v>SBG</v>
      </c>
      <c r="E48" s="109">
        <v>39</v>
      </c>
      <c r="F48" s="111"/>
      <c r="G48" s="75">
        <v>44396</v>
      </c>
      <c r="H48" s="75"/>
      <c r="I48" s="77" t="str">
        <f ca="1">IF(TODAY()&lt;MasterAgentList[[#This Row],[Live Start Date]]+30,"Nesting (0-30)",IF(TODAY()&lt;MasterAgentList[[#This Row],[Live Start Date]]+60,"Ramping (30-60)",IF(TODAY()&lt;MasterAgentList[[#This Row],[Live Start Date]]+90,"Intermediate (60-90)","Tenured (90+)")))</f>
        <v>Tenured (90+)</v>
      </c>
      <c r="J48" s="77" t="s">
        <v>2932</v>
      </c>
      <c r="K48" s="110" t="str">
        <f>_xlfn.XLOOKUP(MasterAgentList[[#This Row],[Agent Name]],OMPAgentList[Agent Name],OMPAgentList[CurrentOMP],"")</f>
        <v>Inactive</v>
      </c>
    </row>
    <row r="49" spans="1:11" x14ac:dyDescent="0.2">
      <c r="A49" s="77" t="s">
        <v>219</v>
      </c>
      <c r="B49" s="104" t="s">
        <v>12</v>
      </c>
      <c r="C49" s="115" t="s">
        <v>375</v>
      </c>
      <c r="D49" s="94" t="str" cm="1">
        <f t="array" aca="1" ref="D49" ca="1">_xlfn.XLOOKUP(1,(AgentTierChange[Agent Name]=MasterAgentList[[#This Row],[Agent Name]])*(AgentTierChange[Tier Start Date]&lt;=TODAY())*(AgentTierChange[Tier End Date]&gt;=TODAY()),AgentTierChange[Tier],"-")</f>
        <v>GBG</v>
      </c>
      <c r="E49" s="108">
        <v>17</v>
      </c>
      <c r="F49" s="111"/>
      <c r="G49" s="75">
        <v>43514</v>
      </c>
      <c r="H49" s="75"/>
      <c r="I49" s="77" t="str">
        <f ca="1">IF(TODAY()&lt;MasterAgentList[[#This Row],[Live Start Date]]+30,"Nesting (0-30)",IF(TODAY()&lt;MasterAgentList[[#This Row],[Live Start Date]]+60,"Ramping (30-60)",IF(TODAY()&lt;MasterAgentList[[#This Row],[Live Start Date]]+90,"Intermediate (60-90)","Tenured (90+)")))</f>
        <v>Tenured (90+)</v>
      </c>
      <c r="J49" s="77" t="s">
        <v>2933</v>
      </c>
      <c r="K49" s="110" t="str">
        <f>_xlfn.XLOOKUP(MasterAgentList[[#This Row],[Agent Name]],OMPAgentList[Agent Name],OMPAgentList[CurrentOMP],"")</f>
        <v/>
      </c>
    </row>
    <row r="50" spans="1:11" x14ac:dyDescent="0.2">
      <c r="A50" s="77" t="s">
        <v>220</v>
      </c>
      <c r="B50" s="77" t="s">
        <v>162</v>
      </c>
      <c r="C50" s="113" t="s">
        <v>85</v>
      </c>
      <c r="D50" s="94" t="str" cm="1">
        <f t="array" aca="1" ref="D50" ca="1">_xlfn.XLOOKUP(1,(AgentTierChange[Agent Name]=MasterAgentList[[#This Row],[Agent Name]])*(AgentTierChange[Tier Start Date]&lt;=TODAY())*(AgentTierChange[Tier End Date]&gt;=TODAY()),AgentTierChange[Tier],"-")</f>
        <v>SBG</v>
      </c>
      <c r="E50" s="108">
        <v>36</v>
      </c>
      <c r="F50" s="111" t="s">
        <v>48</v>
      </c>
      <c r="G50" s="75">
        <v>44298</v>
      </c>
      <c r="H50" s="75">
        <v>44411</v>
      </c>
      <c r="I50" s="77" t="str">
        <f ca="1">IF(TODAY()&lt;MasterAgentList[[#This Row],[Live Start Date]]+30,"Nesting (0-30)",IF(TODAY()&lt;MasterAgentList[[#This Row],[Live Start Date]]+60,"Ramping (30-60)",IF(TODAY()&lt;MasterAgentList[[#This Row],[Live Start Date]]+90,"Intermediate (60-90)","Tenured (90+)")))</f>
        <v>Tenured (90+)</v>
      </c>
      <c r="J50" s="77" t="s">
        <v>2934</v>
      </c>
      <c r="K50" s="110" t="str">
        <f>_xlfn.XLOOKUP(MasterAgentList[[#This Row],[Agent Name]],OMPAgentList[Agent Name],OMPAgentList[CurrentOMP],"")</f>
        <v/>
      </c>
    </row>
    <row r="51" spans="1:11" x14ac:dyDescent="0.2">
      <c r="A51" s="77" t="s">
        <v>221</v>
      </c>
      <c r="B51" s="114" t="s">
        <v>134</v>
      </c>
      <c r="C51" s="115" t="s">
        <v>85</v>
      </c>
      <c r="D51" s="94" t="str" cm="1">
        <f t="array" aca="1" ref="D51" ca="1">_xlfn.XLOOKUP(1,(AgentTierChange[Agent Name]=MasterAgentList[[#This Row],[Agent Name]])*(AgentTierChange[Tier Start Date]&lt;=TODAY())*(AgentTierChange[Tier End Date]&gt;=TODAY()),AgentTierChange[Tier],"-")</f>
        <v>-</v>
      </c>
      <c r="E51" s="108">
        <v>34</v>
      </c>
      <c r="F51" s="111" t="s">
        <v>48</v>
      </c>
      <c r="G51" s="75">
        <v>44263</v>
      </c>
      <c r="H51" s="75">
        <v>44270</v>
      </c>
      <c r="I51" s="77" t="str">
        <f ca="1">IF(TODAY()&lt;MasterAgentList[[#This Row],[Live Start Date]]+30,"Nesting (0-30)",IF(TODAY()&lt;MasterAgentList[[#This Row],[Live Start Date]]+60,"Ramping (30-60)",IF(TODAY()&lt;MasterAgentList[[#This Row],[Live Start Date]]+90,"Intermediate (60-90)","Tenured (90+)")))</f>
        <v>Tenured (90+)</v>
      </c>
      <c r="J51" s="77" t="s">
        <v>2935</v>
      </c>
      <c r="K51" s="110" t="str">
        <f>_xlfn.XLOOKUP(MasterAgentList[[#This Row],[Agent Name]],OMPAgentList[Agent Name],OMPAgentList[CurrentOMP],"")</f>
        <v/>
      </c>
    </row>
    <row r="52" spans="1:11" x14ac:dyDescent="0.2">
      <c r="A52" s="77" t="s">
        <v>222</v>
      </c>
      <c r="B52" s="118" t="s">
        <v>46</v>
      </c>
      <c r="C52" s="113" t="s">
        <v>37</v>
      </c>
      <c r="D52" s="94" t="str" cm="1">
        <f t="array" aca="1" ref="D52" ca="1">_xlfn.XLOOKUP(1,(AgentTierChange[Agent Name]=MasterAgentList[[#This Row],[Agent Name]])*(AgentTierChange[Tier Start Date]&lt;=TODAY())*(AgentTierChange[Tier End Date]&gt;=TODAY()),AgentTierChange[Tier],"-")</f>
        <v>GBG</v>
      </c>
      <c r="E52" s="108">
        <v>22</v>
      </c>
      <c r="F52" s="111"/>
      <c r="G52" s="75">
        <v>43682</v>
      </c>
      <c r="H52" s="75"/>
      <c r="I52" s="77" t="str">
        <f ca="1">IF(TODAY()&lt;MasterAgentList[[#This Row],[Live Start Date]]+30,"Nesting (0-30)",IF(TODAY()&lt;MasterAgentList[[#This Row],[Live Start Date]]+60,"Ramping (30-60)",IF(TODAY()&lt;MasterAgentList[[#This Row],[Live Start Date]]+90,"Intermediate (60-90)","Tenured (90+)")))</f>
        <v>Tenured (90+)</v>
      </c>
      <c r="J52" s="77" t="s">
        <v>2936</v>
      </c>
      <c r="K52" s="110" t="str">
        <f>_xlfn.XLOOKUP(MasterAgentList[[#This Row],[Agent Name]],OMPAgentList[Agent Name],OMPAgentList[CurrentOMP],"")</f>
        <v/>
      </c>
    </row>
    <row r="53" spans="1:11" x14ac:dyDescent="0.2">
      <c r="A53" s="77" t="s">
        <v>223</v>
      </c>
      <c r="B53" s="104" t="s">
        <v>13</v>
      </c>
      <c r="C53" s="115" t="s">
        <v>375</v>
      </c>
      <c r="D53" s="94" t="str" cm="1">
        <f t="array" aca="1" ref="D53" ca="1">_xlfn.XLOOKUP(1,(AgentTierChange[Agent Name]=MasterAgentList[[#This Row],[Agent Name]])*(AgentTierChange[Tier Start Date]&lt;=TODAY())*(AgentTierChange[Tier End Date]&gt;=TODAY()),AgentTierChange[Tier],"-")</f>
        <v>GBG</v>
      </c>
      <c r="E53" s="108">
        <v>11</v>
      </c>
      <c r="F53" s="111" t="s">
        <v>56</v>
      </c>
      <c r="G53" s="75">
        <v>43227</v>
      </c>
      <c r="H53" s="75"/>
      <c r="I53" s="77" t="str">
        <f ca="1">IF(TODAY()&lt;MasterAgentList[[#This Row],[Live Start Date]]+30,"Nesting (0-30)",IF(TODAY()&lt;MasterAgentList[[#This Row],[Live Start Date]]+60,"Ramping (30-60)",IF(TODAY()&lt;MasterAgentList[[#This Row],[Live Start Date]]+90,"Intermediate (60-90)","Tenured (90+)")))</f>
        <v>Tenured (90+)</v>
      </c>
      <c r="J53" s="77" t="s">
        <v>2937</v>
      </c>
      <c r="K53" s="110" t="str">
        <f>_xlfn.XLOOKUP(MasterAgentList[[#This Row],[Agent Name]],OMPAgentList[Agent Name],OMPAgentList[CurrentOMP],"")</f>
        <v/>
      </c>
    </row>
    <row r="54" spans="1:11" x14ac:dyDescent="0.2">
      <c r="A54" s="77" t="s">
        <v>224</v>
      </c>
      <c r="B54" s="114" t="s">
        <v>135</v>
      </c>
      <c r="C54" s="115" t="s">
        <v>8</v>
      </c>
      <c r="D54" s="94" t="str" cm="1">
        <f t="array" aca="1" ref="D54" ca="1">_xlfn.XLOOKUP(1,(AgentTierChange[Agent Name]=MasterAgentList[[#This Row],[Agent Name]])*(AgentTierChange[Tier Start Date]&lt;=TODAY())*(AgentTierChange[Tier End Date]&gt;=TODAY()),AgentTierChange[Tier],"-")</f>
        <v>SBG</v>
      </c>
      <c r="E54" s="108">
        <v>34</v>
      </c>
      <c r="F54" s="111" t="s">
        <v>48</v>
      </c>
      <c r="G54" s="75">
        <v>44263</v>
      </c>
      <c r="H54" s="75">
        <v>44363</v>
      </c>
      <c r="I54" s="77" t="str">
        <f ca="1">IF(TODAY()&lt;MasterAgentList[[#This Row],[Live Start Date]]+30,"Nesting (0-30)",IF(TODAY()&lt;MasterAgentList[[#This Row],[Live Start Date]]+60,"Ramping (30-60)",IF(TODAY()&lt;MasterAgentList[[#This Row],[Live Start Date]]+90,"Intermediate (60-90)","Tenured (90+)")))</f>
        <v>Tenured (90+)</v>
      </c>
      <c r="J54" s="77" t="s">
        <v>2938</v>
      </c>
      <c r="K54" s="110" t="str">
        <f>_xlfn.XLOOKUP(MasterAgentList[[#This Row],[Agent Name]],OMPAgentList[Agent Name],OMPAgentList[CurrentOMP],"")</f>
        <v/>
      </c>
    </row>
    <row r="55" spans="1:11" x14ac:dyDescent="0.2">
      <c r="A55" s="77" t="s">
        <v>225</v>
      </c>
      <c r="B55" s="77" t="s">
        <v>173</v>
      </c>
      <c r="C55" s="63" t="s">
        <v>85</v>
      </c>
      <c r="D55" s="94" t="str" cm="1">
        <f t="array" aca="1" ref="D55" ca="1">_xlfn.XLOOKUP(1,(AgentTierChange[Agent Name]=MasterAgentList[[#This Row],[Agent Name]])*(AgentTierChange[Tier Start Date]&lt;=TODAY())*(AgentTierChange[Tier End Date]&gt;=TODAY()),AgentTierChange[Tier],"-")</f>
        <v>SBG</v>
      </c>
      <c r="E55" s="109">
        <v>37</v>
      </c>
      <c r="F55" s="110" t="s">
        <v>48</v>
      </c>
      <c r="G55" s="75">
        <v>44337</v>
      </c>
      <c r="H55" s="75">
        <v>44340</v>
      </c>
      <c r="I55" s="77" t="str">
        <f ca="1">IF(TODAY()&lt;MasterAgentList[[#This Row],[Live Start Date]]+30,"Nesting (0-30)",IF(TODAY()&lt;MasterAgentList[[#This Row],[Live Start Date]]+60,"Ramping (30-60)",IF(TODAY()&lt;MasterAgentList[[#This Row],[Live Start Date]]+90,"Intermediate (60-90)","Tenured (90+)")))</f>
        <v>Tenured (90+)</v>
      </c>
      <c r="J55" s="77" t="s">
        <v>2939</v>
      </c>
      <c r="K55" s="110" t="str">
        <f>_xlfn.XLOOKUP(MasterAgentList[[#This Row],[Agent Name]],OMPAgentList[Agent Name],OMPAgentList[CurrentOMP],"")</f>
        <v/>
      </c>
    </row>
    <row r="56" spans="1:11" x14ac:dyDescent="0.2">
      <c r="A56" s="77" t="s">
        <v>226</v>
      </c>
      <c r="B56" s="114" t="s">
        <v>136</v>
      </c>
      <c r="C56" s="115" t="s">
        <v>36</v>
      </c>
      <c r="D56" s="94" t="str" cm="1">
        <f t="array" aca="1" ref="D56" ca="1">_xlfn.XLOOKUP(1,(AgentTierChange[Agent Name]=MasterAgentList[[#This Row],[Agent Name]])*(AgentTierChange[Tier Start Date]&lt;=TODAY())*(AgentTierChange[Tier End Date]&gt;=TODAY()),AgentTierChange[Tier],"-")</f>
        <v>SBG</v>
      </c>
      <c r="E56" s="108">
        <v>34</v>
      </c>
      <c r="F56" s="111" t="s">
        <v>48</v>
      </c>
      <c r="G56" s="75">
        <v>44263</v>
      </c>
      <c r="H56" s="75">
        <v>44383</v>
      </c>
      <c r="I56" s="77" t="str">
        <f ca="1">IF(TODAY()&lt;MasterAgentList[[#This Row],[Live Start Date]]+30,"Nesting (0-30)",IF(TODAY()&lt;MasterAgentList[[#This Row],[Live Start Date]]+60,"Ramping (30-60)",IF(TODAY()&lt;MasterAgentList[[#This Row],[Live Start Date]]+90,"Intermediate (60-90)","Tenured (90+)")))</f>
        <v>Tenured (90+)</v>
      </c>
      <c r="J56" s="77" t="s">
        <v>2940</v>
      </c>
      <c r="K56" s="110" t="str">
        <f>_xlfn.XLOOKUP(MasterAgentList[[#This Row],[Agent Name]],OMPAgentList[Agent Name],OMPAgentList[CurrentOMP],"")</f>
        <v/>
      </c>
    </row>
    <row r="57" spans="1:11" x14ac:dyDescent="0.2">
      <c r="A57" s="77" t="s">
        <v>227</v>
      </c>
      <c r="B57" s="117" t="s">
        <v>148</v>
      </c>
      <c r="C57" s="63" t="s">
        <v>8</v>
      </c>
      <c r="D57" s="94" t="str" cm="1">
        <f t="array" aca="1" ref="D57" ca="1">_xlfn.XLOOKUP(1,(AgentTierChange[Agent Name]=MasterAgentList[[#This Row],[Agent Name]])*(AgentTierChange[Tier Start Date]&lt;=TODAY())*(AgentTierChange[Tier End Date]&gt;=TODAY()),AgentTierChange[Tier],"-")</f>
        <v>GBG</v>
      </c>
      <c r="E57" s="108">
        <v>35</v>
      </c>
      <c r="F57" s="111"/>
      <c r="G57" s="75">
        <v>44281</v>
      </c>
      <c r="H57" s="75"/>
      <c r="I57" s="77" t="str">
        <f ca="1">IF(TODAY()&lt;MasterAgentList[[#This Row],[Live Start Date]]+30,"Nesting (0-30)",IF(TODAY()&lt;MasterAgentList[[#This Row],[Live Start Date]]+60,"Ramping (30-60)",IF(TODAY()&lt;MasterAgentList[[#This Row],[Live Start Date]]+90,"Intermediate (60-90)","Tenured (90+)")))</f>
        <v>Tenured (90+)</v>
      </c>
      <c r="J57" s="77" t="s">
        <v>2941</v>
      </c>
      <c r="K57" s="110" t="str">
        <f>_xlfn.XLOOKUP(MasterAgentList[[#This Row],[Agent Name]],OMPAgentList[Agent Name],OMPAgentList[CurrentOMP],"")</f>
        <v>Active</v>
      </c>
    </row>
    <row r="58" spans="1:11" x14ac:dyDescent="0.2">
      <c r="A58" s="77" t="s">
        <v>228</v>
      </c>
      <c r="B58" s="117" t="s">
        <v>149</v>
      </c>
      <c r="C58" s="63" t="s">
        <v>85</v>
      </c>
      <c r="D58" s="94" t="str" cm="1">
        <f t="array" aca="1" ref="D58" ca="1">_xlfn.XLOOKUP(1,(AgentTierChange[Agent Name]=MasterAgentList[[#This Row],[Agent Name]])*(AgentTierChange[Tier Start Date]&lt;=TODAY())*(AgentTierChange[Tier End Date]&gt;=TODAY()),AgentTierChange[Tier],"-")</f>
        <v>SBG</v>
      </c>
      <c r="E58" s="108">
        <v>35</v>
      </c>
      <c r="F58" s="111"/>
      <c r="G58" s="75">
        <v>44281</v>
      </c>
      <c r="H58" s="75"/>
      <c r="I58" s="77" t="str">
        <f ca="1">IF(TODAY()&lt;MasterAgentList[[#This Row],[Live Start Date]]+30,"Nesting (0-30)",IF(TODAY()&lt;MasterAgentList[[#This Row],[Live Start Date]]+60,"Ramping (30-60)",IF(TODAY()&lt;MasterAgentList[[#This Row],[Live Start Date]]+90,"Intermediate (60-90)","Tenured (90+)")))</f>
        <v>Tenured (90+)</v>
      </c>
      <c r="J58" s="77" t="s">
        <v>2942</v>
      </c>
      <c r="K58" s="110" t="str">
        <f>_xlfn.XLOOKUP(MasterAgentList[[#This Row],[Agent Name]],OMPAgentList[Agent Name],OMPAgentList[CurrentOMP],"")</f>
        <v>Active</v>
      </c>
    </row>
    <row r="59" spans="1:11" x14ac:dyDescent="0.2">
      <c r="A59" s="77" t="s">
        <v>229</v>
      </c>
      <c r="B59" s="104" t="s">
        <v>57</v>
      </c>
      <c r="C59" s="113" t="s">
        <v>99</v>
      </c>
      <c r="D59" s="94" t="str" cm="1">
        <f t="array" aca="1" ref="D59" ca="1">_xlfn.XLOOKUP(1,(AgentTierChange[Agent Name]=MasterAgentList[[#This Row],[Agent Name]])*(AgentTierChange[Tier Start Date]&lt;=TODAY())*(AgentTierChange[Tier End Date]&gt;=TODAY()),AgentTierChange[Tier],"-")</f>
        <v>GBG</v>
      </c>
      <c r="E59" s="108">
        <v>2</v>
      </c>
      <c r="F59" s="111"/>
      <c r="G59" s="75">
        <v>42899</v>
      </c>
      <c r="H59" s="75"/>
      <c r="I59" s="77" t="str">
        <f ca="1">IF(TODAY()&lt;MasterAgentList[[#This Row],[Live Start Date]]+30,"Nesting (0-30)",IF(TODAY()&lt;MasterAgentList[[#This Row],[Live Start Date]]+60,"Ramping (30-60)",IF(TODAY()&lt;MasterAgentList[[#This Row],[Live Start Date]]+90,"Intermediate (60-90)","Tenured (90+)")))</f>
        <v>Tenured (90+)</v>
      </c>
      <c r="J59" s="77" t="s">
        <v>2943</v>
      </c>
      <c r="K59" s="110" t="str">
        <f>_xlfn.XLOOKUP(MasterAgentList[[#This Row],[Agent Name]],OMPAgentList[Agent Name],OMPAgentList[CurrentOMP],"")</f>
        <v/>
      </c>
    </row>
    <row r="60" spans="1:11" x14ac:dyDescent="0.2">
      <c r="A60" s="77" t="s">
        <v>336</v>
      </c>
      <c r="B60" s="104" t="s">
        <v>14</v>
      </c>
      <c r="C60" s="113" t="s">
        <v>127</v>
      </c>
      <c r="D60" s="94" t="str" cm="1">
        <f t="array" aca="1" ref="D60" ca="1">_xlfn.XLOOKUP(1,(AgentTierChange[Agent Name]=MasterAgentList[[#This Row],[Agent Name]])*(AgentTierChange[Tier Start Date]&lt;=TODAY())*(AgentTierChange[Tier End Date]&gt;=TODAY()),AgentTierChange[Tier],"-")</f>
        <v>Support</v>
      </c>
      <c r="E60" s="108">
        <v>17</v>
      </c>
      <c r="F60" s="111" t="s">
        <v>127</v>
      </c>
      <c r="G60" s="75">
        <v>43514</v>
      </c>
      <c r="H60" s="75"/>
      <c r="I60" s="77" t="str">
        <f ca="1">IF(TODAY()&lt;MasterAgentList[[#This Row],[Live Start Date]]+30,"Nesting (0-30)",IF(TODAY()&lt;MasterAgentList[[#This Row],[Live Start Date]]+60,"Ramping (30-60)",IF(TODAY()&lt;MasterAgentList[[#This Row],[Live Start Date]]+90,"Intermediate (60-90)","Tenured (90+)")))</f>
        <v>Tenured (90+)</v>
      </c>
      <c r="J60" s="77" t="s">
        <v>2944</v>
      </c>
      <c r="K60" s="110" t="str">
        <f>_xlfn.XLOOKUP(MasterAgentList[[#This Row],[Agent Name]],OMPAgentList[Agent Name],OMPAgentList[CurrentOMP],"")</f>
        <v/>
      </c>
    </row>
    <row r="61" spans="1:11" x14ac:dyDescent="0.2">
      <c r="A61" s="77" t="s">
        <v>2855</v>
      </c>
      <c r="B61" s="77" t="s">
        <v>2844</v>
      </c>
      <c r="C61" s="63" t="s">
        <v>85</v>
      </c>
      <c r="D61" s="77" t="str" cm="1">
        <f t="array" aca="1" ref="D61" ca="1">_xlfn.XLOOKUP(1,(AgentTierChange[Agent Name]=MasterAgentList[[#This Row],[Agent Name]])*(AgentTierChange[Tier Start Date]&lt;=TODAY())*(AgentTierChange[Tier End Date]&gt;=TODAY()),AgentTierChange[Tier],"-")</f>
        <v>SBG</v>
      </c>
      <c r="E61" s="109">
        <v>39</v>
      </c>
      <c r="F61" s="111" t="s">
        <v>48</v>
      </c>
      <c r="G61" s="75">
        <v>44396</v>
      </c>
      <c r="H61" s="75">
        <v>44473</v>
      </c>
      <c r="I61" s="77" t="str">
        <f ca="1">IF(TODAY()&lt;MasterAgentList[[#This Row],[Live Start Date]]+30,"Nesting (0-30)",IF(TODAY()&lt;MasterAgentList[[#This Row],[Live Start Date]]+60,"Ramping (30-60)",IF(TODAY()&lt;MasterAgentList[[#This Row],[Live Start Date]]+90,"Intermediate (60-90)","Tenured (90+)")))</f>
        <v>Tenured (90+)</v>
      </c>
      <c r="J61" s="77" t="s">
        <v>2945</v>
      </c>
      <c r="K61" s="110" t="str">
        <f>_xlfn.XLOOKUP(MasterAgentList[[#This Row],[Agent Name]],OMPAgentList[Agent Name],OMPAgentList[CurrentOMP],"")</f>
        <v>Inactive</v>
      </c>
    </row>
    <row r="62" spans="1:11" x14ac:dyDescent="0.2">
      <c r="A62" s="77" t="s">
        <v>230</v>
      </c>
      <c r="B62" s="119" t="s">
        <v>66</v>
      </c>
      <c r="C62" s="113" t="s">
        <v>37</v>
      </c>
      <c r="D62" s="94" t="str" cm="1">
        <f t="array" aca="1" ref="D62" ca="1">_xlfn.XLOOKUP(1,(AgentTierChange[Agent Name]=MasterAgentList[[#This Row],[Agent Name]])*(AgentTierChange[Tier Start Date]&lt;=TODAY())*(AgentTierChange[Tier End Date]&gt;=TODAY()),AgentTierChange[Tier],"-")</f>
        <v>GBG</v>
      </c>
      <c r="E62" s="108">
        <v>25</v>
      </c>
      <c r="F62" s="111"/>
      <c r="G62" s="75">
        <v>43836</v>
      </c>
      <c r="H62" s="75"/>
      <c r="I62" s="77" t="str">
        <f ca="1">IF(TODAY()&lt;MasterAgentList[[#This Row],[Live Start Date]]+30,"Nesting (0-30)",IF(TODAY()&lt;MasterAgentList[[#This Row],[Live Start Date]]+60,"Ramping (30-60)",IF(TODAY()&lt;MasterAgentList[[#This Row],[Live Start Date]]+90,"Intermediate (60-90)","Tenured (90+)")))</f>
        <v>Tenured (90+)</v>
      </c>
      <c r="J62" s="77" t="s">
        <v>2946</v>
      </c>
      <c r="K62" s="110" t="str">
        <f>_xlfn.XLOOKUP(MasterAgentList[[#This Row],[Agent Name]],OMPAgentList[Agent Name],OMPAgentList[CurrentOMP],"")</f>
        <v/>
      </c>
    </row>
    <row r="63" spans="1:11" x14ac:dyDescent="0.2">
      <c r="A63" s="77" t="s">
        <v>231</v>
      </c>
      <c r="B63" s="77" t="s">
        <v>114</v>
      </c>
      <c r="C63" s="113" t="s">
        <v>39</v>
      </c>
      <c r="D63" s="94" t="str" cm="1">
        <f t="array" aca="1" ref="D63" ca="1">_xlfn.XLOOKUP(1,(AgentTierChange[Agent Name]=MasterAgentList[[#This Row],[Agent Name]])*(AgentTierChange[Tier Start Date]&lt;=TODAY())*(AgentTierChange[Tier End Date]&gt;=TODAY()),AgentTierChange[Tier],"-")</f>
        <v>GBG</v>
      </c>
      <c r="E63" s="108">
        <v>33</v>
      </c>
      <c r="F63" s="111" t="s">
        <v>48</v>
      </c>
      <c r="G63" s="75">
        <v>44232</v>
      </c>
      <c r="H63" s="75">
        <v>44391</v>
      </c>
      <c r="I63" s="77" t="str">
        <f ca="1">IF(TODAY()&lt;MasterAgentList[[#This Row],[Live Start Date]]+30,"Nesting (0-30)",IF(TODAY()&lt;MasterAgentList[[#This Row],[Live Start Date]]+60,"Ramping (30-60)",IF(TODAY()&lt;MasterAgentList[[#This Row],[Live Start Date]]+90,"Intermediate (60-90)","Tenured (90+)")))</f>
        <v>Tenured (90+)</v>
      </c>
      <c r="J63" s="77" t="s">
        <v>2947</v>
      </c>
      <c r="K63" s="110" t="str">
        <f>_xlfn.XLOOKUP(MasterAgentList[[#This Row],[Agent Name]],OMPAgentList[Agent Name],OMPAgentList[CurrentOMP],"")</f>
        <v/>
      </c>
    </row>
    <row r="64" spans="1:11" x14ac:dyDescent="0.2">
      <c r="A64" s="77" t="s">
        <v>232</v>
      </c>
      <c r="B64" s="118" t="s">
        <v>77</v>
      </c>
      <c r="C64" s="113" t="s">
        <v>127</v>
      </c>
      <c r="D64" s="94" t="str" cm="1">
        <f t="array" aca="1" ref="D64" ca="1">_xlfn.XLOOKUP(1,(AgentTierChange[Agent Name]=MasterAgentList[[#This Row],[Agent Name]])*(AgentTierChange[Tier Start Date]&lt;=TODAY())*(AgentTierChange[Tier End Date]&gt;=TODAY()),AgentTierChange[Tier],"-")</f>
        <v>Support</v>
      </c>
      <c r="E64" s="108">
        <v>27</v>
      </c>
      <c r="F64" s="111" t="s">
        <v>127</v>
      </c>
      <c r="G64" s="75">
        <v>43920</v>
      </c>
      <c r="H64" s="75"/>
      <c r="I64" s="77" t="str">
        <f ca="1">IF(TODAY()&lt;MasterAgentList[[#This Row],[Live Start Date]]+30,"Nesting (0-30)",IF(TODAY()&lt;MasterAgentList[[#This Row],[Live Start Date]]+60,"Ramping (30-60)",IF(TODAY()&lt;MasterAgentList[[#This Row],[Live Start Date]]+90,"Intermediate (60-90)","Tenured (90+)")))</f>
        <v>Tenured (90+)</v>
      </c>
      <c r="J64" s="77" t="s">
        <v>2948</v>
      </c>
      <c r="K64" s="110" t="str">
        <f>_xlfn.XLOOKUP(MasterAgentList[[#This Row],[Agent Name]],OMPAgentList[Agent Name],OMPAgentList[CurrentOMP],"")</f>
        <v/>
      </c>
    </row>
    <row r="65" spans="1:11" x14ac:dyDescent="0.2">
      <c r="A65" s="77" t="s">
        <v>233</v>
      </c>
      <c r="B65" s="114" t="s">
        <v>158</v>
      </c>
      <c r="C65" s="115" t="s">
        <v>37</v>
      </c>
      <c r="D65" s="94" t="str" cm="1">
        <f t="array" aca="1" ref="D65" ca="1">_xlfn.XLOOKUP(1,(AgentTierChange[Agent Name]=MasterAgentList[[#This Row],[Agent Name]])*(AgentTierChange[Tier Start Date]&lt;=TODAY())*(AgentTierChange[Tier End Date]&gt;=TODAY()),AgentTierChange[Tier],"-")</f>
        <v>SBG</v>
      </c>
      <c r="E65" s="108">
        <v>34</v>
      </c>
      <c r="F65" s="111" t="s">
        <v>48</v>
      </c>
      <c r="G65" s="75">
        <v>44263</v>
      </c>
      <c r="H65" s="75">
        <v>44484</v>
      </c>
      <c r="I65" s="77" t="str">
        <f ca="1">IF(TODAY()&lt;MasterAgentList[[#This Row],[Live Start Date]]+30,"Nesting (0-30)",IF(TODAY()&lt;MasterAgentList[[#This Row],[Live Start Date]]+60,"Ramping (30-60)",IF(TODAY()&lt;MasterAgentList[[#This Row],[Live Start Date]]+90,"Intermediate (60-90)","Tenured (90+)")))</f>
        <v>Tenured (90+)</v>
      </c>
      <c r="J65" s="77" t="s">
        <v>2949</v>
      </c>
      <c r="K65" s="110" t="str">
        <f>_xlfn.XLOOKUP(MasterAgentList[[#This Row],[Agent Name]],OMPAgentList[Agent Name],OMPAgentList[CurrentOMP],"")</f>
        <v>Inactive</v>
      </c>
    </row>
    <row r="66" spans="1:11" x14ac:dyDescent="0.2">
      <c r="A66" s="77" t="s">
        <v>234</v>
      </c>
      <c r="B66" s="104" t="s">
        <v>15</v>
      </c>
      <c r="C66" s="113" t="s">
        <v>36</v>
      </c>
      <c r="D66" s="94" t="str" cm="1">
        <f t="array" aca="1" ref="D66" ca="1">_xlfn.XLOOKUP(1,(AgentTierChange[Agent Name]=MasterAgentList[[#This Row],[Agent Name]])*(AgentTierChange[Tier Start Date]&lt;=TODAY())*(AgentTierChange[Tier End Date]&gt;=TODAY()),AgentTierChange[Tier],"-")</f>
        <v>GBG</v>
      </c>
      <c r="E66" s="108">
        <v>15</v>
      </c>
      <c r="F66" s="111"/>
      <c r="G66" s="75">
        <v>43444</v>
      </c>
      <c r="H66" s="75"/>
      <c r="I66" s="77" t="str">
        <f ca="1">IF(TODAY()&lt;MasterAgentList[[#This Row],[Live Start Date]]+30,"Nesting (0-30)",IF(TODAY()&lt;MasterAgentList[[#This Row],[Live Start Date]]+60,"Ramping (30-60)",IF(TODAY()&lt;MasterAgentList[[#This Row],[Live Start Date]]+90,"Intermediate (60-90)","Tenured (90+)")))</f>
        <v>Tenured (90+)</v>
      </c>
      <c r="J66" s="77" t="s">
        <v>2950</v>
      </c>
      <c r="K66" s="110" t="str">
        <f>_xlfn.XLOOKUP(MasterAgentList[[#This Row],[Agent Name]],OMPAgentList[Agent Name],OMPAgentList[CurrentOMP],"")</f>
        <v/>
      </c>
    </row>
    <row r="67" spans="1:11" x14ac:dyDescent="0.2">
      <c r="A67" s="77" t="s">
        <v>2866</v>
      </c>
      <c r="B67" s="94" t="s">
        <v>2877</v>
      </c>
      <c r="C67" s="63" t="s">
        <v>39</v>
      </c>
      <c r="D67" s="77" t="str" cm="1">
        <f t="array" aca="1" ref="D67" ca="1">_xlfn.XLOOKUP(1,(AgentTierChange[Agent Name]=MasterAgentList[[#This Row],[Agent Name]])*(AgentTierChange[Tier Start Date]&lt;=TODAY())*(AgentTierChange[Tier End Date]&gt;=TODAY()),AgentTierChange[Tier],"-")</f>
        <v>SBG</v>
      </c>
      <c r="E67" s="108">
        <v>40</v>
      </c>
      <c r="F67" s="111"/>
      <c r="G67" s="75">
        <v>44410</v>
      </c>
      <c r="H67" s="75"/>
      <c r="I67" s="77" t="str">
        <f ca="1">IF(TODAY()&lt;MasterAgentList[[#This Row],[Live Start Date]]+30,"Nesting (0-30)",IF(TODAY()&lt;MasterAgentList[[#This Row],[Live Start Date]]+60,"Ramping (30-60)",IF(TODAY()&lt;MasterAgentList[[#This Row],[Live Start Date]]+90,"Intermediate (60-90)","Tenured (90+)")))</f>
        <v>Tenured (90+)</v>
      </c>
      <c r="J67" s="77" t="s">
        <v>2951</v>
      </c>
      <c r="K67" s="110" t="str">
        <f>_xlfn.XLOOKUP(MasterAgentList[[#This Row],[Agent Name]],OMPAgentList[Agent Name],OMPAgentList[CurrentOMP],"")</f>
        <v>Inactive</v>
      </c>
    </row>
    <row r="68" spans="1:11" x14ac:dyDescent="0.2">
      <c r="A68" s="77" t="s">
        <v>2856</v>
      </c>
      <c r="B68" s="77" t="s">
        <v>2845</v>
      </c>
      <c r="C68" s="63" t="s">
        <v>85</v>
      </c>
      <c r="D68" s="77" t="str" cm="1">
        <f t="array" aca="1" ref="D68" ca="1">_xlfn.XLOOKUP(1,(AgentTierChange[Agent Name]=MasterAgentList[[#This Row],[Agent Name]])*(AgentTierChange[Tier Start Date]&lt;=TODAY())*(AgentTierChange[Tier End Date]&gt;=TODAY()),AgentTierChange[Tier],"-")</f>
        <v>SBG</v>
      </c>
      <c r="E68" s="109">
        <v>39</v>
      </c>
      <c r="F68" s="111"/>
      <c r="G68" s="75">
        <v>44396</v>
      </c>
      <c r="H68" s="75"/>
      <c r="I68" s="77" t="str">
        <f ca="1">IF(TODAY()&lt;MasterAgentList[[#This Row],[Live Start Date]]+30,"Nesting (0-30)",IF(TODAY()&lt;MasterAgentList[[#This Row],[Live Start Date]]+60,"Ramping (30-60)",IF(TODAY()&lt;MasterAgentList[[#This Row],[Live Start Date]]+90,"Intermediate (60-90)","Tenured (90+)")))</f>
        <v>Tenured (90+)</v>
      </c>
      <c r="J68" s="77" t="s">
        <v>2952</v>
      </c>
      <c r="K68" s="110" t="str">
        <f>_xlfn.XLOOKUP(MasterAgentList[[#This Row],[Agent Name]],OMPAgentList[Agent Name],OMPAgentList[CurrentOMP],"")</f>
        <v>Inactive</v>
      </c>
    </row>
    <row r="69" spans="1:11" x14ac:dyDescent="0.2">
      <c r="A69" s="77" t="s">
        <v>235</v>
      </c>
      <c r="B69" s="104" t="s">
        <v>16</v>
      </c>
      <c r="C69" s="113" t="s">
        <v>39</v>
      </c>
      <c r="D69" s="94" t="str" cm="1">
        <f t="array" aca="1" ref="D69" ca="1">_xlfn.XLOOKUP(1,(AgentTierChange[Agent Name]=MasterAgentList[[#This Row],[Agent Name]])*(AgentTierChange[Tier Start Date]&lt;=TODAY())*(AgentTierChange[Tier End Date]&gt;=TODAY()),AgentTierChange[Tier],"-")</f>
        <v>GBG</v>
      </c>
      <c r="E69" s="108">
        <v>28</v>
      </c>
      <c r="F69" s="111"/>
      <c r="G69" s="75">
        <v>43983</v>
      </c>
      <c r="H69" s="75"/>
      <c r="I69" s="77" t="str">
        <f ca="1">IF(TODAY()&lt;MasterAgentList[[#This Row],[Live Start Date]]+30,"Nesting (0-30)",IF(TODAY()&lt;MasterAgentList[[#This Row],[Live Start Date]]+60,"Ramping (30-60)",IF(TODAY()&lt;MasterAgentList[[#This Row],[Live Start Date]]+90,"Intermediate (60-90)","Tenured (90+)")))</f>
        <v>Tenured (90+)</v>
      </c>
      <c r="J69" s="77" t="s">
        <v>2953</v>
      </c>
      <c r="K69" s="110" t="str">
        <f>_xlfn.XLOOKUP(MasterAgentList[[#This Row],[Agent Name]],OMPAgentList[Agent Name],OMPAgentList[CurrentOMP],"")</f>
        <v/>
      </c>
    </row>
    <row r="70" spans="1:11" x14ac:dyDescent="0.2">
      <c r="A70" s="77" t="s">
        <v>236</v>
      </c>
      <c r="B70" s="114" t="s">
        <v>137</v>
      </c>
      <c r="C70" s="115" t="s">
        <v>21</v>
      </c>
      <c r="D70" s="94" t="str" cm="1">
        <f t="array" aca="1" ref="D70" ca="1">_xlfn.XLOOKUP(1,(AgentTierChange[Agent Name]=MasterAgentList[[#This Row],[Agent Name]])*(AgentTierChange[Tier Start Date]&lt;=TODAY())*(AgentTierChange[Tier End Date]&gt;=TODAY()),AgentTierChange[Tier],"-")</f>
        <v>GBG</v>
      </c>
      <c r="E70" s="108">
        <v>34</v>
      </c>
      <c r="F70" s="111" t="s">
        <v>48</v>
      </c>
      <c r="G70" s="75">
        <v>44263</v>
      </c>
      <c r="H70" s="75">
        <v>44435</v>
      </c>
      <c r="I70" s="77" t="str">
        <f ca="1">IF(TODAY()&lt;MasterAgentList[[#This Row],[Live Start Date]]+30,"Nesting (0-30)",IF(TODAY()&lt;MasterAgentList[[#This Row],[Live Start Date]]+60,"Ramping (30-60)",IF(TODAY()&lt;MasterAgentList[[#This Row],[Live Start Date]]+90,"Intermediate (60-90)","Tenured (90+)")))</f>
        <v>Tenured (90+)</v>
      </c>
      <c r="J70" s="77" t="s">
        <v>2954</v>
      </c>
      <c r="K70" s="110" t="str">
        <f>_xlfn.XLOOKUP(MasterAgentList[[#This Row],[Agent Name]],OMPAgentList[Agent Name],OMPAgentList[CurrentOMP],"")</f>
        <v/>
      </c>
    </row>
    <row r="71" spans="1:11" x14ac:dyDescent="0.2">
      <c r="A71" s="77" t="s">
        <v>237</v>
      </c>
      <c r="B71" s="119" t="s">
        <v>65</v>
      </c>
      <c r="C71" s="113" t="s">
        <v>37</v>
      </c>
      <c r="D71" s="94" t="str" cm="1">
        <f t="array" aca="1" ref="D71" ca="1">_xlfn.XLOOKUP(1,(AgentTierChange[Agent Name]=MasterAgentList[[#This Row],[Agent Name]])*(AgentTierChange[Tier Start Date]&lt;=TODAY())*(AgentTierChange[Tier End Date]&gt;=TODAY()),AgentTierChange[Tier],"-")</f>
        <v>GBG</v>
      </c>
      <c r="E71" s="108">
        <v>25</v>
      </c>
      <c r="F71" s="111"/>
      <c r="G71" s="75">
        <v>43836</v>
      </c>
      <c r="H71" s="75"/>
      <c r="I71" s="77" t="str">
        <f ca="1">IF(TODAY()&lt;MasterAgentList[[#This Row],[Live Start Date]]+30,"Nesting (0-30)",IF(TODAY()&lt;MasterAgentList[[#This Row],[Live Start Date]]+60,"Ramping (30-60)",IF(TODAY()&lt;MasterAgentList[[#This Row],[Live Start Date]]+90,"Intermediate (60-90)","Tenured (90+)")))</f>
        <v>Tenured (90+)</v>
      </c>
      <c r="J71" s="77" t="s">
        <v>2955</v>
      </c>
      <c r="K71" s="110" t="str">
        <f>_xlfn.XLOOKUP(MasterAgentList[[#This Row],[Agent Name]],OMPAgentList[Agent Name],OMPAgentList[CurrentOMP],"")</f>
        <v/>
      </c>
    </row>
    <row r="72" spans="1:11" x14ac:dyDescent="0.2">
      <c r="A72" s="77" t="s">
        <v>238</v>
      </c>
      <c r="B72" s="116" t="s">
        <v>104</v>
      </c>
      <c r="C72" s="113" t="s">
        <v>8</v>
      </c>
      <c r="D72" s="94" t="str" cm="1">
        <f t="array" aca="1" ref="D72" ca="1">_xlfn.XLOOKUP(1,(AgentTierChange[Agent Name]=MasterAgentList[[#This Row],[Agent Name]])*(AgentTierChange[Tier Start Date]&lt;=TODAY())*(AgentTierChange[Tier End Date]&gt;=TODAY()),AgentTierChange[Tier],"-")</f>
        <v>GBG</v>
      </c>
      <c r="E72" s="108">
        <v>32</v>
      </c>
      <c r="F72" s="111"/>
      <c r="G72" s="75">
        <v>44144</v>
      </c>
      <c r="H72" s="75"/>
      <c r="I72" s="77" t="str">
        <f ca="1">IF(TODAY()&lt;MasterAgentList[[#This Row],[Live Start Date]]+30,"Nesting (0-30)",IF(TODAY()&lt;MasterAgentList[[#This Row],[Live Start Date]]+60,"Ramping (30-60)",IF(TODAY()&lt;MasterAgentList[[#This Row],[Live Start Date]]+90,"Intermediate (60-90)","Tenured (90+)")))</f>
        <v>Tenured (90+)</v>
      </c>
      <c r="J72" s="77" t="s">
        <v>2956</v>
      </c>
      <c r="K72" s="110" t="str">
        <f>_xlfn.XLOOKUP(MasterAgentList[[#This Row],[Agent Name]],OMPAgentList[Agent Name],OMPAgentList[CurrentOMP],"")</f>
        <v/>
      </c>
    </row>
    <row r="73" spans="1:11" x14ac:dyDescent="0.2">
      <c r="A73" s="77" t="s">
        <v>239</v>
      </c>
      <c r="B73" s="104" t="s">
        <v>67</v>
      </c>
      <c r="C73" s="115" t="s">
        <v>375</v>
      </c>
      <c r="D73" s="94" t="str" cm="1">
        <f t="array" aca="1" ref="D73" ca="1">_xlfn.XLOOKUP(1,(AgentTierChange[Agent Name]=MasterAgentList[[#This Row],[Agent Name]])*(AgentTierChange[Tier Start Date]&lt;=TODAY())*(AgentTierChange[Tier End Date]&gt;=TODAY()),AgentTierChange[Tier],"-")</f>
        <v>GBG</v>
      </c>
      <c r="E73" s="108">
        <v>11</v>
      </c>
      <c r="F73" s="111"/>
      <c r="G73" s="75">
        <v>43227</v>
      </c>
      <c r="H73" s="75"/>
      <c r="I73" s="77" t="str">
        <f ca="1">IF(TODAY()&lt;MasterAgentList[[#This Row],[Live Start Date]]+30,"Nesting (0-30)",IF(TODAY()&lt;MasterAgentList[[#This Row],[Live Start Date]]+60,"Ramping (30-60)",IF(TODAY()&lt;MasterAgentList[[#This Row],[Live Start Date]]+90,"Intermediate (60-90)","Tenured (90+)")))</f>
        <v>Tenured (90+)</v>
      </c>
      <c r="J73" s="77" t="s">
        <v>2957</v>
      </c>
      <c r="K73" s="110" t="str">
        <f>_xlfn.XLOOKUP(MasterAgentList[[#This Row],[Agent Name]],OMPAgentList[Agent Name],OMPAgentList[CurrentOMP],"")</f>
        <v/>
      </c>
    </row>
    <row r="74" spans="1:11" ht="15" thickBot="1" x14ac:dyDescent="0.25">
      <c r="A74" s="77" t="s">
        <v>240</v>
      </c>
      <c r="B74" s="118" t="s">
        <v>81</v>
      </c>
      <c r="C74" s="113" t="s">
        <v>39</v>
      </c>
      <c r="D74" s="94" t="str" cm="1">
        <f t="array" aca="1" ref="D74" ca="1">_xlfn.XLOOKUP(1,(AgentTierChange[Agent Name]=MasterAgentList[[#This Row],[Agent Name]])*(AgentTierChange[Tier Start Date]&lt;=TODAY())*(AgentTierChange[Tier End Date]&gt;=TODAY()),AgentTierChange[Tier],"-")</f>
        <v>SBG</v>
      </c>
      <c r="E74" s="108">
        <v>28</v>
      </c>
      <c r="F74" s="111" t="s">
        <v>48</v>
      </c>
      <c r="G74" s="75">
        <v>43983</v>
      </c>
      <c r="H74" s="75">
        <v>44348</v>
      </c>
      <c r="I74" s="77" t="str">
        <f ca="1">IF(TODAY()&lt;MasterAgentList[[#This Row],[Live Start Date]]+30,"Nesting (0-30)",IF(TODAY()&lt;MasterAgentList[[#This Row],[Live Start Date]]+60,"Ramping (30-60)",IF(TODAY()&lt;MasterAgentList[[#This Row],[Live Start Date]]+90,"Intermediate (60-90)","Tenured (90+)")))</f>
        <v>Tenured (90+)</v>
      </c>
      <c r="J74" s="77" t="s">
        <v>2958</v>
      </c>
      <c r="K74" s="110" t="str">
        <f>_xlfn.XLOOKUP(MasterAgentList[[#This Row],[Agent Name]],OMPAgentList[Agent Name],OMPAgentList[CurrentOMP],"")</f>
        <v/>
      </c>
    </row>
    <row r="75" spans="1:11" ht="15" thickBot="1" x14ac:dyDescent="0.25">
      <c r="A75" s="77" t="s">
        <v>241</v>
      </c>
      <c r="B75" s="120" t="s">
        <v>69</v>
      </c>
      <c r="C75" s="115" t="s">
        <v>375</v>
      </c>
      <c r="D75" s="94" t="str" cm="1">
        <f t="array" aca="1" ref="D75" ca="1">_xlfn.XLOOKUP(1,(AgentTierChange[Agent Name]=MasterAgentList[[#This Row],[Agent Name]])*(AgentTierChange[Tier Start Date]&lt;=TODAY())*(AgentTierChange[Tier End Date]&gt;=TODAY()),AgentTierChange[Tier],"-")</f>
        <v>GBG</v>
      </c>
      <c r="E75" s="108">
        <v>26</v>
      </c>
      <c r="F75" s="111" t="s">
        <v>48</v>
      </c>
      <c r="G75" s="75">
        <v>43864</v>
      </c>
      <c r="H75" s="75">
        <v>44319</v>
      </c>
      <c r="I75" s="77" t="str">
        <f ca="1">IF(TODAY()&lt;MasterAgentList[[#This Row],[Live Start Date]]+30,"Nesting (0-30)",IF(TODAY()&lt;MasterAgentList[[#This Row],[Live Start Date]]+60,"Ramping (30-60)",IF(TODAY()&lt;MasterAgentList[[#This Row],[Live Start Date]]+90,"Intermediate (60-90)","Tenured (90+)")))</f>
        <v>Tenured (90+)</v>
      </c>
      <c r="J75" s="77" t="s">
        <v>2959</v>
      </c>
      <c r="K75" s="110" t="str">
        <f>_xlfn.XLOOKUP(MasterAgentList[[#This Row],[Agent Name]],OMPAgentList[Agent Name],OMPAgentList[CurrentOMP],"")</f>
        <v/>
      </c>
    </row>
    <row r="76" spans="1:11" ht="15" thickBot="1" x14ac:dyDescent="0.25">
      <c r="A76" s="77" t="s">
        <v>242</v>
      </c>
      <c r="B76" s="120" t="s">
        <v>125</v>
      </c>
      <c r="C76" s="113" t="s">
        <v>127</v>
      </c>
      <c r="D76" s="94" t="str" cm="1">
        <f t="array" aca="1" ref="D76" ca="1">_xlfn.XLOOKUP(1,(AgentTierChange[Agent Name]=MasterAgentList[[#This Row],[Agent Name]])*(AgentTierChange[Tier Start Date]&lt;=TODAY())*(AgentTierChange[Tier End Date]&gt;=TODAY()),AgentTierChange[Tier],"-")</f>
        <v>Support</v>
      </c>
      <c r="E76" s="108">
        <v>10</v>
      </c>
      <c r="F76" s="111" t="s">
        <v>127</v>
      </c>
      <c r="G76" s="75">
        <v>43206</v>
      </c>
      <c r="H76" s="75"/>
      <c r="I76" s="77" t="str">
        <f ca="1">IF(TODAY()&lt;MasterAgentList[[#This Row],[Live Start Date]]+30,"Nesting (0-30)",IF(TODAY()&lt;MasterAgentList[[#This Row],[Live Start Date]]+60,"Ramping (30-60)",IF(TODAY()&lt;MasterAgentList[[#This Row],[Live Start Date]]+90,"Intermediate (60-90)","Tenured (90+)")))</f>
        <v>Tenured (90+)</v>
      </c>
      <c r="J76" s="77" t="s">
        <v>2960</v>
      </c>
      <c r="K76" s="110" t="str">
        <f>_xlfn.XLOOKUP(MasterAgentList[[#This Row],[Agent Name]],OMPAgentList[Agent Name],OMPAgentList[CurrentOMP],"")</f>
        <v/>
      </c>
    </row>
    <row r="77" spans="1:11" ht="15" thickBot="1" x14ac:dyDescent="0.25">
      <c r="A77" s="77" t="s">
        <v>364</v>
      </c>
      <c r="B77" s="120" t="s">
        <v>348</v>
      </c>
      <c r="C77" s="113" t="s">
        <v>85</v>
      </c>
      <c r="D77" s="77" t="str" cm="1">
        <f t="array" aca="1" ref="D77" ca="1">_xlfn.XLOOKUP(1,(AgentTierChange[Agent Name]=MasterAgentList[[#This Row],[Agent Name]])*(AgentTierChange[Tier Start Date]&lt;=TODAY())*(AgentTierChange[Tier End Date]&gt;=TODAY()),AgentTierChange[Tier],"-")</f>
        <v>SBG</v>
      </c>
      <c r="E77" s="108">
        <v>38</v>
      </c>
      <c r="F77" s="111" t="s">
        <v>48</v>
      </c>
      <c r="G77" s="75">
        <v>44361</v>
      </c>
      <c r="H77" s="75">
        <v>44377</v>
      </c>
      <c r="I77" s="77" t="str">
        <f ca="1">IF(TODAY()&lt;MasterAgentList[[#This Row],[Live Start Date]]+30,"Nesting (0-30)",IF(TODAY()&lt;MasterAgentList[[#This Row],[Live Start Date]]+60,"Ramping (30-60)",IF(TODAY()&lt;MasterAgentList[[#This Row],[Live Start Date]]+90,"Intermediate (60-90)","Tenured (90+)")))</f>
        <v>Tenured (90+)</v>
      </c>
      <c r="J77" s="77" t="s">
        <v>2961</v>
      </c>
      <c r="K77" s="110" t="str">
        <f>_xlfn.XLOOKUP(MasterAgentList[[#This Row],[Agent Name]],OMPAgentList[Agent Name],OMPAgentList[CurrentOMP],"")</f>
        <v/>
      </c>
    </row>
    <row r="78" spans="1:11" x14ac:dyDescent="0.2">
      <c r="A78" s="77" t="s">
        <v>243</v>
      </c>
      <c r="B78" s="104" t="s">
        <v>174</v>
      </c>
      <c r="C78" s="63" t="s">
        <v>375</v>
      </c>
      <c r="D78" s="94" t="str" cm="1">
        <f t="array" aca="1" ref="D78" ca="1">_xlfn.XLOOKUP(1,(AgentTierChange[Agent Name]=MasterAgentList[[#This Row],[Agent Name]])*(AgentTierChange[Tier Start Date]&lt;=TODAY())*(AgentTierChange[Tier End Date]&gt;=TODAY()),AgentTierChange[Tier],"-")</f>
        <v>SBG</v>
      </c>
      <c r="E78" s="109">
        <v>37</v>
      </c>
      <c r="F78" s="110"/>
      <c r="G78" s="75">
        <v>44337</v>
      </c>
      <c r="H78" s="75"/>
      <c r="I78" s="77" t="str">
        <f ca="1">IF(TODAY()&lt;MasterAgentList[[#This Row],[Live Start Date]]+30,"Nesting (0-30)",IF(TODAY()&lt;MasterAgentList[[#This Row],[Live Start Date]]+60,"Ramping (30-60)",IF(TODAY()&lt;MasterAgentList[[#This Row],[Live Start Date]]+90,"Intermediate (60-90)","Tenured (90+)")))</f>
        <v>Tenured (90+)</v>
      </c>
      <c r="J78" s="77" t="s">
        <v>2962</v>
      </c>
      <c r="K78" s="110" t="str">
        <f>_xlfn.XLOOKUP(MasterAgentList[[#This Row],[Agent Name]],OMPAgentList[Agent Name],OMPAgentList[CurrentOMP],"")</f>
        <v>Inactive</v>
      </c>
    </row>
    <row r="79" spans="1:11" x14ac:dyDescent="0.2">
      <c r="A79" s="77" t="s">
        <v>244</v>
      </c>
      <c r="B79" s="104" t="s">
        <v>92</v>
      </c>
      <c r="C79" s="113" t="s">
        <v>36</v>
      </c>
      <c r="D79" s="94" t="str" cm="1">
        <f t="array" aca="1" ref="D79" ca="1">_xlfn.XLOOKUP(1,(AgentTierChange[Agent Name]=MasterAgentList[[#This Row],[Agent Name]])*(AgentTierChange[Tier Start Date]&lt;=TODAY())*(AgentTierChange[Tier End Date]&gt;=TODAY()),AgentTierChange[Tier],"-")</f>
        <v>GBG</v>
      </c>
      <c r="E79" s="108">
        <v>30</v>
      </c>
      <c r="F79" s="111" t="s">
        <v>48</v>
      </c>
      <c r="G79" s="75">
        <v>44074</v>
      </c>
      <c r="H79" s="75">
        <v>44425</v>
      </c>
      <c r="I79" s="77" t="str">
        <f ca="1">IF(TODAY()&lt;MasterAgentList[[#This Row],[Live Start Date]]+30,"Nesting (0-30)",IF(TODAY()&lt;MasterAgentList[[#This Row],[Live Start Date]]+60,"Ramping (30-60)",IF(TODAY()&lt;MasterAgentList[[#This Row],[Live Start Date]]+90,"Intermediate (60-90)","Tenured (90+)")))</f>
        <v>Tenured (90+)</v>
      </c>
      <c r="J79" s="77" t="s">
        <v>2963</v>
      </c>
      <c r="K79" s="110" t="str">
        <f>_xlfn.XLOOKUP(MasterAgentList[[#This Row],[Agent Name]],OMPAgentList[Agent Name],OMPAgentList[CurrentOMP],"")</f>
        <v/>
      </c>
    </row>
    <row r="80" spans="1:11" x14ac:dyDescent="0.2">
      <c r="A80" s="77" t="s">
        <v>245</v>
      </c>
      <c r="B80" s="118" t="s">
        <v>76</v>
      </c>
      <c r="C80" s="113" t="s">
        <v>127</v>
      </c>
      <c r="D80" s="94" t="str" cm="1">
        <f t="array" aca="1" ref="D80" ca="1">_xlfn.XLOOKUP(1,(AgentTierChange[Agent Name]=MasterAgentList[[#This Row],[Agent Name]])*(AgentTierChange[Tier Start Date]&lt;=TODAY())*(AgentTierChange[Tier End Date]&gt;=TODAY()),AgentTierChange[Tier],"-")</f>
        <v>Support</v>
      </c>
      <c r="E80" s="108">
        <v>27</v>
      </c>
      <c r="F80" s="111" t="s">
        <v>127</v>
      </c>
      <c r="G80" s="75">
        <v>43920</v>
      </c>
      <c r="H80" s="75"/>
      <c r="I80" s="77" t="str">
        <f ca="1">IF(TODAY()&lt;MasterAgentList[[#This Row],[Live Start Date]]+30,"Nesting (0-30)",IF(TODAY()&lt;MasterAgentList[[#This Row],[Live Start Date]]+60,"Ramping (30-60)",IF(TODAY()&lt;MasterAgentList[[#This Row],[Live Start Date]]+90,"Intermediate (60-90)","Tenured (90+)")))</f>
        <v>Tenured (90+)</v>
      </c>
      <c r="J80" s="77" t="s">
        <v>2964</v>
      </c>
      <c r="K80" s="110" t="str">
        <f>_xlfn.XLOOKUP(MasterAgentList[[#This Row],[Agent Name]],OMPAgentList[Agent Name],OMPAgentList[CurrentOMP],"")</f>
        <v/>
      </c>
    </row>
    <row r="81" spans="1:11" x14ac:dyDescent="0.2">
      <c r="A81" s="77" t="s">
        <v>246</v>
      </c>
      <c r="B81" s="116" t="s">
        <v>105</v>
      </c>
      <c r="C81" s="113" t="s">
        <v>8</v>
      </c>
      <c r="D81" s="94" t="str" cm="1">
        <f t="array" aca="1" ref="D81" ca="1">_xlfn.XLOOKUP(1,(AgentTierChange[Agent Name]=MasterAgentList[[#This Row],[Agent Name]])*(AgentTierChange[Tier Start Date]&lt;=TODAY())*(AgentTierChange[Tier End Date]&gt;=TODAY()),AgentTierChange[Tier],"-")</f>
        <v>SBG</v>
      </c>
      <c r="E81" s="108">
        <v>32</v>
      </c>
      <c r="F81" s="111" t="s">
        <v>48</v>
      </c>
      <c r="G81" s="75">
        <v>44144</v>
      </c>
      <c r="H81" s="75">
        <v>44301</v>
      </c>
      <c r="I81" s="77" t="str">
        <f ca="1">IF(TODAY()&lt;MasterAgentList[[#This Row],[Live Start Date]]+30,"Nesting (0-30)",IF(TODAY()&lt;MasterAgentList[[#This Row],[Live Start Date]]+60,"Ramping (30-60)",IF(TODAY()&lt;MasterAgentList[[#This Row],[Live Start Date]]+90,"Intermediate (60-90)","Tenured (90+)")))</f>
        <v>Tenured (90+)</v>
      </c>
      <c r="J81" s="77" t="s">
        <v>2965</v>
      </c>
      <c r="K81" s="110" t="str">
        <f>_xlfn.XLOOKUP(MasterAgentList[[#This Row],[Agent Name]],OMPAgentList[Agent Name],OMPAgentList[CurrentOMP],"")</f>
        <v/>
      </c>
    </row>
    <row r="82" spans="1:11" x14ac:dyDescent="0.2">
      <c r="A82" s="94" t="s">
        <v>6307</v>
      </c>
      <c r="B82" s="94" t="s">
        <v>6299</v>
      </c>
      <c r="C82" s="113" t="s">
        <v>36</v>
      </c>
      <c r="D82" s="77" t="str" cm="1">
        <f t="array" aca="1" ref="D82" ca="1">_xlfn.XLOOKUP(1,(AgentTierChange[Agent Name]=MasterAgentList[[#This Row],[Agent Name]])*(AgentTierChange[Tier Start Date]&lt;=TODAY())*(AgentTierChange[Tier End Date]&gt;=TODAY()),AgentTierChange[Tier],"-")</f>
        <v>Nesting</v>
      </c>
      <c r="E82" s="108">
        <v>41</v>
      </c>
      <c r="F82" s="111"/>
      <c r="G82" s="75">
        <v>44438</v>
      </c>
      <c r="H82" s="75"/>
      <c r="I82" s="77" t="str">
        <f ca="1">IF(TODAY()&lt;MasterAgentList[[#This Row],[Live Start Date]]+30,"Nesting (0-30)",IF(TODAY()&lt;MasterAgentList[[#This Row],[Live Start Date]]+60,"Ramping (30-60)",IF(TODAY()&lt;MasterAgentList[[#This Row],[Live Start Date]]+90,"Intermediate (60-90)","Tenured (90+)")))</f>
        <v>Intermediate (60-90)</v>
      </c>
      <c r="J82" s="77" t="s">
        <v>6317</v>
      </c>
      <c r="K82" s="110" t="str">
        <f>_xlfn.XLOOKUP(MasterAgentList[[#This Row],[Agent Name]],OMPAgentList[Agent Name],OMPAgentList[CurrentOMP],"")</f>
        <v/>
      </c>
    </row>
    <row r="83" spans="1:11" x14ac:dyDescent="0.2">
      <c r="A83" s="77" t="s">
        <v>247</v>
      </c>
      <c r="B83" s="77" t="s">
        <v>175</v>
      </c>
      <c r="C83" s="63" t="s">
        <v>85</v>
      </c>
      <c r="D83" s="94" t="str" cm="1">
        <f t="array" aca="1" ref="D83" ca="1">_xlfn.XLOOKUP(1,(AgentTierChange[Agent Name]=MasterAgentList[[#This Row],[Agent Name]])*(AgentTierChange[Tier Start Date]&lt;=TODAY())*(AgentTierChange[Tier End Date]&gt;=TODAY()),AgentTierChange[Tier],"-")</f>
        <v>SBG</v>
      </c>
      <c r="E83" s="109">
        <v>37</v>
      </c>
      <c r="F83" s="110"/>
      <c r="G83" s="75">
        <v>44337</v>
      </c>
      <c r="H83" s="75"/>
      <c r="I83" s="77" t="str">
        <f ca="1">IF(TODAY()&lt;MasterAgentList[[#This Row],[Live Start Date]]+30,"Nesting (0-30)",IF(TODAY()&lt;MasterAgentList[[#This Row],[Live Start Date]]+60,"Ramping (30-60)",IF(TODAY()&lt;MasterAgentList[[#This Row],[Live Start Date]]+90,"Intermediate (60-90)","Tenured (90+)")))</f>
        <v>Tenured (90+)</v>
      </c>
      <c r="J83" s="77" t="s">
        <v>2966</v>
      </c>
      <c r="K83" s="110" t="str">
        <f>_xlfn.XLOOKUP(MasterAgentList[[#This Row],[Agent Name]],OMPAgentList[Agent Name],OMPAgentList[CurrentOMP],"")</f>
        <v/>
      </c>
    </row>
    <row r="84" spans="1:11" x14ac:dyDescent="0.2">
      <c r="A84" s="77" t="s">
        <v>2867</v>
      </c>
      <c r="B84" s="94" t="s">
        <v>2878</v>
      </c>
      <c r="C84" s="63" t="s">
        <v>85</v>
      </c>
      <c r="D84" s="77" t="str" cm="1">
        <f t="array" aca="1" ref="D84" ca="1">_xlfn.XLOOKUP(1,(AgentTierChange[Agent Name]=MasterAgentList[[#This Row],[Agent Name]])*(AgentTierChange[Tier Start Date]&lt;=TODAY())*(AgentTierChange[Tier End Date]&gt;=TODAY()),AgentTierChange[Tier],"-")</f>
        <v>SBG</v>
      </c>
      <c r="E84" s="108">
        <v>40</v>
      </c>
      <c r="F84" s="111" t="s">
        <v>48</v>
      </c>
      <c r="G84" s="75">
        <v>44410</v>
      </c>
      <c r="H84" s="75">
        <v>44424</v>
      </c>
      <c r="I84" s="77" t="str">
        <f ca="1">IF(TODAY()&lt;MasterAgentList[[#This Row],[Live Start Date]]+30,"Nesting (0-30)",IF(TODAY()&lt;MasterAgentList[[#This Row],[Live Start Date]]+60,"Ramping (30-60)",IF(TODAY()&lt;MasterAgentList[[#This Row],[Live Start Date]]+90,"Intermediate (60-90)","Tenured (90+)")))</f>
        <v>Tenured (90+)</v>
      </c>
      <c r="J84" s="77" t="s">
        <v>2968</v>
      </c>
      <c r="K84" s="110" t="str">
        <f>_xlfn.XLOOKUP(MasterAgentList[[#This Row],[Agent Name]],OMPAgentList[Agent Name],OMPAgentList[CurrentOMP],"")</f>
        <v/>
      </c>
    </row>
    <row r="85" spans="1:11" x14ac:dyDescent="0.2">
      <c r="A85" s="77" t="s">
        <v>249</v>
      </c>
      <c r="B85" s="104" t="s">
        <v>17</v>
      </c>
      <c r="C85" s="113" t="s">
        <v>36</v>
      </c>
      <c r="D85" s="94" t="str" cm="1">
        <f t="array" aca="1" ref="D85" ca="1">_xlfn.XLOOKUP(1,(AgentTierChange[Agent Name]=MasterAgentList[[#This Row],[Agent Name]])*(AgentTierChange[Tier Start Date]&lt;=TODAY())*(AgentTierChange[Tier End Date]&gt;=TODAY()),AgentTierChange[Tier],"-")</f>
        <v>GBG</v>
      </c>
      <c r="E85" s="108">
        <v>19</v>
      </c>
      <c r="F85" s="111" t="s">
        <v>48</v>
      </c>
      <c r="G85" s="75">
        <v>43556</v>
      </c>
      <c r="H85" s="75">
        <v>44321</v>
      </c>
      <c r="I85" s="77" t="str">
        <f ca="1">IF(TODAY()&lt;MasterAgentList[[#This Row],[Live Start Date]]+30,"Nesting (0-30)",IF(TODAY()&lt;MasterAgentList[[#This Row],[Live Start Date]]+60,"Ramping (30-60)",IF(TODAY()&lt;MasterAgentList[[#This Row],[Live Start Date]]+90,"Intermediate (60-90)","Tenured (90+)")))</f>
        <v>Tenured (90+)</v>
      </c>
      <c r="J85" s="77" t="s">
        <v>2969</v>
      </c>
      <c r="K85" s="110" t="str">
        <f>_xlfn.XLOOKUP(MasterAgentList[[#This Row],[Agent Name]],OMPAgentList[Agent Name],OMPAgentList[CurrentOMP],"")</f>
        <v/>
      </c>
    </row>
    <row r="86" spans="1:11" x14ac:dyDescent="0.2">
      <c r="A86" s="77" t="s">
        <v>248</v>
      </c>
      <c r="B86" s="114" t="s">
        <v>138</v>
      </c>
      <c r="C86" s="115" t="s">
        <v>36</v>
      </c>
      <c r="D86" s="94" t="str" cm="1">
        <f t="array" aca="1" ref="D86" ca="1">_xlfn.XLOOKUP(1,(AgentTierChange[Agent Name]=MasterAgentList[[#This Row],[Agent Name]])*(AgentTierChange[Tier Start Date]&lt;=TODAY())*(AgentTierChange[Tier End Date]&gt;=TODAY()),AgentTierChange[Tier],"-")</f>
        <v>GBG</v>
      </c>
      <c r="E86" s="108">
        <v>34</v>
      </c>
      <c r="F86" s="111"/>
      <c r="G86" s="75">
        <v>44263</v>
      </c>
      <c r="H86" s="75"/>
      <c r="I86" s="77" t="str">
        <f ca="1">IF(TODAY()&lt;MasterAgentList[[#This Row],[Live Start Date]]+30,"Nesting (0-30)",IF(TODAY()&lt;MasterAgentList[[#This Row],[Live Start Date]]+60,"Ramping (30-60)",IF(TODAY()&lt;MasterAgentList[[#This Row],[Live Start Date]]+90,"Intermediate (60-90)","Tenured (90+)")))</f>
        <v>Tenured (90+)</v>
      </c>
      <c r="J86" s="77" t="s">
        <v>2967</v>
      </c>
      <c r="K86" s="110" t="str">
        <f>_xlfn.XLOOKUP(MasterAgentList[[#This Row],[Agent Name]],OMPAgentList[Agent Name],OMPAgentList[CurrentOMP],"")</f>
        <v/>
      </c>
    </row>
    <row r="87" spans="1:11" x14ac:dyDescent="0.2">
      <c r="A87" s="77" t="s">
        <v>251</v>
      </c>
      <c r="B87" s="104" t="s">
        <v>99</v>
      </c>
      <c r="C87" s="113" t="s">
        <v>127</v>
      </c>
      <c r="D87" s="94" t="str" cm="1">
        <f t="array" aca="1" ref="D87" ca="1">_xlfn.XLOOKUP(1,(AgentTierChange[Agent Name]=MasterAgentList[[#This Row],[Agent Name]])*(AgentTierChange[Tier Start Date]&lt;=TODAY())*(AgentTierChange[Tier End Date]&gt;=TODAY()),AgentTierChange[Tier],"-")</f>
        <v>Support</v>
      </c>
      <c r="E87" s="108">
        <v>7</v>
      </c>
      <c r="F87" s="111" t="s">
        <v>127</v>
      </c>
      <c r="G87" s="75">
        <v>43080</v>
      </c>
      <c r="H87" s="75"/>
      <c r="I87" s="77" t="str">
        <f ca="1">IF(TODAY()&lt;MasterAgentList[[#This Row],[Live Start Date]]+30,"Nesting (0-30)",IF(TODAY()&lt;MasterAgentList[[#This Row],[Live Start Date]]+60,"Ramping (30-60)",IF(TODAY()&lt;MasterAgentList[[#This Row],[Live Start Date]]+90,"Intermediate (60-90)","Tenured (90+)")))</f>
        <v>Tenured (90+)</v>
      </c>
      <c r="J87" s="77" t="s">
        <v>2971</v>
      </c>
      <c r="K87" s="110" t="str">
        <f>_xlfn.XLOOKUP(MasterAgentList[[#This Row],[Agent Name]],OMPAgentList[Agent Name],OMPAgentList[CurrentOMP],"")</f>
        <v/>
      </c>
    </row>
    <row r="88" spans="1:11" x14ac:dyDescent="0.2">
      <c r="A88" s="77" t="s">
        <v>252</v>
      </c>
      <c r="B88" s="119" t="s">
        <v>150</v>
      </c>
      <c r="C88" s="63" t="s">
        <v>21</v>
      </c>
      <c r="D88" s="94" t="str" cm="1">
        <f t="array" aca="1" ref="D88" ca="1">_xlfn.XLOOKUP(1,(AgentTierChange[Agent Name]=MasterAgentList[[#This Row],[Agent Name]])*(AgentTierChange[Tier Start Date]&lt;=TODAY())*(AgentTierChange[Tier End Date]&gt;=TODAY()),AgentTierChange[Tier],"-")</f>
        <v>GBG</v>
      </c>
      <c r="E88" s="108">
        <v>35</v>
      </c>
      <c r="F88" s="111" t="s">
        <v>48</v>
      </c>
      <c r="G88" s="75">
        <v>44281</v>
      </c>
      <c r="H88" s="75">
        <v>44357</v>
      </c>
      <c r="I88" s="77" t="str">
        <f ca="1">IF(TODAY()&lt;MasterAgentList[[#This Row],[Live Start Date]]+30,"Nesting (0-30)",IF(TODAY()&lt;MasterAgentList[[#This Row],[Live Start Date]]+60,"Ramping (30-60)",IF(TODAY()&lt;MasterAgentList[[#This Row],[Live Start Date]]+90,"Intermediate (60-90)","Tenured (90+)")))</f>
        <v>Tenured (90+)</v>
      </c>
      <c r="J88" s="77" t="s">
        <v>2972</v>
      </c>
      <c r="K88" s="110" t="str">
        <f>_xlfn.XLOOKUP(MasterAgentList[[#This Row],[Agent Name]],OMPAgentList[Agent Name],OMPAgentList[CurrentOMP],"")</f>
        <v/>
      </c>
    </row>
    <row r="89" spans="1:11" x14ac:dyDescent="0.2">
      <c r="A89" s="77" t="s">
        <v>250</v>
      </c>
      <c r="B89" s="104" t="s">
        <v>70</v>
      </c>
      <c r="C89" s="113" t="s">
        <v>109</v>
      </c>
      <c r="D89" s="94" t="str" cm="1">
        <f t="array" aca="1" ref="D89" ca="1">_xlfn.XLOOKUP(1,(AgentTierChange[Agent Name]=MasterAgentList[[#This Row],[Agent Name]])*(AgentTierChange[Tier Start Date]&lt;=TODAY())*(AgentTierChange[Tier End Date]&gt;=TODAY()),AgentTierChange[Tier],"-")</f>
        <v>ES</v>
      </c>
      <c r="E89" s="108">
        <v>26</v>
      </c>
      <c r="F89" s="111"/>
      <c r="G89" s="75">
        <v>43864</v>
      </c>
      <c r="H89" s="75"/>
      <c r="I89" s="77" t="str">
        <f ca="1">IF(TODAY()&lt;MasterAgentList[[#This Row],[Live Start Date]]+30,"Nesting (0-30)",IF(TODAY()&lt;MasterAgentList[[#This Row],[Live Start Date]]+60,"Ramping (30-60)",IF(TODAY()&lt;MasterAgentList[[#This Row],[Live Start Date]]+90,"Intermediate (60-90)","Tenured (90+)")))</f>
        <v>Tenured (90+)</v>
      </c>
      <c r="J89" s="77" t="s">
        <v>2970</v>
      </c>
      <c r="K89" s="110" t="str">
        <f>_xlfn.XLOOKUP(MasterAgentList[[#This Row],[Agent Name]],OMPAgentList[Agent Name],OMPAgentList[CurrentOMP],"")</f>
        <v/>
      </c>
    </row>
    <row r="90" spans="1:11" x14ac:dyDescent="0.2">
      <c r="A90" s="77" t="s">
        <v>253</v>
      </c>
      <c r="B90" s="104" t="s">
        <v>18</v>
      </c>
      <c r="C90" s="113" t="s">
        <v>109</v>
      </c>
      <c r="D90" s="94" t="str" cm="1">
        <f t="array" aca="1" ref="D90" ca="1">_xlfn.XLOOKUP(1,(AgentTierChange[Agent Name]=MasterAgentList[[#This Row],[Agent Name]])*(AgentTierChange[Tier Start Date]&lt;=TODAY())*(AgentTierChange[Tier End Date]&gt;=TODAY()),AgentTierChange[Tier],"-")</f>
        <v>ES</v>
      </c>
      <c r="E90" s="108">
        <v>14</v>
      </c>
      <c r="F90" s="111"/>
      <c r="G90" s="75">
        <v>43410</v>
      </c>
      <c r="H90" s="75"/>
      <c r="I90" s="77" t="str">
        <f ca="1">IF(TODAY()&lt;MasterAgentList[[#This Row],[Live Start Date]]+30,"Nesting (0-30)",IF(TODAY()&lt;MasterAgentList[[#This Row],[Live Start Date]]+60,"Ramping (30-60)",IF(TODAY()&lt;MasterAgentList[[#This Row],[Live Start Date]]+90,"Intermediate (60-90)","Tenured (90+)")))</f>
        <v>Tenured (90+)</v>
      </c>
      <c r="J90" s="77" t="s">
        <v>2973</v>
      </c>
      <c r="K90" s="110" t="str">
        <f>_xlfn.XLOOKUP(MasterAgentList[[#This Row],[Agent Name]],OMPAgentList[Agent Name],OMPAgentList[CurrentOMP],"")</f>
        <v/>
      </c>
    </row>
    <row r="91" spans="1:11" x14ac:dyDescent="0.2">
      <c r="A91" s="77" t="s">
        <v>254</v>
      </c>
      <c r="B91" s="117" t="s">
        <v>151</v>
      </c>
      <c r="C91" s="63" t="s">
        <v>36</v>
      </c>
      <c r="D91" s="94" t="str" cm="1">
        <f t="array" aca="1" ref="D91" ca="1">_xlfn.XLOOKUP(1,(AgentTierChange[Agent Name]=MasterAgentList[[#This Row],[Agent Name]])*(AgentTierChange[Tier Start Date]&lt;=TODAY())*(AgentTierChange[Tier End Date]&gt;=TODAY()),AgentTierChange[Tier],"-")</f>
        <v>GBG</v>
      </c>
      <c r="E91" s="108">
        <v>35</v>
      </c>
      <c r="F91" s="111"/>
      <c r="G91" s="75">
        <v>44281</v>
      </c>
      <c r="H91" s="75"/>
      <c r="I91" s="77" t="str">
        <f ca="1">IF(TODAY()&lt;MasterAgentList[[#This Row],[Live Start Date]]+30,"Nesting (0-30)",IF(TODAY()&lt;MasterAgentList[[#This Row],[Live Start Date]]+60,"Ramping (30-60)",IF(TODAY()&lt;MasterAgentList[[#This Row],[Live Start Date]]+90,"Intermediate (60-90)","Tenured (90+)")))</f>
        <v>Tenured (90+)</v>
      </c>
      <c r="J91" s="77" t="s">
        <v>2974</v>
      </c>
      <c r="K91" s="110" t="str">
        <f>_xlfn.XLOOKUP(MasterAgentList[[#This Row],[Agent Name]],OMPAgentList[Agent Name],OMPAgentList[CurrentOMP],"")</f>
        <v/>
      </c>
    </row>
    <row r="92" spans="1:11" x14ac:dyDescent="0.2">
      <c r="A92" s="77" t="s">
        <v>2868</v>
      </c>
      <c r="B92" s="94" t="s">
        <v>2879</v>
      </c>
      <c r="C92" s="63" t="s">
        <v>85</v>
      </c>
      <c r="D92" s="77" t="str" cm="1">
        <f t="array" aca="1" ref="D92" ca="1">_xlfn.XLOOKUP(1,(AgentTierChange[Agent Name]=MasterAgentList[[#This Row],[Agent Name]])*(AgentTierChange[Tier Start Date]&lt;=TODAY())*(AgentTierChange[Tier End Date]&gt;=TODAY()),AgentTierChange[Tier],"-")</f>
        <v>SBG</v>
      </c>
      <c r="E92" s="108">
        <v>40</v>
      </c>
      <c r="F92" s="111" t="s">
        <v>48</v>
      </c>
      <c r="G92" s="75">
        <v>44410</v>
      </c>
      <c r="H92" s="75">
        <v>44446</v>
      </c>
      <c r="I92" s="77" t="str">
        <f ca="1">IF(TODAY()&lt;MasterAgentList[[#This Row],[Live Start Date]]+30,"Nesting (0-30)",IF(TODAY()&lt;MasterAgentList[[#This Row],[Live Start Date]]+60,"Ramping (30-60)",IF(TODAY()&lt;MasterAgentList[[#This Row],[Live Start Date]]+90,"Intermediate (60-90)","Tenured (90+)")))</f>
        <v>Tenured (90+)</v>
      </c>
      <c r="J92" s="77" t="s">
        <v>2975</v>
      </c>
      <c r="K92" s="110" t="str">
        <f>_xlfn.XLOOKUP(MasterAgentList[[#This Row],[Agent Name]],OMPAgentList[Agent Name],OMPAgentList[CurrentOMP],"")</f>
        <v/>
      </c>
    </row>
    <row r="93" spans="1:11" x14ac:dyDescent="0.2">
      <c r="A93" s="94" t="s">
        <v>6310</v>
      </c>
      <c r="B93" s="94" t="s">
        <v>6302</v>
      </c>
      <c r="C93" s="113" t="s">
        <v>36</v>
      </c>
      <c r="D93" s="77" t="str" cm="1">
        <f t="array" aca="1" ref="D93" ca="1">_xlfn.XLOOKUP(1,(AgentTierChange[Agent Name]=MasterAgentList[[#This Row],[Agent Name]])*(AgentTierChange[Tier Start Date]&lt;=TODAY())*(AgentTierChange[Tier End Date]&gt;=TODAY()),AgentTierChange[Tier],"-")</f>
        <v>Nesting</v>
      </c>
      <c r="E93" s="108">
        <v>41</v>
      </c>
      <c r="F93" s="111"/>
      <c r="G93" s="75">
        <v>44438</v>
      </c>
      <c r="H93" s="75"/>
      <c r="I93" s="77" t="str">
        <f ca="1">IF(TODAY()&lt;MasterAgentList[[#This Row],[Live Start Date]]+30,"Nesting (0-30)",IF(TODAY()&lt;MasterAgentList[[#This Row],[Live Start Date]]+60,"Ramping (30-60)",IF(TODAY()&lt;MasterAgentList[[#This Row],[Live Start Date]]+90,"Intermediate (60-90)","Tenured (90+)")))</f>
        <v>Intermediate (60-90)</v>
      </c>
      <c r="J93" s="77" t="s">
        <v>6318</v>
      </c>
      <c r="K93" s="110" t="str">
        <f>_xlfn.XLOOKUP(MasterAgentList[[#This Row],[Agent Name]],OMPAgentList[Agent Name],OMPAgentList[CurrentOMP],"")</f>
        <v/>
      </c>
    </row>
    <row r="94" spans="1:11" x14ac:dyDescent="0.2">
      <c r="A94" s="77" t="s">
        <v>255</v>
      </c>
      <c r="B94" s="104" t="s">
        <v>19</v>
      </c>
      <c r="C94" s="113" t="s">
        <v>37</v>
      </c>
      <c r="D94" s="94" t="str" cm="1">
        <f t="array" aca="1" ref="D94" ca="1">_xlfn.XLOOKUP(1,(AgentTierChange[Agent Name]=MasterAgentList[[#This Row],[Agent Name]])*(AgentTierChange[Tier Start Date]&lt;=TODAY())*(AgentTierChange[Tier End Date]&gt;=TODAY()),AgentTierChange[Tier],"-")</f>
        <v>GBG</v>
      </c>
      <c r="E94" s="108">
        <v>24</v>
      </c>
      <c r="F94" s="111" t="s">
        <v>48</v>
      </c>
      <c r="G94" s="75">
        <v>43787</v>
      </c>
      <c r="H94" s="75">
        <v>44316</v>
      </c>
      <c r="I94" s="77" t="str">
        <f ca="1">IF(TODAY()&lt;MasterAgentList[[#This Row],[Live Start Date]]+30,"Nesting (0-30)",IF(TODAY()&lt;MasterAgentList[[#This Row],[Live Start Date]]+60,"Ramping (30-60)",IF(TODAY()&lt;MasterAgentList[[#This Row],[Live Start Date]]+90,"Intermediate (60-90)","Tenured (90+)")))</f>
        <v>Tenured (90+)</v>
      </c>
      <c r="J94" s="77" t="s">
        <v>2977</v>
      </c>
      <c r="K94" s="110" t="str">
        <f>_xlfn.XLOOKUP(MasterAgentList[[#This Row],[Agent Name]],OMPAgentList[Agent Name],OMPAgentList[CurrentOMP],"")</f>
        <v/>
      </c>
    </row>
    <row r="95" spans="1:11" x14ac:dyDescent="0.2">
      <c r="A95" s="77" t="s">
        <v>365</v>
      </c>
      <c r="B95" s="77" t="s">
        <v>349</v>
      </c>
      <c r="C95" s="113" t="s">
        <v>8</v>
      </c>
      <c r="D95" s="77" t="str" cm="1">
        <f t="array" aca="1" ref="D95" ca="1">_xlfn.XLOOKUP(1,(AgentTierChange[Agent Name]=MasterAgentList[[#This Row],[Agent Name]])*(AgentTierChange[Tier Start Date]&lt;=TODAY())*(AgentTierChange[Tier End Date]&gt;=TODAY()),AgentTierChange[Tier],"-")</f>
        <v>SBG</v>
      </c>
      <c r="E95" s="108">
        <v>38</v>
      </c>
      <c r="F95" s="111"/>
      <c r="G95" s="75">
        <v>44361</v>
      </c>
      <c r="H95" s="75"/>
      <c r="I95" s="77" t="str">
        <f ca="1">IF(TODAY()&lt;MasterAgentList[[#This Row],[Live Start Date]]+30,"Nesting (0-30)",IF(TODAY()&lt;MasterAgentList[[#This Row],[Live Start Date]]+60,"Ramping (30-60)",IF(TODAY()&lt;MasterAgentList[[#This Row],[Live Start Date]]+90,"Intermediate (60-90)","Tenured (90+)")))</f>
        <v>Tenured (90+)</v>
      </c>
      <c r="J95" s="77" t="s">
        <v>2976</v>
      </c>
      <c r="K95" s="110" t="str">
        <f>_xlfn.XLOOKUP(MasterAgentList[[#This Row],[Agent Name]],OMPAgentList[Agent Name],OMPAgentList[CurrentOMP],"")</f>
        <v>Inactive</v>
      </c>
    </row>
    <row r="96" spans="1:11" x14ac:dyDescent="0.2">
      <c r="A96" s="94" t="s">
        <v>6314</v>
      </c>
      <c r="B96" s="77" t="s">
        <v>6313</v>
      </c>
      <c r="C96" s="113" t="s">
        <v>39</v>
      </c>
      <c r="D96" s="77" t="str" cm="1">
        <f t="array" aca="1" ref="D96" ca="1">_xlfn.XLOOKUP(1,(AgentTierChange[Agent Name]=MasterAgentList[[#This Row],[Agent Name]])*(AgentTierChange[Tier Start Date]&lt;=TODAY())*(AgentTierChange[Tier End Date]&gt;=TODAY()),AgentTierChange[Tier],"-")</f>
        <v>-</v>
      </c>
      <c r="E96" s="108">
        <v>9</v>
      </c>
      <c r="F96" s="111" t="s">
        <v>59</v>
      </c>
      <c r="G96" s="75">
        <v>43182</v>
      </c>
      <c r="H96" s="75"/>
      <c r="I96" s="77" t="str">
        <f ca="1">IF(TODAY()&lt;MasterAgentList[[#This Row],[Live Start Date]]+30,"Nesting (0-30)",IF(TODAY()&lt;MasterAgentList[[#This Row],[Live Start Date]]+60,"Ramping (30-60)",IF(TODAY()&lt;MasterAgentList[[#This Row],[Live Start Date]]+90,"Intermediate (60-90)","Tenured (90+)")))</f>
        <v>Tenured (90+)</v>
      </c>
      <c r="J96" s="77" t="s">
        <v>6324</v>
      </c>
      <c r="K96" s="110" t="str">
        <f>_xlfn.XLOOKUP(MasterAgentList[[#This Row],[Agent Name]],OMPAgentList[Agent Name],OMPAgentList[CurrentOMP],"")</f>
        <v/>
      </c>
    </row>
    <row r="97" spans="1:11" x14ac:dyDescent="0.2">
      <c r="A97" s="77" t="s">
        <v>256</v>
      </c>
      <c r="B97" s="104" t="s">
        <v>163</v>
      </c>
      <c r="C97" s="113" t="s">
        <v>85</v>
      </c>
      <c r="D97" s="94" t="str" cm="1">
        <f t="array" aca="1" ref="D97" ca="1">_xlfn.XLOOKUP(1,(AgentTierChange[Agent Name]=MasterAgentList[[#This Row],[Agent Name]])*(AgentTierChange[Tier Start Date]&lt;=TODAY())*(AgentTierChange[Tier End Date]&gt;=TODAY()),AgentTierChange[Tier],"-")</f>
        <v>GBG</v>
      </c>
      <c r="E97" s="108">
        <v>36</v>
      </c>
      <c r="F97" s="111"/>
      <c r="G97" s="75">
        <v>44298</v>
      </c>
      <c r="H97" s="75"/>
      <c r="I97" s="77" t="str">
        <f ca="1">IF(TODAY()&lt;MasterAgentList[[#This Row],[Live Start Date]]+30,"Nesting (0-30)",IF(TODAY()&lt;MasterAgentList[[#This Row],[Live Start Date]]+60,"Ramping (30-60)",IF(TODAY()&lt;MasterAgentList[[#This Row],[Live Start Date]]+90,"Intermediate (60-90)","Tenured (90+)")))</f>
        <v>Tenured (90+)</v>
      </c>
      <c r="J97" s="77" t="s">
        <v>2978</v>
      </c>
      <c r="K97" s="110" t="str">
        <f>_xlfn.XLOOKUP(MasterAgentList[[#This Row],[Agent Name]],OMPAgentList[Agent Name],OMPAgentList[CurrentOMP],"")</f>
        <v/>
      </c>
    </row>
    <row r="98" spans="1:11" x14ac:dyDescent="0.2">
      <c r="A98" s="77" t="s">
        <v>257</v>
      </c>
      <c r="B98" s="104" t="s">
        <v>164</v>
      </c>
      <c r="C98" s="113" t="s">
        <v>8</v>
      </c>
      <c r="D98" s="94" t="str" cm="1">
        <f t="array" aca="1" ref="D98" ca="1">_xlfn.XLOOKUP(1,(AgentTierChange[Agent Name]=MasterAgentList[[#This Row],[Agent Name]])*(AgentTierChange[Tier Start Date]&lt;=TODAY())*(AgentTierChange[Tier End Date]&gt;=TODAY()),AgentTierChange[Tier],"-")</f>
        <v>GBG</v>
      </c>
      <c r="E98" s="108">
        <v>36</v>
      </c>
      <c r="F98" s="111"/>
      <c r="G98" s="75">
        <v>44298</v>
      </c>
      <c r="H98" s="75"/>
      <c r="I98" s="77" t="str">
        <f ca="1">IF(TODAY()&lt;MasterAgentList[[#This Row],[Live Start Date]]+30,"Nesting (0-30)",IF(TODAY()&lt;MasterAgentList[[#This Row],[Live Start Date]]+60,"Ramping (30-60)",IF(TODAY()&lt;MasterAgentList[[#This Row],[Live Start Date]]+90,"Intermediate (60-90)","Tenured (90+)")))</f>
        <v>Tenured (90+)</v>
      </c>
      <c r="J98" s="77" t="s">
        <v>2979</v>
      </c>
      <c r="K98" s="110" t="str">
        <f>_xlfn.XLOOKUP(MasterAgentList[[#This Row],[Agent Name]],OMPAgentList[Agent Name],OMPAgentList[CurrentOMP],"")</f>
        <v>Inactive</v>
      </c>
    </row>
    <row r="99" spans="1:11" x14ac:dyDescent="0.2">
      <c r="A99" s="77" t="s">
        <v>2873</v>
      </c>
      <c r="B99" s="94" t="s">
        <v>2880</v>
      </c>
      <c r="C99" s="63" t="s">
        <v>8</v>
      </c>
      <c r="D99" s="77" t="str" cm="1">
        <f t="array" aca="1" ref="D99" ca="1">_xlfn.XLOOKUP(1,(AgentTierChange[Agent Name]=MasterAgentList[[#This Row],[Agent Name]])*(AgentTierChange[Tier Start Date]&lt;=TODAY())*(AgentTierChange[Tier End Date]&gt;=TODAY()),AgentTierChange[Tier],"-")</f>
        <v>SBG</v>
      </c>
      <c r="E99" s="108">
        <v>40</v>
      </c>
      <c r="F99" s="111"/>
      <c r="G99" s="75">
        <v>44410</v>
      </c>
      <c r="H99" s="75"/>
      <c r="I99" s="77" t="str">
        <f ca="1">IF(TODAY()&lt;MasterAgentList[[#This Row],[Live Start Date]]+30,"Nesting (0-30)",IF(TODAY()&lt;MasterAgentList[[#This Row],[Live Start Date]]+60,"Ramping (30-60)",IF(TODAY()&lt;MasterAgentList[[#This Row],[Live Start Date]]+90,"Intermediate (60-90)","Tenured (90+)")))</f>
        <v>Tenured (90+)</v>
      </c>
      <c r="J99" s="77" t="s">
        <v>2980</v>
      </c>
      <c r="K99" s="110" t="str">
        <f>_xlfn.XLOOKUP(MasterAgentList[[#This Row],[Agent Name]],OMPAgentList[Agent Name],OMPAgentList[CurrentOMP],"")</f>
        <v/>
      </c>
    </row>
    <row r="100" spans="1:11" x14ac:dyDescent="0.2">
      <c r="A100" s="77" t="s">
        <v>258</v>
      </c>
      <c r="B100" s="119" t="s">
        <v>152</v>
      </c>
      <c r="C100" s="63" t="s">
        <v>85</v>
      </c>
      <c r="D100" s="94" t="str" cm="1">
        <f t="array" aca="1" ref="D100" ca="1">_xlfn.XLOOKUP(1,(AgentTierChange[Agent Name]=MasterAgentList[[#This Row],[Agent Name]])*(AgentTierChange[Tier Start Date]&lt;=TODAY())*(AgentTierChange[Tier End Date]&gt;=TODAY()),AgentTierChange[Tier],"-")</f>
        <v>GBG</v>
      </c>
      <c r="E100" s="108">
        <v>35</v>
      </c>
      <c r="F100" s="111" t="s">
        <v>48</v>
      </c>
      <c r="G100" s="75">
        <v>44281</v>
      </c>
      <c r="H100" s="75">
        <v>44327</v>
      </c>
      <c r="I100" s="77" t="str">
        <f ca="1">IF(TODAY()&lt;MasterAgentList[[#This Row],[Live Start Date]]+30,"Nesting (0-30)",IF(TODAY()&lt;MasterAgentList[[#This Row],[Live Start Date]]+60,"Ramping (30-60)",IF(TODAY()&lt;MasterAgentList[[#This Row],[Live Start Date]]+90,"Intermediate (60-90)","Tenured (90+)")))</f>
        <v>Tenured (90+)</v>
      </c>
      <c r="J100" s="77" t="s">
        <v>2982</v>
      </c>
      <c r="K100" s="110" t="str">
        <f>_xlfn.XLOOKUP(MasterAgentList[[#This Row],[Agent Name]],OMPAgentList[Agent Name],OMPAgentList[CurrentOMP],"")</f>
        <v/>
      </c>
    </row>
    <row r="101" spans="1:11" x14ac:dyDescent="0.2">
      <c r="A101" s="77" t="s">
        <v>2857</v>
      </c>
      <c r="B101" s="77" t="s">
        <v>2846</v>
      </c>
      <c r="C101" s="63" t="s">
        <v>85</v>
      </c>
      <c r="D101" s="77" t="str" cm="1">
        <f t="array" aca="1" ref="D101" ca="1">_xlfn.XLOOKUP(1,(AgentTierChange[Agent Name]=MasterAgentList[[#This Row],[Agent Name]])*(AgentTierChange[Tier Start Date]&lt;=TODAY())*(AgentTierChange[Tier End Date]&gt;=TODAY()),AgentTierChange[Tier],"-")</f>
        <v>SBG</v>
      </c>
      <c r="E101" s="109">
        <v>39</v>
      </c>
      <c r="F101" s="111" t="s">
        <v>48</v>
      </c>
      <c r="G101" s="75">
        <v>44396</v>
      </c>
      <c r="H101" s="75">
        <v>44459</v>
      </c>
      <c r="I101" s="77" t="str">
        <f ca="1">IF(TODAY()&lt;MasterAgentList[[#This Row],[Live Start Date]]+30,"Nesting (0-30)",IF(TODAY()&lt;MasterAgentList[[#This Row],[Live Start Date]]+60,"Ramping (30-60)",IF(TODAY()&lt;MasterAgentList[[#This Row],[Live Start Date]]+90,"Intermediate (60-90)","Tenured (90+)")))</f>
        <v>Tenured (90+)</v>
      </c>
      <c r="J101" s="77" t="s">
        <v>2981</v>
      </c>
      <c r="K101" s="110" t="str">
        <f>_xlfn.XLOOKUP(MasterAgentList[[#This Row],[Agent Name]],OMPAgentList[Agent Name],OMPAgentList[CurrentOMP],"")</f>
        <v>Inactive</v>
      </c>
    </row>
    <row r="102" spans="1:11" x14ac:dyDescent="0.2">
      <c r="A102" s="77" t="s">
        <v>2869</v>
      </c>
      <c r="B102" s="94" t="s">
        <v>2881</v>
      </c>
      <c r="C102" s="63" t="s">
        <v>113</v>
      </c>
      <c r="D102" s="77" t="str" cm="1">
        <f t="array" aca="1" ref="D102" ca="1">_xlfn.XLOOKUP(1,(AgentTierChange[Agent Name]=MasterAgentList[[#This Row],[Agent Name]])*(AgentTierChange[Tier Start Date]&lt;=TODAY())*(AgentTierChange[Tier End Date]&gt;=TODAY()),AgentTierChange[Tier],"-")</f>
        <v>SBG</v>
      </c>
      <c r="E102" s="108">
        <v>40</v>
      </c>
      <c r="F102" s="111"/>
      <c r="G102" s="75">
        <v>44410</v>
      </c>
      <c r="H102" s="75"/>
      <c r="I102" s="77" t="str">
        <f ca="1">IF(TODAY()&lt;MasterAgentList[[#This Row],[Live Start Date]]+30,"Nesting (0-30)",IF(TODAY()&lt;MasterAgentList[[#This Row],[Live Start Date]]+60,"Ramping (30-60)",IF(TODAY()&lt;MasterAgentList[[#This Row],[Live Start Date]]+90,"Intermediate (60-90)","Tenured (90+)")))</f>
        <v>Tenured (90+)</v>
      </c>
      <c r="J102" s="77" t="s">
        <v>2983</v>
      </c>
      <c r="K102" s="110" t="str">
        <f>_xlfn.XLOOKUP(MasterAgentList[[#This Row],[Agent Name]],OMPAgentList[Agent Name],OMPAgentList[CurrentOMP],"")</f>
        <v/>
      </c>
    </row>
    <row r="103" spans="1:11" x14ac:dyDescent="0.2">
      <c r="A103" s="77" t="s">
        <v>259</v>
      </c>
      <c r="B103" s="104" t="s">
        <v>71</v>
      </c>
      <c r="C103" s="115" t="s">
        <v>375</v>
      </c>
      <c r="D103" s="94" t="str" cm="1">
        <f t="array" aca="1" ref="D103" ca="1">_xlfn.XLOOKUP(1,(AgentTierChange[Agent Name]=MasterAgentList[[#This Row],[Agent Name]])*(AgentTierChange[Tier Start Date]&lt;=TODAY())*(AgentTierChange[Tier End Date]&gt;=TODAY()),AgentTierChange[Tier],"-")</f>
        <v>GBG</v>
      </c>
      <c r="E103" s="108">
        <v>26</v>
      </c>
      <c r="F103" s="111" t="s">
        <v>48</v>
      </c>
      <c r="G103" s="75">
        <v>43864</v>
      </c>
      <c r="H103" s="75">
        <v>44484</v>
      </c>
      <c r="I103" s="77" t="str">
        <f ca="1">IF(TODAY()&lt;MasterAgentList[[#This Row],[Live Start Date]]+30,"Nesting (0-30)",IF(TODAY()&lt;MasterAgentList[[#This Row],[Live Start Date]]+60,"Ramping (30-60)",IF(TODAY()&lt;MasterAgentList[[#This Row],[Live Start Date]]+90,"Intermediate (60-90)","Tenured (90+)")))</f>
        <v>Tenured (90+)</v>
      </c>
      <c r="J103" s="77" t="s">
        <v>2984</v>
      </c>
      <c r="K103" s="110" t="str">
        <f>_xlfn.XLOOKUP(MasterAgentList[[#This Row],[Agent Name]],OMPAgentList[Agent Name],OMPAgentList[CurrentOMP],"")</f>
        <v>Active</v>
      </c>
    </row>
    <row r="104" spans="1:11" x14ac:dyDescent="0.2">
      <c r="A104" s="77" t="s">
        <v>260</v>
      </c>
      <c r="B104" s="118" t="s">
        <v>79</v>
      </c>
      <c r="C104" s="113" t="s">
        <v>109</v>
      </c>
      <c r="D104" s="94" t="str" cm="1">
        <f t="array" aca="1" ref="D104" ca="1">_xlfn.XLOOKUP(1,(AgentTierChange[Agent Name]=MasterAgentList[[#This Row],[Agent Name]])*(AgentTierChange[Tier Start Date]&lt;=TODAY())*(AgentTierChange[Tier End Date]&gt;=TODAY()),AgentTierChange[Tier],"-")</f>
        <v>ES</v>
      </c>
      <c r="E104" s="108">
        <v>27</v>
      </c>
      <c r="F104" s="111"/>
      <c r="G104" s="75">
        <v>43920</v>
      </c>
      <c r="H104" s="75"/>
      <c r="I104" s="77" t="str">
        <f ca="1">IF(TODAY()&lt;MasterAgentList[[#This Row],[Live Start Date]]+30,"Nesting (0-30)",IF(TODAY()&lt;MasterAgentList[[#This Row],[Live Start Date]]+60,"Ramping (30-60)",IF(TODAY()&lt;MasterAgentList[[#This Row],[Live Start Date]]+90,"Intermediate (60-90)","Tenured (90+)")))</f>
        <v>Tenured (90+)</v>
      </c>
      <c r="J104" s="77" t="s">
        <v>2985</v>
      </c>
      <c r="K104" s="110" t="str">
        <f>_xlfn.XLOOKUP(MasterAgentList[[#This Row],[Agent Name]],OMPAgentList[Agent Name],OMPAgentList[CurrentOMP],"")</f>
        <v/>
      </c>
    </row>
    <row r="105" spans="1:11" x14ac:dyDescent="0.2">
      <c r="A105" s="77" t="s">
        <v>261</v>
      </c>
      <c r="B105" s="118" t="s">
        <v>97</v>
      </c>
      <c r="C105" s="113" t="s">
        <v>36</v>
      </c>
      <c r="D105" s="94" t="str" cm="1">
        <f t="array" aca="1" ref="D105" ca="1">_xlfn.XLOOKUP(1,(AgentTierChange[Agent Name]=MasterAgentList[[#This Row],[Agent Name]])*(AgentTierChange[Tier Start Date]&lt;=TODAY())*(AgentTierChange[Tier End Date]&gt;=TODAY()),AgentTierChange[Tier],"-")</f>
        <v>GBG</v>
      </c>
      <c r="E105" s="108">
        <v>31</v>
      </c>
      <c r="F105" s="111" t="s">
        <v>48</v>
      </c>
      <c r="G105" s="75">
        <v>44088</v>
      </c>
      <c r="H105" s="75">
        <v>44333</v>
      </c>
      <c r="I105" s="77" t="str">
        <f ca="1">IF(TODAY()&lt;MasterAgentList[[#This Row],[Live Start Date]]+30,"Nesting (0-30)",IF(TODAY()&lt;MasterAgentList[[#This Row],[Live Start Date]]+60,"Ramping (30-60)",IF(TODAY()&lt;MasterAgentList[[#This Row],[Live Start Date]]+90,"Intermediate (60-90)","Tenured (90+)")))</f>
        <v>Tenured (90+)</v>
      </c>
      <c r="J105" s="77" t="s">
        <v>2987</v>
      </c>
      <c r="K105" s="110" t="str">
        <f>_xlfn.XLOOKUP(MasterAgentList[[#This Row],[Agent Name]],OMPAgentList[Agent Name],OMPAgentList[CurrentOMP],"")</f>
        <v/>
      </c>
    </row>
    <row r="106" spans="1:11" x14ac:dyDescent="0.2">
      <c r="A106" s="77" t="s">
        <v>262</v>
      </c>
      <c r="B106" s="104" t="s">
        <v>119</v>
      </c>
      <c r="C106" s="113" t="s">
        <v>36</v>
      </c>
      <c r="D106" s="94" t="str" cm="1">
        <f t="array" aca="1" ref="D106" ca="1">_xlfn.XLOOKUP(1,(AgentTierChange[Agent Name]=MasterAgentList[[#This Row],[Agent Name]])*(AgentTierChange[Tier Start Date]&lt;=TODAY())*(AgentTierChange[Tier End Date]&gt;=TODAY()),AgentTierChange[Tier],"-")</f>
        <v>GBG</v>
      </c>
      <c r="E106" s="108">
        <v>33</v>
      </c>
      <c r="F106" s="111" t="s">
        <v>48</v>
      </c>
      <c r="G106" s="75">
        <v>44232</v>
      </c>
      <c r="H106" s="75">
        <v>44357</v>
      </c>
      <c r="I106" s="77" t="str">
        <f ca="1">IF(TODAY()&lt;MasterAgentList[[#This Row],[Live Start Date]]+30,"Nesting (0-30)",IF(TODAY()&lt;MasterAgentList[[#This Row],[Live Start Date]]+60,"Ramping (30-60)",IF(TODAY()&lt;MasterAgentList[[#This Row],[Live Start Date]]+90,"Intermediate (60-90)","Tenured (90+)")))</f>
        <v>Tenured (90+)</v>
      </c>
      <c r="J106" s="77" t="s">
        <v>2988</v>
      </c>
      <c r="K106" s="110" t="str">
        <f>_xlfn.XLOOKUP(MasterAgentList[[#This Row],[Agent Name]],OMPAgentList[Agent Name],OMPAgentList[CurrentOMP],"")</f>
        <v/>
      </c>
    </row>
    <row r="107" spans="1:11" x14ac:dyDescent="0.2">
      <c r="A107" s="77" t="s">
        <v>2858</v>
      </c>
      <c r="B107" s="77" t="s">
        <v>2847</v>
      </c>
      <c r="C107" s="63" t="s">
        <v>37</v>
      </c>
      <c r="D107" s="77" t="str" cm="1">
        <f t="array" aca="1" ref="D107" ca="1">_xlfn.XLOOKUP(1,(AgentTierChange[Agent Name]=MasterAgentList[[#This Row],[Agent Name]])*(AgentTierChange[Tier Start Date]&lt;=TODAY())*(AgentTierChange[Tier End Date]&gt;=TODAY()),AgentTierChange[Tier],"-")</f>
        <v>SBG</v>
      </c>
      <c r="E107" s="109">
        <v>39</v>
      </c>
      <c r="F107" s="111"/>
      <c r="G107" s="75">
        <v>44396</v>
      </c>
      <c r="H107" s="75"/>
      <c r="I107" s="77" t="str">
        <f ca="1">IF(TODAY()&lt;MasterAgentList[[#This Row],[Live Start Date]]+30,"Nesting (0-30)",IF(TODAY()&lt;MasterAgentList[[#This Row],[Live Start Date]]+60,"Ramping (30-60)",IF(TODAY()&lt;MasterAgentList[[#This Row],[Live Start Date]]+90,"Intermediate (60-90)","Tenured (90+)")))</f>
        <v>Tenured (90+)</v>
      </c>
      <c r="J107" s="77" t="s">
        <v>2986</v>
      </c>
      <c r="K107" s="110" t="str">
        <f>_xlfn.XLOOKUP(MasterAgentList[[#This Row],[Agent Name]],OMPAgentList[Agent Name],OMPAgentList[CurrentOMP],"")</f>
        <v>Inactive</v>
      </c>
    </row>
    <row r="108" spans="1:11" x14ac:dyDescent="0.2">
      <c r="A108" s="77" t="s">
        <v>264</v>
      </c>
      <c r="B108" s="118" t="s">
        <v>98</v>
      </c>
      <c r="C108" s="113" t="s">
        <v>37</v>
      </c>
      <c r="D108" s="94" t="str" cm="1">
        <f t="array" aca="1" ref="D108" ca="1">_xlfn.XLOOKUP(1,(AgentTierChange[Agent Name]=MasterAgentList[[#This Row],[Agent Name]])*(AgentTierChange[Tier Start Date]&lt;=TODAY())*(AgentTierChange[Tier End Date]&gt;=TODAY()),AgentTierChange[Tier],"-")</f>
        <v>GBG</v>
      </c>
      <c r="E108" s="108">
        <v>31</v>
      </c>
      <c r="F108" s="111" t="s">
        <v>48</v>
      </c>
      <c r="G108" s="75">
        <v>44088</v>
      </c>
      <c r="H108" s="75">
        <v>44420</v>
      </c>
      <c r="I108" s="77" t="str">
        <f ca="1">IF(TODAY()&lt;MasterAgentList[[#This Row],[Live Start Date]]+30,"Nesting (0-30)",IF(TODAY()&lt;MasterAgentList[[#This Row],[Live Start Date]]+60,"Ramping (30-60)",IF(TODAY()&lt;MasterAgentList[[#This Row],[Live Start Date]]+90,"Intermediate (60-90)","Tenured (90+)")))</f>
        <v>Tenured (90+)</v>
      </c>
      <c r="J108" s="77" t="s">
        <v>2990</v>
      </c>
      <c r="K108" s="110" t="str">
        <f>_xlfn.XLOOKUP(MasterAgentList[[#This Row],[Agent Name]],OMPAgentList[Agent Name],OMPAgentList[CurrentOMP],"")</f>
        <v>Inactive</v>
      </c>
    </row>
    <row r="109" spans="1:11" x14ac:dyDescent="0.2">
      <c r="A109" s="77" t="s">
        <v>263</v>
      </c>
      <c r="B109" s="104" t="s">
        <v>63</v>
      </c>
      <c r="C109" s="113" t="s">
        <v>37</v>
      </c>
      <c r="D109" s="94" t="str" cm="1">
        <f t="array" aca="1" ref="D109" ca="1">_xlfn.XLOOKUP(1,(AgentTierChange[Agent Name]=MasterAgentList[[#This Row],[Agent Name]])*(AgentTierChange[Tier Start Date]&lt;=TODAY())*(AgentTierChange[Tier End Date]&gt;=TODAY()),AgentTierChange[Tier],"-")</f>
        <v>GBG</v>
      </c>
      <c r="E109" s="108">
        <v>24</v>
      </c>
      <c r="F109" s="111"/>
      <c r="G109" s="75">
        <v>43787</v>
      </c>
      <c r="H109" s="75"/>
      <c r="I109" s="77" t="str">
        <f ca="1">IF(TODAY()&lt;MasterAgentList[[#This Row],[Live Start Date]]+30,"Nesting (0-30)",IF(TODAY()&lt;MasterAgentList[[#This Row],[Live Start Date]]+60,"Ramping (30-60)",IF(TODAY()&lt;MasterAgentList[[#This Row],[Live Start Date]]+90,"Intermediate (60-90)","Tenured (90+)")))</f>
        <v>Tenured (90+)</v>
      </c>
      <c r="J109" s="77" t="s">
        <v>2989</v>
      </c>
      <c r="K109" s="110" t="str">
        <f>_xlfn.XLOOKUP(MasterAgentList[[#This Row],[Agent Name]],OMPAgentList[Agent Name],OMPAgentList[CurrentOMP],"")</f>
        <v/>
      </c>
    </row>
    <row r="110" spans="1:11" x14ac:dyDescent="0.2">
      <c r="A110" s="77" t="s">
        <v>266</v>
      </c>
      <c r="B110" s="104" t="s">
        <v>123</v>
      </c>
      <c r="C110" s="113" t="s">
        <v>127</v>
      </c>
      <c r="D110" s="94" t="str" cm="1">
        <f t="array" aca="1" ref="D110" ca="1">_xlfn.XLOOKUP(1,(AgentTierChange[Agent Name]=MasterAgentList[[#This Row],[Agent Name]])*(AgentTierChange[Tier Start Date]&lt;=TODAY())*(AgentTierChange[Tier End Date]&gt;=TODAY()),AgentTierChange[Tier],"-")</f>
        <v>Support</v>
      </c>
      <c r="E110" s="108">
        <v>7</v>
      </c>
      <c r="F110" s="111" t="s">
        <v>127</v>
      </c>
      <c r="G110" s="75">
        <v>43080</v>
      </c>
      <c r="H110" s="75"/>
      <c r="I110" s="77" t="str">
        <f ca="1">IF(TODAY()&lt;MasterAgentList[[#This Row],[Live Start Date]]+30,"Nesting (0-30)",IF(TODAY()&lt;MasterAgentList[[#This Row],[Live Start Date]]+60,"Ramping (30-60)",IF(TODAY()&lt;MasterAgentList[[#This Row],[Live Start Date]]+90,"Intermediate (60-90)","Tenured (90+)")))</f>
        <v>Tenured (90+)</v>
      </c>
      <c r="J110" s="77" t="s">
        <v>2992</v>
      </c>
      <c r="K110" s="110" t="str">
        <f>_xlfn.XLOOKUP(MasterAgentList[[#This Row],[Agent Name]],OMPAgentList[Agent Name],OMPAgentList[CurrentOMP],"")</f>
        <v/>
      </c>
    </row>
    <row r="111" spans="1:11" x14ac:dyDescent="0.2">
      <c r="A111" s="77" t="s">
        <v>267</v>
      </c>
      <c r="B111" s="104" t="s">
        <v>20</v>
      </c>
      <c r="C111" s="113" t="s">
        <v>127</v>
      </c>
      <c r="D111" s="94" t="str" cm="1">
        <f t="array" aca="1" ref="D111" ca="1">_xlfn.XLOOKUP(1,(AgentTierChange[Agent Name]=MasterAgentList[[#This Row],[Agent Name]])*(AgentTierChange[Tier Start Date]&lt;=TODAY())*(AgentTierChange[Tier End Date]&gt;=TODAY()),AgentTierChange[Tier],"-")</f>
        <v>Support</v>
      </c>
      <c r="E111" s="108">
        <v>9</v>
      </c>
      <c r="F111" s="111" t="s">
        <v>127</v>
      </c>
      <c r="G111" s="75">
        <v>43206</v>
      </c>
      <c r="H111" s="75"/>
      <c r="I111" s="77" t="str">
        <f ca="1">IF(TODAY()&lt;MasterAgentList[[#This Row],[Live Start Date]]+30,"Nesting (0-30)",IF(TODAY()&lt;MasterAgentList[[#This Row],[Live Start Date]]+60,"Ramping (30-60)",IF(TODAY()&lt;MasterAgentList[[#This Row],[Live Start Date]]+90,"Intermediate (60-90)","Tenured (90+)")))</f>
        <v>Tenured (90+)</v>
      </c>
      <c r="J111" s="77" t="s">
        <v>2993</v>
      </c>
      <c r="K111" s="110" t="str">
        <f>_xlfn.XLOOKUP(MasterAgentList[[#This Row],[Agent Name]],OMPAgentList[Agent Name],OMPAgentList[CurrentOMP],"")</f>
        <v/>
      </c>
    </row>
    <row r="112" spans="1:11" x14ac:dyDescent="0.2">
      <c r="A112" s="77" t="s">
        <v>276</v>
      </c>
      <c r="B112" s="104" t="s">
        <v>95</v>
      </c>
      <c r="C112" s="113" t="s">
        <v>36</v>
      </c>
      <c r="D112" s="94" t="str" cm="1">
        <f t="array" aca="1" ref="D112" ca="1">_xlfn.XLOOKUP(1,(AgentTierChange[Agent Name]=MasterAgentList[[#This Row],[Agent Name]])*(AgentTierChange[Tier Start Date]&lt;=TODAY())*(AgentTierChange[Tier End Date]&gt;=TODAY()),AgentTierChange[Tier],"-")</f>
        <v>GBG</v>
      </c>
      <c r="E112" s="108">
        <v>30</v>
      </c>
      <c r="F112" s="111" t="s">
        <v>48</v>
      </c>
      <c r="G112" s="75">
        <v>44074</v>
      </c>
      <c r="H112" s="75">
        <v>44314</v>
      </c>
      <c r="I112" s="77" t="str">
        <f ca="1">IF(TODAY()&lt;MasterAgentList[[#This Row],[Live Start Date]]+30,"Nesting (0-30)",IF(TODAY()&lt;MasterAgentList[[#This Row],[Live Start Date]]+60,"Ramping (30-60)",IF(TODAY()&lt;MasterAgentList[[#This Row],[Live Start Date]]+90,"Intermediate (60-90)","Tenured (90+)")))</f>
        <v>Tenured (90+)</v>
      </c>
      <c r="J112" s="77" t="s">
        <v>2994</v>
      </c>
      <c r="K112" s="110" t="str">
        <f>_xlfn.XLOOKUP(MasterAgentList[[#This Row],[Agent Name]],OMPAgentList[Agent Name],OMPAgentList[CurrentOMP],"")</f>
        <v/>
      </c>
    </row>
    <row r="113" spans="1:11" x14ac:dyDescent="0.2">
      <c r="A113" s="77" t="s">
        <v>265</v>
      </c>
      <c r="B113" s="77" t="s">
        <v>115</v>
      </c>
      <c r="C113" s="113" t="s">
        <v>8</v>
      </c>
      <c r="D113" s="94" t="str" cm="1">
        <f t="array" aca="1" ref="D113" ca="1">_xlfn.XLOOKUP(1,(AgentTierChange[Agent Name]=MasterAgentList[[#This Row],[Agent Name]])*(AgentTierChange[Tier Start Date]&lt;=TODAY())*(AgentTierChange[Tier End Date]&gt;=TODAY()),AgentTierChange[Tier],"-")</f>
        <v>GBG</v>
      </c>
      <c r="E113" s="108">
        <v>33</v>
      </c>
      <c r="F113" s="111"/>
      <c r="G113" s="75">
        <v>44232</v>
      </c>
      <c r="H113" s="75"/>
      <c r="I113" s="77" t="str">
        <f ca="1">IF(TODAY()&lt;MasterAgentList[[#This Row],[Live Start Date]]+30,"Nesting (0-30)",IF(TODAY()&lt;MasterAgentList[[#This Row],[Live Start Date]]+60,"Ramping (30-60)",IF(TODAY()&lt;MasterAgentList[[#This Row],[Live Start Date]]+90,"Intermediate (60-90)","Tenured (90+)")))</f>
        <v>Tenured (90+)</v>
      </c>
      <c r="J113" s="77" t="s">
        <v>2991</v>
      </c>
      <c r="K113" s="110" t="str">
        <f>_xlfn.XLOOKUP(MasterAgentList[[#This Row],[Agent Name]],OMPAgentList[Agent Name],OMPAgentList[CurrentOMP],"")</f>
        <v/>
      </c>
    </row>
    <row r="114" spans="1:11" x14ac:dyDescent="0.2">
      <c r="A114" s="77" t="s">
        <v>269</v>
      </c>
      <c r="B114" s="77" t="s">
        <v>116</v>
      </c>
      <c r="C114" s="115" t="s">
        <v>375</v>
      </c>
      <c r="D114" s="94" t="str" cm="1">
        <f t="array" aca="1" ref="D114" ca="1">_xlfn.XLOOKUP(1,(AgentTierChange[Agent Name]=MasterAgentList[[#This Row],[Agent Name]])*(AgentTierChange[Tier Start Date]&lt;=TODAY())*(AgentTierChange[Tier End Date]&gt;=TODAY()),AgentTierChange[Tier],"-")</f>
        <v>SBG</v>
      </c>
      <c r="E114" s="108">
        <v>33</v>
      </c>
      <c r="F114" s="111" t="s">
        <v>48</v>
      </c>
      <c r="G114" s="75">
        <v>44232</v>
      </c>
      <c r="H114" s="75">
        <v>44291</v>
      </c>
      <c r="I114" s="77" t="str">
        <f ca="1">IF(TODAY()&lt;MasterAgentList[[#This Row],[Live Start Date]]+30,"Nesting (0-30)",IF(TODAY()&lt;MasterAgentList[[#This Row],[Live Start Date]]+60,"Ramping (30-60)",IF(TODAY()&lt;MasterAgentList[[#This Row],[Live Start Date]]+90,"Intermediate (60-90)","Tenured (90+)")))</f>
        <v>Tenured (90+)</v>
      </c>
      <c r="J114" s="77" t="s">
        <v>2996</v>
      </c>
      <c r="K114" s="110" t="str">
        <f>_xlfn.XLOOKUP(MasterAgentList[[#This Row],[Agent Name]],OMPAgentList[Agent Name],OMPAgentList[CurrentOMP],"")</f>
        <v/>
      </c>
    </row>
    <row r="115" spans="1:11" x14ac:dyDescent="0.2">
      <c r="A115" s="77" t="s">
        <v>268</v>
      </c>
      <c r="B115" s="104" t="s">
        <v>61</v>
      </c>
      <c r="C115" s="113" t="s">
        <v>39</v>
      </c>
      <c r="D115" s="94" t="str" cm="1">
        <f t="array" aca="1" ref="D115" ca="1">_xlfn.XLOOKUP(1,(AgentTierChange[Agent Name]=MasterAgentList[[#This Row],[Agent Name]])*(AgentTierChange[Tier Start Date]&lt;=TODAY())*(AgentTierChange[Tier End Date]&gt;=TODAY()),AgentTierChange[Tier],"-")</f>
        <v>GBG</v>
      </c>
      <c r="E115" s="108">
        <v>24</v>
      </c>
      <c r="F115" s="111"/>
      <c r="G115" s="75">
        <v>43787</v>
      </c>
      <c r="H115" s="75"/>
      <c r="I115" s="77" t="str">
        <f ca="1">IF(TODAY()&lt;MasterAgentList[[#This Row],[Live Start Date]]+30,"Nesting (0-30)",IF(TODAY()&lt;MasterAgentList[[#This Row],[Live Start Date]]+60,"Ramping (30-60)",IF(TODAY()&lt;MasterAgentList[[#This Row],[Live Start Date]]+90,"Intermediate (60-90)","Tenured (90+)")))</f>
        <v>Tenured (90+)</v>
      </c>
      <c r="J115" s="77" t="s">
        <v>2995</v>
      </c>
      <c r="K115" s="110" t="str">
        <f>_xlfn.XLOOKUP(MasterAgentList[[#This Row],[Agent Name]],OMPAgentList[Agent Name],OMPAgentList[CurrentOMP],"")</f>
        <v/>
      </c>
    </row>
    <row r="116" spans="1:11" x14ac:dyDescent="0.2">
      <c r="A116" s="94" t="s">
        <v>6312</v>
      </c>
      <c r="B116" s="94" t="s">
        <v>6298</v>
      </c>
      <c r="C116" s="113" t="s">
        <v>85</v>
      </c>
      <c r="D116" s="77" t="str" cm="1">
        <f t="array" aca="1" ref="D116" ca="1">_xlfn.XLOOKUP(1,(AgentTierChange[Agent Name]=MasterAgentList[[#This Row],[Agent Name]])*(AgentTierChange[Tier Start Date]&lt;=TODAY())*(AgentTierChange[Tier End Date]&gt;=TODAY()),AgentTierChange[Tier],"-")</f>
        <v>Nesting</v>
      </c>
      <c r="E116" s="108">
        <v>41</v>
      </c>
      <c r="F116" s="111"/>
      <c r="G116" s="75">
        <v>44438</v>
      </c>
      <c r="H116" s="75"/>
      <c r="I116" s="77" t="str">
        <f ca="1">IF(TODAY()&lt;MasterAgentList[[#This Row],[Live Start Date]]+30,"Nesting (0-30)",IF(TODAY()&lt;MasterAgentList[[#This Row],[Live Start Date]]+60,"Ramping (30-60)",IF(TODAY()&lt;MasterAgentList[[#This Row],[Live Start Date]]+90,"Intermediate (60-90)","Tenured (90+)")))</f>
        <v>Intermediate (60-90)</v>
      </c>
      <c r="J116" s="77" t="s">
        <v>6319</v>
      </c>
      <c r="K116" s="110" t="str">
        <f>_xlfn.XLOOKUP(MasterAgentList[[#This Row],[Agent Name]],OMPAgentList[Agent Name],OMPAgentList[CurrentOMP],"")</f>
        <v/>
      </c>
    </row>
    <row r="117" spans="1:11" x14ac:dyDescent="0.2">
      <c r="A117" s="77" t="s">
        <v>270</v>
      </c>
      <c r="B117" s="77" t="s">
        <v>176</v>
      </c>
      <c r="C117" s="63" t="s">
        <v>85</v>
      </c>
      <c r="D117" s="94" t="str" cm="1">
        <f t="array" aca="1" ref="D117" ca="1">_xlfn.XLOOKUP(1,(AgentTierChange[Agent Name]=MasterAgentList[[#This Row],[Agent Name]])*(AgentTierChange[Tier Start Date]&lt;=TODAY())*(AgentTierChange[Tier End Date]&gt;=TODAY()),AgentTierChange[Tier],"-")</f>
        <v>SBG</v>
      </c>
      <c r="E117" s="109">
        <v>37</v>
      </c>
      <c r="F117" s="110"/>
      <c r="G117" s="75">
        <v>44337</v>
      </c>
      <c r="H117" s="75"/>
      <c r="I117" s="77" t="str">
        <f ca="1">IF(TODAY()&lt;MasterAgentList[[#This Row],[Live Start Date]]+30,"Nesting (0-30)",IF(TODAY()&lt;MasterAgentList[[#This Row],[Live Start Date]]+60,"Ramping (30-60)",IF(TODAY()&lt;MasterAgentList[[#This Row],[Live Start Date]]+90,"Intermediate (60-90)","Tenured (90+)")))</f>
        <v>Tenured (90+)</v>
      </c>
      <c r="J117" s="77" t="s">
        <v>2997</v>
      </c>
      <c r="K117" s="110" t="str">
        <f>_xlfn.XLOOKUP(MasterAgentList[[#This Row],[Agent Name]],OMPAgentList[Agent Name],OMPAgentList[CurrentOMP],"")</f>
        <v>Inactive</v>
      </c>
    </row>
    <row r="118" spans="1:11" x14ac:dyDescent="0.2">
      <c r="A118" s="94" t="s">
        <v>6304</v>
      </c>
      <c r="B118" s="94" t="s">
        <v>6295</v>
      </c>
      <c r="C118" s="113" t="s">
        <v>113</v>
      </c>
      <c r="D118" s="77" t="str" cm="1">
        <f t="array" aca="1" ref="D118" ca="1">_xlfn.XLOOKUP(1,(AgentTierChange[Agent Name]=MasterAgentList[[#This Row],[Agent Name]])*(AgentTierChange[Tier Start Date]&lt;=TODAY())*(AgentTierChange[Tier End Date]&gt;=TODAY()),AgentTierChange[Tier],"-")</f>
        <v>Nesting</v>
      </c>
      <c r="E118" s="108">
        <v>41</v>
      </c>
      <c r="F118" s="111"/>
      <c r="G118" s="75">
        <v>44438</v>
      </c>
      <c r="H118" s="75"/>
      <c r="I118" s="77" t="str">
        <f ca="1">IF(TODAY()&lt;MasterAgentList[[#This Row],[Live Start Date]]+30,"Nesting (0-30)",IF(TODAY()&lt;MasterAgentList[[#This Row],[Live Start Date]]+60,"Ramping (30-60)",IF(TODAY()&lt;MasterAgentList[[#This Row],[Live Start Date]]+90,"Intermediate (60-90)","Tenured (90+)")))</f>
        <v>Intermediate (60-90)</v>
      </c>
      <c r="J118" s="77" t="s">
        <v>6320</v>
      </c>
      <c r="K118" s="110" t="str">
        <f>_xlfn.XLOOKUP(MasterAgentList[[#This Row],[Agent Name]],OMPAgentList[Agent Name],OMPAgentList[CurrentOMP],"")</f>
        <v/>
      </c>
    </row>
    <row r="119" spans="1:11" x14ac:dyDescent="0.2">
      <c r="A119" s="77" t="s">
        <v>335</v>
      </c>
      <c r="B119" s="77" t="s">
        <v>85</v>
      </c>
      <c r="C119" s="113" t="s">
        <v>127</v>
      </c>
      <c r="D119" s="94" t="str" cm="1">
        <f t="array" aca="1" ref="D119" ca="1">_xlfn.XLOOKUP(1,(AgentTierChange[Agent Name]=MasterAgentList[[#This Row],[Agent Name]])*(AgentTierChange[Tier Start Date]&lt;=TODAY())*(AgentTierChange[Tier End Date]&gt;=TODAY()),AgentTierChange[Tier],"-")</f>
        <v>Support</v>
      </c>
      <c r="E119" s="108">
        <v>1</v>
      </c>
      <c r="F119" s="111" t="s">
        <v>127</v>
      </c>
      <c r="G119" s="75">
        <v>42811</v>
      </c>
      <c r="H119" s="75"/>
      <c r="I119" s="77" t="str">
        <f ca="1">IF(TODAY()&lt;MasterAgentList[[#This Row],[Live Start Date]]+30,"Nesting (0-30)",IF(TODAY()&lt;MasterAgentList[[#This Row],[Live Start Date]]+60,"Ramping (30-60)",IF(TODAY()&lt;MasterAgentList[[#This Row],[Live Start Date]]+90,"Intermediate (60-90)","Tenured (90+)")))</f>
        <v>Tenured (90+)</v>
      </c>
      <c r="J119" s="77" t="s">
        <v>2999</v>
      </c>
      <c r="K119" s="110" t="str">
        <f>_xlfn.XLOOKUP(MasterAgentList[[#This Row],[Agent Name]],OMPAgentList[Agent Name],OMPAgentList[CurrentOMP],"")</f>
        <v/>
      </c>
    </row>
    <row r="120" spans="1:11" x14ac:dyDescent="0.2">
      <c r="A120" s="77" t="s">
        <v>271</v>
      </c>
      <c r="B120" s="116" t="s">
        <v>106</v>
      </c>
      <c r="C120" s="113" t="s">
        <v>8</v>
      </c>
      <c r="D120" s="94" t="str" cm="1">
        <f t="array" aca="1" ref="D120" ca="1">_xlfn.XLOOKUP(1,(AgentTierChange[Agent Name]=MasterAgentList[[#This Row],[Agent Name]])*(AgentTierChange[Tier Start Date]&lt;=TODAY())*(AgentTierChange[Tier End Date]&gt;=TODAY()),AgentTierChange[Tier],"-")</f>
        <v>GBG</v>
      </c>
      <c r="E120" s="108">
        <v>32</v>
      </c>
      <c r="F120" s="111" t="s">
        <v>48</v>
      </c>
      <c r="G120" s="75">
        <v>44144</v>
      </c>
      <c r="H120" s="75">
        <v>44331</v>
      </c>
      <c r="I120" s="77" t="str">
        <f ca="1">IF(TODAY()&lt;MasterAgentList[[#This Row],[Live Start Date]]+30,"Nesting (0-30)",IF(TODAY()&lt;MasterAgentList[[#This Row],[Live Start Date]]+60,"Ramping (30-60)",IF(TODAY()&lt;MasterAgentList[[#This Row],[Live Start Date]]+90,"Intermediate (60-90)","Tenured (90+)")))</f>
        <v>Tenured (90+)</v>
      </c>
      <c r="J120" s="77" t="s">
        <v>3000</v>
      </c>
      <c r="K120" s="110" t="str">
        <f>_xlfn.XLOOKUP(MasterAgentList[[#This Row],[Agent Name]],OMPAgentList[Agent Name],OMPAgentList[CurrentOMP],"")</f>
        <v/>
      </c>
    </row>
    <row r="121" spans="1:11" x14ac:dyDescent="0.2">
      <c r="A121" s="77" t="s">
        <v>3122</v>
      </c>
      <c r="B121" s="94" t="s">
        <v>3123</v>
      </c>
      <c r="C121" s="113" t="s">
        <v>375</v>
      </c>
      <c r="D121" s="77" t="str" cm="1">
        <f t="array" aca="1" ref="D121" ca="1">_xlfn.XLOOKUP(1,(AgentTierChange[Agent Name]=MasterAgentList[[#This Row],[Agent Name]])*(AgentTierChange[Tier Start Date]&lt;=TODAY())*(AgentTierChange[Tier End Date]&gt;=TODAY()),AgentTierChange[Tier],"-")</f>
        <v>SBG</v>
      </c>
      <c r="E121" s="108">
        <v>15</v>
      </c>
      <c r="F121" s="111" t="s">
        <v>59</v>
      </c>
      <c r="G121" s="75">
        <v>43444</v>
      </c>
      <c r="H121" s="75"/>
      <c r="I121" s="77" t="str">
        <f ca="1">IF(TODAY()&lt;MasterAgentList[[#This Row],[Live Start Date]]+30,"Nesting (0-30)",IF(TODAY()&lt;MasterAgentList[[#This Row],[Live Start Date]]+60,"Ramping (30-60)",IF(TODAY()&lt;MasterAgentList[[#This Row],[Live Start Date]]+90,"Intermediate (60-90)","Tenured (90+)")))</f>
        <v>Tenured (90+)</v>
      </c>
      <c r="J121" s="94" t="s">
        <v>3124</v>
      </c>
      <c r="K121" s="110" t="str">
        <f>_xlfn.XLOOKUP(MasterAgentList[[#This Row],[Agent Name]],OMPAgentList[Agent Name],OMPAgentList[CurrentOMP],"")</f>
        <v/>
      </c>
    </row>
    <row r="122" spans="1:11" x14ac:dyDescent="0.2">
      <c r="A122" s="77" t="s">
        <v>272</v>
      </c>
      <c r="B122" s="77" t="s">
        <v>177</v>
      </c>
      <c r="C122" s="63" t="s">
        <v>85</v>
      </c>
      <c r="D122" s="94" t="str" cm="1">
        <f t="array" aca="1" ref="D122" ca="1">_xlfn.XLOOKUP(1,(AgentTierChange[Agent Name]=MasterAgentList[[#This Row],[Agent Name]])*(AgentTierChange[Tier Start Date]&lt;=TODAY())*(AgentTierChange[Tier End Date]&gt;=TODAY()),AgentTierChange[Tier],"-")</f>
        <v>SBG</v>
      </c>
      <c r="E122" s="109">
        <v>37</v>
      </c>
      <c r="F122" s="110" t="s">
        <v>48</v>
      </c>
      <c r="G122" s="75">
        <v>44337</v>
      </c>
      <c r="H122" s="75">
        <v>44347</v>
      </c>
      <c r="I122" s="77" t="str">
        <f ca="1">IF(TODAY()&lt;MasterAgentList[[#This Row],[Live Start Date]]+30,"Nesting (0-30)",IF(TODAY()&lt;MasterAgentList[[#This Row],[Live Start Date]]+60,"Ramping (30-60)",IF(TODAY()&lt;MasterAgentList[[#This Row],[Live Start Date]]+90,"Intermediate (60-90)","Tenured (90+)")))</f>
        <v>Tenured (90+)</v>
      </c>
      <c r="J122" s="77" t="s">
        <v>3001</v>
      </c>
      <c r="K122" s="110" t="str">
        <f>_xlfn.XLOOKUP(MasterAgentList[[#This Row],[Agent Name]],OMPAgentList[Agent Name],OMPAgentList[CurrentOMP],"")</f>
        <v/>
      </c>
    </row>
    <row r="123" spans="1:11" x14ac:dyDescent="0.2">
      <c r="A123" s="77" t="s">
        <v>273</v>
      </c>
      <c r="B123" s="77" t="s">
        <v>126</v>
      </c>
      <c r="C123" s="113" t="s">
        <v>127</v>
      </c>
      <c r="D123" s="94" t="str" cm="1">
        <f t="array" aca="1" ref="D123" ca="1">_xlfn.XLOOKUP(1,(AgentTierChange[Agent Name]=MasterAgentList[[#This Row],[Agent Name]])*(AgentTierChange[Tier Start Date]&lt;=TODAY())*(AgentTierChange[Tier End Date]&gt;=TODAY()),AgentTierChange[Tier],"-")</f>
        <v>Support</v>
      </c>
      <c r="E123" s="108">
        <v>4</v>
      </c>
      <c r="F123" s="111" t="s">
        <v>127</v>
      </c>
      <c r="G123" s="75">
        <v>42961</v>
      </c>
      <c r="H123" s="75"/>
      <c r="I123" s="77" t="str">
        <f ca="1">IF(TODAY()&lt;MasterAgentList[[#This Row],[Live Start Date]]+30,"Nesting (0-30)",IF(TODAY()&lt;MasterAgentList[[#This Row],[Live Start Date]]+60,"Ramping (30-60)",IF(TODAY()&lt;MasterAgentList[[#This Row],[Live Start Date]]+90,"Intermediate (60-90)","Tenured (90+)")))</f>
        <v>Tenured (90+)</v>
      </c>
      <c r="J123" s="77" t="s">
        <v>3002</v>
      </c>
      <c r="K123" s="110" t="str">
        <f>_xlfn.XLOOKUP(MasterAgentList[[#This Row],[Agent Name]],OMPAgentList[Agent Name],OMPAgentList[CurrentOMP],"")</f>
        <v/>
      </c>
    </row>
    <row r="124" spans="1:11" x14ac:dyDescent="0.2">
      <c r="A124" s="77" t="s">
        <v>274</v>
      </c>
      <c r="B124" s="104" t="s">
        <v>50</v>
      </c>
      <c r="C124" s="113" t="s">
        <v>127</v>
      </c>
      <c r="D124" s="94" t="str" cm="1">
        <f t="array" aca="1" ref="D124" ca="1">_xlfn.XLOOKUP(1,(AgentTierChange[Agent Name]=MasterAgentList[[#This Row],[Agent Name]])*(AgentTierChange[Tier Start Date]&lt;=TODAY())*(AgentTierChange[Tier End Date]&gt;=TODAY()),AgentTierChange[Tier],"-")</f>
        <v>Support</v>
      </c>
      <c r="E124" s="108">
        <v>5</v>
      </c>
      <c r="F124" s="111" t="s">
        <v>127</v>
      </c>
      <c r="G124" s="75">
        <v>43017</v>
      </c>
      <c r="H124" s="75"/>
      <c r="I124" s="77" t="str">
        <f ca="1">IF(TODAY()&lt;MasterAgentList[[#This Row],[Live Start Date]]+30,"Nesting (0-30)",IF(TODAY()&lt;MasterAgentList[[#This Row],[Live Start Date]]+60,"Ramping (30-60)",IF(TODAY()&lt;MasterAgentList[[#This Row],[Live Start Date]]+90,"Intermediate (60-90)","Tenured (90+)")))</f>
        <v>Tenured (90+)</v>
      </c>
      <c r="J124" s="77" t="s">
        <v>3003</v>
      </c>
      <c r="K124" s="110" t="str">
        <f>_xlfn.XLOOKUP(MasterAgentList[[#This Row],[Agent Name]],OMPAgentList[Agent Name],OMPAgentList[CurrentOMP],"")</f>
        <v/>
      </c>
    </row>
    <row r="125" spans="1:11" x14ac:dyDescent="0.2">
      <c r="A125" s="77" t="s">
        <v>275</v>
      </c>
      <c r="B125" s="104" t="s">
        <v>21</v>
      </c>
      <c r="C125" s="113" t="s">
        <v>127</v>
      </c>
      <c r="D125" s="94" t="str" cm="1">
        <f t="array" aca="1" ref="D125" ca="1">_xlfn.XLOOKUP(1,(AgentTierChange[Agent Name]=MasterAgentList[[#This Row],[Agent Name]])*(AgentTierChange[Tier Start Date]&lt;=TODAY())*(AgentTierChange[Tier End Date]&gt;=TODAY()),AgentTierChange[Tier],"-")</f>
        <v>Support</v>
      </c>
      <c r="E125" s="108">
        <v>19</v>
      </c>
      <c r="F125" s="111" t="s">
        <v>127</v>
      </c>
      <c r="G125" s="75">
        <v>43556</v>
      </c>
      <c r="H125" s="75"/>
      <c r="I125" s="77" t="str">
        <f ca="1">IF(TODAY()&lt;MasterAgentList[[#This Row],[Live Start Date]]+30,"Nesting (0-30)",IF(TODAY()&lt;MasterAgentList[[#This Row],[Live Start Date]]+60,"Ramping (30-60)",IF(TODAY()&lt;MasterAgentList[[#This Row],[Live Start Date]]+90,"Intermediate (60-90)","Tenured (90+)")))</f>
        <v>Tenured (90+)</v>
      </c>
      <c r="J125" s="77" t="s">
        <v>3004</v>
      </c>
      <c r="K125" s="110" t="str">
        <f>_xlfn.XLOOKUP(MasterAgentList[[#This Row],[Agent Name]],OMPAgentList[Agent Name],OMPAgentList[CurrentOMP],"")</f>
        <v/>
      </c>
    </row>
    <row r="126" spans="1:11" x14ac:dyDescent="0.2">
      <c r="A126" s="77" t="s">
        <v>277</v>
      </c>
      <c r="B126" s="118" t="s">
        <v>73</v>
      </c>
      <c r="C126" s="113" t="s">
        <v>36</v>
      </c>
      <c r="D126" s="94" t="str" cm="1">
        <f t="array" aca="1" ref="D126" ca="1">_xlfn.XLOOKUP(1,(AgentTierChange[Agent Name]=MasterAgentList[[#This Row],[Agent Name]])*(AgentTierChange[Tier Start Date]&lt;=TODAY())*(AgentTierChange[Tier End Date]&gt;=TODAY()),AgentTierChange[Tier],"-")</f>
        <v>GBG</v>
      </c>
      <c r="E126" s="108">
        <v>27</v>
      </c>
      <c r="F126" s="111" t="s">
        <v>48</v>
      </c>
      <c r="G126" s="75">
        <v>43831</v>
      </c>
      <c r="H126" s="75">
        <v>44197</v>
      </c>
      <c r="I126" s="77" t="str">
        <f ca="1">IF(TODAY()&lt;MasterAgentList[[#This Row],[Live Start Date]]+30,"Nesting (0-30)",IF(TODAY()&lt;MasterAgentList[[#This Row],[Live Start Date]]+60,"Ramping (30-60)",IF(TODAY()&lt;MasterAgentList[[#This Row],[Live Start Date]]+90,"Intermediate (60-90)","Tenured (90+)")))</f>
        <v>Tenured (90+)</v>
      </c>
      <c r="J126" s="77" t="s">
        <v>3005</v>
      </c>
      <c r="K126" s="110" t="str">
        <f>_xlfn.XLOOKUP(MasterAgentList[[#This Row],[Agent Name]],OMPAgentList[Agent Name],OMPAgentList[CurrentOMP],"")</f>
        <v/>
      </c>
    </row>
    <row r="127" spans="1:11" x14ac:dyDescent="0.2">
      <c r="A127" s="77" t="s">
        <v>366</v>
      </c>
      <c r="B127" s="77" t="s">
        <v>350</v>
      </c>
      <c r="C127" s="113" t="s">
        <v>375</v>
      </c>
      <c r="D127" s="77" t="str" cm="1">
        <f t="array" aca="1" ref="D127" ca="1">_xlfn.XLOOKUP(1,(AgentTierChange[Agent Name]=MasterAgentList[[#This Row],[Agent Name]])*(AgentTierChange[Tier Start Date]&lt;=TODAY())*(AgentTierChange[Tier End Date]&gt;=TODAY()),AgentTierChange[Tier],"-")</f>
        <v>GBG</v>
      </c>
      <c r="E127" s="108">
        <v>38</v>
      </c>
      <c r="F127" s="111"/>
      <c r="G127" s="75">
        <v>44361</v>
      </c>
      <c r="H127" s="75"/>
      <c r="I127" s="77" t="str">
        <f ca="1">IF(TODAY()&lt;MasterAgentList[[#This Row],[Live Start Date]]+30,"Nesting (0-30)",IF(TODAY()&lt;MasterAgentList[[#This Row],[Live Start Date]]+60,"Ramping (30-60)",IF(TODAY()&lt;MasterAgentList[[#This Row],[Live Start Date]]+90,"Intermediate (60-90)","Tenured (90+)")))</f>
        <v>Tenured (90+)</v>
      </c>
      <c r="J127" s="77" t="s">
        <v>2998</v>
      </c>
      <c r="K127" s="110" t="str">
        <f>_xlfn.XLOOKUP(MasterAgentList[[#This Row],[Agent Name]],OMPAgentList[Agent Name],OMPAgentList[CurrentOMP],"")</f>
        <v/>
      </c>
    </row>
    <row r="128" spans="1:11" x14ac:dyDescent="0.2">
      <c r="A128" s="77" t="s">
        <v>2874</v>
      </c>
      <c r="B128" s="94" t="s">
        <v>2882</v>
      </c>
      <c r="C128" s="63" t="s">
        <v>113</v>
      </c>
      <c r="D128" s="77" t="str" cm="1">
        <f t="array" aca="1" ref="D128" ca="1">_xlfn.XLOOKUP(1,(AgentTierChange[Agent Name]=MasterAgentList[[#This Row],[Agent Name]])*(AgentTierChange[Tier Start Date]&lt;=TODAY())*(AgentTierChange[Tier End Date]&gt;=TODAY()),AgentTierChange[Tier],"-")</f>
        <v>SBG</v>
      </c>
      <c r="E128" s="108">
        <v>40</v>
      </c>
      <c r="F128" s="111"/>
      <c r="G128" s="75">
        <v>44410</v>
      </c>
      <c r="H128" s="75"/>
      <c r="I128" s="77" t="str">
        <f ca="1">IF(TODAY()&lt;MasterAgentList[[#This Row],[Live Start Date]]+30,"Nesting (0-30)",IF(TODAY()&lt;MasterAgentList[[#This Row],[Live Start Date]]+60,"Ramping (30-60)",IF(TODAY()&lt;MasterAgentList[[#This Row],[Live Start Date]]+90,"Intermediate (60-90)","Tenured (90+)")))</f>
        <v>Tenured (90+)</v>
      </c>
      <c r="J128" s="77" t="s">
        <v>3006</v>
      </c>
      <c r="K128" s="110" t="str">
        <f>_xlfn.XLOOKUP(MasterAgentList[[#This Row],[Agent Name]],OMPAgentList[Agent Name],OMPAgentList[CurrentOMP],"")</f>
        <v/>
      </c>
    </row>
    <row r="129" spans="1:11" x14ac:dyDescent="0.2">
      <c r="A129" s="77" t="s">
        <v>279</v>
      </c>
      <c r="B129" s="77" t="s">
        <v>124</v>
      </c>
      <c r="C129" s="113" t="s">
        <v>127</v>
      </c>
      <c r="D129" s="94" t="str" cm="1">
        <f t="array" aca="1" ref="D129" ca="1">_xlfn.XLOOKUP(1,(AgentTierChange[Agent Name]=MasterAgentList[[#This Row],[Agent Name]])*(AgentTierChange[Tier Start Date]&lt;=TODAY())*(AgentTierChange[Tier End Date]&gt;=TODAY()),AgentTierChange[Tier],"-")</f>
        <v>Support</v>
      </c>
      <c r="E129" s="108">
        <v>7</v>
      </c>
      <c r="F129" s="111" t="s">
        <v>127</v>
      </c>
      <c r="G129" s="75">
        <v>43080</v>
      </c>
      <c r="H129" s="75"/>
      <c r="I129" s="77" t="str">
        <f ca="1">IF(TODAY()&lt;MasterAgentList[[#This Row],[Live Start Date]]+30,"Nesting (0-30)",IF(TODAY()&lt;MasterAgentList[[#This Row],[Live Start Date]]+60,"Ramping (30-60)",IF(TODAY()&lt;MasterAgentList[[#This Row],[Live Start Date]]+90,"Intermediate (60-90)","Tenured (90+)")))</f>
        <v>Tenured (90+)</v>
      </c>
      <c r="J129" s="77" t="s">
        <v>3008</v>
      </c>
      <c r="K129" s="110" t="str">
        <f>_xlfn.XLOOKUP(MasterAgentList[[#This Row],[Agent Name]],OMPAgentList[Agent Name],OMPAgentList[CurrentOMP],"")</f>
        <v/>
      </c>
    </row>
    <row r="130" spans="1:11" x14ac:dyDescent="0.2">
      <c r="A130" s="77" t="s">
        <v>367</v>
      </c>
      <c r="B130" s="77" t="s">
        <v>351</v>
      </c>
      <c r="C130" s="113" t="s">
        <v>85</v>
      </c>
      <c r="D130" s="77" t="str" cm="1">
        <f t="array" aca="1" ref="D130" ca="1">_xlfn.XLOOKUP(1,(AgentTierChange[Agent Name]=MasterAgentList[[#This Row],[Agent Name]])*(AgentTierChange[Tier Start Date]&lt;=TODAY())*(AgentTierChange[Tier End Date]&gt;=TODAY()),AgentTierChange[Tier],"-")</f>
        <v>SBG</v>
      </c>
      <c r="E130" s="108">
        <v>38</v>
      </c>
      <c r="F130" s="111" t="s">
        <v>48</v>
      </c>
      <c r="G130" s="75">
        <v>44361</v>
      </c>
      <c r="H130" s="75">
        <v>44386</v>
      </c>
      <c r="I130" s="77" t="str">
        <f ca="1">IF(TODAY()&lt;MasterAgentList[[#This Row],[Live Start Date]]+30,"Nesting (0-30)",IF(TODAY()&lt;MasterAgentList[[#This Row],[Live Start Date]]+60,"Ramping (30-60)",IF(TODAY()&lt;MasterAgentList[[#This Row],[Live Start Date]]+90,"Intermediate (60-90)","Tenured (90+)")))</f>
        <v>Tenured (90+)</v>
      </c>
      <c r="J130" s="77" t="s">
        <v>3009</v>
      </c>
      <c r="K130" s="110" t="str">
        <f>_xlfn.XLOOKUP(MasterAgentList[[#This Row],[Agent Name]],OMPAgentList[Agent Name],OMPAgentList[CurrentOMP],"")</f>
        <v/>
      </c>
    </row>
    <row r="131" spans="1:11" x14ac:dyDescent="0.2">
      <c r="A131" s="77" t="s">
        <v>278</v>
      </c>
      <c r="B131" s="114" t="s">
        <v>139</v>
      </c>
      <c r="C131" s="115" t="s">
        <v>375</v>
      </c>
      <c r="D131" s="94" t="str" cm="1">
        <f t="array" aca="1" ref="D131" ca="1">_xlfn.XLOOKUP(1,(AgentTierChange[Agent Name]=MasterAgentList[[#This Row],[Agent Name]])*(AgentTierChange[Tier Start Date]&lt;=TODAY())*(AgentTierChange[Tier End Date]&gt;=TODAY()),AgentTierChange[Tier],"-")</f>
        <v>GBG</v>
      </c>
      <c r="E131" s="108">
        <v>34</v>
      </c>
      <c r="F131" s="111"/>
      <c r="G131" s="75">
        <v>44263</v>
      </c>
      <c r="H131" s="75"/>
      <c r="I131" s="77" t="str">
        <f ca="1">IF(TODAY()&lt;MasterAgentList[[#This Row],[Live Start Date]]+30,"Nesting (0-30)",IF(TODAY()&lt;MasterAgentList[[#This Row],[Live Start Date]]+60,"Ramping (30-60)",IF(TODAY()&lt;MasterAgentList[[#This Row],[Live Start Date]]+90,"Intermediate (60-90)","Tenured (90+)")))</f>
        <v>Tenured (90+)</v>
      </c>
      <c r="J131" s="77" t="s">
        <v>3007</v>
      </c>
      <c r="K131" s="110" t="str">
        <f>_xlfn.XLOOKUP(MasterAgentList[[#This Row],[Agent Name]],OMPAgentList[Agent Name],OMPAgentList[CurrentOMP],"")</f>
        <v/>
      </c>
    </row>
    <row r="132" spans="1:11" x14ac:dyDescent="0.2">
      <c r="A132" s="77" t="s">
        <v>2861</v>
      </c>
      <c r="B132" s="77" t="s">
        <v>2848</v>
      </c>
      <c r="C132" s="63" t="s">
        <v>85</v>
      </c>
      <c r="D132" s="77" t="str" cm="1">
        <f t="array" aca="1" ref="D132" ca="1">_xlfn.XLOOKUP(1,(AgentTierChange[Agent Name]=MasterAgentList[[#This Row],[Agent Name]])*(AgentTierChange[Tier Start Date]&lt;=TODAY())*(AgentTierChange[Tier End Date]&gt;=TODAY()),AgentTierChange[Tier],"-")</f>
        <v>SBG</v>
      </c>
      <c r="E132" s="109">
        <v>39</v>
      </c>
      <c r="F132" s="111" t="s">
        <v>48</v>
      </c>
      <c r="G132" s="75">
        <v>44396</v>
      </c>
      <c r="H132" s="75">
        <v>44473</v>
      </c>
      <c r="I132" s="77" t="str">
        <f ca="1">IF(TODAY()&lt;MasterAgentList[[#This Row],[Live Start Date]]+30,"Nesting (0-30)",IF(TODAY()&lt;MasterAgentList[[#This Row],[Live Start Date]]+60,"Ramping (30-60)",IF(TODAY()&lt;MasterAgentList[[#This Row],[Live Start Date]]+90,"Intermediate (60-90)","Tenured (90+)")))</f>
        <v>Tenured (90+)</v>
      </c>
      <c r="J132" s="77" t="s">
        <v>3010</v>
      </c>
      <c r="K132" s="110" t="str">
        <f>_xlfn.XLOOKUP(MasterAgentList[[#This Row],[Agent Name]],OMPAgentList[Agent Name],OMPAgentList[CurrentOMP],"")</f>
        <v>Inactive</v>
      </c>
    </row>
    <row r="133" spans="1:11" x14ac:dyDescent="0.2">
      <c r="A133" s="77" t="s">
        <v>281</v>
      </c>
      <c r="B133" s="114" t="s">
        <v>89</v>
      </c>
      <c r="C133" s="113" t="s">
        <v>37</v>
      </c>
      <c r="D133" s="94" t="str" cm="1">
        <f t="array" aca="1" ref="D133" ca="1">_xlfn.XLOOKUP(1,(AgentTierChange[Agent Name]=MasterAgentList[[#This Row],[Agent Name]])*(AgentTierChange[Tier Start Date]&lt;=TODAY())*(AgentTierChange[Tier End Date]&gt;=TODAY()),AgentTierChange[Tier],"-")</f>
        <v>SBG</v>
      </c>
      <c r="E133" s="108">
        <v>29</v>
      </c>
      <c r="F133" s="111" t="s">
        <v>48</v>
      </c>
      <c r="G133" s="75">
        <v>44046</v>
      </c>
      <c r="H133" s="75">
        <v>44211</v>
      </c>
      <c r="I133" s="77" t="str">
        <f ca="1">IF(TODAY()&lt;MasterAgentList[[#This Row],[Live Start Date]]+30,"Nesting (0-30)",IF(TODAY()&lt;MasterAgentList[[#This Row],[Live Start Date]]+60,"Ramping (30-60)",IF(TODAY()&lt;MasterAgentList[[#This Row],[Live Start Date]]+90,"Intermediate (60-90)","Tenured (90+)")))</f>
        <v>Tenured (90+)</v>
      </c>
      <c r="J133" s="77" t="s">
        <v>3012</v>
      </c>
      <c r="K133" s="110" t="str">
        <f>_xlfn.XLOOKUP(MasterAgentList[[#This Row],[Agent Name]],OMPAgentList[Agent Name],OMPAgentList[CurrentOMP],"")</f>
        <v/>
      </c>
    </row>
    <row r="134" spans="1:11" x14ac:dyDescent="0.2">
      <c r="A134" s="77" t="s">
        <v>282</v>
      </c>
      <c r="B134" s="77" t="s">
        <v>117</v>
      </c>
      <c r="C134" s="113" t="s">
        <v>39</v>
      </c>
      <c r="D134" s="94" t="str" cm="1">
        <f t="array" aca="1" ref="D134" ca="1">_xlfn.XLOOKUP(1,(AgentTierChange[Agent Name]=MasterAgentList[[#This Row],[Agent Name]])*(AgentTierChange[Tier Start Date]&lt;=TODAY())*(AgentTierChange[Tier End Date]&gt;=TODAY()),AgentTierChange[Tier],"-")</f>
        <v>GBG</v>
      </c>
      <c r="E134" s="108">
        <v>33</v>
      </c>
      <c r="F134" s="111" t="s">
        <v>48</v>
      </c>
      <c r="G134" s="75">
        <v>44232</v>
      </c>
      <c r="H134" s="75">
        <v>44453</v>
      </c>
      <c r="I134" s="77" t="str">
        <f ca="1">IF(TODAY()&lt;MasterAgentList[[#This Row],[Live Start Date]]+30,"Nesting (0-30)",IF(TODAY()&lt;MasterAgentList[[#This Row],[Live Start Date]]+60,"Ramping (30-60)",IF(TODAY()&lt;MasterAgentList[[#This Row],[Live Start Date]]+90,"Intermediate (60-90)","Tenured (90+)")))</f>
        <v>Tenured (90+)</v>
      </c>
      <c r="J134" s="77" t="s">
        <v>3013</v>
      </c>
      <c r="K134" s="110" t="str">
        <f>_xlfn.XLOOKUP(MasterAgentList[[#This Row],[Agent Name]],OMPAgentList[Agent Name],OMPAgentList[CurrentOMP],"")</f>
        <v/>
      </c>
    </row>
    <row r="135" spans="1:11" x14ac:dyDescent="0.2">
      <c r="A135" s="77" t="s">
        <v>280</v>
      </c>
      <c r="B135" s="118" t="s">
        <v>75</v>
      </c>
      <c r="C135" s="113" t="s">
        <v>113</v>
      </c>
      <c r="D135" s="94" t="str" cm="1">
        <f t="array" aca="1" ref="D135" ca="1">_xlfn.XLOOKUP(1,(AgentTierChange[Agent Name]=MasterAgentList[[#This Row],[Agent Name]])*(AgentTierChange[Tier Start Date]&lt;=TODAY())*(AgentTierChange[Tier End Date]&gt;=TODAY()),AgentTierChange[Tier],"-")</f>
        <v>GBG</v>
      </c>
      <c r="E135" s="108">
        <v>27</v>
      </c>
      <c r="F135" s="111"/>
      <c r="G135" s="75">
        <v>43899</v>
      </c>
      <c r="H135" s="75"/>
      <c r="I135" s="77" t="str">
        <f ca="1">IF(TODAY()&lt;MasterAgentList[[#This Row],[Live Start Date]]+30,"Nesting (0-30)",IF(TODAY()&lt;MasterAgentList[[#This Row],[Live Start Date]]+60,"Ramping (30-60)",IF(TODAY()&lt;MasterAgentList[[#This Row],[Live Start Date]]+90,"Intermediate (60-90)","Tenured (90+)")))</f>
        <v>Tenured (90+)</v>
      </c>
      <c r="J135" s="77" t="s">
        <v>3011</v>
      </c>
      <c r="K135" s="110" t="str">
        <f>_xlfn.XLOOKUP(MasterAgentList[[#This Row],[Agent Name]],OMPAgentList[Agent Name],OMPAgentList[CurrentOMP],"")</f>
        <v/>
      </c>
    </row>
    <row r="136" spans="1:11" x14ac:dyDescent="0.2">
      <c r="A136" s="77" t="s">
        <v>368</v>
      </c>
      <c r="B136" s="77" t="s">
        <v>352</v>
      </c>
      <c r="C136" s="113" t="s">
        <v>36</v>
      </c>
      <c r="D136" s="77" t="str" cm="1">
        <f t="array" aca="1" ref="D136" ca="1">_xlfn.XLOOKUP(1,(AgentTierChange[Agent Name]=MasterAgentList[[#This Row],[Agent Name]])*(AgentTierChange[Tier Start Date]&lt;=TODAY())*(AgentTierChange[Tier End Date]&gt;=TODAY()),AgentTierChange[Tier],"-")</f>
        <v>SBG</v>
      </c>
      <c r="E136" s="108">
        <v>38</v>
      </c>
      <c r="F136" s="111" t="s">
        <v>48</v>
      </c>
      <c r="G136" s="75">
        <v>44361</v>
      </c>
      <c r="H136" s="75">
        <v>44485</v>
      </c>
      <c r="I136" s="77" t="str">
        <f ca="1">IF(TODAY()&lt;MasterAgentList[[#This Row],[Live Start Date]]+30,"Nesting (0-30)",IF(TODAY()&lt;MasterAgentList[[#This Row],[Live Start Date]]+60,"Ramping (30-60)",IF(TODAY()&lt;MasterAgentList[[#This Row],[Live Start Date]]+90,"Intermediate (60-90)","Tenured (90+)")))</f>
        <v>Tenured (90+)</v>
      </c>
      <c r="J136" s="77" t="s">
        <v>3014</v>
      </c>
      <c r="K136" s="110" t="str">
        <f>_xlfn.XLOOKUP(MasterAgentList[[#This Row],[Agent Name]],OMPAgentList[Agent Name],OMPAgentList[CurrentOMP],"")</f>
        <v>Inactive</v>
      </c>
    </row>
    <row r="137" spans="1:11" x14ac:dyDescent="0.2">
      <c r="A137" s="77" t="s">
        <v>294</v>
      </c>
      <c r="B137" s="104" t="s">
        <v>93</v>
      </c>
      <c r="C137" s="113" t="s">
        <v>113</v>
      </c>
      <c r="D137" s="94" t="str" cm="1">
        <f t="array" aca="1" ref="D137" ca="1">_xlfn.XLOOKUP(1,(AgentTierChange[Agent Name]=MasterAgentList[[#This Row],[Agent Name]])*(AgentTierChange[Tier Start Date]&lt;=TODAY())*(AgentTierChange[Tier End Date]&gt;=TODAY()),AgentTierChange[Tier],"-")</f>
        <v>GBG</v>
      </c>
      <c r="E137" s="108">
        <v>30</v>
      </c>
      <c r="F137" s="111"/>
      <c r="G137" s="75">
        <v>44074</v>
      </c>
      <c r="H137" s="75"/>
      <c r="I137" s="77" t="str">
        <f ca="1">IF(TODAY()&lt;MasterAgentList[[#This Row],[Live Start Date]]+30,"Nesting (0-30)",IF(TODAY()&lt;MasterAgentList[[#This Row],[Live Start Date]]+60,"Ramping (30-60)",IF(TODAY()&lt;MasterAgentList[[#This Row],[Live Start Date]]+90,"Intermediate (60-90)","Tenured (90+)")))</f>
        <v>Tenured (90+)</v>
      </c>
      <c r="J137" s="77" t="s">
        <v>3015</v>
      </c>
      <c r="K137" s="110" t="str">
        <f>_xlfn.XLOOKUP(MasterAgentList[[#This Row],[Agent Name]],OMPAgentList[Agent Name],OMPAgentList[CurrentOMP],"")</f>
        <v>Active</v>
      </c>
    </row>
    <row r="138" spans="1:11" x14ac:dyDescent="0.2">
      <c r="A138" s="77" t="s">
        <v>2859</v>
      </c>
      <c r="B138" s="77" t="s">
        <v>2849</v>
      </c>
      <c r="C138" s="63" t="s">
        <v>375</v>
      </c>
      <c r="D138" s="77" t="str" cm="1">
        <f t="array" aca="1" ref="D138" ca="1">_xlfn.XLOOKUP(1,(AgentTierChange[Agent Name]=MasterAgentList[[#This Row],[Agent Name]])*(AgentTierChange[Tier Start Date]&lt;=TODAY())*(AgentTierChange[Tier End Date]&gt;=TODAY()),AgentTierChange[Tier],"-")</f>
        <v>SBG</v>
      </c>
      <c r="E138" s="109">
        <v>39</v>
      </c>
      <c r="F138" s="111"/>
      <c r="G138" s="75">
        <v>44396</v>
      </c>
      <c r="H138" s="75"/>
      <c r="I138" s="77" t="str">
        <f ca="1">IF(TODAY()&lt;MasterAgentList[[#This Row],[Live Start Date]]+30,"Nesting (0-30)",IF(TODAY()&lt;MasterAgentList[[#This Row],[Live Start Date]]+60,"Ramping (30-60)",IF(TODAY()&lt;MasterAgentList[[#This Row],[Live Start Date]]+90,"Intermediate (60-90)","Tenured (90+)")))</f>
        <v>Tenured (90+)</v>
      </c>
      <c r="J138" s="77" t="s">
        <v>3016</v>
      </c>
      <c r="K138" s="110" t="str">
        <f>_xlfn.XLOOKUP(MasterAgentList[[#This Row],[Agent Name]],OMPAgentList[Agent Name],OMPAgentList[CurrentOMP],"")</f>
        <v/>
      </c>
    </row>
    <row r="139" spans="1:11" x14ac:dyDescent="0.2">
      <c r="A139" s="77" t="s">
        <v>369</v>
      </c>
      <c r="B139" s="77" t="s">
        <v>353</v>
      </c>
      <c r="C139" s="113" t="s">
        <v>37</v>
      </c>
      <c r="D139" s="77" t="str" cm="1">
        <f t="array" aca="1" ref="D139" ca="1">_xlfn.XLOOKUP(1,(AgentTierChange[Agent Name]=MasterAgentList[[#This Row],[Agent Name]])*(AgentTierChange[Tier Start Date]&lt;=TODAY())*(AgentTierChange[Tier End Date]&gt;=TODAY()),AgentTierChange[Tier],"-")</f>
        <v>SBG</v>
      </c>
      <c r="E139" s="108">
        <v>38</v>
      </c>
      <c r="F139" s="111"/>
      <c r="G139" s="75">
        <v>44361</v>
      </c>
      <c r="H139" s="75"/>
      <c r="I139" s="77" t="str">
        <f ca="1">IF(TODAY()&lt;MasterAgentList[[#This Row],[Live Start Date]]+30,"Nesting (0-30)",IF(TODAY()&lt;MasterAgentList[[#This Row],[Live Start Date]]+60,"Ramping (30-60)",IF(TODAY()&lt;MasterAgentList[[#This Row],[Live Start Date]]+90,"Intermediate (60-90)","Tenured (90+)")))</f>
        <v>Tenured (90+)</v>
      </c>
      <c r="J139" s="77" t="s">
        <v>3017</v>
      </c>
      <c r="K139" s="110" t="str">
        <f>_xlfn.XLOOKUP(MasterAgentList[[#This Row],[Agent Name]],OMPAgentList[Agent Name],OMPAgentList[CurrentOMP],"")</f>
        <v>Inactive</v>
      </c>
    </row>
    <row r="140" spans="1:11" x14ac:dyDescent="0.2">
      <c r="A140" s="63" t="s">
        <v>2863</v>
      </c>
      <c r="B140" s="77" t="s">
        <v>2864</v>
      </c>
      <c r="C140" s="113" t="s">
        <v>127</v>
      </c>
      <c r="D140" s="77" t="str" cm="1">
        <f t="array" aca="1" ref="D140" ca="1">_xlfn.XLOOKUP(1,(AgentTierChange[Agent Name]=MasterAgentList[[#This Row],[Agent Name]])*(AgentTierChange[Tier Start Date]&lt;=TODAY())*(AgentTierChange[Tier End Date]&gt;=TODAY()),AgentTierChange[Tier],"-")</f>
        <v>Support</v>
      </c>
      <c r="E140" s="108">
        <v>7</v>
      </c>
      <c r="F140" s="111" t="s">
        <v>127</v>
      </c>
      <c r="G140" s="75">
        <v>43388</v>
      </c>
      <c r="H140" s="75"/>
      <c r="I140" s="77" t="str">
        <f ca="1">IF(TODAY()&lt;MasterAgentList[[#This Row],[Live Start Date]]+30,"Nesting (0-30)",IF(TODAY()&lt;MasterAgentList[[#This Row],[Live Start Date]]+60,"Ramping (30-60)",IF(TODAY()&lt;MasterAgentList[[#This Row],[Live Start Date]]+90,"Intermediate (60-90)","Tenured (90+)")))</f>
        <v>Tenured (90+)</v>
      </c>
      <c r="J140" s="77" t="s">
        <v>3019</v>
      </c>
      <c r="K140" s="110" t="str">
        <f>_xlfn.XLOOKUP(MasterAgentList[[#This Row],[Agent Name]],OMPAgentList[Agent Name],OMPAgentList[CurrentOMP],"")</f>
        <v/>
      </c>
    </row>
    <row r="141" spans="1:11" x14ac:dyDescent="0.2">
      <c r="A141" s="77" t="s">
        <v>283</v>
      </c>
      <c r="B141" s="104" t="s">
        <v>22</v>
      </c>
      <c r="C141" s="113" t="s">
        <v>109</v>
      </c>
      <c r="D141" s="94" t="str" cm="1">
        <f t="array" aca="1" ref="D141" ca="1">_xlfn.XLOOKUP(1,(AgentTierChange[Agent Name]=MasterAgentList[[#This Row],[Agent Name]])*(AgentTierChange[Tier Start Date]&lt;=TODAY())*(AgentTierChange[Tier End Date]&gt;=TODAY()),AgentTierChange[Tier],"-")</f>
        <v>ES</v>
      </c>
      <c r="E141" s="108">
        <v>9</v>
      </c>
      <c r="F141" s="111"/>
      <c r="G141" s="75">
        <v>43206</v>
      </c>
      <c r="H141" s="75"/>
      <c r="I141" s="77" t="str">
        <f ca="1">IF(TODAY()&lt;MasterAgentList[[#This Row],[Live Start Date]]+30,"Nesting (0-30)",IF(TODAY()&lt;MasterAgentList[[#This Row],[Live Start Date]]+60,"Ramping (30-60)",IF(TODAY()&lt;MasterAgentList[[#This Row],[Live Start Date]]+90,"Intermediate (60-90)","Tenured (90+)")))</f>
        <v>Tenured (90+)</v>
      </c>
      <c r="J141" s="77" t="s">
        <v>3018</v>
      </c>
      <c r="K141" s="110" t="str">
        <f>_xlfn.XLOOKUP(MasterAgentList[[#This Row],[Agent Name]],OMPAgentList[Agent Name],OMPAgentList[CurrentOMP],"")</f>
        <v/>
      </c>
    </row>
    <row r="142" spans="1:11" x14ac:dyDescent="0.2">
      <c r="A142" s="77" t="s">
        <v>284</v>
      </c>
      <c r="B142" s="77" t="s">
        <v>178</v>
      </c>
      <c r="C142" s="63" t="s">
        <v>37</v>
      </c>
      <c r="D142" s="94" t="str" cm="1">
        <f t="array" aca="1" ref="D142" ca="1">_xlfn.XLOOKUP(1,(AgentTierChange[Agent Name]=MasterAgentList[[#This Row],[Agent Name]])*(AgentTierChange[Tier Start Date]&lt;=TODAY())*(AgentTierChange[Tier End Date]&gt;=TODAY()),AgentTierChange[Tier],"-")</f>
        <v>GBG</v>
      </c>
      <c r="E142" s="109">
        <v>37</v>
      </c>
      <c r="F142" s="110"/>
      <c r="G142" s="75">
        <v>44337</v>
      </c>
      <c r="H142" s="75"/>
      <c r="I142" s="77" t="str">
        <f ca="1">IF(TODAY()&lt;MasterAgentList[[#This Row],[Live Start Date]]+30,"Nesting (0-30)",IF(TODAY()&lt;MasterAgentList[[#This Row],[Live Start Date]]+60,"Ramping (30-60)",IF(TODAY()&lt;MasterAgentList[[#This Row],[Live Start Date]]+90,"Intermediate (60-90)","Tenured (90+)")))</f>
        <v>Tenured (90+)</v>
      </c>
      <c r="J142" s="77" t="s">
        <v>3020</v>
      </c>
      <c r="K142" s="110" t="str">
        <f>_xlfn.XLOOKUP(MasterAgentList[[#This Row],[Agent Name]],OMPAgentList[Agent Name],OMPAgentList[CurrentOMP],"")</f>
        <v/>
      </c>
    </row>
    <row r="143" spans="1:11" x14ac:dyDescent="0.2">
      <c r="A143" s="77" t="s">
        <v>370</v>
      </c>
      <c r="B143" s="77" t="s">
        <v>354</v>
      </c>
      <c r="C143" s="113" t="s">
        <v>36</v>
      </c>
      <c r="D143" s="77" t="str" cm="1">
        <f t="array" aca="1" ref="D143" ca="1">_xlfn.XLOOKUP(1,(AgentTierChange[Agent Name]=MasterAgentList[[#This Row],[Agent Name]])*(AgentTierChange[Tier Start Date]&lt;=TODAY())*(AgentTierChange[Tier End Date]&gt;=TODAY()),AgentTierChange[Tier],"-")</f>
        <v>GBG</v>
      </c>
      <c r="E143" s="108">
        <v>38</v>
      </c>
      <c r="F143" s="111" t="s">
        <v>48</v>
      </c>
      <c r="G143" s="75">
        <v>44361</v>
      </c>
      <c r="H143" s="75">
        <v>44480</v>
      </c>
      <c r="I143" s="77" t="str">
        <f ca="1">IF(TODAY()&lt;MasterAgentList[[#This Row],[Live Start Date]]+30,"Nesting (0-30)",IF(TODAY()&lt;MasterAgentList[[#This Row],[Live Start Date]]+60,"Ramping (30-60)",IF(TODAY()&lt;MasterAgentList[[#This Row],[Live Start Date]]+90,"Intermediate (60-90)","Tenured (90+)")))</f>
        <v>Tenured (90+)</v>
      </c>
      <c r="J143" s="77" t="s">
        <v>3021</v>
      </c>
      <c r="K143" s="110" t="str">
        <f>_xlfn.XLOOKUP(MasterAgentList[[#This Row],[Agent Name]],OMPAgentList[Agent Name],OMPAgentList[CurrentOMP],"")</f>
        <v>Active</v>
      </c>
    </row>
    <row r="144" spans="1:11" x14ac:dyDescent="0.2">
      <c r="A144" s="94" t="s">
        <v>6311</v>
      </c>
      <c r="B144" s="94" t="s">
        <v>6303</v>
      </c>
      <c r="C144" s="113" t="s">
        <v>375</v>
      </c>
      <c r="D144" s="77" t="str" cm="1">
        <f t="array" aca="1" ref="D144" ca="1">_xlfn.XLOOKUP(1,(AgentTierChange[Agent Name]=MasterAgentList[[#This Row],[Agent Name]])*(AgentTierChange[Tier Start Date]&lt;=TODAY())*(AgentTierChange[Tier End Date]&gt;=TODAY()),AgentTierChange[Tier],"-")</f>
        <v>Nesting</v>
      </c>
      <c r="E144" s="108">
        <v>41</v>
      </c>
      <c r="F144" s="111"/>
      <c r="G144" s="75">
        <v>44438</v>
      </c>
      <c r="H144" s="75"/>
      <c r="I144" s="77" t="str">
        <f ca="1">IF(TODAY()&lt;MasterAgentList[[#This Row],[Live Start Date]]+30,"Nesting (0-30)",IF(TODAY()&lt;MasterAgentList[[#This Row],[Live Start Date]]+60,"Ramping (30-60)",IF(TODAY()&lt;MasterAgentList[[#This Row],[Live Start Date]]+90,"Intermediate (60-90)","Tenured (90+)")))</f>
        <v>Intermediate (60-90)</v>
      </c>
      <c r="J144" s="77" t="s">
        <v>6321</v>
      </c>
      <c r="K144" s="110" t="str">
        <f>_xlfn.XLOOKUP(MasterAgentList[[#This Row],[Agent Name]],OMPAgentList[Agent Name],OMPAgentList[CurrentOMP],"")</f>
        <v/>
      </c>
    </row>
    <row r="145" spans="1:11" x14ac:dyDescent="0.2">
      <c r="A145" s="77" t="s">
        <v>285</v>
      </c>
      <c r="B145" s="118" t="s">
        <v>84</v>
      </c>
      <c r="C145" s="113" t="s">
        <v>36</v>
      </c>
      <c r="D145" s="94" t="str" cm="1">
        <f t="array" aca="1" ref="D145" ca="1">_xlfn.XLOOKUP(1,(AgentTierChange[Agent Name]=MasterAgentList[[#This Row],[Agent Name]])*(AgentTierChange[Tier Start Date]&lt;=TODAY())*(AgentTierChange[Tier End Date]&gt;=TODAY()),AgentTierChange[Tier],"-")</f>
        <v>GBG</v>
      </c>
      <c r="E145" s="108">
        <v>28</v>
      </c>
      <c r="F145" s="111" t="s">
        <v>48</v>
      </c>
      <c r="G145" s="75">
        <v>43983</v>
      </c>
      <c r="H145" s="75">
        <v>44459</v>
      </c>
      <c r="I145" s="77" t="str">
        <f ca="1">IF(TODAY()&lt;MasterAgentList[[#This Row],[Live Start Date]]+30,"Nesting (0-30)",IF(TODAY()&lt;MasterAgentList[[#This Row],[Live Start Date]]+60,"Ramping (30-60)",IF(TODAY()&lt;MasterAgentList[[#This Row],[Live Start Date]]+90,"Intermediate (60-90)","Tenured (90+)")))</f>
        <v>Tenured (90+)</v>
      </c>
      <c r="J145" s="77" t="s">
        <v>3022</v>
      </c>
      <c r="K145" s="110" t="str">
        <f>_xlfn.XLOOKUP(MasterAgentList[[#This Row],[Agent Name]],OMPAgentList[Agent Name],OMPAgentList[CurrentOMP],"")</f>
        <v>Inactive</v>
      </c>
    </row>
    <row r="146" spans="1:11" x14ac:dyDescent="0.2">
      <c r="A146" s="77" t="s">
        <v>286</v>
      </c>
      <c r="B146" s="114" t="s">
        <v>90</v>
      </c>
      <c r="C146" s="115" t="s">
        <v>375</v>
      </c>
      <c r="D146" s="94" t="str" cm="1">
        <f t="array" aca="1" ref="D146" ca="1">_xlfn.XLOOKUP(1,(AgentTierChange[Agent Name]=MasterAgentList[[#This Row],[Agent Name]])*(AgentTierChange[Tier Start Date]&lt;=TODAY())*(AgentTierChange[Tier End Date]&gt;=TODAY()),AgentTierChange[Tier],"-")</f>
        <v>GBG</v>
      </c>
      <c r="E146" s="108">
        <v>29</v>
      </c>
      <c r="F146" s="111"/>
      <c r="G146" s="75">
        <v>44046</v>
      </c>
      <c r="H146" s="75"/>
      <c r="I146" s="77" t="str">
        <f ca="1">IF(TODAY()&lt;MasterAgentList[[#This Row],[Live Start Date]]+30,"Nesting (0-30)",IF(TODAY()&lt;MasterAgentList[[#This Row],[Live Start Date]]+60,"Ramping (30-60)",IF(TODAY()&lt;MasterAgentList[[#This Row],[Live Start Date]]+90,"Intermediate (60-90)","Tenured (90+)")))</f>
        <v>Tenured (90+)</v>
      </c>
      <c r="J146" s="77" t="s">
        <v>3023</v>
      </c>
      <c r="K146" s="110" t="str">
        <f>_xlfn.XLOOKUP(MasterAgentList[[#This Row],[Agent Name]],OMPAgentList[Agent Name],OMPAgentList[CurrentOMP],"")</f>
        <v/>
      </c>
    </row>
    <row r="147" spans="1:11" x14ac:dyDescent="0.2">
      <c r="A147" s="77" t="s">
        <v>371</v>
      </c>
      <c r="B147" s="77" t="s">
        <v>355</v>
      </c>
      <c r="C147" s="113" t="s">
        <v>39</v>
      </c>
      <c r="D147" s="77" t="str" cm="1">
        <f t="array" aca="1" ref="D147" ca="1">_xlfn.XLOOKUP(1,(AgentTierChange[Agent Name]=MasterAgentList[[#This Row],[Agent Name]])*(AgentTierChange[Tier Start Date]&lt;=TODAY())*(AgentTierChange[Tier End Date]&gt;=TODAY()),AgentTierChange[Tier],"-")</f>
        <v>SBG</v>
      </c>
      <c r="E147" s="108">
        <v>38</v>
      </c>
      <c r="F147" s="111" t="s">
        <v>48</v>
      </c>
      <c r="G147" s="75">
        <v>44361</v>
      </c>
      <c r="H147" s="75">
        <v>44484</v>
      </c>
      <c r="I147" s="77" t="str">
        <f ca="1">IF(TODAY()&lt;MasterAgentList[[#This Row],[Live Start Date]]+30,"Nesting (0-30)",IF(TODAY()&lt;MasterAgentList[[#This Row],[Live Start Date]]+60,"Ramping (30-60)",IF(TODAY()&lt;MasterAgentList[[#This Row],[Live Start Date]]+90,"Intermediate (60-90)","Tenured (90+)")))</f>
        <v>Tenured (90+)</v>
      </c>
      <c r="J147" s="77" t="s">
        <v>3024</v>
      </c>
      <c r="K147" s="110" t="str">
        <f>_xlfn.XLOOKUP(MasterAgentList[[#This Row],[Agent Name]],OMPAgentList[Agent Name],OMPAgentList[CurrentOMP],"")</f>
        <v>Inactive</v>
      </c>
    </row>
    <row r="148" spans="1:11" x14ac:dyDescent="0.2">
      <c r="A148" s="77" t="s">
        <v>287</v>
      </c>
      <c r="B148" s="104" t="s">
        <v>23</v>
      </c>
      <c r="C148" s="113" t="s">
        <v>99</v>
      </c>
      <c r="D148" s="94" t="str" cm="1">
        <f t="array" aca="1" ref="D148" ca="1">_xlfn.XLOOKUP(1,(AgentTierChange[Agent Name]=MasterAgentList[[#This Row],[Agent Name]])*(AgentTierChange[Tier Start Date]&lt;=TODAY())*(AgentTierChange[Tier End Date]&gt;=TODAY()),AgentTierChange[Tier],"-")</f>
        <v>GBG</v>
      </c>
      <c r="E148" s="108">
        <v>11</v>
      </c>
      <c r="F148" s="111"/>
      <c r="G148" s="75">
        <v>43227</v>
      </c>
      <c r="H148" s="75"/>
      <c r="I148" s="77" t="str">
        <f ca="1">IF(TODAY()&lt;MasterAgentList[[#This Row],[Live Start Date]]+30,"Nesting (0-30)",IF(TODAY()&lt;MasterAgentList[[#This Row],[Live Start Date]]+60,"Ramping (30-60)",IF(TODAY()&lt;MasterAgentList[[#This Row],[Live Start Date]]+90,"Intermediate (60-90)","Tenured (90+)")))</f>
        <v>Tenured (90+)</v>
      </c>
      <c r="J148" s="77" t="s">
        <v>3025</v>
      </c>
      <c r="K148" s="110" t="str">
        <f>_xlfn.XLOOKUP(MasterAgentList[[#This Row],[Agent Name]],OMPAgentList[Agent Name],OMPAgentList[CurrentOMP],"")</f>
        <v/>
      </c>
    </row>
    <row r="149" spans="1:11" x14ac:dyDescent="0.2">
      <c r="A149" s="77" t="s">
        <v>289</v>
      </c>
      <c r="B149" s="77" t="s">
        <v>179</v>
      </c>
      <c r="C149" s="63" t="s">
        <v>21</v>
      </c>
      <c r="D149" s="94" t="str" cm="1">
        <f t="array" aca="1" ref="D149" ca="1">_xlfn.XLOOKUP(1,(AgentTierChange[Agent Name]=MasterAgentList[[#This Row],[Agent Name]])*(AgentTierChange[Tier Start Date]&lt;=TODAY())*(AgentTierChange[Tier End Date]&gt;=TODAY()),AgentTierChange[Tier],"-")</f>
        <v>SBG</v>
      </c>
      <c r="E149" s="109">
        <v>37</v>
      </c>
      <c r="F149" s="110" t="s">
        <v>48</v>
      </c>
      <c r="G149" s="75">
        <v>44337</v>
      </c>
      <c r="H149" s="75">
        <v>44436</v>
      </c>
      <c r="I149" s="77" t="str">
        <f ca="1">IF(TODAY()&lt;MasterAgentList[[#This Row],[Live Start Date]]+30,"Nesting (0-30)",IF(TODAY()&lt;MasterAgentList[[#This Row],[Live Start Date]]+60,"Ramping (30-60)",IF(TODAY()&lt;MasterAgentList[[#This Row],[Live Start Date]]+90,"Intermediate (60-90)","Tenured (90+)")))</f>
        <v>Tenured (90+)</v>
      </c>
      <c r="J149" s="77" t="s">
        <v>3027</v>
      </c>
      <c r="K149" s="110" t="str">
        <f>_xlfn.XLOOKUP(MasterAgentList[[#This Row],[Agent Name]],OMPAgentList[Agent Name],OMPAgentList[CurrentOMP],"")</f>
        <v/>
      </c>
    </row>
    <row r="150" spans="1:11" x14ac:dyDescent="0.2">
      <c r="A150" s="77" t="s">
        <v>288</v>
      </c>
      <c r="B150" s="114" t="s">
        <v>140</v>
      </c>
      <c r="C150" s="115" t="s">
        <v>85</v>
      </c>
      <c r="D150" s="94" t="str" cm="1">
        <f t="array" aca="1" ref="D150" ca="1">_xlfn.XLOOKUP(1,(AgentTierChange[Agent Name]=MasterAgentList[[#This Row],[Agent Name]])*(AgentTierChange[Tier Start Date]&lt;=TODAY())*(AgentTierChange[Tier End Date]&gt;=TODAY()),AgentTierChange[Tier],"-")</f>
        <v>GBG</v>
      </c>
      <c r="E150" s="108">
        <v>34</v>
      </c>
      <c r="F150" s="111"/>
      <c r="G150" s="75">
        <v>44263</v>
      </c>
      <c r="H150" s="75"/>
      <c r="I150" s="77" t="str">
        <f ca="1">IF(TODAY()&lt;MasterAgentList[[#This Row],[Live Start Date]]+30,"Nesting (0-30)",IF(TODAY()&lt;MasterAgentList[[#This Row],[Live Start Date]]+60,"Ramping (30-60)",IF(TODAY()&lt;MasterAgentList[[#This Row],[Live Start Date]]+90,"Intermediate (60-90)","Tenured (90+)")))</f>
        <v>Tenured (90+)</v>
      </c>
      <c r="J150" s="77" t="s">
        <v>3026</v>
      </c>
      <c r="K150" s="110" t="str">
        <f>_xlfn.XLOOKUP(MasterAgentList[[#This Row],[Agent Name]],OMPAgentList[Agent Name],OMPAgentList[CurrentOMP],"")</f>
        <v/>
      </c>
    </row>
    <row r="151" spans="1:11" x14ac:dyDescent="0.2">
      <c r="A151" s="77" t="s">
        <v>291</v>
      </c>
      <c r="B151" s="77" t="s">
        <v>181</v>
      </c>
      <c r="C151" s="63" t="s">
        <v>85</v>
      </c>
      <c r="D151" s="94" t="str" cm="1">
        <f t="array" aca="1" ref="D151" ca="1">_xlfn.XLOOKUP(1,(AgentTierChange[Agent Name]=MasterAgentList[[#This Row],[Agent Name]])*(AgentTierChange[Tier Start Date]&lt;=TODAY())*(AgentTierChange[Tier End Date]&gt;=TODAY()),AgentTierChange[Tier],"-")</f>
        <v>SBG</v>
      </c>
      <c r="E151" s="109">
        <v>37</v>
      </c>
      <c r="F151" s="110" t="s">
        <v>48</v>
      </c>
      <c r="G151" s="75">
        <v>44337</v>
      </c>
      <c r="H151" s="75">
        <v>44365</v>
      </c>
      <c r="I151" s="77" t="str">
        <f ca="1">IF(TODAY()&lt;MasterAgentList[[#This Row],[Live Start Date]]+30,"Nesting (0-30)",IF(TODAY()&lt;MasterAgentList[[#This Row],[Live Start Date]]+60,"Ramping (30-60)",IF(TODAY()&lt;MasterAgentList[[#This Row],[Live Start Date]]+90,"Intermediate (60-90)","Tenured (90+)")))</f>
        <v>Tenured (90+)</v>
      </c>
      <c r="J151" s="77" t="s">
        <v>3029</v>
      </c>
      <c r="K151" s="110" t="str">
        <f>_xlfn.XLOOKUP(MasterAgentList[[#This Row],[Agent Name]],OMPAgentList[Agent Name],OMPAgentList[CurrentOMP],"")</f>
        <v/>
      </c>
    </row>
    <row r="152" spans="1:11" x14ac:dyDescent="0.2">
      <c r="A152" s="77" t="s">
        <v>290</v>
      </c>
      <c r="B152" s="77" t="s">
        <v>180</v>
      </c>
      <c r="C152" s="63" t="s">
        <v>36</v>
      </c>
      <c r="D152" s="94" t="str" cm="1">
        <f t="array" aca="1" ref="D152" ca="1">_xlfn.XLOOKUP(1,(AgentTierChange[Agent Name]=MasterAgentList[[#This Row],[Agent Name]])*(AgentTierChange[Tier Start Date]&lt;=TODAY())*(AgentTierChange[Tier End Date]&gt;=TODAY()),AgentTierChange[Tier],"-")</f>
        <v>GBG</v>
      </c>
      <c r="E152" s="109">
        <v>37</v>
      </c>
      <c r="F152" s="110"/>
      <c r="G152" s="75">
        <v>44337</v>
      </c>
      <c r="H152" s="75"/>
      <c r="I152" s="77" t="str">
        <f ca="1">IF(TODAY()&lt;MasterAgentList[[#This Row],[Live Start Date]]+30,"Nesting (0-30)",IF(TODAY()&lt;MasterAgentList[[#This Row],[Live Start Date]]+60,"Ramping (30-60)",IF(TODAY()&lt;MasterAgentList[[#This Row],[Live Start Date]]+90,"Intermediate (60-90)","Tenured (90+)")))</f>
        <v>Tenured (90+)</v>
      </c>
      <c r="J152" s="77" t="s">
        <v>3028</v>
      </c>
      <c r="K152" s="110" t="str">
        <f>_xlfn.XLOOKUP(MasterAgentList[[#This Row],[Agent Name]],OMPAgentList[Agent Name],OMPAgentList[CurrentOMP],"")</f>
        <v/>
      </c>
    </row>
    <row r="153" spans="1:11" x14ac:dyDescent="0.2">
      <c r="A153" s="77" t="s">
        <v>292</v>
      </c>
      <c r="B153" s="104" t="s">
        <v>24</v>
      </c>
      <c r="C153" s="113" t="s">
        <v>39</v>
      </c>
      <c r="D153" s="94" t="str" cm="1">
        <f t="array" aca="1" ref="D153" ca="1">_xlfn.XLOOKUP(1,(AgentTierChange[Agent Name]=MasterAgentList[[#This Row],[Agent Name]])*(AgentTierChange[Tier Start Date]&lt;=TODAY())*(AgentTierChange[Tier End Date]&gt;=TODAY()),AgentTierChange[Tier],"-")</f>
        <v>GBG</v>
      </c>
      <c r="E153" s="108">
        <v>15</v>
      </c>
      <c r="F153" s="111"/>
      <c r="G153" s="75">
        <v>43444</v>
      </c>
      <c r="H153" s="75"/>
      <c r="I153" s="77" t="str">
        <f ca="1">IF(TODAY()&lt;MasterAgentList[[#This Row],[Live Start Date]]+30,"Nesting (0-30)",IF(TODAY()&lt;MasterAgentList[[#This Row],[Live Start Date]]+60,"Ramping (30-60)",IF(TODAY()&lt;MasterAgentList[[#This Row],[Live Start Date]]+90,"Intermediate (60-90)","Tenured (90+)")))</f>
        <v>Tenured (90+)</v>
      </c>
      <c r="J153" s="77" t="s">
        <v>3030</v>
      </c>
      <c r="K153" s="110" t="str">
        <f>_xlfn.XLOOKUP(MasterAgentList[[#This Row],[Agent Name]],OMPAgentList[Agent Name],OMPAgentList[CurrentOMP],"")</f>
        <v/>
      </c>
    </row>
    <row r="154" spans="1:11" x14ac:dyDescent="0.2">
      <c r="A154" s="77" t="s">
        <v>293</v>
      </c>
      <c r="B154" s="117" t="s">
        <v>153</v>
      </c>
      <c r="C154" s="63" t="s">
        <v>85</v>
      </c>
      <c r="D154" s="94" t="str" cm="1">
        <f t="array" aca="1" ref="D154" ca="1">_xlfn.XLOOKUP(1,(AgentTierChange[Agent Name]=MasterAgentList[[#This Row],[Agent Name]])*(AgentTierChange[Tier Start Date]&lt;=TODAY())*(AgentTierChange[Tier End Date]&gt;=TODAY()),AgentTierChange[Tier],"-")</f>
        <v>GBG</v>
      </c>
      <c r="E154" s="108">
        <v>37</v>
      </c>
      <c r="F154" s="111"/>
      <c r="G154" s="75">
        <v>44337</v>
      </c>
      <c r="H154" s="75"/>
      <c r="I154" s="77" t="str">
        <f ca="1">IF(TODAY()&lt;MasterAgentList[[#This Row],[Live Start Date]]+30,"Nesting (0-30)",IF(TODAY()&lt;MasterAgentList[[#This Row],[Live Start Date]]+60,"Ramping (30-60)",IF(TODAY()&lt;MasterAgentList[[#This Row],[Live Start Date]]+90,"Intermediate (60-90)","Tenured (90+)")))</f>
        <v>Tenured (90+)</v>
      </c>
      <c r="J154" s="77" t="s">
        <v>3031</v>
      </c>
      <c r="K154" s="110" t="str">
        <f>_xlfn.XLOOKUP(MasterAgentList[[#This Row],[Agent Name]],OMPAgentList[Agent Name],OMPAgentList[CurrentOMP],"")</f>
        <v/>
      </c>
    </row>
    <row r="155" spans="1:11" x14ac:dyDescent="0.2">
      <c r="A155" s="77" t="s">
        <v>295</v>
      </c>
      <c r="B155" s="118" t="s">
        <v>83</v>
      </c>
      <c r="C155" s="113" t="s">
        <v>39</v>
      </c>
      <c r="D155" s="94" t="str" cm="1">
        <f t="array" aca="1" ref="D155" ca="1">_xlfn.XLOOKUP(1,(AgentTierChange[Agent Name]=MasterAgentList[[#This Row],[Agent Name]])*(AgentTierChange[Tier Start Date]&lt;=TODAY())*(AgentTierChange[Tier End Date]&gt;=TODAY()),AgentTierChange[Tier],"-")</f>
        <v>GBG</v>
      </c>
      <c r="E155" s="108">
        <v>28</v>
      </c>
      <c r="F155" s="111"/>
      <c r="G155" s="75">
        <v>43983</v>
      </c>
      <c r="H155" s="75"/>
      <c r="I155" s="77" t="str">
        <f ca="1">IF(TODAY()&lt;MasterAgentList[[#This Row],[Live Start Date]]+30,"Nesting (0-30)",IF(TODAY()&lt;MasterAgentList[[#This Row],[Live Start Date]]+60,"Ramping (30-60)",IF(TODAY()&lt;MasterAgentList[[#This Row],[Live Start Date]]+90,"Intermediate (60-90)","Tenured (90+)")))</f>
        <v>Tenured (90+)</v>
      </c>
      <c r="J155" s="77" t="s">
        <v>3032</v>
      </c>
      <c r="K155" s="110" t="str">
        <f>_xlfn.XLOOKUP(MasterAgentList[[#This Row],[Agent Name]],OMPAgentList[Agent Name],OMPAgentList[CurrentOMP],"")</f>
        <v/>
      </c>
    </row>
    <row r="156" spans="1:11" x14ac:dyDescent="0.2">
      <c r="A156" s="77" t="s">
        <v>2860</v>
      </c>
      <c r="B156" s="77" t="s">
        <v>2850</v>
      </c>
      <c r="C156" s="63" t="s">
        <v>85</v>
      </c>
      <c r="D156" s="77" t="str" cm="1">
        <f t="array" aca="1" ref="D156" ca="1">_xlfn.XLOOKUP(1,(AgentTierChange[Agent Name]=MasterAgentList[[#This Row],[Agent Name]])*(AgentTierChange[Tier Start Date]&lt;=TODAY())*(AgentTierChange[Tier End Date]&gt;=TODAY()),AgentTierChange[Tier],"-")</f>
        <v>SBG</v>
      </c>
      <c r="E156" s="109">
        <v>39</v>
      </c>
      <c r="F156" s="111" t="s">
        <v>48</v>
      </c>
      <c r="G156" s="75">
        <v>44396</v>
      </c>
      <c r="H156" s="75">
        <v>44424</v>
      </c>
      <c r="I156" s="77" t="str">
        <f ca="1">IF(TODAY()&lt;MasterAgentList[[#This Row],[Live Start Date]]+30,"Nesting (0-30)",IF(TODAY()&lt;MasterAgentList[[#This Row],[Live Start Date]]+60,"Ramping (30-60)",IF(TODAY()&lt;MasterAgentList[[#This Row],[Live Start Date]]+90,"Intermediate (60-90)","Tenured (90+)")))</f>
        <v>Tenured (90+)</v>
      </c>
      <c r="J156" s="77" t="s">
        <v>3034</v>
      </c>
      <c r="K156" s="110" t="str">
        <f>_xlfn.XLOOKUP(MasterAgentList[[#This Row],[Agent Name]],OMPAgentList[Agent Name],OMPAgentList[CurrentOMP],"")</f>
        <v/>
      </c>
    </row>
    <row r="157" spans="1:11" x14ac:dyDescent="0.2">
      <c r="A157" s="77" t="s">
        <v>296</v>
      </c>
      <c r="B157" s="116" t="s">
        <v>107</v>
      </c>
      <c r="C157" s="113" t="s">
        <v>8</v>
      </c>
      <c r="D157" s="94" t="str" cm="1">
        <f t="array" aca="1" ref="D157" ca="1">_xlfn.XLOOKUP(1,(AgentTierChange[Agent Name]=MasterAgentList[[#This Row],[Agent Name]])*(AgentTierChange[Tier Start Date]&lt;=TODAY())*(AgentTierChange[Tier End Date]&gt;=TODAY()),AgentTierChange[Tier],"-")</f>
        <v>GBG</v>
      </c>
      <c r="E157" s="108">
        <v>32</v>
      </c>
      <c r="F157" s="111"/>
      <c r="G157" s="75">
        <v>44144</v>
      </c>
      <c r="H157" s="75"/>
      <c r="I157" s="77" t="str">
        <f ca="1">IF(TODAY()&lt;MasterAgentList[[#This Row],[Live Start Date]]+30,"Nesting (0-30)",IF(TODAY()&lt;MasterAgentList[[#This Row],[Live Start Date]]+60,"Ramping (30-60)",IF(TODAY()&lt;MasterAgentList[[#This Row],[Live Start Date]]+90,"Intermediate (60-90)","Tenured (90+)")))</f>
        <v>Tenured (90+)</v>
      </c>
      <c r="J157" s="77" t="s">
        <v>3033</v>
      </c>
      <c r="K157" s="110" t="str">
        <f>_xlfn.XLOOKUP(MasterAgentList[[#This Row],[Agent Name]],OMPAgentList[Agent Name],OMPAgentList[CurrentOMP],"")</f>
        <v>Inactive</v>
      </c>
    </row>
    <row r="158" spans="1:11" x14ac:dyDescent="0.2">
      <c r="A158" s="77" t="s">
        <v>297</v>
      </c>
      <c r="B158" s="118" t="s">
        <v>82</v>
      </c>
      <c r="C158" s="113" t="s">
        <v>113</v>
      </c>
      <c r="D158" s="94" t="str" cm="1">
        <f t="array" aca="1" ref="D158" ca="1">_xlfn.XLOOKUP(1,(AgentTierChange[Agent Name]=MasterAgentList[[#This Row],[Agent Name]])*(AgentTierChange[Tier Start Date]&lt;=TODAY())*(AgentTierChange[Tier End Date]&gt;=TODAY()),AgentTierChange[Tier],"-")</f>
        <v>GBG</v>
      </c>
      <c r="E158" s="108">
        <v>28</v>
      </c>
      <c r="F158" s="111"/>
      <c r="G158" s="75">
        <v>43983</v>
      </c>
      <c r="H158" s="75"/>
      <c r="I158" s="77" t="str">
        <f ca="1">IF(TODAY()&lt;MasterAgentList[[#This Row],[Live Start Date]]+30,"Nesting (0-30)",IF(TODAY()&lt;MasterAgentList[[#This Row],[Live Start Date]]+60,"Ramping (30-60)",IF(TODAY()&lt;MasterAgentList[[#This Row],[Live Start Date]]+90,"Intermediate (60-90)","Tenured (90+)")))</f>
        <v>Tenured (90+)</v>
      </c>
      <c r="J158" s="77" t="s">
        <v>3035</v>
      </c>
      <c r="K158" s="110" t="str">
        <f>_xlfn.XLOOKUP(MasterAgentList[[#This Row],[Agent Name]],OMPAgentList[Agent Name],OMPAgentList[CurrentOMP],"")</f>
        <v/>
      </c>
    </row>
    <row r="159" spans="1:11" x14ac:dyDescent="0.2">
      <c r="A159" s="77" t="s">
        <v>298</v>
      </c>
      <c r="B159" s="104" t="s">
        <v>25</v>
      </c>
      <c r="C159" s="113" t="s">
        <v>109</v>
      </c>
      <c r="D159" s="94" t="str" cm="1">
        <f t="array" aca="1" ref="D159" ca="1">_xlfn.XLOOKUP(1,(AgentTierChange[Agent Name]=MasterAgentList[[#This Row],[Agent Name]])*(AgentTierChange[Tier Start Date]&lt;=TODAY())*(AgentTierChange[Tier End Date]&gt;=TODAY()),AgentTierChange[Tier],"-")</f>
        <v>ES</v>
      </c>
      <c r="E159" s="108">
        <v>13</v>
      </c>
      <c r="F159" s="111"/>
      <c r="G159" s="75">
        <v>43381</v>
      </c>
      <c r="H159" s="75"/>
      <c r="I159" s="77" t="str">
        <f ca="1">IF(TODAY()&lt;MasterAgentList[[#This Row],[Live Start Date]]+30,"Nesting (0-30)",IF(TODAY()&lt;MasterAgentList[[#This Row],[Live Start Date]]+60,"Ramping (30-60)",IF(TODAY()&lt;MasterAgentList[[#This Row],[Live Start Date]]+90,"Intermediate (60-90)","Tenured (90+)")))</f>
        <v>Tenured (90+)</v>
      </c>
      <c r="J159" s="77" t="s">
        <v>3036</v>
      </c>
      <c r="K159" s="110" t="str">
        <f>_xlfn.XLOOKUP(MasterAgentList[[#This Row],[Agent Name]],OMPAgentList[Agent Name],OMPAgentList[CurrentOMP],"")</f>
        <v/>
      </c>
    </row>
    <row r="160" spans="1:11" x14ac:dyDescent="0.2">
      <c r="A160" s="77" t="s">
        <v>299</v>
      </c>
      <c r="B160" s="104" t="s">
        <v>26</v>
      </c>
      <c r="C160" s="113" t="s">
        <v>109</v>
      </c>
      <c r="D160" s="94" t="str" cm="1">
        <f t="array" aca="1" ref="D160" ca="1">_xlfn.XLOOKUP(1,(AgentTierChange[Agent Name]=MasterAgentList[[#This Row],[Agent Name]])*(AgentTierChange[Tier Start Date]&lt;=TODAY())*(AgentTierChange[Tier End Date]&gt;=TODAY()),AgentTierChange[Tier],"-")</f>
        <v>ES</v>
      </c>
      <c r="E160" s="108">
        <v>11</v>
      </c>
      <c r="F160" s="111"/>
      <c r="G160" s="75">
        <v>43227</v>
      </c>
      <c r="H160" s="75"/>
      <c r="I160" s="77" t="str">
        <f ca="1">IF(TODAY()&lt;MasterAgentList[[#This Row],[Live Start Date]]+30,"Nesting (0-30)",IF(TODAY()&lt;MasterAgentList[[#This Row],[Live Start Date]]+60,"Ramping (30-60)",IF(TODAY()&lt;MasterAgentList[[#This Row],[Live Start Date]]+90,"Intermediate (60-90)","Tenured (90+)")))</f>
        <v>Tenured (90+)</v>
      </c>
      <c r="J160" s="77" t="s">
        <v>3037</v>
      </c>
      <c r="K160" s="110" t="str">
        <f>_xlfn.XLOOKUP(MasterAgentList[[#This Row],[Agent Name]],OMPAgentList[Agent Name],OMPAgentList[CurrentOMP],"")</f>
        <v/>
      </c>
    </row>
    <row r="161" spans="1:11" x14ac:dyDescent="0.2">
      <c r="A161" s="77" t="s">
        <v>301</v>
      </c>
      <c r="B161" s="104" t="s">
        <v>94</v>
      </c>
      <c r="C161" s="113" t="s">
        <v>37</v>
      </c>
      <c r="D161" s="94" t="str" cm="1">
        <f t="array" aca="1" ref="D161" ca="1">_xlfn.XLOOKUP(1,(AgentTierChange[Agent Name]=MasterAgentList[[#This Row],[Agent Name]])*(AgentTierChange[Tier Start Date]&lt;=TODAY())*(AgentTierChange[Tier End Date]&gt;=TODAY()),AgentTierChange[Tier],"-")</f>
        <v>SBG</v>
      </c>
      <c r="E161" s="108">
        <v>30</v>
      </c>
      <c r="F161" s="111" t="s">
        <v>48</v>
      </c>
      <c r="G161" s="75">
        <v>44074</v>
      </c>
      <c r="H161" s="75">
        <v>44365</v>
      </c>
      <c r="I161" s="77" t="str">
        <f ca="1">IF(TODAY()&lt;MasterAgentList[[#This Row],[Live Start Date]]+30,"Nesting (0-30)",IF(TODAY()&lt;MasterAgentList[[#This Row],[Live Start Date]]+60,"Ramping (30-60)",IF(TODAY()&lt;MasterAgentList[[#This Row],[Live Start Date]]+90,"Intermediate (60-90)","Tenured (90+)")))</f>
        <v>Tenured (90+)</v>
      </c>
      <c r="J161" s="77" t="s">
        <v>3039</v>
      </c>
      <c r="K161" s="110" t="str">
        <f>_xlfn.XLOOKUP(MasterAgentList[[#This Row],[Agent Name]],OMPAgentList[Agent Name],OMPAgentList[CurrentOMP],"")</f>
        <v/>
      </c>
    </row>
    <row r="162" spans="1:11" x14ac:dyDescent="0.2">
      <c r="A162" s="77" t="s">
        <v>302</v>
      </c>
      <c r="B162" s="104" t="s">
        <v>28</v>
      </c>
      <c r="C162" s="113" t="s">
        <v>127</v>
      </c>
      <c r="D162" s="94" t="str" cm="1">
        <f t="array" aca="1" ref="D162" ca="1">_xlfn.XLOOKUP(1,(AgentTierChange[Agent Name]=MasterAgentList[[#This Row],[Agent Name]])*(AgentTierChange[Tier Start Date]&lt;=TODAY())*(AgentTierChange[Tier End Date]&gt;=TODAY()),AgentTierChange[Tier],"-")</f>
        <v>Support</v>
      </c>
      <c r="E162" s="108">
        <v>3</v>
      </c>
      <c r="F162" s="111" t="s">
        <v>127</v>
      </c>
      <c r="G162" s="75">
        <v>42927</v>
      </c>
      <c r="H162" s="75"/>
      <c r="I162" s="77" t="str">
        <f ca="1">IF(TODAY()&lt;MasterAgentList[[#This Row],[Live Start Date]]+30,"Nesting (0-30)",IF(TODAY()&lt;MasterAgentList[[#This Row],[Live Start Date]]+60,"Ramping (30-60)",IF(TODAY()&lt;MasterAgentList[[#This Row],[Live Start Date]]+90,"Intermediate (60-90)","Tenured (90+)")))</f>
        <v>Tenured (90+)</v>
      </c>
      <c r="J162" s="77" t="s">
        <v>3040</v>
      </c>
      <c r="K162" s="110" t="str">
        <f>_xlfn.XLOOKUP(MasterAgentList[[#This Row],[Agent Name]],OMPAgentList[Agent Name],OMPAgentList[CurrentOMP],"")</f>
        <v/>
      </c>
    </row>
    <row r="163" spans="1:11" x14ac:dyDescent="0.2">
      <c r="A163" s="77" t="s">
        <v>303</v>
      </c>
      <c r="B163" s="114" t="s">
        <v>141</v>
      </c>
      <c r="C163" s="115" t="s">
        <v>21</v>
      </c>
      <c r="D163" s="94" t="str" cm="1">
        <f t="array" aca="1" ref="D163" ca="1">_xlfn.XLOOKUP(1,(AgentTierChange[Agent Name]=MasterAgentList[[#This Row],[Agent Name]])*(AgentTierChange[Tier Start Date]&lt;=TODAY())*(AgentTierChange[Tier End Date]&gt;=TODAY()),AgentTierChange[Tier],"-")</f>
        <v>GBG</v>
      </c>
      <c r="E163" s="108">
        <v>34</v>
      </c>
      <c r="F163" s="111" t="s">
        <v>48</v>
      </c>
      <c r="G163" s="75">
        <v>44263</v>
      </c>
      <c r="H163" s="75">
        <v>44408</v>
      </c>
      <c r="I163" s="77" t="str">
        <f ca="1">IF(TODAY()&lt;MasterAgentList[[#This Row],[Live Start Date]]+30,"Nesting (0-30)",IF(TODAY()&lt;MasterAgentList[[#This Row],[Live Start Date]]+60,"Ramping (30-60)",IF(TODAY()&lt;MasterAgentList[[#This Row],[Live Start Date]]+90,"Intermediate (60-90)","Tenured (90+)")))</f>
        <v>Tenured (90+)</v>
      </c>
      <c r="J163" s="77" t="s">
        <v>3041</v>
      </c>
      <c r="K163" s="110" t="str">
        <f>_xlfn.XLOOKUP(MasterAgentList[[#This Row],[Agent Name]],OMPAgentList[Agent Name],OMPAgentList[CurrentOMP],"")</f>
        <v/>
      </c>
    </row>
    <row r="164" spans="1:11" x14ac:dyDescent="0.2">
      <c r="A164" s="77" t="s">
        <v>304</v>
      </c>
      <c r="B164" s="77" t="s">
        <v>121</v>
      </c>
      <c r="C164" s="113" t="s">
        <v>127</v>
      </c>
      <c r="D164" s="94" t="str" cm="1">
        <f t="array" aca="1" ref="D164" ca="1">_xlfn.XLOOKUP(1,(AgentTierChange[Agent Name]=MasterAgentList[[#This Row],[Agent Name]])*(AgentTierChange[Tier Start Date]&lt;=TODAY())*(AgentTierChange[Tier End Date]&gt;=TODAY()),AgentTierChange[Tier],"-")</f>
        <v>Support</v>
      </c>
      <c r="E164" s="108">
        <v>5</v>
      </c>
      <c r="F164" s="111" t="s">
        <v>127</v>
      </c>
      <c r="G164" s="75">
        <v>43017</v>
      </c>
      <c r="H164" s="75"/>
      <c r="I164" s="77" t="str">
        <f ca="1">IF(TODAY()&lt;MasterAgentList[[#This Row],[Live Start Date]]+30,"Nesting (0-30)",IF(TODAY()&lt;MasterAgentList[[#This Row],[Live Start Date]]+60,"Ramping (30-60)",IF(TODAY()&lt;MasterAgentList[[#This Row],[Live Start Date]]+90,"Intermediate (60-90)","Tenured (90+)")))</f>
        <v>Tenured (90+)</v>
      </c>
      <c r="J164" s="77" t="s">
        <v>3042</v>
      </c>
      <c r="K164" s="110" t="str">
        <f>_xlfn.XLOOKUP(MasterAgentList[[#This Row],[Agent Name]],OMPAgentList[Agent Name],OMPAgentList[CurrentOMP],"")</f>
        <v/>
      </c>
    </row>
    <row r="165" spans="1:11" x14ac:dyDescent="0.2">
      <c r="A165" s="77" t="s">
        <v>300</v>
      </c>
      <c r="B165" s="104" t="s">
        <v>27</v>
      </c>
      <c r="C165" s="113" t="s">
        <v>39</v>
      </c>
      <c r="D165" s="94" t="str" cm="1">
        <f t="array" aca="1" ref="D165" ca="1">_xlfn.XLOOKUP(1,(AgentTierChange[Agent Name]=MasterAgentList[[#This Row],[Agent Name]])*(AgentTierChange[Tier Start Date]&lt;=TODAY())*(AgentTierChange[Tier End Date]&gt;=TODAY()),AgentTierChange[Tier],"-")</f>
        <v>GBG</v>
      </c>
      <c r="E165" s="108">
        <v>20</v>
      </c>
      <c r="F165" s="111"/>
      <c r="G165" s="75">
        <v>43598</v>
      </c>
      <c r="H165" s="75"/>
      <c r="I165" s="77" t="str">
        <f ca="1">IF(TODAY()&lt;MasterAgentList[[#This Row],[Live Start Date]]+30,"Nesting (0-30)",IF(TODAY()&lt;MasterAgentList[[#This Row],[Live Start Date]]+60,"Ramping (30-60)",IF(TODAY()&lt;MasterAgentList[[#This Row],[Live Start Date]]+90,"Intermediate (60-90)","Tenured (90+)")))</f>
        <v>Tenured (90+)</v>
      </c>
      <c r="J165" s="77" t="s">
        <v>3038</v>
      </c>
      <c r="K165" s="110" t="str">
        <f>_xlfn.XLOOKUP(MasterAgentList[[#This Row],[Agent Name]],OMPAgentList[Agent Name],OMPAgentList[CurrentOMP],"")</f>
        <v/>
      </c>
    </row>
    <row r="166" spans="1:11" x14ac:dyDescent="0.2">
      <c r="A166" s="77" t="s">
        <v>306</v>
      </c>
      <c r="B166" s="104" t="s">
        <v>29</v>
      </c>
      <c r="C166" s="113" t="s">
        <v>36</v>
      </c>
      <c r="D166" s="94" t="str" cm="1">
        <f t="array" aca="1" ref="D166" ca="1">_xlfn.XLOOKUP(1,(AgentTierChange[Agent Name]=MasterAgentList[[#This Row],[Agent Name]])*(AgentTierChange[Tier Start Date]&lt;=TODAY())*(AgentTierChange[Tier End Date]&gt;=TODAY()),AgentTierChange[Tier],"-")</f>
        <v>GBG</v>
      </c>
      <c r="E166" s="108">
        <v>8</v>
      </c>
      <c r="F166" s="111" t="s">
        <v>59</v>
      </c>
      <c r="G166" s="75">
        <v>43178</v>
      </c>
      <c r="H166" s="75"/>
      <c r="I166" s="77" t="str">
        <f ca="1">IF(TODAY()&lt;MasterAgentList[[#This Row],[Live Start Date]]+30,"Nesting (0-30)",IF(TODAY()&lt;MasterAgentList[[#This Row],[Live Start Date]]+60,"Ramping (30-60)",IF(TODAY()&lt;MasterAgentList[[#This Row],[Live Start Date]]+90,"Intermediate (60-90)","Tenured (90+)")))</f>
        <v>Tenured (90+)</v>
      </c>
      <c r="J166" s="77" t="s">
        <v>3044</v>
      </c>
      <c r="K166" s="110" t="str">
        <f>_xlfn.XLOOKUP(MasterAgentList[[#This Row],[Agent Name]],OMPAgentList[Agent Name],OMPAgentList[CurrentOMP],"")</f>
        <v/>
      </c>
    </row>
    <row r="167" spans="1:11" x14ac:dyDescent="0.2">
      <c r="A167" s="77" t="s">
        <v>305</v>
      </c>
      <c r="B167" s="104" t="s">
        <v>120</v>
      </c>
      <c r="C167" s="113" t="s">
        <v>99</v>
      </c>
      <c r="D167" s="94" t="str" cm="1">
        <f t="array" aca="1" ref="D167" ca="1">_xlfn.XLOOKUP(1,(AgentTierChange[Agent Name]=MasterAgentList[[#This Row],[Agent Name]])*(AgentTierChange[Tier Start Date]&lt;=TODAY())*(AgentTierChange[Tier End Date]&gt;=TODAY()),AgentTierChange[Tier],"-")</f>
        <v>GBG</v>
      </c>
      <c r="E167" s="108">
        <v>7</v>
      </c>
      <c r="F167" s="111"/>
      <c r="G167" s="75">
        <v>43080</v>
      </c>
      <c r="H167" s="75"/>
      <c r="I167" s="77" t="str">
        <f ca="1">IF(TODAY()&lt;MasterAgentList[[#This Row],[Live Start Date]]+30,"Nesting (0-30)",IF(TODAY()&lt;MasterAgentList[[#This Row],[Live Start Date]]+60,"Ramping (30-60)",IF(TODAY()&lt;MasterAgentList[[#This Row],[Live Start Date]]+90,"Intermediate (60-90)","Tenured (90+)")))</f>
        <v>Tenured (90+)</v>
      </c>
      <c r="J167" s="77" t="s">
        <v>3043</v>
      </c>
      <c r="K167" s="110" t="str">
        <f>_xlfn.XLOOKUP(MasterAgentList[[#This Row],[Agent Name]],OMPAgentList[Agent Name],OMPAgentList[CurrentOMP],"")</f>
        <v/>
      </c>
    </row>
    <row r="168" spans="1:11" x14ac:dyDescent="0.2">
      <c r="A168" s="77" t="s">
        <v>307</v>
      </c>
      <c r="B168" s="104" t="s">
        <v>35</v>
      </c>
      <c r="C168" s="113" t="s">
        <v>36</v>
      </c>
      <c r="D168" s="94" t="str" cm="1">
        <f t="array" aca="1" ref="D168" ca="1">_xlfn.XLOOKUP(1,(AgentTierChange[Agent Name]=MasterAgentList[[#This Row],[Agent Name]])*(AgentTierChange[Tier Start Date]&lt;=TODAY())*(AgentTierChange[Tier End Date]&gt;=TODAY()),AgentTierChange[Tier],"-")</f>
        <v>GBG</v>
      </c>
      <c r="E168" s="108">
        <v>19</v>
      </c>
      <c r="F168" s="111"/>
      <c r="G168" s="75">
        <v>43556</v>
      </c>
      <c r="H168" s="75"/>
      <c r="I168" s="77" t="str">
        <f ca="1">IF(TODAY()&lt;MasterAgentList[[#This Row],[Live Start Date]]+30,"Nesting (0-30)",IF(TODAY()&lt;MasterAgentList[[#This Row],[Live Start Date]]+60,"Ramping (30-60)",IF(TODAY()&lt;MasterAgentList[[#This Row],[Live Start Date]]+90,"Intermediate (60-90)","Tenured (90+)")))</f>
        <v>Tenured (90+)</v>
      </c>
      <c r="J168" s="77" t="s">
        <v>3045</v>
      </c>
      <c r="K168" s="110" t="str">
        <f>_xlfn.XLOOKUP(MasterAgentList[[#This Row],[Agent Name]],OMPAgentList[Agent Name],OMPAgentList[CurrentOMP],"")</f>
        <v/>
      </c>
    </row>
    <row r="169" spans="1:11" x14ac:dyDescent="0.2">
      <c r="A169" s="77" t="s">
        <v>308</v>
      </c>
      <c r="B169" s="77" t="s">
        <v>182</v>
      </c>
      <c r="C169" s="63" t="s">
        <v>36</v>
      </c>
      <c r="D169" s="94" t="str" cm="1">
        <f t="array" aca="1" ref="D169" ca="1">_xlfn.XLOOKUP(1,(AgentTierChange[Agent Name]=MasterAgentList[[#This Row],[Agent Name]])*(AgentTierChange[Tier Start Date]&lt;=TODAY())*(AgentTierChange[Tier End Date]&gt;=TODAY()),AgentTierChange[Tier],"-")</f>
        <v>GBG</v>
      </c>
      <c r="E169" s="109">
        <v>37</v>
      </c>
      <c r="F169" s="110"/>
      <c r="G169" s="75">
        <v>44337</v>
      </c>
      <c r="H169" s="75"/>
      <c r="I169" s="77" t="str">
        <f ca="1">IF(TODAY()&lt;MasterAgentList[[#This Row],[Live Start Date]]+30,"Nesting (0-30)",IF(TODAY()&lt;MasterAgentList[[#This Row],[Live Start Date]]+60,"Ramping (30-60)",IF(TODAY()&lt;MasterAgentList[[#This Row],[Live Start Date]]+90,"Intermediate (60-90)","Tenured (90+)")))</f>
        <v>Tenured (90+)</v>
      </c>
      <c r="J169" s="77" t="s">
        <v>3046</v>
      </c>
      <c r="K169" s="110" t="str">
        <f>_xlfn.XLOOKUP(MasterAgentList[[#This Row],[Agent Name]],OMPAgentList[Agent Name],OMPAgentList[CurrentOMP],"")</f>
        <v/>
      </c>
    </row>
    <row r="170" spans="1:11" x14ac:dyDescent="0.2">
      <c r="A170" s="77" t="s">
        <v>2870</v>
      </c>
      <c r="B170" s="94" t="s">
        <v>2883</v>
      </c>
      <c r="C170" s="63" t="s">
        <v>39</v>
      </c>
      <c r="D170" s="77" t="str" cm="1">
        <f t="array" aca="1" ref="D170" ca="1">_xlfn.XLOOKUP(1,(AgentTierChange[Agent Name]=MasterAgentList[[#This Row],[Agent Name]])*(AgentTierChange[Tier Start Date]&lt;=TODAY())*(AgentTierChange[Tier End Date]&gt;=TODAY()),AgentTierChange[Tier],"-")</f>
        <v>SBG</v>
      </c>
      <c r="E170" s="108">
        <v>40</v>
      </c>
      <c r="F170" s="111"/>
      <c r="G170" s="75">
        <v>44410</v>
      </c>
      <c r="H170" s="75"/>
      <c r="I170" s="77" t="str">
        <f ca="1">IF(TODAY()&lt;MasterAgentList[[#This Row],[Live Start Date]]+30,"Nesting (0-30)",IF(TODAY()&lt;MasterAgentList[[#This Row],[Live Start Date]]+60,"Ramping (30-60)",IF(TODAY()&lt;MasterAgentList[[#This Row],[Live Start Date]]+90,"Intermediate (60-90)","Tenured (90+)")))</f>
        <v>Tenured (90+)</v>
      </c>
      <c r="J170" s="77" t="s">
        <v>3047</v>
      </c>
      <c r="K170" s="110" t="str">
        <f>_xlfn.XLOOKUP(MasterAgentList[[#This Row],[Agent Name]],OMPAgentList[Agent Name],OMPAgentList[CurrentOMP],"")</f>
        <v/>
      </c>
    </row>
    <row r="171" spans="1:11" x14ac:dyDescent="0.2">
      <c r="A171" s="77" t="s">
        <v>310</v>
      </c>
      <c r="B171" s="104" t="s">
        <v>52</v>
      </c>
      <c r="C171" s="113" t="s">
        <v>127</v>
      </c>
      <c r="D171" s="94" t="str" cm="1">
        <f t="array" aca="1" ref="D171" ca="1">_xlfn.XLOOKUP(1,(AgentTierChange[Agent Name]=MasterAgentList[[#This Row],[Agent Name]])*(AgentTierChange[Tier Start Date]&lt;=TODAY())*(AgentTierChange[Tier End Date]&gt;=TODAY()),AgentTierChange[Tier],"-")</f>
        <v>Support</v>
      </c>
      <c r="E171" s="108">
        <v>23</v>
      </c>
      <c r="F171" s="111" t="s">
        <v>127</v>
      </c>
      <c r="G171" s="75">
        <v>43718</v>
      </c>
      <c r="H171" s="75"/>
      <c r="I171" s="77" t="str">
        <f ca="1">IF(TODAY()&lt;MasterAgentList[[#This Row],[Live Start Date]]+30,"Nesting (0-30)",IF(TODAY()&lt;MasterAgentList[[#This Row],[Live Start Date]]+60,"Ramping (30-60)",IF(TODAY()&lt;MasterAgentList[[#This Row],[Live Start Date]]+90,"Intermediate (60-90)","Tenured (90+)")))</f>
        <v>Tenured (90+)</v>
      </c>
      <c r="J171" s="77" t="s">
        <v>3049</v>
      </c>
      <c r="K171" s="110" t="str">
        <f>_xlfn.XLOOKUP(MasterAgentList[[#This Row],[Agent Name]],OMPAgentList[Agent Name],OMPAgentList[CurrentOMP],"")</f>
        <v/>
      </c>
    </row>
    <row r="172" spans="1:11" x14ac:dyDescent="0.2">
      <c r="A172" s="77" t="s">
        <v>311</v>
      </c>
      <c r="B172" s="77" t="s">
        <v>159</v>
      </c>
      <c r="C172" s="113" t="s">
        <v>127</v>
      </c>
      <c r="D172" s="94" t="str" cm="1">
        <f t="array" aca="1" ref="D172" ca="1">_xlfn.XLOOKUP(1,(AgentTierChange[Agent Name]=MasterAgentList[[#This Row],[Agent Name]])*(AgentTierChange[Tier Start Date]&lt;=TODAY())*(AgentTierChange[Tier End Date]&gt;=TODAY()),AgentTierChange[Tier],"-")</f>
        <v>Support</v>
      </c>
      <c r="E172" s="108">
        <v>11</v>
      </c>
      <c r="F172" s="111" t="s">
        <v>127</v>
      </c>
      <c r="G172" s="75">
        <v>43227</v>
      </c>
      <c r="H172" s="75"/>
      <c r="I172" s="77" t="str">
        <f ca="1">IF(TODAY()&lt;MasterAgentList[[#This Row],[Live Start Date]]+30,"Nesting (0-30)",IF(TODAY()&lt;MasterAgentList[[#This Row],[Live Start Date]]+60,"Ramping (30-60)",IF(TODAY()&lt;MasterAgentList[[#This Row],[Live Start Date]]+90,"Intermediate (60-90)","Tenured (90+)")))</f>
        <v>Tenured (90+)</v>
      </c>
      <c r="J172" s="77" t="s">
        <v>3050</v>
      </c>
      <c r="K172" s="110" t="str">
        <f>_xlfn.XLOOKUP(MasterAgentList[[#This Row],[Agent Name]],OMPAgentList[Agent Name],OMPAgentList[CurrentOMP],"")</f>
        <v/>
      </c>
    </row>
    <row r="173" spans="1:11" x14ac:dyDescent="0.2">
      <c r="A173" s="77" t="s">
        <v>312</v>
      </c>
      <c r="B173" s="114" t="s">
        <v>142</v>
      </c>
      <c r="C173" s="115" t="s">
        <v>85</v>
      </c>
      <c r="D173" s="94" t="str" cm="1">
        <f t="array" aca="1" ref="D173" ca="1">_xlfn.XLOOKUP(1,(AgentTierChange[Agent Name]=MasterAgentList[[#This Row],[Agent Name]])*(AgentTierChange[Tier Start Date]&lt;=TODAY())*(AgentTierChange[Tier End Date]&gt;=TODAY()),AgentTierChange[Tier],"-")</f>
        <v>SBG</v>
      </c>
      <c r="E173" s="108">
        <v>34</v>
      </c>
      <c r="F173" s="111" t="s">
        <v>48</v>
      </c>
      <c r="G173" s="75">
        <v>44263</v>
      </c>
      <c r="H173" s="75">
        <v>44299</v>
      </c>
      <c r="I173" s="77" t="str">
        <f ca="1">IF(TODAY()&lt;MasterAgentList[[#This Row],[Live Start Date]]+30,"Nesting (0-30)",IF(TODAY()&lt;MasterAgentList[[#This Row],[Live Start Date]]+60,"Ramping (30-60)",IF(TODAY()&lt;MasterAgentList[[#This Row],[Live Start Date]]+90,"Intermediate (60-90)","Tenured (90+)")))</f>
        <v>Tenured (90+)</v>
      </c>
      <c r="J173" s="77" t="s">
        <v>3051</v>
      </c>
      <c r="K173" s="110" t="str">
        <f>_xlfn.XLOOKUP(MasterAgentList[[#This Row],[Agent Name]],OMPAgentList[Agent Name],OMPAgentList[CurrentOMP],"")</f>
        <v/>
      </c>
    </row>
    <row r="174" spans="1:11" x14ac:dyDescent="0.2">
      <c r="A174" s="77" t="s">
        <v>309</v>
      </c>
      <c r="B174" s="116" t="s">
        <v>108</v>
      </c>
      <c r="C174" s="113" t="s">
        <v>8</v>
      </c>
      <c r="D174" s="94" t="str" cm="1">
        <f t="array" aca="1" ref="D174" ca="1">_xlfn.XLOOKUP(1,(AgentTierChange[Agent Name]=MasterAgentList[[#This Row],[Agent Name]])*(AgentTierChange[Tier Start Date]&lt;=TODAY())*(AgentTierChange[Tier End Date]&gt;=TODAY()),AgentTierChange[Tier],"-")</f>
        <v>GBG</v>
      </c>
      <c r="E174" s="108">
        <v>32</v>
      </c>
      <c r="F174" s="111"/>
      <c r="G174" s="75">
        <v>44144</v>
      </c>
      <c r="H174" s="75"/>
      <c r="I174" s="77" t="str">
        <f ca="1">IF(TODAY()&lt;MasterAgentList[[#This Row],[Live Start Date]]+30,"Nesting (0-30)",IF(TODAY()&lt;MasterAgentList[[#This Row],[Live Start Date]]+60,"Ramping (30-60)",IF(TODAY()&lt;MasterAgentList[[#This Row],[Live Start Date]]+90,"Intermediate (60-90)","Tenured (90+)")))</f>
        <v>Tenured (90+)</v>
      </c>
      <c r="J174" s="77" t="s">
        <v>3048</v>
      </c>
      <c r="K174" s="110" t="str">
        <f>_xlfn.XLOOKUP(MasterAgentList[[#This Row],[Agent Name]],OMPAgentList[Agent Name],OMPAgentList[CurrentOMP],"")</f>
        <v>Active</v>
      </c>
    </row>
    <row r="175" spans="1:11" x14ac:dyDescent="0.2">
      <c r="A175" s="77" t="s">
        <v>372</v>
      </c>
      <c r="B175" s="77" t="s">
        <v>356</v>
      </c>
      <c r="C175" s="113" t="s">
        <v>85</v>
      </c>
      <c r="D175" s="77" t="str" cm="1">
        <f t="array" aca="1" ref="D175" ca="1">_xlfn.XLOOKUP(1,(AgentTierChange[Agent Name]=MasterAgentList[[#This Row],[Agent Name]])*(AgentTierChange[Tier Start Date]&lt;=TODAY())*(AgentTierChange[Tier End Date]&gt;=TODAY()),AgentTierChange[Tier],"-")</f>
        <v>SBG</v>
      </c>
      <c r="E175" s="108">
        <v>38</v>
      </c>
      <c r="F175" s="111" t="s">
        <v>48</v>
      </c>
      <c r="G175" s="75">
        <v>44361</v>
      </c>
      <c r="H175" s="75">
        <v>44375</v>
      </c>
      <c r="I175" s="77" t="str">
        <f ca="1">IF(TODAY()&lt;MasterAgentList[[#This Row],[Live Start Date]]+30,"Nesting (0-30)",IF(TODAY()&lt;MasterAgentList[[#This Row],[Live Start Date]]+60,"Ramping (30-60)",IF(TODAY()&lt;MasterAgentList[[#This Row],[Live Start Date]]+90,"Intermediate (60-90)","Tenured (90+)")))</f>
        <v>Tenured (90+)</v>
      </c>
      <c r="J175" s="77" t="s">
        <v>3053</v>
      </c>
      <c r="K175" s="110" t="str">
        <f>_xlfn.XLOOKUP(MasterAgentList[[#This Row],[Agent Name]],OMPAgentList[Agent Name],OMPAgentList[CurrentOMP],"")</f>
        <v/>
      </c>
    </row>
    <row r="176" spans="1:11" x14ac:dyDescent="0.2">
      <c r="A176" s="77" t="s">
        <v>314</v>
      </c>
      <c r="B176" s="77" t="s">
        <v>30</v>
      </c>
      <c r="C176" s="113" t="s">
        <v>127</v>
      </c>
      <c r="D176" s="94" t="str" cm="1">
        <f t="array" aca="1" ref="D176" ca="1">_xlfn.XLOOKUP(1,(AgentTierChange[Agent Name]=MasterAgentList[[#This Row],[Agent Name]])*(AgentTierChange[Tier Start Date]&lt;=TODAY())*(AgentTierChange[Tier End Date]&gt;=TODAY()),AgentTierChange[Tier],"-")</f>
        <v>Support</v>
      </c>
      <c r="E176" s="108">
        <v>14</v>
      </c>
      <c r="F176" s="111" t="s">
        <v>127</v>
      </c>
      <c r="G176" s="75">
        <v>43410</v>
      </c>
      <c r="H176" s="75"/>
      <c r="I176" s="77" t="str">
        <f ca="1">IF(TODAY()&lt;MasterAgentList[[#This Row],[Live Start Date]]+30,"Nesting (0-30)",IF(TODAY()&lt;MasterAgentList[[#This Row],[Live Start Date]]+60,"Ramping (30-60)",IF(TODAY()&lt;MasterAgentList[[#This Row],[Live Start Date]]+90,"Intermediate (60-90)","Tenured (90+)")))</f>
        <v>Tenured (90+)</v>
      </c>
      <c r="J176" s="77" t="s">
        <v>3054</v>
      </c>
      <c r="K176" s="110" t="str">
        <f>_xlfn.XLOOKUP(MasterAgentList[[#This Row],[Agent Name]],OMPAgentList[Agent Name],OMPAgentList[CurrentOMP],"")</f>
        <v/>
      </c>
    </row>
    <row r="177" spans="1:11" x14ac:dyDescent="0.2">
      <c r="A177" s="77" t="s">
        <v>313</v>
      </c>
      <c r="B177" s="104" t="s">
        <v>72</v>
      </c>
      <c r="C177" s="113" t="s">
        <v>109</v>
      </c>
      <c r="D177" s="94" t="str" cm="1">
        <f t="array" aca="1" ref="D177" ca="1">_xlfn.XLOOKUP(1,(AgentTierChange[Agent Name]=MasterAgentList[[#This Row],[Agent Name]])*(AgentTierChange[Tier Start Date]&lt;=TODAY())*(AgentTierChange[Tier End Date]&gt;=TODAY()),AgentTierChange[Tier],"-")</f>
        <v>ES</v>
      </c>
      <c r="E177" s="108">
        <v>26</v>
      </c>
      <c r="F177" s="111"/>
      <c r="G177" s="75">
        <v>43864</v>
      </c>
      <c r="H177" s="75"/>
      <c r="I177" s="77" t="str">
        <f ca="1">IF(TODAY()&lt;MasterAgentList[[#This Row],[Live Start Date]]+30,"Nesting (0-30)",IF(TODAY()&lt;MasterAgentList[[#This Row],[Live Start Date]]+60,"Ramping (30-60)",IF(TODAY()&lt;MasterAgentList[[#This Row],[Live Start Date]]+90,"Intermediate (60-90)","Tenured (90+)")))</f>
        <v>Tenured (90+)</v>
      </c>
      <c r="J177" s="77" t="s">
        <v>3052</v>
      </c>
      <c r="K177" s="110" t="str">
        <f>_xlfn.XLOOKUP(MasterAgentList[[#This Row],[Agent Name]],OMPAgentList[Agent Name],OMPAgentList[CurrentOMP],"")</f>
        <v/>
      </c>
    </row>
    <row r="178" spans="1:11" x14ac:dyDescent="0.2">
      <c r="A178" s="77" t="s">
        <v>373</v>
      </c>
      <c r="B178" s="77" t="s">
        <v>357</v>
      </c>
      <c r="C178" s="113" t="s">
        <v>37</v>
      </c>
      <c r="D178" s="77" t="str" cm="1">
        <f t="array" aca="1" ref="D178" ca="1">_xlfn.XLOOKUP(1,(AgentTierChange[Agent Name]=MasterAgentList[[#This Row],[Agent Name]])*(AgentTierChange[Tier Start Date]&lt;=TODAY())*(AgentTierChange[Tier End Date]&gt;=TODAY()),AgentTierChange[Tier],"-")</f>
        <v>GBG</v>
      </c>
      <c r="E178" s="108">
        <v>38</v>
      </c>
      <c r="F178" s="111"/>
      <c r="G178" s="75">
        <v>44361</v>
      </c>
      <c r="H178" s="75"/>
      <c r="I178" s="77" t="str">
        <f ca="1">IF(TODAY()&lt;MasterAgentList[[#This Row],[Live Start Date]]+30,"Nesting (0-30)",IF(TODAY()&lt;MasterAgentList[[#This Row],[Live Start Date]]+60,"Ramping (30-60)",IF(TODAY()&lt;MasterAgentList[[#This Row],[Live Start Date]]+90,"Intermediate (60-90)","Tenured (90+)")))</f>
        <v>Tenured (90+)</v>
      </c>
      <c r="J178" s="77" t="s">
        <v>3055</v>
      </c>
      <c r="K178" s="110" t="str">
        <f>_xlfn.XLOOKUP(MasterAgentList[[#This Row],[Agent Name]],OMPAgentList[Agent Name],OMPAgentList[CurrentOMP],"")</f>
        <v/>
      </c>
    </row>
    <row r="179" spans="1:11" x14ac:dyDescent="0.2">
      <c r="A179" s="77" t="s">
        <v>316</v>
      </c>
      <c r="B179" s="77" t="s">
        <v>31</v>
      </c>
      <c r="C179" s="113" t="s">
        <v>127</v>
      </c>
      <c r="D179" s="94" t="str" cm="1">
        <f t="array" aca="1" ref="D179" ca="1">_xlfn.XLOOKUP(1,(AgentTierChange[Agent Name]=MasterAgentList[[#This Row],[Agent Name]])*(AgentTierChange[Tier Start Date]&lt;=TODAY())*(AgentTierChange[Tier End Date]&gt;=TODAY()),AgentTierChange[Tier],"-")</f>
        <v>Support</v>
      </c>
      <c r="E179" s="108">
        <v>13</v>
      </c>
      <c r="F179" s="111" t="s">
        <v>127</v>
      </c>
      <c r="G179" s="75">
        <v>43381</v>
      </c>
      <c r="H179" s="75"/>
      <c r="I179" s="77" t="str">
        <f ca="1">IF(TODAY()&lt;MasterAgentList[[#This Row],[Live Start Date]]+30,"Nesting (0-30)",IF(TODAY()&lt;MasterAgentList[[#This Row],[Live Start Date]]+60,"Ramping (30-60)",IF(TODAY()&lt;MasterAgentList[[#This Row],[Live Start Date]]+90,"Intermediate (60-90)","Tenured (90+)")))</f>
        <v>Tenured (90+)</v>
      </c>
      <c r="J179" s="77" t="s">
        <v>3057</v>
      </c>
      <c r="K179" s="110" t="str">
        <f>_xlfn.XLOOKUP(MasterAgentList[[#This Row],[Agent Name]],OMPAgentList[Agent Name],OMPAgentList[CurrentOMP],"")</f>
        <v/>
      </c>
    </row>
    <row r="180" spans="1:11" x14ac:dyDescent="0.2">
      <c r="A180" s="77" t="s">
        <v>317</v>
      </c>
      <c r="B180" s="114" t="s">
        <v>143</v>
      </c>
      <c r="C180" s="115" t="s">
        <v>85</v>
      </c>
      <c r="D180" s="94" t="str" cm="1">
        <f t="array" aca="1" ref="D180" ca="1">_xlfn.XLOOKUP(1,(AgentTierChange[Agent Name]=MasterAgentList[[#This Row],[Agent Name]])*(AgentTierChange[Tier Start Date]&lt;=TODAY())*(AgentTierChange[Tier End Date]&gt;=TODAY()),AgentTierChange[Tier],"-")</f>
        <v>-</v>
      </c>
      <c r="E180" s="108">
        <v>34</v>
      </c>
      <c r="F180" s="111" t="s">
        <v>48</v>
      </c>
      <c r="G180" s="75">
        <v>44263</v>
      </c>
      <c r="H180" s="75">
        <v>44266</v>
      </c>
      <c r="I180" s="77" t="str">
        <f ca="1">IF(TODAY()&lt;MasterAgentList[[#This Row],[Live Start Date]]+30,"Nesting (0-30)",IF(TODAY()&lt;MasterAgentList[[#This Row],[Live Start Date]]+60,"Ramping (30-60)",IF(TODAY()&lt;MasterAgentList[[#This Row],[Live Start Date]]+90,"Intermediate (60-90)","Tenured (90+)")))</f>
        <v>Tenured (90+)</v>
      </c>
      <c r="J180" s="77" t="s">
        <v>3058</v>
      </c>
      <c r="K180" s="110" t="str">
        <f>_xlfn.XLOOKUP(MasterAgentList[[#This Row],[Agent Name]],OMPAgentList[Agent Name],OMPAgentList[CurrentOMP],"")</f>
        <v/>
      </c>
    </row>
    <row r="181" spans="1:11" x14ac:dyDescent="0.2">
      <c r="A181" s="77" t="s">
        <v>318</v>
      </c>
      <c r="B181" s="77" t="s">
        <v>122</v>
      </c>
      <c r="C181" s="113" t="s">
        <v>127</v>
      </c>
      <c r="D181" s="94" t="str" cm="1">
        <f t="array" aca="1" ref="D181" ca="1">_xlfn.XLOOKUP(1,(AgentTierChange[Agent Name]=MasterAgentList[[#This Row],[Agent Name]])*(AgentTierChange[Tier Start Date]&lt;=TODAY())*(AgentTierChange[Tier End Date]&gt;=TODAY()),AgentTierChange[Tier],"-")</f>
        <v>Support</v>
      </c>
      <c r="E181" s="108">
        <v>1</v>
      </c>
      <c r="F181" s="111" t="s">
        <v>127</v>
      </c>
      <c r="G181" s="75">
        <v>42852</v>
      </c>
      <c r="H181" s="75"/>
      <c r="I181" s="77" t="str">
        <f ca="1">IF(TODAY()&lt;MasterAgentList[[#This Row],[Live Start Date]]+30,"Nesting (0-30)",IF(TODAY()&lt;MasterAgentList[[#This Row],[Live Start Date]]+60,"Ramping (30-60)",IF(TODAY()&lt;MasterAgentList[[#This Row],[Live Start Date]]+90,"Intermediate (60-90)","Tenured (90+)")))</f>
        <v>Tenured (90+)</v>
      </c>
      <c r="J181" s="77" t="s">
        <v>3059</v>
      </c>
      <c r="K181" s="110" t="str">
        <f>_xlfn.XLOOKUP(MasterAgentList[[#This Row],[Agent Name]],OMPAgentList[Agent Name],OMPAgentList[CurrentOMP],"")</f>
        <v/>
      </c>
    </row>
    <row r="182" spans="1:11" x14ac:dyDescent="0.2">
      <c r="A182" s="77" t="s">
        <v>319</v>
      </c>
      <c r="B182" s="118" t="s">
        <v>45</v>
      </c>
      <c r="C182" s="113" t="s">
        <v>37</v>
      </c>
      <c r="D182" s="94" t="str" cm="1">
        <f t="array" aca="1" ref="D182" ca="1">_xlfn.XLOOKUP(1,(AgentTierChange[Agent Name]=MasterAgentList[[#This Row],[Agent Name]])*(AgentTierChange[Tier Start Date]&lt;=TODAY())*(AgentTierChange[Tier End Date]&gt;=TODAY()),AgentTierChange[Tier],"-")</f>
        <v>GBG</v>
      </c>
      <c r="E182" s="108">
        <v>22</v>
      </c>
      <c r="F182" s="111" t="s">
        <v>48</v>
      </c>
      <c r="G182" s="75">
        <v>43682</v>
      </c>
      <c r="H182" s="75">
        <v>44319</v>
      </c>
      <c r="I182" s="77" t="str">
        <f ca="1">IF(TODAY()&lt;MasterAgentList[[#This Row],[Live Start Date]]+30,"Nesting (0-30)",IF(TODAY()&lt;MasterAgentList[[#This Row],[Live Start Date]]+60,"Ramping (30-60)",IF(TODAY()&lt;MasterAgentList[[#This Row],[Live Start Date]]+90,"Intermediate (60-90)","Tenured (90+)")))</f>
        <v>Tenured (90+)</v>
      </c>
      <c r="J182" s="77" t="s">
        <v>3060</v>
      </c>
      <c r="K182" s="110" t="str">
        <f>_xlfn.XLOOKUP(MasterAgentList[[#This Row],[Agent Name]],OMPAgentList[Agent Name],OMPAgentList[CurrentOMP],"")</f>
        <v/>
      </c>
    </row>
    <row r="183" spans="1:11" x14ac:dyDescent="0.2">
      <c r="A183" s="77" t="s">
        <v>320</v>
      </c>
      <c r="B183" s="104" t="s">
        <v>32</v>
      </c>
      <c r="C183" s="113" t="s">
        <v>127</v>
      </c>
      <c r="D183" s="94" t="str" cm="1">
        <f t="array" aca="1" ref="D183" ca="1">_xlfn.XLOOKUP(1,(AgentTierChange[Agent Name]=MasterAgentList[[#This Row],[Agent Name]])*(AgentTierChange[Tier Start Date]&lt;=TODAY())*(AgentTierChange[Tier End Date]&gt;=TODAY()),AgentTierChange[Tier],"-")</f>
        <v>Support</v>
      </c>
      <c r="E183" s="108">
        <v>19</v>
      </c>
      <c r="F183" s="111" t="s">
        <v>127</v>
      </c>
      <c r="G183" s="75">
        <v>43556</v>
      </c>
      <c r="H183" s="75">
        <v>44235</v>
      </c>
      <c r="I183" s="77" t="str">
        <f ca="1">IF(TODAY()&lt;MasterAgentList[[#This Row],[Live Start Date]]+30,"Nesting (0-30)",IF(TODAY()&lt;MasterAgentList[[#This Row],[Live Start Date]]+60,"Ramping (30-60)",IF(TODAY()&lt;MasterAgentList[[#This Row],[Live Start Date]]+90,"Intermediate (60-90)","Tenured (90+)")))</f>
        <v>Tenured (90+)</v>
      </c>
      <c r="J183" s="77" t="s">
        <v>3061</v>
      </c>
      <c r="K183" s="110" t="str">
        <f>_xlfn.XLOOKUP(MasterAgentList[[#This Row],[Agent Name]],OMPAgentList[Agent Name],OMPAgentList[CurrentOMP],"")</f>
        <v/>
      </c>
    </row>
    <row r="184" spans="1:11" x14ac:dyDescent="0.2">
      <c r="A184" s="77" t="s">
        <v>315</v>
      </c>
      <c r="B184" s="118" t="s">
        <v>80</v>
      </c>
      <c r="C184" s="113" t="s">
        <v>37</v>
      </c>
      <c r="D184" s="94" t="str" cm="1">
        <f t="array" aca="1" ref="D184" ca="1">_xlfn.XLOOKUP(1,(AgentTierChange[Agent Name]=MasterAgentList[[#This Row],[Agent Name]])*(AgentTierChange[Tier Start Date]&lt;=TODAY())*(AgentTierChange[Tier End Date]&gt;=TODAY()),AgentTierChange[Tier],"-")</f>
        <v>GBG</v>
      </c>
      <c r="E184" s="108">
        <v>27</v>
      </c>
      <c r="F184" s="111"/>
      <c r="G184" s="75">
        <v>43899</v>
      </c>
      <c r="H184" s="75"/>
      <c r="I184" s="77" t="str">
        <f ca="1">IF(TODAY()&lt;MasterAgentList[[#This Row],[Live Start Date]]+30,"Nesting (0-30)",IF(TODAY()&lt;MasterAgentList[[#This Row],[Live Start Date]]+60,"Ramping (30-60)",IF(TODAY()&lt;MasterAgentList[[#This Row],[Live Start Date]]+90,"Intermediate (60-90)","Tenured (90+)")))</f>
        <v>Tenured (90+)</v>
      </c>
      <c r="J184" s="77" t="s">
        <v>3056</v>
      </c>
      <c r="K184" s="110" t="str">
        <f>_xlfn.XLOOKUP(MasterAgentList[[#This Row],[Agent Name]],OMPAgentList[Agent Name],OMPAgentList[CurrentOMP],"")</f>
        <v/>
      </c>
    </row>
    <row r="185" spans="1:11" x14ac:dyDescent="0.2">
      <c r="A185" s="77" t="s">
        <v>321</v>
      </c>
      <c r="B185" s="104" t="s">
        <v>40</v>
      </c>
      <c r="C185" s="113" t="s">
        <v>127</v>
      </c>
      <c r="D185" s="94" t="str" cm="1">
        <f t="array" aca="1" ref="D185" ca="1">_xlfn.XLOOKUP(1,(AgentTierChange[Agent Name]=MasterAgentList[[#This Row],[Agent Name]])*(AgentTierChange[Tier Start Date]&lt;=TODAY())*(AgentTierChange[Tier End Date]&gt;=TODAY()),AgentTierChange[Tier],"-")</f>
        <v>Support</v>
      </c>
      <c r="E185" s="108">
        <v>21</v>
      </c>
      <c r="F185" s="111" t="s">
        <v>127</v>
      </c>
      <c r="G185" s="75">
        <v>43640</v>
      </c>
      <c r="H185" s="75"/>
      <c r="I185" s="77" t="str">
        <f ca="1">IF(TODAY()&lt;MasterAgentList[[#This Row],[Live Start Date]]+30,"Nesting (0-30)",IF(TODAY()&lt;MasterAgentList[[#This Row],[Live Start Date]]+60,"Ramping (30-60)",IF(TODAY()&lt;MasterAgentList[[#This Row],[Live Start Date]]+90,"Intermediate (60-90)","Tenured (90+)")))</f>
        <v>Tenured (90+)</v>
      </c>
      <c r="J185" s="77" t="s">
        <v>3063</v>
      </c>
      <c r="K185" s="110" t="str">
        <f>_xlfn.XLOOKUP(MasterAgentList[[#This Row],[Agent Name]],OMPAgentList[Agent Name],OMPAgentList[CurrentOMP],"")</f>
        <v/>
      </c>
    </row>
    <row r="186" spans="1:11" x14ac:dyDescent="0.2">
      <c r="A186" s="77" t="s">
        <v>2871</v>
      </c>
      <c r="B186" s="94" t="s">
        <v>2884</v>
      </c>
      <c r="C186" s="63" t="s">
        <v>375</v>
      </c>
      <c r="D186" s="77" t="str" cm="1">
        <f t="array" aca="1" ref="D186" ca="1">_xlfn.XLOOKUP(1,(AgentTierChange[Agent Name]=MasterAgentList[[#This Row],[Agent Name]])*(AgentTierChange[Tier Start Date]&lt;=TODAY())*(AgentTierChange[Tier End Date]&gt;=TODAY()),AgentTierChange[Tier],"-")</f>
        <v>SBG</v>
      </c>
      <c r="E186" s="108">
        <v>40</v>
      </c>
      <c r="F186" s="111"/>
      <c r="G186" s="75">
        <v>44410</v>
      </c>
      <c r="H186" s="75"/>
      <c r="I186" s="77" t="str">
        <f ca="1">IF(TODAY()&lt;MasterAgentList[[#This Row],[Live Start Date]]+30,"Nesting (0-30)",IF(TODAY()&lt;MasterAgentList[[#This Row],[Live Start Date]]+60,"Ramping (30-60)",IF(TODAY()&lt;MasterAgentList[[#This Row],[Live Start Date]]+90,"Intermediate (60-90)","Tenured (90+)")))</f>
        <v>Tenured (90+)</v>
      </c>
      <c r="J186" s="77" t="s">
        <v>3062</v>
      </c>
      <c r="K186" s="110" t="str">
        <f>_xlfn.XLOOKUP(MasterAgentList[[#This Row],[Agent Name]],OMPAgentList[Agent Name],OMPAgentList[CurrentOMP],"")</f>
        <v/>
      </c>
    </row>
    <row r="187" spans="1:11" x14ac:dyDescent="0.2">
      <c r="A187" s="77" t="s">
        <v>322</v>
      </c>
      <c r="B187" s="77" t="s">
        <v>118</v>
      </c>
      <c r="C187" s="113" t="s">
        <v>36</v>
      </c>
      <c r="D187" s="94" t="str" cm="1">
        <f t="array" aca="1" ref="D187" ca="1">_xlfn.XLOOKUP(1,(AgentTierChange[Agent Name]=MasterAgentList[[#This Row],[Agent Name]])*(AgentTierChange[Tier Start Date]&lt;=TODAY())*(AgentTierChange[Tier End Date]&gt;=TODAY()),AgentTierChange[Tier],"-")</f>
        <v>GBG</v>
      </c>
      <c r="E187" s="108">
        <v>33</v>
      </c>
      <c r="F187" s="111"/>
      <c r="G187" s="75">
        <v>44232</v>
      </c>
      <c r="H187" s="75"/>
      <c r="I187" s="77" t="str">
        <f ca="1">IF(TODAY()&lt;MasterAgentList[[#This Row],[Live Start Date]]+30,"Nesting (0-30)",IF(TODAY()&lt;MasterAgentList[[#This Row],[Live Start Date]]+60,"Ramping (30-60)",IF(TODAY()&lt;MasterAgentList[[#This Row],[Live Start Date]]+90,"Intermediate (60-90)","Tenured (90+)")))</f>
        <v>Tenured (90+)</v>
      </c>
      <c r="J187" s="77" t="s">
        <v>3064</v>
      </c>
      <c r="K187" s="110" t="str">
        <f>_xlfn.XLOOKUP(MasterAgentList[[#This Row],[Agent Name]],OMPAgentList[Agent Name],OMPAgentList[CurrentOMP],"")</f>
        <v/>
      </c>
    </row>
    <row r="188" spans="1:11" x14ac:dyDescent="0.2">
      <c r="A188" s="77" t="s">
        <v>323</v>
      </c>
      <c r="B188" s="114" t="s">
        <v>144</v>
      </c>
      <c r="C188" s="115" t="s">
        <v>85</v>
      </c>
      <c r="D188" s="94" t="str" cm="1">
        <f t="array" aca="1" ref="D188" ca="1">_xlfn.XLOOKUP(1,(AgentTierChange[Agent Name]=MasterAgentList[[#This Row],[Agent Name]])*(AgentTierChange[Tier Start Date]&lt;=TODAY())*(AgentTierChange[Tier End Date]&gt;=TODAY()),AgentTierChange[Tier],"-")</f>
        <v>GBG</v>
      </c>
      <c r="E188" s="108">
        <v>34</v>
      </c>
      <c r="F188" s="111" t="s">
        <v>48</v>
      </c>
      <c r="G188" s="75">
        <v>44263</v>
      </c>
      <c r="H188" s="75">
        <v>44469</v>
      </c>
      <c r="I188" s="77" t="str">
        <f ca="1">IF(TODAY()&lt;MasterAgentList[[#This Row],[Live Start Date]]+30,"Nesting (0-30)",IF(TODAY()&lt;MasterAgentList[[#This Row],[Live Start Date]]+60,"Ramping (30-60)",IF(TODAY()&lt;MasterAgentList[[#This Row],[Live Start Date]]+90,"Intermediate (60-90)","Tenured (90+)")))</f>
        <v>Tenured (90+)</v>
      </c>
      <c r="J188" s="77" t="s">
        <v>3065</v>
      </c>
      <c r="K188" s="110" t="str">
        <f>_xlfn.XLOOKUP(MasterAgentList[[#This Row],[Agent Name]],OMPAgentList[Agent Name],OMPAgentList[CurrentOMP],"")</f>
        <v/>
      </c>
    </row>
    <row r="189" spans="1:11" x14ac:dyDescent="0.2">
      <c r="A189" s="77" t="s">
        <v>325</v>
      </c>
      <c r="B189" s="77" t="s">
        <v>183</v>
      </c>
      <c r="C189" s="63" t="s">
        <v>85</v>
      </c>
      <c r="D189" s="94" t="str" cm="1">
        <f t="array" aca="1" ref="D189" ca="1">_xlfn.XLOOKUP(1,(AgentTierChange[Agent Name]=MasterAgentList[[#This Row],[Agent Name]])*(AgentTierChange[Tier Start Date]&lt;=TODAY())*(AgentTierChange[Tier End Date]&gt;=TODAY()),AgentTierChange[Tier],"-")</f>
        <v>SBG</v>
      </c>
      <c r="E189" s="109">
        <v>37</v>
      </c>
      <c r="F189" s="110" t="s">
        <v>48</v>
      </c>
      <c r="G189" s="75">
        <v>44337</v>
      </c>
      <c r="H189" s="75">
        <v>44365</v>
      </c>
      <c r="I189" s="77" t="str">
        <f ca="1">IF(TODAY()&lt;MasterAgentList[[#This Row],[Live Start Date]]+30,"Nesting (0-30)",IF(TODAY()&lt;MasterAgentList[[#This Row],[Live Start Date]]+60,"Ramping (30-60)",IF(TODAY()&lt;MasterAgentList[[#This Row],[Live Start Date]]+90,"Intermediate (60-90)","Tenured (90+)")))</f>
        <v>Tenured (90+)</v>
      </c>
      <c r="J189" s="77" t="s">
        <v>3067</v>
      </c>
      <c r="K189" s="110" t="str">
        <f>_xlfn.XLOOKUP(MasterAgentList[[#This Row],[Agent Name]],OMPAgentList[Agent Name],OMPAgentList[CurrentOMP],"")</f>
        <v/>
      </c>
    </row>
    <row r="190" spans="1:11" x14ac:dyDescent="0.2">
      <c r="A190" s="77" t="s">
        <v>324</v>
      </c>
      <c r="B190" s="114" t="s">
        <v>91</v>
      </c>
      <c r="C190" s="113" t="s">
        <v>39</v>
      </c>
      <c r="D190" s="94" t="str" cm="1">
        <f t="array" aca="1" ref="D190" ca="1">_xlfn.XLOOKUP(1,(AgentTierChange[Agent Name]=MasterAgentList[[#This Row],[Agent Name]])*(AgentTierChange[Tier Start Date]&lt;=TODAY())*(AgentTierChange[Tier End Date]&gt;=TODAY()),AgentTierChange[Tier],"-")</f>
        <v>GBG</v>
      </c>
      <c r="E190" s="108">
        <v>29</v>
      </c>
      <c r="F190" s="111" t="s">
        <v>48</v>
      </c>
      <c r="G190" s="75">
        <v>44046</v>
      </c>
      <c r="H190" s="75">
        <v>44491</v>
      </c>
      <c r="I190" s="77" t="str">
        <f ca="1">IF(TODAY()&lt;MasterAgentList[[#This Row],[Live Start Date]]+30,"Nesting (0-30)",IF(TODAY()&lt;MasterAgentList[[#This Row],[Live Start Date]]+60,"Ramping (30-60)",IF(TODAY()&lt;MasterAgentList[[#This Row],[Live Start Date]]+90,"Intermediate (60-90)","Tenured (90+)")))</f>
        <v>Tenured (90+)</v>
      </c>
      <c r="J190" s="77" t="s">
        <v>3066</v>
      </c>
      <c r="K190" s="110" t="str">
        <f>_xlfn.XLOOKUP(MasterAgentList[[#This Row],[Agent Name]],OMPAgentList[Agent Name],OMPAgentList[CurrentOMP],"")</f>
        <v/>
      </c>
    </row>
    <row r="191" spans="1:11" x14ac:dyDescent="0.2">
      <c r="A191" s="77" t="s">
        <v>2872</v>
      </c>
      <c r="B191" s="94" t="s">
        <v>2885</v>
      </c>
      <c r="C191" s="63" t="s">
        <v>375</v>
      </c>
      <c r="D191" s="77" t="str" cm="1">
        <f t="array" aca="1" ref="D191" ca="1">_xlfn.XLOOKUP(1,(AgentTierChange[Agent Name]=MasterAgentList[[#This Row],[Agent Name]])*(AgentTierChange[Tier Start Date]&lt;=TODAY())*(AgentTierChange[Tier End Date]&gt;=TODAY()),AgentTierChange[Tier],"-")</f>
        <v>SBG</v>
      </c>
      <c r="E191" s="108">
        <v>40</v>
      </c>
      <c r="F191" s="111" t="s">
        <v>48</v>
      </c>
      <c r="G191" s="75">
        <v>44410</v>
      </c>
      <c r="H191" s="75">
        <v>44459</v>
      </c>
      <c r="I191" s="77" t="str">
        <f ca="1">IF(TODAY()&lt;MasterAgentList[[#This Row],[Live Start Date]]+30,"Nesting (0-30)",IF(TODAY()&lt;MasterAgentList[[#This Row],[Live Start Date]]+60,"Ramping (30-60)",IF(TODAY()&lt;MasterAgentList[[#This Row],[Live Start Date]]+90,"Intermediate (60-90)","Tenured (90+)")))</f>
        <v>Tenured (90+)</v>
      </c>
      <c r="J191" s="77" t="s">
        <v>3068</v>
      </c>
      <c r="K191" s="110" t="str">
        <f>_xlfn.XLOOKUP(MasterAgentList[[#This Row],[Agent Name]],OMPAgentList[Agent Name],OMPAgentList[CurrentOMP],"")</f>
        <v>Inactive</v>
      </c>
    </row>
    <row r="192" spans="1:11" x14ac:dyDescent="0.2">
      <c r="A192" s="94" t="s">
        <v>6306</v>
      </c>
      <c r="B192" s="94" t="s">
        <v>6297</v>
      </c>
      <c r="C192" s="113" t="s">
        <v>113</v>
      </c>
      <c r="D192" s="77" t="str" cm="1">
        <f t="array" aca="1" ref="D192" ca="1">_xlfn.XLOOKUP(1,(AgentTierChange[Agent Name]=MasterAgentList[[#This Row],[Agent Name]])*(AgentTierChange[Tier Start Date]&lt;=TODAY())*(AgentTierChange[Tier End Date]&gt;=TODAY()),AgentTierChange[Tier],"-")</f>
        <v>Nesting</v>
      </c>
      <c r="E192" s="108">
        <v>41</v>
      </c>
      <c r="F192" s="111"/>
      <c r="G192" s="75">
        <v>44438</v>
      </c>
      <c r="H192" s="75"/>
      <c r="I192" s="77" t="str">
        <f ca="1">IF(TODAY()&lt;MasterAgentList[[#This Row],[Live Start Date]]+30,"Nesting (0-30)",IF(TODAY()&lt;MasterAgentList[[#This Row],[Live Start Date]]+60,"Ramping (30-60)",IF(TODAY()&lt;MasterAgentList[[#This Row],[Live Start Date]]+90,"Intermediate (60-90)","Tenured (90+)")))</f>
        <v>Intermediate (60-90)</v>
      </c>
      <c r="J192" s="77" t="s">
        <v>6322</v>
      </c>
      <c r="K192" s="110" t="str">
        <f>_xlfn.XLOOKUP(MasterAgentList[[#This Row],[Agent Name]],OMPAgentList[Agent Name],OMPAgentList[CurrentOMP],"")</f>
        <v/>
      </c>
    </row>
    <row r="193" spans="1:11" x14ac:dyDescent="0.2">
      <c r="A193" s="77" t="s">
        <v>327</v>
      </c>
      <c r="B193" s="118" t="s">
        <v>33</v>
      </c>
      <c r="C193" s="113" t="s">
        <v>127</v>
      </c>
      <c r="D193" s="94" t="str" cm="1">
        <f t="array" aca="1" ref="D193" ca="1">_xlfn.XLOOKUP(1,(AgentTierChange[Agent Name]=MasterAgentList[[#This Row],[Agent Name]])*(AgentTierChange[Tier Start Date]&lt;=TODAY())*(AgentTierChange[Tier End Date]&gt;=TODAY()),AgentTierChange[Tier],"-")</f>
        <v>Support</v>
      </c>
      <c r="E193" s="108">
        <v>7</v>
      </c>
      <c r="F193" s="111" t="s">
        <v>127</v>
      </c>
      <c r="G193" s="75">
        <v>43080</v>
      </c>
      <c r="H193" s="75"/>
      <c r="I193" s="77" t="str">
        <f ca="1">IF(TODAY()&lt;MasterAgentList[[#This Row],[Live Start Date]]+30,"Nesting (0-30)",IF(TODAY()&lt;MasterAgentList[[#This Row],[Live Start Date]]+60,"Ramping (30-60)",IF(TODAY()&lt;MasterAgentList[[#This Row],[Live Start Date]]+90,"Intermediate (60-90)","Tenured (90+)")))</f>
        <v>Tenured (90+)</v>
      </c>
      <c r="J193" s="77" t="s">
        <v>3070</v>
      </c>
      <c r="K193" s="110" t="str">
        <f>_xlfn.XLOOKUP(MasterAgentList[[#This Row],[Agent Name]],OMPAgentList[Agent Name],OMPAgentList[CurrentOMP],"")</f>
        <v/>
      </c>
    </row>
    <row r="194" spans="1:11" x14ac:dyDescent="0.2">
      <c r="A194" s="77" t="s">
        <v>326</v>
      </c>
      <c r="B194" s="114" t="s">
        <v>145</v>
      </c>
      <c r="C194" s="115" t="s">
        <v>85</v>
      </c>
      <c r="D194" s="94" t="str" cm="1">
        <f t="array" aca="1" ref="D194" ca="1">_xlfn.XLOOKUP(1,(AgentTierChange[Agent Name]=MasterAgentList[[#This Row],[Agent Name]])*(AgentTierChange[Tier Start Date]&lt;=TODAY())*(AgentTierChange[Tier End Date]&gt;=TODAY()),AgentTierChange[Tier],"-")</f>
        <v>GBG</v>
      </c>
      <c r="E194" s="108">
        <v>34</v>
      </c>
      <c r="F194" s="111"/>
      <c r="G194" s="75">
        <v>44263</v>
      </c>
      <c r="H194" s="75"/>
      <c r="I194" s="77" t="str">
        <f ca="1">IF(TODAY()&lt;MasterAgentList[[#This Row],[Live Start Date]]+30,"Nesting (0-30)",IF(TODAY()&lt;MasterAgentList[[#This Row],[Live Start Date]]+60,"Ramping (30-60)",IF(TODAY()&lt;MasterAgentList[[#This Row],[Live Start Date]]+90,"Intermediate (60-90)","Tenured (90+)")))</f>
        <v>Tenured (90+)</v>
      </c>
      <c r="J194" s="77" t="s">
        <v>3069</v>
      </c>
      <c r="K194" s="110" t="str">
        <f>_xlfn.XLOOKUP(MasterAgentList[[#This Row],[Agent Name]],OMPAgentList[Agent Name],OMPAgentList[CurrentOMP],"")</f>
        <v>Inactive</v>
      </c>
    </row>
    <row r="195" spans="1:11" x14ac:dyDescent="0.2">
      <c r="A195" s="77" t="s">
        <v>328</v>
      </c>
      <c r="B195" s="104" t="s">
        <v>34</v>
      </c>
      <c r="C195" s="113" t="s">
        <v>127</v>
      </c>
      <c r="D195" s="94" t="str" cm="1">
        <f t="array" aca="1" ref="D195" ca="1">_xlfn.XLOOKUP(1,(AgentTierChange[Agent Name]=MasterAgentList[[#This Row],[Agent Name]])*(AgentTierChange[Tier Start Date]&lt;=TODAY())*(AgentTierChange[Tier End Date]&gt;=TODAY()),AgentTierChange[Tier],"-")</f>
        <v>Support</v>
      </c>
      <c r="E195" s="108">
        <v>15</v>
      </c>
      <c r="F195" s="111" t="s">
        <v>127</v>
      </c>
      <c r="G195" s="75">
        <v>43444</v>
      </c>
      <c r="H195" s="75">
        <v>44235</v>
      </c>
      <c r="I195" s="77" t="str">
        <f ca="1">IF(TODAY()&lt;MasterAgentList[[#This Row],[Live Start Date]]+30,"Nesting (0-30)",IF(TODAY()&lt;MasterAgentList[[#This Row],[Live Start Date]]+60,"Ramping (30-60)",IF(TODAY()&lt;MasterAgentList[[#This Row],[Live Start Date]]+90,"Intermediate (60-90)","Tenured (90+)")))</f>
        <v>Tenured (90+)</v>
      </c>
      <c r="J195" s="77" t="s">
        <v>3072</v>
      </c>
      <c r="K195" s="110" t="str">
        <f>_xlfn.XLOOKUP(MasterAgentList[[#This Row],[Agent Name]],OMPAgentList[Agent Name],OMPAgentList[CurrentOMP],"")</f>
        <v/>
      </c>
    </row>
    <row r="196" spans="1:11" x14ac:dyDescent="0.2">
      <c r="A196" s="77" t="s">
        <v>329</v>
      </c>
      <c r="B196" s="104" t="s">
        <v>41</v>
      </c>
      <c r="C196" s="113" t="s">
        <v>39</v>
      </c>
      <c r="D196" s="94" t="str" cm="1">
        <f t="array" aca="1" ref="D196" ca="1">_xlfn.XLOOKUP(1,(AgentTierChange[Agent Name]=MasterAgentList[[#This Row],[Agent Name]])*(AgentTierChange[Tier Start Date]&lt;=TODAY())*(AgentTierChange[Tier End Date]&gt;=TODAY()),AgentTierChange[Tier],"-")</f>
        <v>GBG</v>
      </c>
      <c r="E196" s="108">
        <v>22</v>
      </c>
      <c r="F196" s="111" t="s">
        <v>56</v>
      </c>
      <c r="G196" s="75">
        <v>43682</v>
      </c>
      <c r="H196" s="75"/>
      <c r="I196" s="77" t="str">
        <f ca="1">IF(TODAY()&lt;MasterAgentList[[#This Row],[Live Start Date]]+30,"Nesting (0-30)",IF(TODAY()&lt;MasterAgentList[[#This Row],[Live Start Date]]+60,"Ramping (30-60)",IF(TODAY()&lt;MasterAgentList[[#This Row],[Live Start Date]]+90,"Intermediate (60-90)","Tenured (90+)")))</f>
        <v>Tenured (90+)</v>
      </c>
      <c r="J196" s="77" t="s">
        <v>3073</v>
      </c>
      <c r="K196" s="110" t="str">
        <f>_xlfn.XLOOKUP(MasterAgentList[[#This Row],[Agent Name]],OMPAgentList[Agent Name],OMPAgentList[CurrentOMP],"")</f>
        <v/>
      </c>
    </row>
    <row r="197" spans="1:11" x14ac:dyDescent="0.2">
      <c r="A197" s="77" t="s">
        <v>374</v>
      </c>
      <c r="B197" s="77" t="s">
        <v>358</v>
      </c>
      <c r="C197" s="113" t="s">
        <v>85</v>
      </c>
      <c r="D197" s="77" t="str" cm="1">
        <f t="array" aca="1" ref="D197" ca="1">_xlfn.XLOOKUP(1,(AgentTierChange[Agent Name]=MasterAgentList[[#This Row],[Agent Name]])*(AgentTierChange[Tier Start Date]&lt;=TODAY())*(AgentTierChange[Tier End Date]&gt;=TODAY()),AgentTierChange[Tier],"-")</f>
        <v>SBG</v>
      </c>
      <c r="E197" s="108">
        <v>38</v>
      </c>
      <c r="F197" s="111"/>
      <c r="G197" s="75">
        <v>44361</v>
      </c>
      <c r="H197" s="75"/>
      <c r="I197" s="77" t="str">
        <f ca="1">IF(TODAY()&lt;MasterAgentList[[#This Row],[Live Start Date]]+30,"Nesting (0-30)",IF(TODAY()&lt;MasterAgentList[[#This Row],[Live Start Date]]+60,"Ramping (30-60)",IF(TODAY()&lt;MasterAgentList[[#This Row],[Live Start Date]]+90,"Intermediate (60-90)","Tenured (90+)")))</f>
        <v>Tenured (90+)</v>
      </c>
      <c r="J197" s="77" t="s">
        <v>3071</v>
      </c>
      <c r="K197" s="110" t="str">
        <f>_xlfn.XLOOKUP(MasterAgentList[[#This Row],[Agent Name]],OMPAgentList[Agent Name],OMPAgentList[CurrentOMP],"")</f>
        <v>Inactive</v>
      </c>
    </row>
    <row r="198" spans="1:11" x14ac:dyDescent="0.2">
      <c r="A198" s="94" t="s">
        <v>6308</v>
      </c>
      <c r="B198" s="94" t="s">
        <v>6300</v>
      </c>
      <c r="C198" s="113" t="s">
        <v>113</v>
      </c>
      <c r="D198" s="77" t="str" cm="1">
        <f t="array" aca="1" ref="D198" ca="1">_xlfn.XLOOKUP(1,(AgentTierChange[Agent Name]=MasterAgentList[[#This Row],[Agent Name]])*(AgentTierChange[Tier Start Date]&lt;=TODAY())*(AgentTierChange[Tier End Date]&gt;=TODAY()),AgentTierChange[Tier],"-")</f>
        <v>Nesting</v>
      </c>
      <c r="E198" s="108">
        <v>41</v>
      </c>
      <c r="F198" s="111"/>
      <c r="G198" s="75">
        <v>44438</v>
      </c>
      <c r="H198" s="75"/>
      <c r="I198" s="77" t="str">
        <f ca="1">IF(TODAY()&lt;MasterAgentList[[#This Row],[Live Start Date]]+30,"Nesting (0-30)",IF(TODAY()&lt;MasterAgentList[[#This Row],[Live Start Date]]+60,"Ramping (30-60)",IF(TODAY()&lt;MasterAgentList[[#This Row],[Live Start Date]]+90,"Intermediate (60-90)","Tenured (90+)")))</f>
        <v>Intermediate (60-90)</v>
      </c>
      <c r="J198" s="77" t="s">
        <v>6323</v>
      </c>
      <c r="K198" s="110" t="str">
        <f>_xlfn.XLOOKUP(MasterAgentList[[#This Row],[Agent Name]],OMPAgentList[Agent Name],OMPAgentList[CurrentOMP],"")</f>
        <v/>
      </c>
    </row>
    <row r="199" spans="1:11" x14ac:dyDescent="0.2">
      <c r="A199" s="77" t="s">
        <v>331</v>
      </c>
      <c r="B199" s="77" t="s">
        <v>170</v>
      </c>
      <c r="C199" s="113" t="s">
        <v>39</v>
      </c>
      <c r="D199" s="77" t="str" cm="1">
        <f t="array" aca="1" ref="D199" ca="1">_xlfn.XLOOKUP(1,(AgentTierChange[Agent Name]=MasterAgentList[[#This Row],[Agent Name]])*(AgentTierChange[Tier Start Date]&lt;=TODAY())*(AgentTierChange[Tier End Date]&gt;=TODAY()),AgentTierChange[Tier],"-")</f>
        <v>GBG</v>
      </c>
      <c r="E199" s="108">
        <v>11</v>
      </c>
      <c r="F199" s="111" t="s">
        <v>48</v>
      </c>
      <c r="G199" s="75">
        <v>43227</v>
      </c>
      <c r="H199" s="75">
        <v>44201</v>
      </c>
      <c r="I199" s="77" t="str">
        <f ca="1">IF(TODAY()&lt;MasterAgentList[[#This Row],[Live Start Date]]+30,"Nesting (0-30)",IF(TODAY()&lt;MasterAgentList[[#This Row],[Live Start Date]]+60,"Ramping (30-60)",IF(TODAY()&lt;MasterAgentList[[#This Row],[Live Start Date]]+90,"Intermediate (60-90)","Tenured (90+)")))</f>
        <v>Tenured (90+)</v>
      </c>
      <c r="J199" s="77" t="s">
        <v>3075</v>
      </c>
      <c r="K199" s="110" t="str">
        <f>_xlfn.XLOOKUP(MasterAgentList[[#This Row],[Agent Name]],OMPAgentList[Agent Name],OMPAgentList[CurrentOMP],"")</f>
        <v/>
      </c>
    </row>
    <row r="200" spans="1:11" x14ac:dyDescent="0.2">
      <c r="A200" s="77" t="s">
        <v>330</v>
      </c>
      <c r="B200" s="117" t="s">
        <v>154</v>
      </c>
      <c r="C200" s="63" t="s">
        <v>37</v>
      </c>
      <c r="D200" s="77" t="str" cm="1">
        <f t="array" aca="1" ref="D200" ca="1">_xlfn.XLOOKUP(1,(AgentTierChange[Agent Name]=MasterAgentList[[#This Row],[Agent Name]])*(AgentTierChange[Tier Start Date]&lt;=TODAY())*(AgentTierChange[Tier End Date]&gt;=TODAY()),AgentTierChange[Tier],"-")</f>
        <v>GBG</v>
      </c>
      <c r="E200" s="108">
        <v>35</v>
      </c>
      <c r="F200" s="111"/>
      <c r="G200" s="75">
        <v>44281</v>
      </c>
      <c r="H200" s="75"/>
      <c r="I200" s="77" t="str">
        <f ca="1">IF(TODAY()&lt;MasterAgentList[[#This Row],[Live Start Date]]+30,"Nesting (0-30)",IF(TODAY()&lt;MasterAgentList[[#This Row],[Live Start Date]]+60,"Ramping (30-60)",IF(TODAY()&lt;MasterAgentList[[#This Row],[Live Start Date]]+90,"Intermediate (60-90)","Tenured (90+)")))</f>
        <v>Tenured (90+)</v>
      </c>
      <c r="J200" s="77" t="s">
        <v>3074</v>
      </c>
      <c r="K200" s="110" t="str">
        <f>_xlfn.XLOOKUP(MasterAgentList[[#This Row],[Agent Name]],OMPAgentList[Agent Name],OMPAgentList[CurrentOMP],"")</f>
        <v/>
      </c>
    </row>
    <row r="201" spans="1:11" x14ac:dyDescent="0.2">
      <c r="A201" s="77" t="s">
        <v>2875</v>
      </c>
      <c r="B201" s="94" t="s">
        <v>2886</v>
      </c>
      <c r="C201" s="63" t="s">
        <v>85</v>
      </c>
      <c r="D201" s="77" t="str" cm="1">
        <f t="array" aca="1" ref="D201" ca="1">_xlfn.XLOOKUP(1,(AgentTierChange[Agent Name]=MasterAgentList[[#This Row],[Agent Name]])*(AgentTierChange[Tier Start Date]&lt;=TODAY())*(AgentTierChange[Tier End Date]&gt;=TODAY()),AgentTierChange[Tier],"-")</f>
        <v>SBG</v>
      </c>
      <c r="E201" s="108">
        <v>40</v>
      </c>
      <c r="F201" s="111" t="s">
        <v>48</v>
      </c>
      <c r="G201" s="75">
        <v>44410</v>
      </c>
      <c r="H201" s="75">
        <v>44435</v>
      </c>
      <c r="I201" s="77" t="str">
        <f ca="1">IF(TODAY()&lt;MasterAgentList[[#This Row],[Live Start Date]]+30,"Nesting (0-30)",IF(TODAY()&lt;MasterAgentList[[#This Row],[Live Start Date]]+60,"Ramping (30-60)",IF(TODAY()&lt;MasterAgentList[[#This Row],[Live Start Date]]+90,"Intermediate (60-90)","Tenured (90+)")))</f>
        <v>Tenured (90+)</v>
      </c>
      <c r="J201" s="77" t="s">
        <v>3077</v>
      </c>
      <c r="K201" s="110" t="str">
        <f>_xlfn.XLOOKUP(MasterAgentList[[#This Row],[Agent Name]],OMPAgentList[Agent Name],OMPAgentList[CurrentOMP],"")</f>
        <v/>
      </c>
    </row>
    <row r="202" spans="1:11" x14ac:dyDescent="0.2">
      <c r="A202" s="77" t="s">
        <v>332</v>
      </c>
      <c r="B202" s="117" t="s">
        <v>155</v>
      </c>
      <c r="C202" s="63" t="s">
        <v>113</v>
      </c>
      <c r="D202" s="94" t="str" cm="1">
        <f t="array" aca="1" ref="D202" ca="1">_xlfn.XLOOKUP(1,(AgentTierChange[Agent Name]=MasterAgentList[[#This Row],[Agent Name]])*(AgentTierChange[Tier Start Date]&lt;=TODAY())*(AgentTierChange[Tier End Date]&gt;=TODAY()),AgentTierChange[Tier],"-")</f>
        <v>GBG</v>
      </c>
      <c r="E202" s="108">
        <v>35</v>
      </c>
      <c r="F202" s="111"/>
      <c r="G202" s="75">
        <v>44281</v>
      </c>
      <c r="H202" s="75"/>
      <c r="I202" s="77" t="str">
        <f ca="1">IF(TODAY()&lt;MasterAgentList[[#This Row],[Live Start Date]]+30,"Nesting (0-30)",IF(TODAY()&lt;MasterAgentList[[#This Row],[Live Start Date]]+60,"Ramping (30-60)",IF(TODAY()&lt;MasterAgentList[[#This Row],[Live Start Date]]+90,"Intermediate (60-90)","Tenured (90+)")))</f>
        <v>Tenured (90+)</v>
      </c>
      <c r="J202" s="77" t="s">
        <v>3076</v>
      </c>
      <c r="K202" s="110" t="str">
        <f>_xlfn.XLOOKUP(MasterAgentList[[#This Row],[Agent Name]],OMPAgentList[Agent Name],OMPAgentList[CurrentOMP],"")</f>
        <v>Inactive</v>
      </c>
    </row>
    <row r="203" spans="1:11" x14ac:dyDescent="0.2">
      <c r="A203" s="94" t="s">
        <v>334</v>
      </c>
      <c r="B203" s="94" t="s">
        <v>129</v>
      </c>
      <c r="C203" s="113" t="s">
        <v>127</v>
      </c>
      <c r="D203" s="94" t="str" cm="1">
        <f t="array" aca="1" ref="D203" ca="1">_xlfn.XLOOKUP(1,(AgentTierChange[Agent Name]=MasterAgentList[[#This Row],[Agent Name]])*(AgentTierChange[Tier Start Date]&lt;=TODAY())*(AgentTierChange[Tier End Date]&gt;=TODAY()),AgentTierChange[Tier],"-")</f>
        <v>Support</v>
      </c>
      <c r="E203" s="108">
        <v>9</v>
      </c>
      <c r="F203" s="111" t="s">
        <v>127</v>
      </c>
      <c r="G203" s="75">
        <v>43206</v>
      </c>
      <c r="H203" s="75"/>
      <c r="I203" s="77" t="str">
        <f ca="1">IF(TODAY()&lt;MasterAgentList[[#This Row],[Live Start Date]]+30,"Nesting (0-30)",IF(TODAY()&lt;MasterAgentList[[#This Row],[Live Start Date]]+60,"Ramping (30-60)",IF(TODAY()&lt;MasterAgentList[[#This Row],[Live Start Date]]+90,"Intermediate (60-90)","Tenured (90+)")))</f>
        <v>Tenured (90+)</v>
      </c>
      <c r="J203" s="77" t="s">
        <v>3079</v>
      </c>
      <c r="K203" s="110" t="str">
        <f>_xlfn.XLOOKUP(MasterAgentList[[#This Row],[Agent Name]],OMPAgentList[Agent Name],OMPAgentList[CurrentOMP],"")</f>
        <v/>
      </c>
    </row>
    <row r="204" spans="1:11" x14ac:dyDescent="0.2">
      <c r="A204" s="94" t="s">
        <v>333</v>
      </c>
      <c r="B204" s="94" t="s">
        <v>165</v>
      </c>
      <c r="C204" s="113" t="s">
        <v>36</v>
      </c>
      <c r="D204" s="94" t="str" cm="1">
        <f t="array" aca="1" ref="D204" ca="1">_xlfn.XLOOKUP(1,(AgentTierChange[Agent Name]=MasterAgentList[[#This Row],[Agent Name]])*(AgentTierChange[Tier Start Date]&lt;=TODAY())*(AgentTierChange[Tier End Date]&gt;=TODAY()),AgentTierChange[Tier],"-")</f>
        <v>SBG</v>
      </c>
      <c r="E204" s="108">
        <v>36</v>
      </c>
      <c r="F204" s="111"/>
      <c r="G204" s="75">
        <v>44298</v>
      </c>
      <c r="H204" s="75"/>
      <c r="I204" s="77" t="str">
        <f ca="1">IF(TODAY()&lt;MasterAgentList[[#This Row],[Live Start Date]]+30,"Nesting (0-30)",IF(TODAY()&lt;MasterAgentList[[#This Row],[Live Start Date]]+60,"Ramping (30-60)",IF(TODAY()&lt;MasterAgentList[[#This Row],[Live Start Date]]+90,"Intermediate (60-90)","Tenured (90+)")))</f>
        <v>Tenured (90+)</v>
      </c>
      <c r="J204" s="77" t="s">
        <v>3078</v>
      </c>
      <c r="K204" s="110" t="str">
        <f>_xlfn.XLOOKUP(MasterAgentList[[#This Row],[Agent Name]],OMPAgentList[Agent Name],OMPAgentList[CurrentOMP],"")</f>
        <v>Inactive</v>
      </c>
    </row>
    <row r="205" spans="1:11" x14ac:dyDescent="0.2">
      <c r="A205" s="77" t="s">
        <v>6347</v>
      </c>
      <c r="B205" s="77" t="s">
        <v>6328</v>
      </c>
      <c r="C205" s="63" t="s">
        <v>21</v>
      </c>
      <c r="D205" s="77" t="str" cm="1">
        <f t="array" aca="1" ref="D205" ca="1">_xlfn.XLOOKUP(1,(AgentTierChange[Agent Name]=MasterAgentList[[#This Row],[Agent Name]])*(AgentTierChange[Tier Start Date]&lt;=TODAY())*(AgentTierChange[Tier End Date]&gt;=TODAY()),AgentTierChange[Tier],"-")</f>
        <v>Nesting</v>
      </c>
      <c r="E205" s="109">
        <v>42</v>
      </c>
      <c r="F205" s="110"/>
      <c r="G205" s="78">
        <v>44460</v>
      </c>
      <c r="H205" s="78"/>
      <c r="I205" s="77" t="str">
        <f ca="1">IF(TODAY()&lt;MasterAgentList[[#This Row],[Live Start Date]]+30,"Nesting (0-30)",IF(TODAY()&lt;MasterAgentList[[#This Row],[Live Start Date]]+60,"Ramping (30-60)",IF(TODAY()&lt;MasterAgentList[[#This Row],[Live Start Date]]+90,"Intermediate (60-90)","Tenured (90+)")))</f>
        <v>Ramping (30-60)</v>
      </c>
      <c r="J205" s="77" t="s">
        <v>6329</v>
      </c>
      <c r="K205" s="110" t="str">
        <f>_xlfn.XLOOKUP(MasterAgentList[[#This Row],[Agent Name]],OMPAgentList[Agent Name],OMPAgentList[CurrentOMP],"")</f>
        <v/>
      </c>
    </row>
    <row r="206" spans="1:11" x14ac:dyDescent="0.2">
      <c r="A206" s="77" t="s">
        <v>6348</v>
      </c>
      <c r="B206" s="77" t="s">
        <v>6330</v>
      </c>
      <c r="C206" s="63" t="s">
        <v>21</v>
      </c>
      <c r="D206" s="77" t="str" cm="1">
        <f t="array" aca="1" ref="D206" ca="1">_xlfn.XLOOKUP(1,(AgentTierChange[Agent Name]=MasterAgentList[[#This Row],[Agent Name]])*(AgentTierChange[Tier Start Date]&lt;=TODAY())*(AgentTierChange[Tier End Date]&gt;=TODAY()),AgentTierChange[Tier],"-")</f>
        <v>Nesting</v>
      </c>
      <c r="E206" s="109">
        <v>42</v>
      </c>
      <c r="F206" s="110"/>
      <c r="G206" s="78">
        <v>44460</v>
      </c>
      <c r="H206" s="78"/>
      <c r="I206" s="77" t="str">
        <f ca="1">IF(TODAY()&lt;MasterAgentList[[#This Row],[Live Start Date]]+30,"Nesting (0-30)",IF(TODAY()&lt;MasterAgentList[[#This Row],[Live Start Date]]+60,"Ramping (30-60)",IF(TODAY()&lt;MasterAgentList[[#This Row],[Live Start Date]]+90,"Intermediate (60-90)","Tenured (90+)")))</f>
        <v>Ramping (30-60)</v>
      </c>
      <c r="J206" s="77" t="s">
        <v>6331</v>
      </c>
      <c r="K206" s="110" t="str">
        <f>_xlfn.XLOOKUP(MasterAgentList[[#This Row],[Agent Name]],OMPAgentList[Agent Name],OMPAgentList[CurrentOMP],"")</f>
        <v/>
      </c>
    </row>
    <row r="207" spans="1:11" x14ac:dyDescent="0.2">
      <c r="A207" s="77" t="s">
        <v>6349</v>
      </c>
      <c r="B207" s="77" t="s">
        <v>6332</v>
      </c>
      <c r="C207" s="63" t="s">
        <v>21</v>
      </c>
      <c r="D207" s="77" t="str" cm="1">
        <f t="array" aca="1" ref="D207" ca="1">_xlfn.XLOOKUP(1,(AgentTierChange[Agent Name]=MasterAgentList[[#This Row],[Agent Name]])*(AgentTierChange[Tier Start Date]&lt;=TODAY())*(AgentTierChange[Tier End Date]&gt;=TODAY()),AgentTierChange[Tier],"-")</f>
        <v>Nesting</v>
      </c>
      <c r="E207" s="109">
        <v>42</v>
      </c>
      <c r="F207" s="110"/>
      <c r="G207" s="78">
        <v>44460</v>
      </c>
      <c r="H207" s="78"/>
      <c r="I207" s="77" t="str">
        <f ca="1">IF(TODAY()&lt;MasterAgentList[[#This Row],[Live Start Date]]+30,"Nesting (0-30)",IF(TODAY()&lt;MasterAgentList[[#This Row],[Live Start Date]]+60,"Ramping (30-60)",IF(TODAY()&lt;MasterAgentList[[#This Row],[Live Start Date]]+90,"Intermediate (60-90)","Tenured (90+)")))</f>
        <v>Ramping (30-60)</v>
      </c>
      <c r="J207" s="77" t="s">
        <v>6333</v>
      </c>
      <c r="K207" s="110" t="str">
        <f>_xlfn.XLOOKUP(MasterAgentList[[#This Row],[Agent Name]],OMPAgentList[Agent Name],OMPAgentList[CurrentOMP],"")</f>
        <v/>
      </c>
    </row>
    <row r="208" spans="1:11" x14ac:dyDescent="0.2">
      <c r="A208" s="77" t="s">
        <v>6355</v>
      </c>
      <c r="B208" s="77" t="s">
        <v>6334</v>
      </c>
      <c r="C208" s="63" t="s">
        <v>21</v>
      </c>
      <c r="D208" s="77" t="str" cm="1">
        <f t="array" aca="1" ref="D208" ca="1">_xlfn.XLOOKUP(1,(AgentTierChange[Agent Name]=MasterAgentList[[#This Row],[Agent Name]])*(AgentTierChange[Tier Start Date]&lt;=TODAY())*(AgentTierChange[Tier End Date]&gt;=TODAY()),AgentTierChange[Tier],"-")</f>
        <v>Nesting</v>
      </c>
      <c r="E208" s="109">
        <v>42</v>
      </c>
      <c r="F208" s="110"/>
      <c r="G208" s="78">
        <v>44460</v>
      </c>
      <c r="H208" s="78"/>
      <c r="I208" s="77" t="str">
        <f ca="1">IF(TODAY()&lt;MasterAgentList[[#This Row],[Live Start Date]]+30,"Nesting (0-30)",IF(TODAY()&lt;MasterAgentList[[#This Row],[Live Start Date]]+60,"Ramping (30-60)",IF(TODAY()&lt;MasterAgentList[[#This Row],[Live Start Date]]+90,"Intermediate (60-90)","Tenured (90+)")))</f>
        <v>Ramping (30-60)</v>
      </c>
      <c r="J208" s="77" t="s">
        <v>6335</v>
      </c>
      <c r="K208" s="110" t="str">
        <f>_xlfn.XLOOKUP(MasterAgentList[[#This Row],[Agent Name]],OMPAgentList[Agent Name],OMPAgentList[CurrentOMP],"")</f>
        <v/>
      </c>
    </row>
    <row r="209" spans="1:11" x14ac:dyDescent="0.2">
      <c r="A209" s="77" t="s">
        <v>6350</v>
      </c>
      <c r="B209" s="77" t="s">
        <v>6336</v>
      </c>
      <c r="C209" s="63" t="s">
        <v>21</v>
      </c>
      <c r="D209" s="77" t="str" cm="1">
        <f t="array" aca="1" ref="D209" ca="1">_xlfn.XLOOKUP(1,(AgentTierChange[Agent Name]=MasterAgentList[[#This Row],[Agent Name]])*(AgentTierChange[Tier Start Date]&lt;=TODAY())*(AgentTierChange[Tier End Date]&gt;=TODAY()),AgentTierChange[Tier],"-")</f>
        <v>Nesting</v>
      </c>
      <c r="E209" s="109">
        <v>42</v>
      </c>
      <c r="F209" s="110"/>
      <c r="G209" s="78">
        <v>44460</v>
      </c>
      <c r="H209" s="78"/>
      <c r="I209" s="77" t="str">
        <f ca="1">IF(TODAY()&lt;MasterAgentList[[#This Row],[Live Start Date]]+30,"Nesting (0-30)",IF(TODAY()&lt;MasterAgentList[[#This Row],[Live Start Date]]+60,"Ramping (30-60)",IF(TODAY()&lt;MasterAgentList[[#This Row],[Live Start Date]]+90,"Intermediate (60-90)","Tenured (90+)")))</f>
        <v>Ramping (30-60)</v>
      </c>
      <c r="J209" s="77" t="s">
        <v>6337</v>
      </c>
      <c r="K209" s="110" t="str">
        <f>_xlfn.XLOOKUP(MasterAgentList[[#This Row],[Agent Name]],OMPAgentList[Agent Name],OMPAgentList[CurrentOMP],"")</f>
        <v/>
      </c>
    </row>
    <row r="210" spans="1:11" x14ac:dyDescent="0.2">
      <c r="A210" s="77" t="s">
        <v>6351</v>
      </c>
      <c r="B210" s="77" t="s">
        <v>6338</v>
      </c>
      <c r="C210" s="63" t="s">
        <v>21</v>
      </c>
      <c r="D210" s="77" t="str" cm="1">
        <f t="array" aca="1" ref="D210" ca="1">_xlfn.XLOOKUP(1,(AgentTierChange[Agent Name]=MasterAgentList[[#This Row],[Agent Name]])*(AgentTierChange[Tier Start Date]&lt;=TODAY())*(AgentTierChange[Tier End Date]&gt;=TODAY()),AgentTierChange[Tier],"-")</f>
        <v>Nesting</v>
      </c>
      <c r="E210" s="109">
        <v>42</v>
      </c>
      <c r="F210" s="110"/>
      <c r="G210" s="78">
        <v>44460</v>
      </c>
      <c r="H210" s="78"/>
      <c r="I210" s="77" t="str">
        <f ca="1">IF(TODAY()&lt;MasterAgentList[[#This Row],[Live Start Date]]+30,"Nesting (0-30)",IF(TODAY()&lt;MasterAgentList[[#This Row],[Live Start Date]]+60,"Ramping (30-60)",IF(TODAY()&lt;MasterAgentList[[#This Row],[Live Start Date]]+90,"Intermediate (60-90)","Tenured (90+)")))</f>
        <v>Ramping (30-60)</v>
      </c>
      <c r="J210" s="77" t="s">
        <v>6339</v>
      </c>
      <c r="K210" s="110" t="str">
        <f>_xlfn.XLOOKUP(MasterAgentList[[#This Row],[Agent Name]],OMPAgentList[Agent Name],OMPAgentList[CurrentOMP],"")</f>
        <v/>
      </c>
    </row>
    <row r="211" spans="1:11" x14ac:dyDescent="0.2">
      <c r="A211" s="77" t="s">
        <v>6352</v>
      </c>
      <c r="B211" s="77" t="s">
        <v>6340</v>
      </c>
      <c r="C211" s="63" t="s">
        <v>21</v>
      </c>
      <c r="D211" s="77" t="str" cm="1">
        <f t="array" aca="1" ref="D211" ca="1">_xlfn.XLOOKUP(1,(AgentTierChange[Agent Name]=MasterAgentList[[#This Row],[Agent Name]])*(AgentTierChange[Tier Start Date]&lt;=TODAY())*(AgentTierChange[Tier End Date]&gt;=TODAY()),AgentTierChange[Tier],"-")</f>
        <v>Nesting</v>
      </c>
      <c r="E211" s="109">
        <v>42</v>
      </c>
      <c r="F211" s="110"/>
      <c r="G211" s="78">
        <v>44460</v>
      </c>
      <c r="H211" s="78"/>
      <c r="I211" s="77" t="str">
        <f ca="1">IF(TODAY()&lt;MasterAgentList[[#This Row],[Live Start Date]]+30,"Nesting (0-30)",IF(TODAY()&lt;MasterAgentList[[#This Row],[Live Start Date]]+60,"Ramping (30-60)",IF(TODAY()&lt;MasterAgentList[[#This Row],[Live Start Date]]+90,"Intermediate (60-90)","Tenured (90+)")))</f>
        <v>Ramping (30-60)</v>
      </c>
      <c r="J211" s="77" t="s">
        <v>6341</v>
      </c>
      <c r="K211" s="110" t="str">
        <f>_xlfn.XLOOKUP(MasterAgentList[[#This Row],[Agent Name]],OMPAgentList[Agent Name],OMPAgentList[CurrentOMP],"")</f>
        <v/>
      </c>
    </row>
    <row r="212" spans="1:11" x14ac:dyDescent="0.2">
      <c r="A212" s="77" t="s">
        <v>6356</v>
      </c>
      <c r="B212" s="77" t="s">
        <v>6342</v>
      </c>
      <c r="C212" s="63" t="s">
        <v>21</v>
      </c>
      <c r="D212" s="77" t="str" cm="1">
        <f t="array" aca="1" ref="D212" ca="1">_xlfn.XLOOKUP(1,(AgentTierChange[Agent Name]=MasterAgentList[[#This Row],[Agent Name]])*(AgentTierChange[Tier Start Date]&lt;=TODAY())*(AgentTierChange[Tier End Date]&gt;=TODAY()),AgentTierChange[Tier],"-")</f>
        <v>Nesting</v>
      </c>
      <c r="E212" s="109">
        <v>42</v>
      </c>
      <c r="F212" s="110"/>
      <c r="G212" s="78">
        <v>44460</v>
      </c>
      <c r="H212" s="78"/>
      <c r="I212" s="77" t="str">
        <f ca="1">IF(TODAY()&lt;MasterAgentList[[#This Row],[Live Start Date]]+30,"Nesting (0-30)",IF(TODAY()&lt;MasterAgentList[[#This Row],[Live Start Date]]+60,"Ramping (30-60)",IF(TODAY()&lt;MasterAgentList[[#This Row],[Live Start Date]]+90,"Intermediate (60-90)","Tenured (90+)")))</f>
        <v>Ramping (30-60)</v>
      </c>
      <c r="J212" s="77" t="s">
        <v>6343</v>
      </c>
      <c r="K212" s="110" t="str">
        <f>_xlfn.XLOOKUP(MasterAgentList[[#This Row],[Agent Name]],OMPAgentList[Agent Name],OMPAgentList[CurrentOMP],"")</f>
        <v/>
      </c>
    </row>
    <row r="213" spans="1:11" x14ac:dyDescent="0.2">
      <c r="A213" s="77" t="s">
        <v>6353</v>
      </c>
      <c r="B213" s="77" t="s">
        <v>6416</v>
      </c>
      <c r="C213" s="63" t="s">
        <v>21</v>
      </c>
      <c r="D213" s="77" t="str" cm="1">
        <f t="array" aca="1" ref="D213" ca="1">_xlfn.XLOOKUP(1,(AgentTierChange[Agent Name]=MasterAgentList[[#This Row],[Agent Name]])*(AgentTierChange[Tier Start Date]&lt;=TODAY())*(AgentTierChange[Tier End Date]&gt;=TODAY()),AgentTierChange[Tier],"-")</f>
        <v>Nesting</v>
      </c>
      <c r="E213" s="109">
        <v>42</v>
      </c>
      <c r="F213" s="110"/>
      <c r="G213" s="78">
        <v>44460</v>
      </c>
      <c r="H213" s="78"/>
      <c r="I213" s="77" t="str">
        <f ca="1">IF(TODAY()&lt;MasterAgentList[[#This Row],[Live Start Date]]+30,"Nesting (0-30)",IF(TODAY()&lt;MasterAgentList[[#This Row],[Live Start Date]]+60,"Ramping (30-60)",IF(TODAY()&lt;MasterAgentList[[#This Row],[Live Start Date]]+90,"Intermediate (60-90)","Tenured (90+)")))</f>
        <v>Ramping (30-60)</v>
      </c>
      <c r="J213" s="77" t="s">
        <v>6344</v>
      </c>
      <c r="K213" s="110" t="str">
        <f>_xlfn.XLOOKUP(MasterAgentList[[#This Row],[Agent Name]],OMPAgentList[Agent Name],OMPAgentList[CurrentOMP],"")</f>
        <v/>
      </c>
    </row>
    <row r="214" spans="1:11" x14ac:dyDescent="0.2">
      <c r="A214" s="77" t="s">
        <v>6354</v>
      </c>
      <c r="B214" s="77" t="s">
        <v>6345</v>
      </c>
      <c r="C214" s="63" t="s">
        <v>21</v>
      </c>
      <c r="D214" s="77" t="str" cm="1">
        <f t="array" aca="1" ref="D214" ca="1">_xlfn.XLOOKUP(1,(AgentTierChange[Agent Name]=MasterAgentList[[#This Row],[Agent Name]])*(AgentTierChange[Tier Start Date]&lt;=TODAY())*(AgentTierChange[Tier End Date]&gt;=TODAY()),AgentTierChange[Tier],"-")</f>
        <v>Nesting</v>
      </c>
      <c r="E214" s="109">
        <v>42</v>
      </c>
      <c r="F214" s="110"/>
      <c r="G214" s="78">
        <v>44460</v>
      </c>
      <c r="H214" s="78"/>
      <c r="I214" s="77" t="str">
        <f ca="1">IF(TODAY()&lt;MasterAgentList[[#This Row],[Live Start Date]]+30,"Nesting (0-30)",IF(TODAY()&lt;MasterAgentList[[#This Row],[Live Start Date]]+60,"Ramping (30-60)",IF(TODAY()&lt;MasterAgentList[[#This Row],[Live Start Date]]+90,"Intermediate (60-90)","Tenured (90+)")))</f>
        <v>Ramping (30-60)</v>
      </c>
      <c r="J214" s="77" t="s">
        <v>6346</v>
      </c>
      <c r="K214" s="110" t="str">
        <f>_xlfn.XLOOKUP(MasterAgentList[[#This Row],[Agent Name]],OMPAgentList[Agent Name],OMPAgentList[CurrentOMP],"")</f>
        <v/>
      </c>
    </row>
    <row r="215" spans="1:11" x14ac:dyDescent="0.2">
      <c r="A215" s="77" t="s">
        <v>6483</v>
      </c>
      <c r="B215" s="77" t="s">
        <v>6430</v>
      </c>
      <c r="C215" s="63" t="s">
        <v>21</v>
      </c>
      <c r="D215" s="77" t="str" cm="1">
        <f t="array" aca="1" ref="D215" ca="1">_xlfn.XLOOKUP(1,(AgentTierChange[Agent Name]=MasterAgentList[[#This Row],[Agent Name]])*(AgentTierChange[Tier Start Date]&lt;=TODAY())*(AgentTierChange[Tier End Date]&gt;=TODAY()),AgentTierChange[Tier],"-")</f>
        <v>Nesting</v>
      </c>
      <c r="E215" s="109">
        <v>43</v>
      </c>
      <c r="F215" s="111"/>
      <c r="G215" s="75">
        <v>44488</v>
      </c>
      <c r="H215" s="75"/>
      <c r="I215" s="77" t="str">
        <f ca="1">IF(TODAY()&lt;MasterAgentList[[#This Row],[Live Start Date]]+30,"Nesting (0-30)",IF(TODAY()&lt;MasterAgentList[[#This Row],[Live Start Date]]+60,"Ramping (30-60)",IF(TODAY()&lt;MasterAgentList[[#This Row],[Live Start Date]]+90,"Intermediate (60-90)","Tenured (90+)")))</f>
        <v>Nesting (0-30)</v>
      </c>
      <c r="J215" s="77" t="s">
        <v>6448</v>
      </c>
      <c r="K215" s="110" t="str">
        <f>_xlfn.XLOOKUP(MasterAgentList[[#This Row],[Agent Name]],OMPAgentList[Agent Name],OMPAgentList[CurrentOMP],"")</f>
        <v/>
      </c>
    </row>
    <row r="216" spans="1:11" x14ac:dyDescent="0.2">
      <c r="A216" s="77" t="s">
        <v>6466</v>
      </c>
      <c r="B216" s="77" t="s">
        <v>6431</v>
      </c>
      <c r="C216" s="63" t="s">
        <v>21</v>
      </c>
      <c r="D216" s="77" t="str" cm="1">
        <f t="array" aca="1" ref="D216" ca="1">_xlfn.XLOOKUP(1,(AgentTierChange[Agent Name]=MasterAgentList[[#This Row],[Agent Name]])*(AgentTierChange[Tier Start Date]&lt;=TODAY())*(AgentTierChange[Tier End Date]&gt;=TODAY()),AgentTierChange[Tier],"-")</f>
        <v>Nesting</v>
      </c>
      <c r="E216" s="109">
        <v>43</v>
      </c>
      <c r="F216" s="111"/>
      <c r="G216" s="75">
        <v>44488</v>
      </c>
      <c r="H216" s="75"/>
      <c r="I216" s="77" t="str">
        <f ca="1">IF(TODAY()&lt;MasterAgentList[[#This Row],[Live Start Date]]+30,"Nesting (0-30)",IF(TODAY()&lt;MasterAgentList[[#This Row],[Live Start Date]]+60,"Ramping (30-60)",IF(TODAY()&lt;MasterAgentList[[#This Row],[Live Start Date]]+90,"Intermediate (60-90)","Tenured (90+)")))</f>
        <v>Nesting (0-30)</v>
      </c>
      <c r="J216" s="77" t="s">
        <v>6449</v>
      </c>
      <c r="K216" s="110" t="str">
        <f>_xlfn.XLOOKUP(MasterAgentList[[#This Row],[Agent Name]],OMPAgentList[Agent Name],OMPAgentList[CurrentOMP],"")</f>
        <v/>
      </c>
    </row>
    <row r="217" spans="1:11" x14ac:dyDescent="0.2">
      <c r="A217" s="77" t="s">
        <v>6467</v>
      </c>
      <c r="B217" s="77" t="s">
        <v>6432</v>
      </c>
      <c r="C217" s="63" t="s">
        <v>21</v>
      </c>
      <c r="D217" s="77" t="str" cm="1">
        <f t="array" aca="1" ref="D217" ca="1">_xlfn.XLOOKUP(1,(AgentTierChange[Agent Name]=MasterAgentList[[#This Row],[Agent Name]])*(AgentTierChange[Tier Start Date]&lt;=TODAY())*(AgentTierChange[Tier End Date]&gt;=TODAY()),AgentTierChange[Tier],"-")</f>
        <v>Nesting</v>
      </c>
      <c r="E217" s="109">
        <v>43</v>
      </c>
      <c r="F217" s="111"/>
      <c r="G217" s="75">
        <v>44488</v>
      </c>
      <c r="H217" s="75"/>
      <c r="I217" s="77" t="str">
        <f ca="1">IF(TODAY()&lt;MasterAgentList[[#This Row],[Live Start Date]]+30,"Nesting (0-30)",IF(TODAY()&lt;MasterAgentList[[#This Row],[Live Start Date]]+60,"Ramping (30-60)",IF(TODAY()&lt;MasterAgentList[[#This Row],[Live Start Date]]+90,"Intermediate (60-90)","Tenured (90+)")))</f>
        <v>Nesting (0-30)</v>
      </c>
      <c r="J217" s="77" t="s">
        <v>6450</v>
      </c>
      <c r="K217" s="110" t="str">
        <f>_xlfn.XLOOKUP(MasterAgentList[[#This Row],[Agent Name]],OMPAgentList[Agent Name],OMPAgentList[CurrentOMP],"")</f>
        <v/>
      </c>
    </row>
    <row r="218" spans="1:11" x14ac:dyDescent="0.2">
      <c r="A218" s="77" t="s">
        <v>6468</v>
      </c>
      <c r="B218" s="77" t="s">
        <v>6433</v>
      </c>
      <c r="C218" s="63" t="s">
        <v>21</v>
      </c>
      <c r="D218" s="77" t="str" cm="1">
        <f t="array" aca="1" ref="D218" ca="1">_xlfn.XLOOKUP(1,(AgentTierChange[Agent Name]=MasterAgentList[[#This Row],[Agent Name]])*(AgentTierChange[Tier Start Date]&lt;=TODAY())*(AgentTierChange[Tier End Date]&gt;=TODAY()),AgentTierChange[Tier],"-")</f>
        <v>Nesting</v>
      </c>
      <c r="E218" s="109">
        <v>43</v>
      </c>
      <c r="F218" s="111"/>
      <c r="G218" s="75">
        <v>44488</v>
      </c>
      <c r="H218" s="75"/>
      <c r="I218" s="77" t="str">
        <f ca="1">IF(TODAY()&lt;MasterAgentList[[#This Row],[Live Start Date]]+30,"Nesting (0-30)",IF(TODAY()&lt;MasterAgentList[[#This Row],[Live Start Date]]+60,"Ramping (30-60)",IF(TODAY()&lt;MasterAgentList[[#This Row],[Live Start Date]]+90,"Intermediate (60-90)","Tenured (90+)")))</f>
        <v>Nesting (0-30)</v>
      </c>
      <c r="J218" s="77" t="s">
        <v>6451</v>
      </c>
      <c r="K218" s="110" t="str">
        <f>_xlfn.XLOOKUP(MasterAgentList[[#This Row],[Agent Name]],OMPAgentList[Agent Name],OMPAgentList[CurrentOMP],"")</f>
        <v/>
      </c>
    </row>
    <row r="219" spans="1:11" x14ac:dyDescent="0.2">
      <c r="A219" s="77" t="s">
        <v>6469</v>
      </c>
      <c r="B219" s="77" t="s">
        <v>6434</v>
      </c>
      <c r="C219" s="63" t="s">
        <v>21</v>
      </c>
      <c r="D219" s="77" t="str" cm="1">
        <f t="array" aca="1" ref="D219" ca="1">_xlfn.XLOOKUP(1,(AgentTierChange[Agent Name]=MasterAgentList[[#This Row],[Agent Name]])*(AgentTierChange[Tier Start Date]&lt;=TODAY())*(AgentTierChange[Tier End Date]&gt;=TODAY()),AgentTierChange[Tier],"-")</f>
        <v>Nesting</v>
      </c>
      <c r="E219" s="109">
        <v>43</v>
      </c>
      <c r="F219" s="111"/>
      <c r="G219" s="75">
        <v>44488</v>
      </c>
      <c r="H219" s="75"/>
      <c r="I219" s="77" t="str">
        <f ca="1">IF(TODAY()&lt;MasterAgentList[[#This Row],[Live Start Date]]+30,"Nesting (0-30)",IF(TODAY()&lt;MasterAgentList[[#This Row],[Live Start Date]]+60,"Ramping (30-60)",IF(TODAY()&lt;MasterAgentList[[#This Row],[Live Start Date]]+90,"Intermediate (60-90)","Tenured (90+)")))</f>
        <v>Nesting (0-30)</v>
      </c>
      <c r="J219" s="77" t="s">
        <v>6452</v>
      </c>
      <c r="K219" s="110" t="str">
        <f>_xlfn.XLOOKUP(MasterAgentList[[#This Row],[Agent Name]],OMPAgentList[Agent Name],OMPAgentList[CurrentOMP],"")</f>
        <v/>
      </c>
    </row>
    <row r="220" spans="1:11" x14ac:dyDescent="0.2">
      <c r="A220" s="77" t="s">
        <v>6470</v>
      </c>
      <c r="B220" s="77" t="s">
        <v>6435</v>
      </c>
      <c r="C220" s="63" t="s">
        <v>21</v>
      </c>
      <c r="D220" s="77" t="str" cm="1">
        <f t="array" aca="1" ref="D220" ca="1">_xlfn.XLOOKUP(1,(AgentTierChange[Agent Name]=MasterAgentList[[#This Row],[Agent Name]])*(AgentTierChange[Tier Start Date]&lt;=TODAY())*(AgentTierChange[Tier End Date]&gt;=TODAY()),AgentTierChange[Tier],"-")</f>
        <v>Nesting</v>
      </c>
      <c r="E220" s="109">
        <v>43</v>
      </c>
      <c r="F220" s="111"/>
      <c r="G220" s="75">
        <v>44488</v>
      </c>
      <c r="H220" s="75"/>
      <c r="I220" s="77" t="str">
        <f ca="1">IF(TODAY()&lt;MasterAgentList[[#This Row],[Live Start Date]]+30,"Nesting (0-30)",IF(TODAY()&lt;MasterAgentList[[#This Row],[Live Start Date]]+60,"Ramping (30-60)",IF(TODAY()&lt;MasterAgentList[[#This Row],[Live Start Date]]+90,"Intermediate (60-90)","Tenured (90+)")))</f>
        <v>Nesting (0-30)</v>
      </c>
      <c r="J220" s="77" t="s">
        <v>6453</v>
      </c>
      <c r="K220" s="110" t="str">
        <f>_xlfn.XLOOKUP(MasterAgentList[[#This Row],[Agent Name]],OMPAgentList[Agent Name],OMPAgentList[CurrentOMP],"")</f>
        <v/>
      </c>
    </row>
    <row r="221" spans="1:11" x14ac:dyDescent="0.2">
      <c r="A221" s="77" t="s">
        <v>6471</v>
      </c>
      <c r="B221" s="77" t="s">
        <v>6436</v>
      </c>
      <c r="C221" s="63" t="s">
        <v>21</v>
      </c>
      <c r="D221" s="77" t="str" cm="1">
        <f t="array" aca="1" ref="D221" ca="1">_xlfn.XLOOKUP(1,(AgentTierChange[Agent Name]=MasterAgentList[[#This Row],[Agent Name]])*(AgentTierChange[Tier Start Date]&lt;=TODAY())*(AgentTierChange[Tier End Date]&gt;=TODAY()),AgentTierChange[Tier],"-")</f>
        <v>Nesting</v>
      </c>
      <c r="E221" s="109">
        <v>43</v>
      </c>
      <c r="F221" s="111" t="s">
        <v>48</v>
      </c>
      <c r="G221" s="75">
        <v>44488</v>
      </c>
      <c r="H221" s="75">
        <v>44494</v>
      </c>
      <c r="I221" s="77" t="str">
        <f ca="1">IF(TODAY()&lt;MasterAgentList[[#This Row],[Live Start Date]]+30,"Nesting (0-30)",IF(TODAY()&lt;MasterAgentList[[#This Row],[Live Start Date]]+60,"Ramping (30-60)",IF(TODAY()&lt;MasterAgentList[[#This Row],[Live Start Date]]+90,"Intermediate (60-90)","Tenured (90+)")))</f>
        <v>Nesting (0-30)</v>
      </c>
      <c r="J221" s="77" t="s">
        <v>6454</v>
      </c>
      <c r="K221" s="110" t="str">
        <f>_xlfn.XLOOKUP(MasterAgentList[[#This Row],[Agent Name]],OMPAgentList[Agent Name],OMPAgentList[CurrentOMP],"")</f>
        <v/>
      </c>
    </row>
    <row r="222" spans="1:11" x14ac:dyDescent="0.2">
      <c r="A222" s="77" t="s">
        <v>6472</v>
      </c>
      <c r="B222" s="77" t="s">
        <v>6437</v>
      </c>
      <c r="C222" s="63" t="s">
        <v>21</v>
      </c>
      <c r="D222" s="77" t="str" cm="1">
        <f t="array" aca="1" ref="D222" ca="1">_xlfn.XLOOKUP(1,(AgentTierChange[Agent Name]=MasterAgentList[[#This Row],[Agent Name]])*(AgentTierChange[Tier Start Date]&lt;=TODAY())*(AgentTierChange[Tier End Date]&gt;=TODAY()),AgentTierChange[Tier],"-")</f>
        <v>Nesting</v>
      </c>
      <c r="E222" s="109">
        <v>43</v>
      </c>
      <c r="F222" s="111"/>
      <c r="G222" s="75">
        <v>44488</v>
      </c>
      <c r="H222" s="75"/>
      <c r="I222" s="77" t="str">
        <f ca="1">IF(TODAY()&lt;MasterAgentList[[#This Row],[Live Start Date]]+30,"Nesting (0-30)",IF(TODAY()&lt;MasterAgentList[[#This Row],[Live Start Date]]+60,"Ramping (30-60)",IF(TODAY()&lt;MasterAgentList[[#This Row],[Live Start Date]]+90,"Intermediate (60-90)","Tenured (90+)")))</f>
        <v>Nesting (0-30)</v>
      </c>
      <c r="J222" s="77" t="s">
        <v>6455</v>
      </c>
      <c r="K222" s="110" t="str">
        <f>_xlfn.XLOOKUP(MasterAgentList[[#This Row],[Agent Name]],OMPAgentList[Agent Name],OMPAgentList[CurrentOMP],"")</f>
        <v/>
      </c>
    </row>
    <row r="223" spans="1:11" x14ac:dyDescent="0.2">
      <c r="A223" s="77" t="s">
        <v>6473</v>
      </c>
      <c r="B223" s="77" t="s">
        <v>6438</v>
      </c>
      <c r="C223" s="63" t="s">
        <v>21</v>
      </c>
      <c r="D223" s="77" t="str" cm="1">
        <f t="array" aca="1" ref="D223" ca="1">_xlfn.XLOOKUP(1,(AgentTierChange[Agent Name]=MasterAgentList[[#This Row],[Agent Name]])*(AgentTierChange[Tier Start Date]&lt;=TODAY())*(AgentTierChange[Tier End Date]&gt;=TODAY()),AgentTierChange[Tier],"-")</f>
        <v>Nesting</v>
      </c>
      <c r="E223" s="109">
        <v>43</v>
      </c>
      <c r="F223" s="111"/>
      <c r="G223" s="75">
        <v>44488</v>
      </c>
      <c r="H223" s="75"/>
      <c r="I223" s="77" t="str">
        <f ca="1">IF(TODAY()&lt;MasterAgentList[[#This Row],[Live Start Date]]+30,"Nesting (0-30)",IF(TODAY()&lt;MasterAgentList[[#This Row],[Live Start Date]]+60,"Ramping (30-60)",IF(TODAY()&lt;MasterAgentList[[#This Row],[Live Start Date]]+90,"Intermediate (60-90)","Tenured (90+)")))</f>
        <v>Nesting (0-30)</v>
      </c>
      <c r="J223" s="77" t="s">
        <v>6456</v>
      </c>
      <c r="K223" s="110" t="str">
        <f>_xlfn.XLOOKUP(MasterAgentList[[#This Row],[Agent Name]],OMPAgentList[Agent Name],OMPAgentList[CurrentOMP],"")</f>
        <v/>
      </c>
    </row>
    <row r="224" spans="1:11" x14ac:dyDescent="0.2">
      <c r="A224" s="77" t="s">
        <v>6474</v>
      </c>
      <c r="B224" s="77" t="s">
        <v>6439</v>
      </c>
      <c r="C224" s="63" t="s">
        <v>21</v>
      </c>
      <c r="D224" s="77" t="str" cm="1">
        <f t="array" aca="1" ref="D224" ca="1">_xlfn.XLOOKUP(1,(AgentTierChange[Agent Name]=MasterAgentList[[#This Row],[Agent Name]])*(AgentTierChange[Tier Start Date]&lt;=TODAY())*(AgentTierChange[Tier End Date]&gt;=TODAY()),AgentTierChange[Tier],"-")</f>
        <v>Nesting</v>
      </c>
      <c r="E224" s="109">
        <v>43</v>
      </c>
      <c r="F224" s="111"/>
      <c r="G224" s="75">
        <v>44488</v>
      </c>
      <c r="H224" s="75"/>
      <c r="I224" s="77" t="str">
        <f ca="1">IF(TODAY()&lt;MasterAgentList[[#This Row],[Live Start Date]]+30,"Nesting (0-30)",IF(TODAY()&lt;MasterAgentList[[#This Row],[Live Start Date]]+60,"Ramping (30-60)",IF(TODAY()&lt;MasterAgentList[[#This Row],[Live Start Date]]+90,"Intermediate (60-90)","Tenured (90+)")))</f>
        <v>Nesting (0-30)</v>
      </c>
      <c r="J224" s="77" t="s">
        <v>6457</v>
      </c>
      <c r="K224" s="110" t="str">
        <f>_xlfn.XLOOKUP(MasterAgentList[[#This Row],[Agent Name]],OMPAgentList[Agent Name],OMPAgentList[CurrentOMP],"")</f>
        <v/>
      </c>
    </row>
    <row r="225" spans="1:11" x14ac:dyDescent="0.2">
      <c r="A225" s="77" t="s">
        <v>6475</v>
      </c>
      <c r="B225" s="77" t="s">
        <v>6440</v>
      </c>
      <c r="C225" s="63" t="s">
        <v>21</v>
      </c>
      <c r="D225" s="77" t="str" cm="1">
        <f t="array" aca="1" ref="D225" ca="1">_xlfn.XLOOKUP(1,(AgentTierChange[Agent Name]=MasterAgentList[[#This Row],[Agent Name]])*(AgentTierChange[Tier Start Date]&lt;=TODAY())*(AgentTierChange[Tier End Date]&gt;=TODAY()),AgentTierChange[Tier],"-")</f>
        <v>Nesting</v>
      </c>
      <c r="E225" s="109">
        <v>43</v>
      </c>
      <c r="F225" s="111"/>
      <c r="G225" s="75">
        <v>44488</v>
      </c>
      <c r="H225" s="75"/>
      <c r="I225" s="77" t="str">
        <f ca="1">IF(TODAY()&lt;MasterAgentList[[#This Row],[Live Start Date]]+30,"Nesting (0-30)",IF(TODAY()&lt;MasterAgentList[[#This Row],[Live Start Date]]+60,"Ramping (30-60)",IF(TODAY()&lt;MasterAgentList[[#This Row],[Live Start Date]]+90,"Intermediate (60-90)","Tenured (90+)")))</f>
        <v>Nesting (0-30)</v>
      </c>
      <c r="J225" s="77" t="s">
        <v>6458</v>
      </c>
      <c r="K225" s="110" t="str">
        <f>_xlfn.XLOOKUP(MasterAgentList[[#This Row],[Agent Name]],OMPAgentList[Agent Name],OMPAgentList[CurrentOMP],"")</f>
        <v/>
      </c>
    </row>
    <row r="226" spans="1:11" x14ac:dyDescent="0.2">
      <c r="A226" s="77" t="s">
        <v>6476</v>
      </c>
      <c r="B226" s="77" t="s">
        <v>6441</v>
      </c>
      <c r="C226" s="63" t="s">
        <v>21</v>
      </c>
      <c r="D226" s="77" t="str" cm="1">
        <f t="array" aca="1" ref="D226" ca="1">_xlfn.XLOOKUP(1,(AgentTierChange[Agent Name]=MasterAgentList[[#This Row],[Agent Name]])*(AgentTierChange[Tier Start Date]&lt;=TODAY())*(AgentTierChange[Tier End Date]&gt;=TODAY()),AgentTierChange[Tier],"-")</f>
        <v>Nesting</v>
      </c>
      <c r="E226" s="109">
        <v>43</v>
      </c>
      <c r="F226" s="111"/>
      <c r="G226" s="75">
        <v>44488</v>
      </c>
      <c r="H226" s="75"/>
      <c r="I226" s="77" t="str">
        <f ca="1">IF(TODAY()&lt;MasterAgentList[[#This Row],[Live Start Date]]+30,"Nesting (0-30)",IF(TODAY()&lt;MasterAgentList[[#This Row],[Live Start Date]]+60,"Ramping (30-60)",IF(TODAY()&lt;MasterAgentList[[#This Row],[Live Start Date]]+90,"Intermediate (60-90)","Tenured (90+)")))</f>
        <v>Nesting (0-30)</v>
      </c>
      <c r="J226" s="77" t="s">
        <v>6459</v>
      </c>
      <c r="K226" s="110" t="str">
        <f>_xlfn.XLOOKUP(MasterAgentList[[#This Row],[Agent Name]],OMPAgentList[Agent Name],OMPAgentList[CurrentOMP],"")</f>
        <v/>
      </c>
    </row>
    <row r="227" spans="1:11" x14ac:dyDescent="0.2">
      <c r="A227" s="77" t="s">
        <v>6477</v>
      </c>
      <c r="B227" s="77" t="s">
        <v>6442</v>
      </c>
      <c r="C227" s="63" t="s">
        <v>21</v>
      </c>
      <c r="D227" s="77" t="str" cm="1">
        <f t="array" aca="1" ref="D227" ca="1">_xlfn.XLOOKUP(1,(AgentTierChange[Agent Name]=MasterAgentList[[#This Row],[Agent Name]])*(AgentTierChange[Tier Start Date]&lt;=TODAY())*(AgentTierChange[Tier End Date]&gt;=TODAY()),AgentTierChange[Tier],"-")</f>
        <v>Nesting</v>
      </c>
      <c r="E227" s="109">
        <v>43</v>
      </c>
      <c r="F227" s="111"/>
      <c r="G227" s="75">
        <v>44488</v>
      </c>
      <c r="H227" s="75"/>
      <c r="I227" s="77" t="str">
        <f ca="1">IF(TODAY()&lt;MasterAgentList[[#This Row],[Live Start Date]]+30,"Nesting (0-30)",IF(TODAY()&lt;MasterAgentList[[#This Row],[Live Start Date]]+60,"Ramping (30-60)",IF(TODAY()&lt;MasterAgentList[[#This Row],[Live Start Date]]+90,"Intermediate (60-90)","Tenured (90+)")))</f>
        <v>Nesting (0-30)</v>
      </c>
      <c r="J227" s="77" t="s">
        <v>6460</v>
      </c>
      <c r="K227" s="110" t="str">
        <f>_xlfn.XLOOKUP(MasterAgentList[[#This Row],[Agent Name]],OMPAgentList[Agent Name],OMPAgentList[CurrentOMP],"")</f>
        <v/>
      </c>
    </row>
    <row r="228" spans="1:11" x14ac:dyDescent="0.2">
      <c r="A228" s="77" t="s">
        <v>6478</v>
      </c>
      <c r="B228" s="77" t="s">
        <v>6443</v>
      </c>
      <c r="C228" s="63" t="s">
        <v>21</v>
      </c>
      <c r="D228" s="77" t="str" cm="1">
        <f t="array" aca="1" ref="D228" ca="1">_xlfn.XLOOKUP(1,(AgentTierChange[Agent Name]=MasterAgentList[[#This Row],[Agent Name]])*(AgentTierChange[Tier Start Date]&lt;=TODAY())*(AgentTierChange[Tier End Date]&gt;=TODAY()),AgentTierChange[Tier],"-")</f>
        <v>Nesting</v>
      </c>
      <c r="E228" s="109">
        <v>43</v>
      </c>
      <c r="F228" s="111"/>
      <c r="G228" s="75">
        <v>44488</v>
      </c>
      <c r="H228" s="75"/>
      <c r="I228" s="77" t="str">
        <f ca="1">IF(TODAY()&lt;MasterAgentList[[#This Row],[Live Start Date]]+30,"Nesting (0-30)",IF(TODAY()&lt;MasterAgentList[[#This Row],[Live Start Date]]+60,"Ramping (30-60)",IF(TODAY()&lt;MasterAgentList[[#This Row],[Live Start Date]]+90,"Intermediate (60-90)","Tenured (90+)")))</f>
        <v>Nesting (0-30)</v>
      </c>
      <c r="J228" s="77" t="s">
        <v>6461</v>
      </c>
      <c r="K228" s="110" t="str">
        <f>_xlfn.XLOOKUP(MasterAgentList[[#This Row],[Agent Name]],OMPAgentList[Agent Name],OMPAgentList[CurrentOMP],"")</f>
        <v/>
      </c>
    </row>
    <row r="229" spans="1:11" x14ac:dyDescent="0.2">
      <c r="A229" s="77" t="s">
        <v>6479</v>
      </c>
      <c r="B229" s="77" t="s">
        <v>6444</v>
      </c>
      <c r="C229" s="63" t="s">
        <v>21</v>
      </c>
      <c r="D229" s="77" t="str" cm="1">
        <f t="array" aca="1" ref="D229" ca="1">_xlfn.XLOOKUP(1,(AgentTierChange[Agent Name]=MasterAgentList[[#This Row],[Agent Name]])*(AgentTierChange[Tier Start Date]&lt;=TODAY())*(AgentTierChange[Tier End Date]&gt;=TODAY()),AgentTierChange[Tier],"-")</f>
        <v>Nesting</v>
      </c>
      <c r="E229" s="109">
        <v>43</v>
      </c>
      <c r="F229" s="111"/>
      <c r="G229" s="75">
        <v>44488</v>
      </c>
      <c r="H229" s="75"/>
      <c r="I229" s="77" t="str">
        <f ca="1">IF(TODAY()&lt;MasterAgentList[[#This Row],[Live Start Date]]+30,"Nesting (0-30)",IF(TODAY()&lt;MasterAgentList[[#This Row],[Live Start Date]]+60,"Ramping (30-60)",IF(TODAY()&lt;MasterAgentList[[#This Row],[Live Start Date]]+90,"Intermediate (60-90)","Tenured (90+)")))</f>
        <v>Nesting (0-30)</v>
      </c>
      <c r="J229" s="77" t="s">
        <v>6462</v>
      </c>
      <c r="K229" s="110" t="str">
        <f>_xlfn.XLOOKUP(MasterAgentList[[#This Row],[Agent Name]],OMPAgentList[Agent Name],OMPAgentList[CurrentOMP],"")</f>
        <v/>
      </c>
    </row>
    <row r="230" spans="1:11" x14ac:dyDescent="0.2">
      <c r="A230" s="77" t="s">
        <v>6480</v>
      </c>
      <c r="B230" s="77" t="s">
        <v>6445</v>
      </c>
      <c r="C230" s="63" t="s">
        <v>21</v>
      </c>
      <c r="D230" s="77" t="str" cm="1">
        <f t="array" aca="1" ref="D230" ca="1">_xlfn.XLOOKUP(1,(AgentTierChange[Agent Name]=MasterAgentList[[#This Row],[Agent Name]])*(AgentTierChange[Tier Start Date]&lt;=TODAY())*(AgentTierChange[Tier End Date]&gt;=TODAY()),AgentTierChange[Tier],"-")</f>
        <v>Nesting</v>
      </c>
      <c r="E230" s="109">
        <v>43</v>
      </c>
      <c r="F230" s="111"/>
      <c r="G230" s="75">
        <v>44488</v>
      </c>
      <c r="H230" s="75"/>
      <c r="I230" s="77" t="str">
        <f ca="1">IF(TODAY()&lt;MasterAgentList[[#This Row],[Live Start Date]]+30,"Nesting (0-30)",IF(TODAY()&lt;MasterAgentList[[#This Row],[Live Start Date]]+60,"Ramping (30-60)",IF(TODAY()&lt;MasterAgentList[[#This Row],[Live Start Date]]+90,"Intermediate (60-90)","Tenured (90+)")))</f>
        <v>Nesting (0-30)</v>
      </c>
      <c r="J230" s="77" t="s">
        <v>6463</v>
      </c>
      <c r="K230" s="110" t="str">
        <f>_xlfn.XLOOKUP(MasterAgentList[[#This Row],[Agent Name]],OMPAgentList[Agent Name],OMPAgentList[CurrentOMP],"")</f>
        <v/>
      </c>
    </row>
    <row r="231" spans="1:11" x14ac:dyDescent="0.2">
      <c r="A231" s="77" t="s">
        <v>6481</v>
      </c>
      <c r="B231" s="77" t="s">
        <v>6446</v>
      </c>
      <c r="C231" s="63" t="s">
        <v>21</v>
      </c>
      <c r="D231" s="77" t="str" cm="1">
        <f t="array" aca="1" ref="D231" ca="1">_xlfn.XLOOKUP(1,(AgentTierChange[Agent Name]=MasterAgentList[[#This Row],[Agent Name]])*(AgentTierChange[Tier Start Date]&lt;=TODAY())*(AgentTierChange[Tier End Date]&gt;=TODAY()),AgentTierChange[Tier],"-")</f>
        <v>Nesting</v>
      </c>
      <c r="E231" s="109">
        <v>43</v>
      </c>
      <c r="F231" s="111"/>
      <c r="G231" s="75">
        <v>44488</v>
      </c>
      <c r="H231" s="75"/>
      <c r="I231" s="77" t="str">
        <f ca="1">IF(TODAY()&lt;MasterAgentList[[#This Row],[Live Start Date]]+30,"Nesting (0-30)",IF(TODAY()&lt;MasterAgentList[[#This Row],[Live Start Date]]+60,"Ramping (30-60)",IF(TODAY()&lt;MasterAgentList[[#This Row],[Live Start Date]]+90,"Intermediate (60-90)","Tenured (90+)")))</f>
        <v>Nesting (0-30)</v>
      </c>
      <c r="J231" s="77" t="s">
        <v>6464</v>
      </c>
      <c r="K231" s="110" t="str">
        <f>_xlfn.XLOOKUP(MasterAgentList[[#This Row],[Agent Name]],OMPAgentList[Agent Name],OMPAgentList[CurrentOMP],"")</f>
        <v/>
      </c>
    </row>
    <row r="232" spans="1:11" x14ac:dyDescent="0.2">
      <c r="A232" s="77" t="s">
        <v>6482</v>
      </c>
      <c r="B232" s="77" t="s">
        <v>6447</v>
      </c>
      <c r="C232" s="63" t="s">
        <v>21</v>
      </c>
      <c r="D232" s="77" t="str" cm="1">
        <f t="array" aca="1" ref="D232" ca="1">_xlfn.XLOOKUP(1,(AgentTierChange[Agent Name]=MasterAgentList[[#This Row],[Agent Name]])*(AgentTierChange[Tier Start Date]&lt;=TODAY())*(AgentTierChange[Tier End Date]&gt;=TODAY()),AgentTierChange[Tier],"-")</f>
        <v>Nesting</v>
      </c>
      <c r="E232" s="109">
        <v>43</v>
      </c>
      <c r="F232" s="111"/>
      <c r="G232" s="75">
        <v>44488</v>
      </c>
      <c r="H232" s="75"/>
      <c r="I232" s="77" t="str">
        <f ca="1">IF(TODAY()&lt;MasterAgentList[[#This Row],[Live Start Date]]+30,"Nesting (0-30)",IF(TODAY()&lt;MasterAgentList[[#This Row],[Live Start Date]]+60,"Ramping (30-60)",IF(TODAY()&lt;MasterAgentList[[#This Row],[Live Start Date]]+90,"Intermediate (60-90)","Tenured (90+)")))</f>
        <v>Nesting (0-30)</v>
      </c>
      <c r="J232" s="77" t="s">
        <v>6465</v>
      </c>
      <c r="K232" s="110" t="str">
        <f>_xlfn.XLOOKUP(MasterAgentList[[#This Row],[Agent Name]],OMPAgentList[Agent Name],OMPAgentList[CurrentOMP],"")</f>
        <v/>
      </c>
    </row>
    <row r="233" spans="1:11" x14ac:dyDescent="0.2">
      <c r="A233" s="104" t="s">
        <v>6491</v>
      </c>
      <c r="B233" s="121" t="s">
        <v>39</v>
      </c>
      <c r="C233" s="113" t="s">
        <v>127</v>
      </c>
      <c r="D233" s="104" t="str" cm="1">
        <f t="array" aca="1" ref="D233" ca="1">_xlfn.XLOOKUP(1,(AgentTierChange[Agent Name]=MasterAgentList[[#This Row],[Agent Name]])*(AgentTierChange[Tier Start Date]&lt;=TODAY())*(AgentTierChange[Tier End Date]&gt;=TODAY()),AgentTierChange[Tier],"-")</f>
        <v>Support</v>
      </c>
      <c r="E233" s="108">
        <v>2</v>
      </c>
      <c r="F233" s="111"/>
      <c r="G233" s="75">
        <v>42843</v>
      </c>
      <c r="H233" s="75"/>
      <c r="I233" s="104" t="str">
        <f ca="1">IF(TODAY()&lt;MasterAgentList[[#This Row],[Live Start Date]]+30,"Nesting (0-30)",IF(TODAY()&lt;MasterAgentList[[#This Row],[Live Start Date]]+60,"Ramping (30-60)",IF(TODAY()&lt;MasterAgentList[[#This Row],[Live Start Date]]+90,"Intermediate (60-90)","Tenured (90+)")))</f>
        <v>Tenured (90+)</v>
      </c>
      <c r="J233" s="104" t="s">
        <v>6497</v>
      </c>
      <c r="K233" s="111" t="str">
        <f>_xlfn.XLOOKUP(MasterAgentList[[#This Row],[Agent Name]],OMPAgentList[Agent Name],OMPAgentList[CurrentOMP],"")</f>
        <v/>
      </c>
    </row>
    <row r="234" spans="1:11" x14ac:dyDescent="0.2">
      <c r="A234" s="104" t="s">
        <v>6498</v>
      </c>
      <c r="B234" s="121" t="s">
        <v>109</v>
      </c>
      <c r="C234" s="113" t="s">
        <v>127</v>
      </c>
      <c r="D234" s="104" t="str" cm="1">
        <f t="array" aca="1" ref="D234" ca="1">_xlfn.XLOOKUP(1,(AgentTierChange[Agent Name]=MasterAgentList[[#This Row],[Agent Name]])*(AgentTierChange[Tier Start Date]&lt;=TODAY())*(AgentTierChange[Tier End Date]&gt;=TODAY()),AgentTierChange[Tier],"-")</f>
        <v>Support</v>
      </c>
      <c r="E234" s="108">
        <v>1</v>
      </c>
      <c r="F234" s="111"/>
      <c r="G234" s="75">
        <v>42843</v>
      </c>
      <c r="H234" s="75"/>
      <c r="I234" s="104" t="str">
        <f ca="1">IF(TODAY()&lt;MasterAgentList[[#This Row],[Live Start Date]]+30,"Nesting (0-30)",IF(TODAY()&lt;MasterAgentList[[#This Row],[Live Start Date]]+60,"Ramping (30-60)",IF(TODAY()&lt;MasterAgentList[[#This Row],[Live Start Date]]+90,"Intermediate (60-90)","Tenured (90+)")))</f>
        <v>Tenured (90+)</v>
      </c>
      <c r="J234" s="104" t="s">
        <v>6496</v>
      </c>
      <c r="K234" s="111" t="str">
        <f>_xlfn.XLOOKUP(MasterAgentList[[#This Row],[Agent Name]],OMPAgentList[Agent Name],OMPAgentList[CurrentOMP],"")</f>
        <v/>
      </c>
    </row>
    <row r="235" spans="1:11" x14ac:dyDescent="0.2">
      <c r="A235" s="104" t="s">
        <v>6499</v>
      </c>
      <c r="B235" s="121" t="s">
        <v>36</v>
      </c>
      <c r="C235" s="113" t="s">
        <v>127</v>
      </c>
      <c r="D235" s="104" t="str" cm="1">
        <f t="array" aca="1" ref="D235" ca="1">_xlfn.XLOOKUP(1,(AgentTierChange[Agent Name]=MasterAgentList[[#This Row],[Agent Name]])*(AgentTierChange[Tier Start Date]&lt;=TODAY())*(AgentTierChange[Tier End Date]&gt;=TODAY()),AgentTierChange[Tier],"-")</f>
        <v>Support</v>
      </c>
      <c r="E235" s="108">
        <v>1</v>
      </c>
      <c r="F235" s="111"/>
      <c r="G235" s="75">
        <v>42843</v>
      </c>
      <c r="H235" s="75"/>
      <c r="I235" s="104" t="str">
        <f ca="1">IF(TODAY()&lt;MasterAgentList[[#This Row],[Live Start Date]]+30,"Nesting (0-30)",IF(TODAY()&lt;MasterAgentList[[#This Row],[Live Start Date]]+60,"Ramping (30-60)",IF(TODAY()&lt;MasterAgentList[[#This Row],[Live Start Date]]+90,"Intermediate (60-90)","Tenured (90+)")))</f>
        <v>Tenured (90+)</v>
      </c>
      <c r="J235" s="104" t="s">
        <v>6495</v>
      </c>
      <c r="K235" s="111" t="str">
        <f>_xlfn.XLOOKUP(MasterAgentList[[#This Row],[Agent Name]],OMPAgentList[Agent Name],OMPAgentList[CurrentOMP],"")</f>
        <v/>
      </c>
    </row>
    <row r="236" spans="1:11" x14ac:dyDescent="0.2">
      <c r="A236" s="104" t="s">
        <v>6492</v>
      </c>
      <c r="B236" s="121" t="s">
        <v>37</v>
      </c>
      <c r="C236" s="113" t="s">
        <v>127</v>
      </c>
      <c r="D236" s="104" t="str" cm="1">
        <f t="array" aca="1" ref="D236" ca="1">_xlfn.XLOOKUP(1,(AgentTierChange[Agent Name]=MasterAgentList[[#This Row],[Agent Name]])*(AgentTierChange[Tier Start Date]&lt;=TODAY())*(AgentTierChange[Tier End Date]&gt;=TODAY()),AgentTierChange[Tier],"-")</f>
        <v>Support</v>
      </c>
      <c r="E236" s="108">
        <v>17</v>
      </c>
      <c r="F236" s="111"/>
      <c r="G236" s="75">
        <v>44245</v>
      </c>
      <c r="H236" s="75"/>
      <c r="I236" s="104" t="str">
        <f ca="1">IF(TODAY()&lt;MasterAgentList[[#This Row],[Live Start Date]]+30,"Nesting (0-30)",IF(TODAY()&lt;MasterAgentList[[#This Row],[Live Start Date]]+60,"Ramping (30-60)",IF(TODAY()&lt;MasterAgentList[[#This Row],[Live Start Date]]+90,"Intermediate (60-90)","Tenured (90+)")))</f>
        <v>Tenured (90+)</v>
      </c>
      <c r="J236" s="104" t="s">
        <v>6493</v>
      </c>
      <c r="K236" s="111" t="str">
        <f>_xlfn.XLOOKUP(MasterAgentList[[#This Row],[Agent Name]],OMPAgentList[Agent Name],OMPAgentList[CurrentOMP],"")</f>
        <v/>
      </c>
    </row>
    <row r="237" spans="1:11" x14ac:dyDescent="0.2">
      <c r="A237" s="104" t="s">
        <v>6500</v>
      </c>
      <c r="B237" s="122" t="s">
        <v>375</v>
      </c>
      <c r="C237" s="113" t="s">
        <v>127</v>
      </c>
      <c r="D237" s="104" t="str" cm="1">
        <f t="array" aca="1" ref="D237" ca="1">_xlfn.XLOOKUP(1,(AgentTierChange[Agent Name]=MasterAgentList[[#This Row],[Agent Name]])*(AgentTierChange[Tier Start Date]&lt;=TODAY())*(AgentTierChange[Tier End Date]&gt;=TODAY()),AgentTierChange[Tier],"-")</f>
        <v>Support</v>
      </c>
      <c r="E237" s="108">
        <v>1</v>
      </c>
      <c r="F237" s="111"/>
      <c r="G237" s="75">
        <v>42843</v>
      </c>
      <c r="H237" s="75"/>
      <c r="I237" s="104" t="str">
        <f ca="1">IF(TODAY()&lt;MasterAgentList[[#This Row],[Live Start Date]]+30,"Nesting (0-30)",IF(TODAY()&lt;MasterAgentList[[#This Row],[Live Start Date]]+60,"Ramping (30-60)",IF(TODAY()&lt;MasterAgentList[[#This Row],[Live Start Date]]+90,"Intermediate (60-90)","Tenured (90+)")))</f>
        <v>Tenured (90+)</v>
      </c>
      <c r="J237" s="112" t="s">
        <v>6494</v>
      </c>
      <c r="K237" s="111" t="str">
        <f>_xlfn.XLOOKUP(MasterAgentList[[#This Row],[Agent Name]],OMPAgentList[Agent Name],OMPAgentList[CurrentOMP],"")</f>
        <v/>
      </c>
    </row>
  </sheetData>
  <sortState xmlns:xlrd2="http://schemas.microsoft.com/office/spreadsheetml/2017/richdata2" ref="A207:B219">
    <sortCondition ref="B207:B219"/>
  </sortState>
  <conditionalFormatting sqref="B219:B1048576 B1:B191">
    <cfRule type="duplicateValues" dxfId="72" priority="437"/>
  </conditionalFormatting>
  <conditionalFormatting sqref="B1:B74">
    <cfRule type="duplicateValues" dxfId="71" priority="1322"/>
  </conditionalFormatting>
  <conditionalFormatting sqref="B218">
    <cfRule type="duplicateValues" dxfId="70" priority="1349"/>
  </conditionalFormatting>
  <conditionalFormatting sqref="B1:B191">
    <cfRule type="duplicateValues" dxfId="69" priority="1364"/>
  </conditionalFormatting>
  <conditionalFormatting sqref="A95:A103">
    <cfRule type="duplicateValues" dxfId="68" priority="1395"/>
  </conditionalFormatting>
  <conditionalFormatting sqref="A132">
    <cfRule type="duplicateValues" dxfId="67" priority="1396"/>
  </conditionalFormatting>
  <conditionalFormatting sqref="A182:A191">
    <cfRule type="duplicateValues" dxfId="66" priority="1397"/>
  </conditionalFormatting>
  <conditionalFormatting sqref="A218">
    <cfRule type="duplicateValues" dxfId="65" priority="1400"/>
  </conditionalFormatting>
  <conditionalFormatting sqref="A1:A180">
    <cfRule type="duplicateValues" dxfId="64" priority="1401"/>
  </conditionalFormatting>
  <conditionalFormatting sqref="A1:A1048576">
    <cfRule type="duplicateValues" dxfId="63" priority="1"/>
  </conditionalFormatting>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E7DD2-D0E0-43F7-8C72-9F3D24BF57EF}">
  <dimension ref="A1:L53"/>
  <sheetViews>
    <sheetView workbookViewId="0">
      <selection activeCell="A13" sqref="A13"/>
    </sheetView>
  </sheetViews>
  <sheetFormatPr defaultRowHeight="14.25" x14ac:dyDescent="0.2"/>
  <cols>
    <col min="1" max="1" width="24.625" style="1" customWidth="1"/>
    <col min="2" max="2" width="24.5" style="1" bestFit="1" customWidth="1"/>
    <col min="3" max="3" width="12.375" style="1" customWidth="1"/>
    <col min="4" max="4" width="11.375" style="1" customWidth="1"/>
    <col min="5" max="5" width="10.625" style="1" customWidth="1"/>
    <col min="6" max="9" width="9" style="1"/>
    <col min="10" max="10" width="18.125" style="1" bestFit="1" customWidth="1"/>
    <col min="11" max="11" width="15" style="1" bestFit="1" customWidth="1"/>
    <col min="12" max="12" width="12" style="1" customWidth="1"/>
    <col min="13" max="16384" width="9" style="1"/>
  </cols>
  <sheetData>
    <row r="1" spans="1:12" x14ac:dyDescent="0.2">
      <c r="A1" s="81" t="s">
        <v>110</v>
      </c>
      <c r="B1" s="81" t="s">
        <v>0</v>
      </c>
      <c r="C1" s="81" t="s">
        <v>3126</v>
      </c>
      <c r="D1" s="81" t="s">
        <v>3127</v>
      </c>
      <c r="E1" s="81" t="s">
        <v>3128</v>
      </c>
      <c r="F1" s="81" t="s">
        <v>6326</v>
      </c>
      <c r="J1" s="81" t="s">
        <v>6429</v>
      </c>
      <c r="K1" s="81" t="s">
        <v>0</v>
      </c>
      <c r="L1" s="81" t="s">
        <v>377</v>
      </c>
    </row>
    <row r="2" spans="1:12" x14ac:dyDescent="0.2">
      <c r="A2" s="81" t="str">
        <f>_xlfn.XLOOKUP(B2,MasterAgentList[Agent Name],MasterAgentList[FB ID])</f>
        <v>100066840530871</v>
      </c>
      <c r="B2" s="82" t="s">
        <v>171</v>
      </c>
      <c r="C2" s="81">
        <v>1</v>
      </c>
      <c r="D2" s="85">
        <v>44424</v>
      </c>
      <c r="E2" s="85">
        <v>44457</v>
      </c>
      <c r="F2" s="81" t="str">
        <f>IF(ISBLANK(OMPAgentList[[#This Row],[EndDate]]),"Active","Inactive")</f>
        <v>Inactive</v>
      </c>
      <c r="J2" s="81" t="str">
        <f>_xlfn.XLOOKUP(K2,MasterAgentList!B:B,MasterAgentList!A:A)</f>
        <v>100068073826333</v>
      </c>
      <c r="K2" s="82" t="s">
        <v>352</v>
      </c>
      <c r="L2" s="83">
        <v>44438</v>
      </c>
    </row>
    <row r="3" spans="1:12" x14ac:dyDescent="0.2">
      <c r="A3" s="81" t="str">
        <f>_xlfn.XLOOKUP(B3,MasterAgentList[Agent Name],MasterAgentList[FB ID])</f>
        <v>100061956365776</v>
      </c>
      <c r="B3" s="86" t="s">
        <v>111</v>
      </c>
      <c r="C3" s="81">
        <v>2</v>
      </c>
      <c r="D3" s="85">
        <v>44438</v>
      </c>
      <c r="E3" s="85">
        <v>44457</v>
      </c>
      <c r="F3" s="81" t="str">
        <f>IF(ISBLANK(OMPAgentList[[#This Row],[EndDate]]),"Active","Inactive")</f>
        <v>Inactive</v>
      </c>
      <c r="J3" s="81" t="str">
        <f>_xlfn.XLOOKUP(K3,MasterAgentList!B:B,MasterAgentList!A:A)</f>
        <v>100041751200653</v>
      </c>
      <c r="K3" s="84" t="s">
        <v>145</v>
      </c>
      <c r="L3" s="83">
        <v>44439</v>
      </c>
    </row>
    <row r="4" spans="1:12" x14ac:dyDescent="0.2">
      <c r="A4" s="81" t="str">
        <f>_xlfn.XLOOKUP(B4,MasterAgentList[Agent Name],MasterAgentList[FB ID])</f>
        <v>100068251747427</v>
      </c>
      <c r="B4" s="81" t="s">
        <v>343</v>
      </c>
      <c r="C4" s="81">
        <v>2</v>
      </c>
      <c r="D4" s="85">
        <v>44438</v>
      </c>
      <c r="E4" s="85">
        <v>44457</v>
      </c>
      <c r="F4" s="81" t="str">
        <f>IF(ISBLANK(OMPAgentList[[#This Row],[EndDate]]),"Active","Inactive")</f>
        <v>Inactive</v>
      </c>
      <c r="J4" s="81" t="str">
        <f>_xlfn.XLOOKUP(K4,MasterAgentList!B:B,MasterAgentList!A:A)</f>
        <v>100068336793037</v>
      </c>
      <c r="K4" s="84" t="s">
        <v>355</v>
      </c>
      <c r="L4" s="83">
        <v>44440</v>
      </c>
    </row>
    <row r="5" spans="1:12" x14ac:dyDescent="0.2">
      <c r="A5" s="81" t="str">
        <f>_xlfn.XLOOKUP(B5,MasterAgentList[Agent Name],MasterAgentList[FB ID])</f>
        <v>100063649175348</v>
      </c>
      <c r="B5" s="82" t="s">
        <v>131</v>
      </c>
      <c r="C5" s="81">
        <v>1</v>
      </c>
      <c r="D5" s="85">
        <v>44424</v>
      </c>
      <c r="E5" s="85">
        <v>44457</v>
      </c>
      <c r="F5" s="81" t="str">
        <f>IF(ISBLANK(OMPAgentList[[#This Row],[EndDate]]),"Active","Inactive")</f>
        <v>Inactive</v>
      </c>
      <c r="J5" s="81" t="str">
        <f>_xlfn.XLOOKUP(K5,MasterAgentList!B:B,MasterAgentList!A:A)</f>
        <v>100068270195648</v>
      </c>
      <c r="K5" s="84" t="s">
        <v>349</v>
      </c>
      <c r="L5" s="83">
        <v>44441</v>
      </c>
    </row>
    <row r="6" spans="1:12" x14ac:dyDescent="0.2">
      <c r="A6" s="81" t="str">
        <f>_xlfn.XLOOKUP(B6,MasterAgentList[Agent Name],MasterAgentList[FB ID])</f>
        <v>100068092575931</v>
      </c>
      <c r="B6" s="82" t="s">
        <v>344</v>
      </c>
      <c r="C6" s="81">
        <v>2</v>
      </c>
      <c r="D6" s="85">
        <v>44431</v>
      </c>
      <c r="E6" s="85"/>
      <c r="F6" s="81" t="str">
        <f>IF(ISBLANK(OMPAgentList[[#This Row],[EndDate]]),"Active","Inactive")</f>
        <v>Active</v>
      </c>
      <c r="J6" s="81" t="str">
        <f>_xlfn.XLOOKUP(K6,MasterAgentList!B:B,MasterAgentList!A:A)</f>
        <v>100069914588501</v>
      </c>
      <c r="K6" s="81" t="s">
        <v>2842</v>
      </c>
      <c r="L6" s="83">
        <v>44446</v>
      </c>
    </row>
    <row r="7" spans="1:12" x14ac:dyDescent="0.2">
      <c r="A7" s="81" t="str">
        <f>_xlfn.XLOOKUP(B7,MasterAgentList[Agent Name],MasterAgentList[FB ID])</f>
        <v>100069615225956</v>
      </c>
      <c r="B7" s="81" t="s">
        <v>2840</v>
      </c>
      <c r="C7" s="81">
        <v>3</v>
      </c>
      <c r="D7" s="85">
        <v>44465</v>
      </c>
      <c r="E7" s="85"/>
      <c r="F7" s="81" t="str">
        <f>IF(ISBLANK(OMPAgentList[[#This Row],[EndDate]]),"Active","Inactive")</f>
        <v>Active</v>
      </c>
      <c r="J7" s="81" t="str">
        <f>_xlfn.XLOOKUP(K7,MasterAgentList!B:B,MasterAgentList!A:A)</f>
        <v>100069541159106</v>
      </c>
      <c r="K7" s="82" t="s">
        <v>2847</v>
      </c>
      <c r="L7" s="83">
        <v>44447</v>
      </c>
    </row>
    <row r="8" spans="1:12" x14ac:dyDescent="0.2">
      <c r="A8" s="81" t="str">
        <f>_xlfn.XLOOKUP(B8,MasterAgentList[Agent Name],MasterAgentList[FB ID])</f>
        <v>100069620685931</v>
      </c>
      <c r="B8" s="82" t="s">
        <v>2841</v>
      </c>
      <c r="C8" s="81">
        <v>2</v>
      </c>
      <c r="D8" s="85">
        <v>44431</v>
      </c>
      <c r="E8" s="85">
        <v>44457</v>
      </c>
      <c r="F8" s="81" t="str">
        <f>IF(ISBLANK(OMPAgentList[[#This Row],[EndDate]]),"Active","Inactive")</f>
        <v>Inactive</v>
      </c>
      <c r="J8" s="81" t="str">
        <f>_xlfn.XLOOKUP(K8,MasterAgentList!B:B,MasterAgentList!A:A)</f>
        <v>100068055948901</v>
      </c>
      <c r="K8" s="84" t="s">
        <v>358</v>
      </c>
      <c r="L8" s="83">
        <v>44447</v>
      </c>
    </row>
    <row r="9" spans="1:12" x14ac:dyDescent="0.2">
      <c r="A9" s="81" t="str">
        <f>_xlfn.XLOOKUP(B9,MasterAgentList[Agent Name],MasterAgentList[FB ID])</f>
        <v>100034546875834</v>
      </c>
      <c r="B9" s="81" t="s">
        <v>6</v>
      </c>
      <c r="C9" s="81">
        <v>3</v>
      </c>
      <c r="D9" s="85">
        <v>44465</v>
      </c>
      <c r="E9" s="85"/>
      <c r="F9" s="81" t="str">
        <f>IF(ISBLANK(OMPAgentList[[#This Row],[EndDate]]),"Active","Inactive")</f>
        <v>Active</v>
      </c>
      <c r="J9" s="81" t="str">
        <f>_xlfn.XLOOKUP(K9,MasterAgentList!B:B,MasterAgentList!A:A)</f>
        <v>100069620685931</v>
      </c>
      <c r="K9" s="84" t="s">
        <v>2841</v>
      </c>
      <c r="L9" s="83">
        <v>44452</v>
      </c>
    </row>
    <row r="10" spans="1:12" x14ac:dyDescent="0.2">
      <c r="A10" s="81" t="str">
        <f>_xlfn.XLOOKUP(B10,MasterAgentList[Agent Name],MasterAgentList[FB ID])</f>
        <v>100061626807357</v>
      </c>
      <c r="B10" s="82" t="s">
        <v>113</v>
      </c>
      <c r="C10" s="81">
        <v>2</v>
      </c>
      <c r="D10" s="85">
        <v>44431</v>
      </c>
      <c r="E10" s="85">
        <v>44438</v>
      </c>
      <c r="F10" s="81" t="str">
        <f>IF(ISBLANK(OMPAgentList[[#This Row],[EndDate]]),"Active","Inactive")</f>
        <v>Inactive</v>
      </c>
      <c r="J10" s="81" t="str">
        <f>_xlfn.XLOOKUP(K10,MasterAgentList!B:B,MasterAgentList!A:A)</f>
        <v>100064084250279</v>
      </c>
      <c r="K10" s="81" t="s">
        <v>149</v>
      </c>
      <c r="L10" s="83">
        <v>44466</v>
      </c>
    </row>
    <row r="11" spans="1:12" x14ac:dyDescent="0.2">
      <c r="A11" s="81" t="str">
        <f>_xlfn.XLOOKUP(B11,MasterAgentList[Agent Name],MasterAgentList[FB ID])</f>
        <v>100053695779042</v>
      </c>
      <c r="B11" s="81" t="s">
        <v>88</v>
      </c>
      <c r="C11" s="81">
        <v>2</v>
      </c>
      <c r="D11" s="85">
        <v>44438</v>
      </c>
      <c r="E11" s="85">
        <v>44457</v>
      </c>
      <c r="F11" s="81" t="str">
        <f>IF(ISBLANK(OMPAgentList[[#This Row],[EndDate]]),"Active","Inactive")</f>
        <v>Inactive</v>
      </c>
      <c r="J11" s="81" t="str">
        <f>_xlfn.XLOOKUP(K11,MasterAgentList!B:B,MasterAgentList!A:A)</f>
        <v>100034546875834</v>
      </c>
      <c r="K11" s="84" t="s">
        <v>6</v>
      </c>
      <c r="L11" s="83">
        <v>44467</v>
      </c>
    </row>
    <row r="12" spans="1:12" x14ac:dyDescent="0.2">
      <c r="A12" s="81" t="str">
        <f>_xlfn.XLOOKUP(B12,MasterAgentList[Agent Name],MasterAgentList[FB ID])</f>
        <v>100068338263066</v>
      </c>
      <c r="B12" s="82" t="s">
        <v>346</v>
      </c>
      <c r="C12" s="81">
        <v>1</v>
      </c>
      <c r="D12" s="85">
        <v>44424</v>
      </c>
      <c r="E12" s="85">
        <v>44438</v>
      </c>
      <c r="F12" s="81" t="str">
        <f>IF(ISBLANK(OMPAgentList[[#This Row],[EndDate]]),"Active","Inactive")</f>
        <v>Inactive</v>
      </c>
      <c r="J12" s="81" t="str">
        <f>_xlfn.XLOOKUP(K12,MasterAgentList!B:B,MasterAgentList!A:A)</f>
        <v>100048666701033</v>
      </c>
      <c r="K12" s="84" t="s">
        <v>132</v>
      </c>
      <c r="L12" s="83">
        <v>44480</v>
      </c>
    </row>
    <row r="13" spans="1:12" x14ac:dyDescent="0.2">
      <c r="A13" s="81" t="str">
        <f>_xlfn.XLOOKUP(B13,MasterAgentList[Agent Name],MasterAgentList[FB ID])</f>
        <v>100068007771216</v>
      </c>
      <c r="B13" s="81" t="s">
        <v>347</v>
      </c>
      <c r="C13" s="81">
        <v>2</v>
      </c>
      <c r="D13" s="85">
        <v>44438</v>
      </c>
      <c r="E13" s="85">
        <v>44457</v>
      </c>
      <c r="F13" s="81" t="str">
        <f>IF(ISBLANK(OMPAgentList[[#This Row],[EndDate]]),"Active","Inactive")</f>
        <v>Inactive</v>
      </c>
      <c r="J13" s="81" t="str">
        <f>_xlfn.XLOOKUP(K13,MasterAgentList!B:B,MasterAgentList!A:A)</f>
        <v>100069357777163</v>
      </c>
      <c r="K13" s="84" t="s">
        <v>2843</v>
      </c>
      <c r="L13" s="83">
        <v>44480</v>
      </c>
    </row>
    <row r="14" spans="1:12" x14ac:dyDescent="0.2">
      <c r="A14" s="81" t="str">
        <f>_xlfn.XLOOKUP(B14,MasterAgentList[Agent Name],MasterAgentList[FB ID])</f>
        <v>100069914588501</v>
      </c>
      <c r="B14" s="81" t="s">
        <v>2842</v>
      </c>
      <c r="C14" s="81">
        <v>2</v>
      </c>
      <c r="D14" s="85">
        <v>44438</v>
      </c>
      <c r="E14" s="85">
        <v>44457</v>
      </c>
      <c r="F14" s="81" t="str">
        <f>IF(ISBLANK(OMPAgentList[[#This Row],[EndDate]]),"Active","Inactive")</f>
        <v>Inactive</v>
      </c>
      <c r="J14" s="81" t="str">
        <f>_xlfn.XLOOKUP(K14,MasterAgentList!B:B,MasterAgentList!A:A)</f>
        <v>100068193552052</v>
      </c>
      <c r="K14" s="84" t="s">
        <v>357</v>
      </c>
      <c r="L14" s="83">
        <v>44480</v>
      </c>
    </row>
    <row r="15" spans="1:12" x14ac:dyDescent="0.2">
      <c r="A15" s="81" t="str">
        <f>_xlfn.XLOOKUP(B15,MasterAgentList[Agent Name],MasterAgentList[FB ID])</f>
        <v>100069357777163</v>
      </c>
      <c r="B15" s="82" t="s">
        <v>2843</v>
      </c>
      <c r="C15" s="81">
        <v>1</v>
      </c>
      <c r="D15" s="85">
        <v>44424</v>
      </c>
      <c r="E15" s="85">
        <v>44438</v>
      </c>
      <c r="F15" s="81" t="str">
        <f>IF(ISBLANK(OMPAgentList[[#This Row],[EndDate]]),"Active","Inactive")</f>
        <v>Inactive</v>
      </c>
      <c r="J15" s="81" t="str">
        <f>_xlfn.XLOOKUP(K15,MasterAgentList!B:B,MasterAgentList!A:A)</f>
        <v>100068251747427</v>
      </c>
      <c r="K15" s="81" t="s">
        <v>343</v>
      </c>
      <c r="L15" s="83">
        <v>44482</v>
      </c>
    </row>
    <row r="16" spans="1:12" x14ac:dyDescent="0.2">
      <c r="A16" s="81" t="str">
        <f>_xlfn.XLOOKUP(B16,MasterAgentList[Agent Name],MasterAgentList[FB ID])</f>
        <v>100064044981961</v>
      </c>
      <c r="B16" s="81" t="s">
        <v>148</v>
      </c>
      <c r="C16" s="81">
        <v>3</v>
      </c>
      <c r="D16" s="85">
        <v>44465</v>
      </c>
      <c r="E16" s="85"/>
      <c r="F16" s="81" t="str">
        <f>IF(ISBLANK(OMPAgentList[[#This Row],[EndDate]]),"Active","Inactive")</f>
        <v>Active</v>
      </c>
      <c r="J16" s="81"/>
      <c r="K16" s="81"/>
      <c r="L16" s="83"/>
    </row>
    <row r="17" spans="1:12" x14ac:dyDescent="0.2">
      <c r="A17" s="81" t="str">
        <f>_xlfn.XLOOKUP(B17,MasterAgentList[Agent Name],MasterAgentList[FB ID])</f>
        <v>100064084250279</v>
      </c>
      <c r="B17" s="81" t="s">
        <v>149</v>
      </c>
      <c r="C17" s="81">
        <v>3</v>
      </c>
      <c r="D17" s="85">
        <v>44465</v>
      </c>
      <c r="E17" s="85"/>
      <c r="F17" s="81" t="str">
        <f>IF(ISBLANK(OMPAgentList[[#This Row],[EndDate]]),"Active","Inactive")</f>
        <v>Active</v>
      </c>
      <c r="J17" s="81"/>
      <c r="K17" s="84"/>
      <c r="L17" s="83"/>
    </row>
    <row r="18" spans="1:12" x14ac:dyDescent="0.2">
      <c r="A18" s="81" t="str">
        <f>_xlfn.XLOOKUP(B18,MasterAgentList[Agent Name],MasterAgentList[FB ID])</f>
        <v>100069809408098</v>
      </c>
      <c r="B18" s="82" t="s">
        <v>2844</v>
      </c>
      <c r="C18" s="81">
        <v>1</v>
      </c>
      <c r="D18" s="85">
        <v>44424</v>
      </c>
      <c r="E18" s="85">
        <v>44457</v>
      </c>
      <c r="F18" s="81" t="str">
        <f>IF(ISBLANK(OMPAgentList[[#This Row],[EndDate]]),"Active","Inactive")</f>
        <v>Inactive</v>
      </c>
      <c r="J18" s="81"/>
      <c r="K18" s="82"/>
      <c r="L18" s="83"/>
    </row>
    <row r="19" spans="1:12" x14ac:dyDescent="0.2">
      <c r="A19" s="81" t="str">
        <f>_xlfn.XLOOKUP(B19,MasterAgentList[Agent Name],MasterAgentList[FB ID])</f>
        <v>100063502961743</v>
      </c>
      <c r="B19" s="82" t="s">
        <v>158</v>
      </c>
      <c r="C19" s="81">
        <v>1</v>
      </c>
      <c r="D19" s="85">
        <v>44424</v>
      </c>
      <c r="E19" s="85">
        <v>44431</v>
      </c>
      <c r="F19" s="81" t="str">
        <f>IF(ISBLANK(OMPAgentList[[#This Row],[EndDate]]),"Active","Inactive")</f>
        <v>Inactive</v>
      </c>
      <c r="J19" s="81"/>
      <c r="K19" s="84"/>
      <c r="L19" s="83"/>
    </row>
    <row r="20" spans="1:12" x14ac:dyDescent="0.2">
      <c r="A20" s="81" t="str">
        <f>_xlfn.XLOOKUP(B20,MasterAgentList[Agent Name],MasterAgentList[FB ID])</f>
        <v>100070566427051</v>
      </c>
      <c r="B20" s="82" t="s">
        <v>2877</v>
      </c>
      <c r="C20" s="81">
        <v>2</v>
      </c>
      <c r="D20" s="85">
        <v>44431</v>
      </c>
      <c r="E20" s="85">
        <v>44457</v>
      </c>
      <c r="F20" s="81" t="str">
        <f>IF(ISBLANK(OMPAgentList[[#This Row],[EndDate]]),"Active","Inactive")</f>
        <v>Inactive</v>
      </c>
    </row>
    <row r="21" spans="1:12" x14ac:dyDescent="0.2">
      <c r="A21" s="81" t="str">
        <f>_xlfn.XLOOKUP(B21,MasterAgentList[Agent Name],MasterAgentList[FB ID])</f>
        <v>100069745241066</v>
      </c>
      <c r="B21" s="82" t="s">
        <v>2845</v>
      </c>
      <c r="C21" s="81">
        <v>1</v>
      </c>
      <c r="D21" s="85">
        <v>44424</v>
      </c>
      <c r="E21" s="85">
        <v>44438</v>
      </c>
      <c r="F21" s="81" t="str">
        <f>IF(ISBLANK(OMPAgentList[[#This Row],[EndDate]]),"Active","Inactive")</f>
        <v>Inactive</v>
      </c>
    </row>
    <row r="22" spans="1:12" x14ac:dyDescent="0.2">
      <c r="A22" s="81" t="str">
        <f>_xlfn.XLOOKUP(B22,MasterAgentList[Agent Name],MasterAgentList[FB ID])</f>
        <v>100067091649540</v>
      </c>
      <c r="B22" s="82" t="s">
        <v>174</v>
      </c>
      <c r="C22" s="81">
        <v>1</v>
      </c>
      <c r="D22" s="85">
        <v>44424</v>
      </c>
      <c r="E22" s="85">
        <v>44457</v>
      </c>
      <c r="F22" s="81" t="str">
        <f>IF(ISBLANK(OMPAgentList[[#This Row],[EndDate]]),"Active","Inactive")</f>
        <v>Inactive</v>
      </c>
    </row>
    <row r="23" spans="1:12" x14ac:dyDescent="0.2">
      <c r="A23" s="81" t="str">
        <f>_xlfn.XLOOKUP(B23,MasterAgentList[Agent Name],MasterAgentList[FB ID])</f>
        <v>100068270195648</v>
      </c>
      <c r="B23" s="82" t="s">
        <v>349</v>
      </c>
      <c r="C23" s="81">
        <v>1</v>
      </c>
      <c r="D23" s="85">
        <v>44424</v>
      </c>
      <c r="E23" s="85">
        <v>44457</v>
      </c>
      <c r="F23" s="81" t="str">
        <f>IF(ISBLANK(OMPAgentList[[#This Row],[EndDate]]),"Active","Inactive")</f>
        <v>Inactive</v>
      </c>
    </row>
    <row r="24" spans="1:12" x14ac:dyDescent="0.2">
      <c r="A24" s="81" t="str">
        <f>_xlfn.XLOOKUP(B24,MasterAgentList[Agent Name],MasterAgentList[FB ID])</f>
        <v>100065118736999</v>
      </c>
      <c r="B24" s="81" t="s">
        <v>164</v>
      </c>
      <c r="C24" s="81">
        <v>2</v>
      </c>
      <c r="D24" s="85">
        <v>44438</v>
      </c>
      <c r="E24" s="85">
        <v>44457</v>
      </c>
      <c r="F24" s="81" t="str">
        <f>IF(ISBLANK(OMPAgentList[[#This Row],[EndDate]]),"Active","Inactive")</f>
        <v>Inactive</v>
      </c>
    </row>
    <row r="25" spans="1:12" x14ac:dyDescent="0.2">
      <c r="A25" s="81" t="str">
        <f>_xlfn.XLOOKUP(B25,MasterAgentList[Agent Name],MasterAgentList[FB ID])</f>
        <v>100069884404590</v>
      </c>
      <c r="B25" s="82" t="s">
        <v>2846</v>
      </c>
      <c r="C25" s="81">
        <v>1</v>
      </c>
      <c r="D25" s="85">
        <v>44424</v>
      </c>
      <c r="E25" s="85">
        <v>44457</v>
      </c>
      <c r="F25" s="81" t="str">
        <f>IF(ISBLANK(OMPAgentList[[#This Row],[EndDate]]),"Active","Inactive")</f>
        <v>Inactive</v>
      </c>
    </row>
    <row r="26" spans="1:12" x14ac:dyDescent="0.2">
      <c r="A26" s="81" t="str">
        <f>_xlfn.XLOOKUP(B26,MasterAgentList[Agent Name],MasterAgentList[FB ID])</f>
        <v>100045787731884</v>
      </c>
      <c r="B26" s="81" t="s">
        <v>71</v>
      </c>
      <c r="C26" s="81">
        <v>3</v>
      </c>
      <c r="D26" s="85">
        <v>44465</v>
      </c>
      <c r="E26" s="85"/>
      <c r="F26" s="81" t="str">
        <f>IF(ISBLANK(OMPAgentList[[#This Row],[EndDate]]),"Active","Inactive")</f>
        <v>Active</v>
      </c>
    </row>
    <row r="27" spans="1:12" x14ac:dyDescent="0.2">
      <c r="A27" s="81" t="str">
        <f>_xlfn.XLOOKUP(B27,MasterAgentList[Agent Name],MasterAgentList[FB ID])</f>
        <v>100069541159106</v>
      </c>
      <c r="B27" s="82" t="s">
        <v>2847</v>
      </c>
      <c r="C27" s="81">
        <v>1</v>
      </c>
      <c r="D27" s="85">
        <v>44424</v>
      </c>
      <c r="E27" s="85">
        <v>44431</v>
      </c>
      <c r="F27" s="81" t="str">
        <f>IF(ISBLANK(OMPAgentList[[#This Row],[EndDate]]),"Active","Inactive")</f>
        <v>Inactive</v>
      </c>
    </row>
    <row r="28" spans="1:12" x14ac:dyDescent="0.2">
      <c r="A28" s="81" t="str">
        <f>_xlfn.XLOOKUP(B28,MasterAgentList[Agent Name],MasterAgentList[FB ID])</f>
        <v>100054677200530</v>
      </c>
      <c r="B28" s="82" t="s">
        <v>98</v>
      </c>
      <c r="C28" s="81">
        <v>1</v>
      </c>
      <c r="D28" s="85">
        <v>44424</v>
      </c>
      <c r="E28" s="85">
        <v>44438</v>
      </c>
      <c r="F28" s="81" t="str">
        <f>IF(ISBLANK(OMPAgentList[[#This Row],[EndDate]]),"Active","Inactive")</f>
        <v>Inactive</v>
      </c>
    </row>
    <row r="29" spans="1:12" x14ac:dyDescent="0.2">
      <c r="A29" s="81" t="str">
        <f>_xlfn.XLOOKUP(B29,MasterAgentList[Agent Name],MasterAgentList[FB ID])</f>
        <v>100067092849066</v>
      </c>
      <c r="B29" s="81" t="s">
        <v>176</v>
      </c>
      <c r="C29" s="81">
        <v>2</v>
      </c>
      <c r="D29" s="85">
        <v>44438</v>
      </c>
      <c r="E29" s="85">
        <v>44457</v>
      </c>
      <c r="F29" s="81" t="str">
        <f>IF(ISBLANK(OMPAgentList[[#This Row],[EndDate]]),"Active","Inactive")</f>
        <v>Inactive</v>
      </c>
    </row>
    <row r="30" spans="1:12" x14ac:dyDescent="0.2">
      <c r="A30" s="81" t="str">
        <f>_xlfn.XLOOKUP(B30,MasterAgentList[Agent Name],MasterAgentList[FB ID])</f>
        <v>100069894904154</v>
      </c>
      <c r="B30" s="82" t="s">
        <v>2848</v>
      </c>
      <c r="C30" s="81">
        <v>1</v>
      </c>
      <c r="D30" s="85">
        <v>44424</v>
      </c>
      <c r="E30" s="85">
        <v>44431</v>
      </c>
      <c r="F30" s="81" t="str">
        <f>IF(ISBLANK(OMPAgentList[[#This Row],[EndDate]]),"Active","Inactive")</f>
        <v>Inactive</v>
      </c>
    </row>
    <row r="31" spans="1:12" x14ac:dyDescent="0.2">
      <c r="A31" s="81" t="str">
        <f>_xlfn.XLOOKUP(B31,MasterAgentList[Agent Name],MasterAgentList[FB ID])</f>
        <v>100068073826333</v>
      </c>
      <c r="B31" s="82" t="s">
        <v>352</v>
      </c>
      <c r="C31" s="81">
        <v>2</v>
      </c>
      <c r="D31" s="85">
        <v>44431</v>
      </c>
      <c r="E31" s="85">
        <v>44457</v>
      </c>
      <c r="F31" s="81" t="str">
        <f>IF(ISBLANK(OMPAgentList[[#This Row],[EndDate]]),"Active","Inactive")</f>
        <v>Inactive</v>
      </c>
    </row>
    <row r="32" spans="1:12" x14ac:dyDescent="0.2">
      <c r="A32" s="81" t="str">
        <f>_xlfn.XLOOKUP(B32,MasterAgentList[Agent Name],MasterAgentList[FB ID])</f>
        <v>100053554933886</v>
      </c>
      <c r="B32" s="81" t="s">
        <v>93</v>
      </c>
      <c r="C32" s="81">
        <v>2</v>
      </c>
      <c r="D32" s="85">
        <v>44438</v>
      </c>
      <c r="E32" s="85"/>
      <c r="F32" s="81" t="str">
        <f>IF(ISBLANK(OMPAgentList[[#This Row],[EndDate]]),"Active","Inactive")</f>
        <v>Active</v>
      </c>
    </row>
    <row r="33" spans="1:6" x14ac:dyDescent="0.2">
      <c r="A33" s="81" t="str">
        <f>_xlfn.XLOOKUP(B33,MasterAgentList[Agent Name],MasterAgentList[FB ID])</f>
        <v>100068051419239</v>
      </c>
      <c r="B33" s="82" t="s">
        <v>353</v>
      </c>
      <c r="C33" s="81">
        <v>2</v>
      </c>
      <c r="D33" s="85">
        <v>44431</v>
      </c>
      <c r="E33" s="85">
        <v>44457</v>
      </c>
      <c r="F33" s="81" t="str">
        <f>IF(ISBLANK(OMPAgentList[[#This Row],[EndDate]]),"Active","Inactive")</f>
        <v>Inactive</v>
      </c>
    </row>
    <row r="34" spans="1:6" x14ac:dyDescent="0.2">
      <c r="A34" s="81" t="str">
        <f>_xlfn.XLOOKUP(B34,MasterAgentList[Agent Name],MasterAgentList[FB ID])</f>
        <v>100068079766335</v>
      </c>
      <c r="B34" s="81" t="s">
        <v>354</v>
      </c>
      <c r="C34" s="81">
        <v>3</v>
      </c>
      <c r="D34" s="85">
        <v>44465</v>
      </c>
      <c r="E34" s="85"/>
      <c r="F34" s="81" t="str">
        <f>IF(ISBLANK(OMPAgentList[[#This Row],[EndDate]]),"Active","Inactive")</f>
        <v>Active</v>
      </c>
    </row>
    <row r="35" spans="1:6" x14ac:dyDescent="0.2">
      <c r="A35" s="81" t="str">
        <f>_xlfn.XLOOKUP(B35,MasterAgentList[Agent Name],MasterAgentList[FB ID])</f>
        <v>100051331327306</v>
      </c>
      <c r="B35" s="82" t="s">
        <v>84</v>
      </c>
      <c r="C35" s="81">
        <v>1</v>
      </c>
      <c r="D35" s="85">
        <v>44424</v>
      </c>
      <c r="E35" s="85">
        <v>44431</v>
      </c>
      <c r="F35" s="81" t="str">
        <f>IF(ISBLANK(OMPAgentList[[#This Row],[EndDate]]),"Active","Inactive")</f>
        <v>Inactive</v>
      </c>
    </row>
    <row r="36" spans="1:6" x14ac:dyDescent="0.2">
      <c r="A36" s="81" t="str">
        <f>_xlfn.XLOOKUP(B36,MasterAgentList[Agent Name],MasterAgentList[FB ID])</f>
        <v>100068336793037</v>
      </c>
      <c r="B36" s="82" t="s">
        <v>355</v>
      </c>
      <c r="C36" s="81">
        <v>1</v>
      </c>
      <c r="D36" s="85">
        <v>44424</v>
      </c>
      <c r="E36" s="85">
        <v>44457</v>
      </c>
      <c r="F36" s="81" t="str">
        <f>IF(ISBLANK(OMPAgentList[[#This Row],[EndDate]]),"Active","Inactive")</f>
        <v>Inactive</v>
      </c>
    </row>
    <row r="37" spans="1:6" customFormat="1" x14ac:dyDescent="0.2">
      <c r="A37" s="81" t="str">
        <f>_xlfn.XLOOKUP(B37,MasterAgentList[Agent Name],MasterAgentList[FB ID])</f>
        <v>100056822800892</v>
      </c>
      <c r="B37" s="82" t="s">
        <v>107</v>
      </c>
      <c r="C37" s="81">
        <v>1</v>
      </c>
      <c r="D37" s="85">
        <v>44424</v>
      </c>
      <c r="E37" s="85">
        <v>44431</v>
      </c>
      <c r="F37" s="81" t="str">
        <f>IF(ISBLANK(OMPAgentList[[#This Row],[EndDate]]),"Active","Inactive")</f>
        <v>Inactive</v>
      </c>
    </row>
    <row r="38" spans="1:6" customFormat="1" x14ac:dyDescent="0.2">
      <c r="A38" s="81" t="str">
        <f>_xlfn.XLOOKUP(B38,MasterAgentList[Agent Name],MasterAgentList[FB ID])</f>
        <v>100056491795334</v>
      </c>
      <c r="B38" s="81" t="s">
        <v>108</v>
      </c>
      <c r="C38" s="81">
        <v>3</v>
      </c>
      <c r="D38" s="85">
        <v>44465</v>
      </c>
      <c r="E38" s="85"/>
      <c r="F38" s="81" t="str">
        <f>IF(ISBLANK(OMPAgentList[[#This Row],[EndDate]]),"Active","Inactive")</f>
        <v>Active</v>
      </c>
    </row>
    <row r="39" spans="1:6" customFormat="1" x14ac:dyDescent="0.2">
      <c r="A39" s="81" t="str">
        <f>_xlfn.XLOOKUP(B39,MasterAgentList[Agent Name],MasterAgentList[FB ID])</f>
        <v>100070709070574</v>
      </c>
      <c r="B39" s="82" t="s">
        <v>2885</v>
      </c>
      <c r="C39" s="81">
        <v>1</v>
      </c>
      <c r="D39" s="85">
        <v>44424</v>
      </c>
      <c r="E39" s="85">
        <v>44428</v>
      </c>
      <c r="F39" s="81" t="str">
        <f>IF(ISBLANK(OMPAgentList[[#This Row],[EndDate]]),"Active","Inactive")</f>
        <v>Inactive</v>
      </c>
    </row>
    <row r="40" spans="1:6" customFormat="1" x14ac:dyDescent="0.2">
      <c r="A40" s="81" t="str">
        <f>_xlfn.XLOOKUP(B40,MasterAgentList[Agent Name],MasterAgentList[FB ID])</f>
        <v>100041751200653</v>
      </c>
      <c r="B40" s="82" t="s">
        <v>145</v>
      </c>
      <c r="C40" s="81">
        <v>2</v>
      </c>
      <c r="D40" s="85">
        <v>44431</v>
      </c>
      <c r="E40" s="85">
        <v>44438</v>
      </c>
      <c r="F40" s="81" t="str">
        <f>IF(ISBLANK(OMPAgentList[[#This Row],[EndDate]]),"Active","Inactive")</f>
        <v>Inactive</v>
      </c>
    </row>
    <row r="41" spans="1:6" customFormat="1" x14ac:dyDescent="0.2">
      <c r="A41" s="81" t="str">
        <f>_xlfn.XLOOKUP(B41,MasterAgentList[Agent Name],MasterAgentList[FB ID])</f>
        <v>100068055948901</v>
      </c>
      <c r="B41" s="81" t="s">
        <v>358</v>
      </c>
      <c r="C41" s="81">
        <v>2</v>
      </c>
      <c r="D41" s="85">
        <v>44438</v>
      </c>
      <c r="E41" s="85">
        <v>44457</v>
      </c>
      <c r="F41" s="81" t="str">
        <f>IF(ISBLANK(OMPAgentList[[#This Row],[EndDate]]),"Active","Inactive")</f>
        <v>Inactive</v>
      </c>
    </row>
    <row r="42" spans="1:6" customFormat="1" x14ac:dyDescent="0.2">
      <c r="A42" s="81" t="str">
        <f>_xlfn.XLOOKUP(B42,MasterAgentList[Agent Name],MasterAgentList[FB ID])</f>
        <v>100064074020573</v>
      </c>
      <c r="B42" s="82" t="s">
        <v>155</v>
      </c>
      <c r="C42" s="81">
        <v>2</v>
      </c>
      <c r="D42" s="85">
        <v>44431</v>
      </c>
      <c r="E42" s="85">
        <v>44438</v>
      </c>
      <c r="F42" s="81" t="str">
        <f>IF(ISBLANK(OMPAgentList[[#This Row],[EndDate]]),"Active","Inactive")</f>
        <v>Inactive</v>
      </c>
    </row>
    <row r="43" spans="1:6" customFormat="1" x14ac:dyDescent="0.2">
      <c r="A43" s="81" t="str">
        <f>_xlfn.XLOOKUP(B43,MasterAgentList[Agent Name],MasterAgentList[FB ID])</f>
        <v>100065430752439</v>
      </c>
      <c r="B43" s="82" t="s">
        <v>165</v>
      </c>
      <c r="C43" s="81">
        <v>1</v>
      </c>
      <c r="D43" s="85">
        <v>44424</v>
      </c>
      <c r="E43" s="85">
        <v>44438</v>
      </c>
      <c r="F43" s="81" t="str">
        <f>IF(ISBLANK(OMPAgentList[[#This Row],[EndDate]]),"Active","Inactive")</f>
        <v>Inactive</v>
      </c>
    </row>
    <row r="44" spans="1:6" customFormat="1" x14ac:dyDescent="0.2"/>
    <row r="45" spans="1:6" customFormat="1" x14ac:dyDescent="0.2"/>
    <row r="46" spans="1:6" customFormat="1" x14ac:dyDescent="0.2"/>
    <row r="47" spans="1:6" customFormat="1" x14ac:dyDescent="0.2"/>
    <row r="48" spans="1:6" customFormat="1" x14ac:dyDescent="0.2"/>
    <row r="49" customFormat="1" x14ac:dyDescent="0.2"/>
    <row r="50" customFormat="1" x14ac:dyDescent="0.2"/>
    <row r="51" customFormat="1" x14ac:dyDescent="0.2"/>
    <row r="52" customFormat="1" x14ac:dyDescent="0.2"/>
    <row r="53" customFormat="1" x14ac:dyDescent="0.2"/>
  </sheetData>
  <sortState xmlns:xlrd2="http://schemas.microsoft.com/office/spreadsheetml/2017/richdata2" ref="B32:B50">
    <sortCondition ref="B32:B50"/>
  </sortState>
  <conditionalFormatting sqref="B54:B1048576 B1:B28">
    <cfRule type="duplicateValues" dxfId="62" priority="26"/>
  </conditionalFormatting>
  <conditionalFormatting sqref="B54:B1048576">
    <cfRule type="duplicateValues" dxfId="61" priority="25"/>
  </conditionalFormatting>
  <conditionalFormatting sqref="B2:B34">
    <cfRule type="duplicateValues" dxfId="60" priority="1392"/>
  </conditionalFormatting>
  <conditionalFormatting sqref="B2:B43">
    <cfRule type="duplicateValues" dxfId="59" priority="23"/>
  </conditionalFormatting>
  <conditionalFormatting sqref="K2">
    <cfRule type="duplicateValues" dxfId="58" priority="21"/>
  </conditionalFormatting>
  <conditionalFormatting sqref="K2">
    <cfRule type="duplicateValues" dxfId="57" priority="22"/>
  </conditionalFormatting>
  <conditionalFormatting sqref="K2">
    <cfRule type="duplicateValues" dxfId="56" priority="20"/>
  </conditionalFormatting>
  <conditionalFormatting sqref="K8">
    <cfRule type="duplicateValues" dxfId="55" priority="18"/>
  </conditionalFormatting>
  <conditionalFormatting sqref="K8">
    <cfRule type="duplicateValues" dxfId="54" priority="19"/>
  </conditionalFormatting>
  <conditionalFormatting sqref="K8">
    <cfRule type="duplicateValues" dxfId="53" priority="17"/>
  </conditionalFormatting>
  <conditionalFormatting sqref="K9">
    <cfRule type="duplicateValues" dxfId="52" priority="15"/>
  </conditionalFormatting>
  <conditionalFormatting sqref="K9">
    <cfRule type="duplicateValues" dxfId="51" priority="16"/>
  </conditionalFormatting>
  <conditionalFormatting sqref="K9">
    <cfRule type="duplicateValues" dxfId="50" priority="14"/>
  </conditionalFormatting>
  <conditionalFormatting sqref="K19">
    <cfRule type="duplicateValues" dxfId="49" priority="12"/>
  </conditionalFormatting>
  <conditionalFormatting sqref="K19">
    <cfRule type="duplicateValues" dxfId="48" priority="13"/>
  </conditionalFormatting>
  <conditionalFormatting sqref="K19">
    <cfRule type="duplicateValues" dxfId="47" priority="11"/>
  </conditionalFormatting>
  <conditionalFormatting sqref="K10">
    <cfRule type="duplicateValues" dxfId="46" priority="9"/>
  </conditionalFormatting>
  <conditionalFormatting sqref="K10">
    <cfRule type="duplicateValues" dxfId="45" priority="10"/>
  </conditionalFormatting>
  <conditionalFormatting sqref="K10">
    <cfRule type="duplicateValues" dxfId="44" priority="8"/>
  </conditionalFormatting>
  <conditionalFormatting sqref="K13">
    <cfRule type="duplicateValues" dxfId="43" priority="6"/>
  </conditionalFormatting>
  <conditionalFormatting sqref="K13">
    <cfRule type="duplicateValues" dxfId="42" priority="7"/>
  </conditionalFormatting>
  <conditionalFormatting sqref="K13">
    <cfRule type="duplicateValues" dxfId="41" priority="5"/>
  </conditionalFormatting>
  <conditionalFormatting sqref="K15">
    <cfRule type="duplicateValues" dxfId="40" priority="3"/>
  </conditionalFormatting>
  <conditionalFormatting sqref="K15">
    <cfRule type="duplicateValues" dxfId="39" priority="4"/>
  </conditionalFormatting>
  <conditionalFormatting sqref="K15">
    <cfRule type="duplicateValues" dxfId="38" priority="2"/>
  </conditionalFormatting>
  <conditionalFormatting sqref="K1:K1048576">
    <cfRule type="duplicateValues" dxfId="37" priority="1"/>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B1C5F-309F-491C-8559-94CDFFF3BB71}">
  <sheetPr codeName="Sheet1"/>
  <dimension ref="A1:J661"/>
  <sheetViews>
    <sheetView showGridLines="0" workbookViewId="0">
      <selection activeCell="G9" sqref="G9"/>
    </sheetView>
  </sheetViews>
  <sheetFormatPr defaultColWidth="9" defaultRowHeight="14.25" x14ac:dyDescent="0.2"/>
  <cols>
    <col min="1" max="1" width="21.75" style="9" bestFit="1" customWidth="1"/>
    <col min="2" max="2" width="25.75" style="1" customWidth="1"/>
    <col min="3" max="3" width="11.375" style="1" customWidth="1"/>
    <col min="4" max="4" width="11.75" style="18" customWidth="1"/>
    <col min="5" max="5" width="17.25" style="19" customWidth="1"/>
    <col min="6" max="6" width="16" style="1" customWidth="1"/>
    <col min="7" max="7" width="10.75" style="20" customWidth="1"/>
    <col min="8" max="8" width="20" style="18" customWidth="1"/>
    <col min="9" max="9" width="9" style="1"/>
    <col min="10" max="10" width="13.25" style="1" bestFit="1" customWidth="1"/>
    <col min="11" max="16384" width="9" style="1"/>
  </cols>
  <sheetData>
    <row r="1" spans="1:10" ht="17.25" x14ac:dyDescent="0.3">
      <c r="A1" s="14" t="s">
        <v>128</v>
      </c>
      <c r="B1" s="1" t="s">
        <v>0</v>
      </c>
      <c r="C1" s="32" t="s">
        <v>49</v>
      </c>
      <c r="D1" s="15" t="s">
        <v>167</v>
      </c>
      <c r="E1" s="16" t="s">
        <v>168</v>
      </c>
      <c r="F1" s="17" t="s">
        <v>169</v>
      </c>
      <c r="G1" s="33" t="s">
        <v>64</v>
      </c>
      <c r="H1" s="33" t="s">
        <v>166</v>
      </c>
      <c r="I1" s="6" t="s">
        <v>44</v>
      </c>
      <c r="J1" s="74" t="s">
        <v>6327</v>
      </c>
    </row>
    <row r="2" spans="1:10" x14ac:dyDescent="0.2">
      <c r="A2" s="87" t="str">
        <f>_xlfn.XLOOKUP(AgentTierChange[[#This Row],[Agent Name]],MasterAgentList[Agent Name],MasterAgentList[FB ID])</f>
        <v>100070628824552</v>
      </c>
      <c r="B2" s="1" t="s">
        <v>2876</v>
      </c>
      <c r="C2" s="5" t="s">
        <v>43</v>
      </c>
      <c r="D2" s="24">
        <v>44410</v>
      </c>
      <c r="E2" s="19">
        <f>IF(AgentTierChange[[#This Row],[Tier]]="Nesting",AgentTierChange[[#This Row],[Live Start Date]]+89,IF(AgentTierChange[[#This Row],[Agent Name]]&lt;&gt;#REF!,54789,""))</f>
        <v>44499</v>
      </c>
      <c r="F2" s="2">
        <f ca="1">IF(AND(AgentTierChange[[#This Row],[Tier Start Date]]&lt;=TODAY(),AgentTierChange[[#This Row],[Tier End Date]]&gt;TODAY()),1,0)</f>
        <v>0</v>
      </c>
      <c r="G2" s="2">
        <f>IFERROR(IF((_xlfn.XLOOKUP(AgentTierChange[[#This Row],[Agent Name]],MasterAgentList[Agent Name],MasterAgentList[Status])=""),1,0),"")</f>
        <v>1</v>
      </c>
      <c r="H2" s="22">
        <f>_xlfn.XLOOKUP(AgentTierChange[[#This Row],[Agent Name]],MasterAgentList[Agent Name],MasterAgentList[Live Start Date])</f>
        <v>44410</v>
      </c>
      <c r="I2" s="2">
        <f>_xlfn.XLOOKUP(AgentTierChange[[#This Row],[FBID]],MasterAgentList[FB ID],MasterAgentList[Wave])</f>
        <v>40</v>
      </c>
      <c r="J2" s="66" t="str">
        <f t="shared" ref="J2:J65" si="0">IF(B2=B1,IF(E1&lt;D2,"Match","Date Issue"),"")</f>
        <v/>
      </c>
    </row>
    <row r="3" spans="1:10" x14ac:dyDescent="0.2">
      <c r="A3" s="88" t="str">
        <f>_xlfn.XLOOKUP(AgentTierChange[[#This Row],[Agent Name]],MasterAgentList[Agent Name],MasterAgentList[FB ID])</f>
        <v>100070628824552</v>
      </c>
      <c r="B3" s="61" t="s">
        <v>2876</v>
      </c>
      <c r="C3" s="64" t="s">
        <v>51</v>
      </c>
      <c r="D3" s="65">
        <v>44500</v>
      </c>
      <c r="E3" s="19">
        <f>IF(AgentTierChange[[#This Row],[Tier]]="Nesting",AgentTierChange[[#This Row],[Live Start Date]]+89,IF(AgentTierChange[[#This Row],[Agent Name]]&lt;&gt;B4,54789,""))</f>
        <v>54789</v>
      </c>
      <c r="F3" s="66">
        <f ca="1">IF(AND(AgentTierChange[[#This Row],[Tier Start Date]]&lt;=TODAY(),AgentTierChange[[#This Row],[Tier End Date]]&gt;TODAY()),1,0)</f>
        <v>1</v>
      </c>
      <c r="G3" s="66">
        <f>IFERROR(IF((_xlfn.XLOOKUP(AgentTierChange[[#This Row],[Agent Name]],MasterAgentList[Agent Name],MasterAgentList[Status])=""),1,0),"")</f>
        <v>1</v>
      </c>
      <c r="H3" s="67">
        <f>_xlfn.XLOOKUP(AgentTierChange[[#This Row],[Agent Name]],MasterAgentList[Agent Name],MasterAgentList[Live Start Date])</f>
        <v>44410</v>
      </c>
      <c r="I3" s="66">
        <f>_xlfn.XLOOKUP(AgentTierChange[[#This Row],[FBID]],MasterAgentList[FB ID],MasterAgentList[Wave])</f>
        <v>40</v>
      </c>
      <c r="J3" s="66" t="str">
        <f t="shared" si="0"/>
        <v>Match</v>
      </c>
    </row>
    <row r="4" spans="1:10" x14ac:dyDescent="0.2">
      <c r="A4" s="35" t="str">
        <f>_xlfn.XLOOKUP(AgentTierChange[[#This Row],[Agent Name]],MasterAgentList[Agent Name],MasterAgentList[FB ID])</f>
        <v>100042910161360</v>
      </c>
      <c r="B4" s="1" t="s">
        <v>62</v>
      </c>
      <c r="C4" s="1" t="s">
        <v>43</v>
      </c>
      <c r="D4" s="18">
        <v>43787</v>
      </c>
      <c r="E4" s="19">
        <f>IF(AgentTierChange[[#This Row],[Tier]]="Nesting",AgentTierChange[[#This Row],[Live Start Date]]+89,IF(AgentTierChange[[#This Row],[Agent Name]]&lt;&gt;B5,54789,""))</f>
        <v>43876</v>
      </c>
      <c r="F4" s="1">
        <f ca="1">IF(AND(AgentTierChange[[#This Row],[Tier Start Date]]&lt;=TODAY(),AgentTierChange[[#This Row],[Tier End Date]]&gt;TODAY()),1,0)</f>
        <v>0</v>
      </c>
      <c r="G4" s="1">
        <f>IFERROR(IF((_xlfn.XLOOKUP(AgentTierChange[[#This Row],[Agent Name]],MasterAgentList[Agent Name],MasterAgentList[Status])=""),1,0),"")</f>
        <v>1</v>
      </c>
      <c r="H4" s="18">
        <f>_xlfn.XLOOKUP(AgentTierChange[[#This Row],[Agent Name]],MasterAgentList[Agent Name],MasterAgentList[Live Start Date])</f>
        <v>43787</v>
      </c>
      <c r="I4" s="20">
        <f>_xlfn.XLOOKUP(AgentTierChange[[#This Row],[FBID]],MasterAgentList[FB ID],MasterAgentList[Wave])</f>
        <v>24</v>
      </c>
      <c r="J4" s="66" t="str">
        <f t="shared" si="0"/>
        <v/>
      </c>
    </row>
    <row r="5" spans="1:10" x14ac:dyDescent="0.2">
      <c r="A5" s="35" t="str">
        <f>_xlfn.XLOOKUP(AgentTierChange[[#This Row],[Agent Name]],MasterAgentList[Agent Name],MasterAgentList[FB ID])</f>
        <v>100042910161360</v>
      </c>
      <c r="B5" s="1" t="s">
        <v>62</v>
      </c>
      <c r="C5" s="1" t="s">
        <v>53</v>
      </c>
      <c r="D5" s="18">
        <v>43877</v>
      </c>
      <c r="E5" s="19">
        <v>43982</v>
      </c>
      <c r="F5" s="1">
        <f ca="1">IF(AND(AgentTierChange[[#This Row],[Tier Start Date]]&lt;=TODAY(),AgentTierChange[[#This Row],[Tier End Date]]&gt;TODAY()),1,0)</f>
        <v>0</v>
      </c>
      <c r="G5" s="21">
        <f>IFERROR(IF((_xlfn.XLOOKUP(AgentTierChange[[#This Row],[Agent Name]],MasterAgentList[Agent Name],MasterAgentList[Status])=""),1,0),"")</f>
        <v>1</v>
      </c>
      <c r="H5" s="18">
        <f>_xlfn.XLOOKUP(AgentTierChange[[#This Row],[Agent Name]],MasterAgentList[Agent Name],MasterAgentList[Live Start Date])</f>
        <v>43787</v>
      </c>
      <c r="I5" s="20">
        <f>_xlfn.XLOOKUP(AgentTierChange[[#This Row],[FBID]],MasterAgentList[FB ID],MasterAgentList[Wave])</f>
        <v>24</v>
      </c>
      <c r="J5" s="66" t="str">
        <f t="shared" si="0"/>
        <v>Match</v>
      </c>
    </row>
    <row r="6" spans="1:10" x14ac:dyDescent="0.2">
      <c r="A6" s="35" t="str">
        <f>_xlfn.XLOOKUP(AgentTierChange[[#This Row],[Agent Name]],MasterAgentList[Agent Name],MasterAgentList[FB ID])</f>
        <v>100042910161360</v>
      </c>
      <c r="B6" s="1" t="s">
        <v>62</v>
      </c>
      <c r="C6" s="1" t="s">
        <v>51</v>
      </c>
      <c r="D6" s="18">
        <v>43983</v>
      </c>
      <c r="E6" s="19">
        <v>44114</v>
      </c>
      <c r="F6" s="1">
        <f ca="1">IF(AND(AgentTierChange[[#This Row],[Tier Start Date]]&lt;=TODAY(),AgentTierChange[[#This Row],[Tier End Date]]&gt;TODAY()),1,0)</f>
        <v>0</v>
      </c>
      <c r="G6" s="1">
        <f>IFERROR(IF((_xlfn.XLOOKUP(AgentTierChange[[#This Row],[Agent Name]],MasterAgentList[Agent Name],MasterAgentList[Status])=""),1,0),"")</f>
        <v>1</v>
      </c>
      <c r="H6" s="18">
        <f>_xlfn.XLOOKUP(AgentTierChange[[#This Row],[Agent Name]],MasterAgentList[Agent Name],MasterAgentList[Live Start Date])</f>
        <v>43787</v>
      </c>
      <c r="I6" s="20">
        <f>_xlfn.XLOOKUP(AgentTierChange[[#This Row],[FBID]],MasterAgentList[FB ID],MasterAgentList[Wave])</f>
        <v>24</v>
      </c>
      <c r="J6" s="66" t="str">
        <f t="shared" si="0"/>
        <v>Match</v>
      </c>
    </row>
    <row r="7" spans="1:10" x14ac:dyDescent="0.2">
      <c r="A7" s="35" t="str">
        <f>_xlfn.XLOOKUP(AgentTierChange[[#This Row],[Agent Name]],MasterAgentList[Agent Name],MasterAgentList[FB ID])</f>
        <v>100042910161360</v>
      </c>
      <c r="B7" s="1" t="s">
        <v>62</v>
      </c>
      <c r="C7" s="1" t="s">
        <v>87</v>
      </c>
      <c r="D7" s="18">
        <v>44115</v>
      </c>
      <c r="E7" s="19">
        <v>44142</v>
      </c>
      <c r="F7" s="1">
        <f ca="1">IF(AND(AgentTierChange[[#This Row],[Tier Start Date]]&lt;=TODAY(),AgentTierChange[[#This Row],[Tier End Date]]&gt;TODAY()),1,0)</f>
        <v>0</v>
      </c>
      <c r="G7" s="1">
        <f>IFERROR(IF((_xlfn.XLOOKUP(AgentTierChange[[#This Row],[Agent Name]],MasterAgentList[Agent Name],MasterAgentList[Status])=""),1,0),"")</f>
        <v>1</v>
      </c>
      <c r="H7" s="18">
        <f>_xlfn.XLOOKUP(AgentTierChange[[#This Row],[Agent Name]],MasterAgentList[Agent Name],MasterAgentList[Live Start Date])</f>
        <v>43787</v>
      </c>
      <c r="I7" s="20">
        <f>_xlfn.XLOOKUP(AgentTierChange[[#This Row],[FBID]],MasterAgentList[FB ID],MasterAgentList[Wave])</f>
        <v>24</v>
      </c>
      <c r="J7" s="66" t="str">
        <f t="shared" si="0"/>
        <v>Match</v>
      </c>
    </row>
    <row r="8" spans="1:10" x14ac:dyDescent="0.2">
      <c r="A8" s="35" t="str">
        <f>_xlfn.XLOOKUP(AgentTierChange[[#This Row],[Agent Name]],MasterAgentList[Agent Name],MasterAgentList[FB ID])</f>
        <v>100042910161360</v>
      </c>
      <c r="B8" s="1" t="s">
        <v>62</v>
      </c>
      <c r="C8" s="1" t="s">
        <v>51</v>
      </c>
      <c r="D8" s="18">
        <v>44143</v>
      </c>
      <c r="E8" s="19">
        <v>44247</v>
      </c>
      <c r="F8" s="1">
        <f ca="1">IF(AND(AgentTierChange[[#This Row],[Tier Start Date]]&lt;=TODAY(),AgentTierChange[[#This Row],[Tier End Date]]&gt;TODAY()),1,0)</f>
        <v>0</v>
      </c>
      <c r="G8" s="1">
        <f>IFERROR(IF((_xlfn.XLOOKUP(AgentTierChange[[#This Row],[Agent Name]],MasterAgentList[Agent Name],MasterAgentList[Status])=""),1,0),"")</f>
        <v>1</v>
      </c>
      <c r="H8" s="18">
        <f>_xlfn.XLOOKUP(AgentTierChange[[#This Row],[Agent Name]],MasterAgentList[Agent Name],MasterAgentList[Live Start Date])</f>
        <v>43787</v>
      </c>
      <c r="I8" s="20">
        <f>_xlfn.XLOOKUP(AgentTierChange[[#This Row],[FBID]],MasterAgentList[FB ID],MasterAgentList[Wave])</f>
        <v>24</v>
      </c>
      <c r="J8" s="66" t="str">
        <f t="shared" si="0"/>
        <v>Match</v>
      </c>
    </row>
    <row r="9" spans="1:10" x14ac:dyDescent="0.2">
      <c r="A9" s="35" t="str">
        <f>_xlfn.XLOOKUP(AgentTierChange[[#This Row],[Agent Name]],MasterAgentList[Agent Name],MasterAgentList[FB ID])</f>
        <v>100042910161360</v>
      </c>
      <c r="B9" s="1" t="s">
        <v>62</v>
      </c>
      <c r="C9" s="1" t="s">
        <v>100</v>
      </c>
      <c r="D9" s="18">
        <v>44248</v>
      </c>
      <c r="E9" s="19">
        <f>IF(AgentTierChange[[#This Row],[Tier]]="Nesting",AgentTierChange[[#This Row],[Live Start Date]]+89,IF(AgentTierChange[[#This Row],[Agent Name]]&lt;&gt;B10,54789,""))</f>
        <v>54789</v>
      </c>
      <c r="F9" s="1">
        <f ca="1">IF(AND(AgentTierChange[[#This Row],[Tier Start Date]]&lt;=TODAY(),AgentTierChange[[#This Row],[Tier End Date]]&gt;TODAY()),1,0)</f>
        <v>1</v>
      </c>
      <c r="G9" s="21">
        <f>IFERROR(IF((_xlfn.XLOOKUP(AgentTierChange[[#This Row],[Agent Name]],MasterAgentList[Agent Name],MasterAgentList[Status])=""),1,0),"")</f>
        <v>1</v>
      </c>
      <c r="H9" s="18">
        <f>_xlfn.XLOOKUP(AgentTierChange[[#This Row],[Agent Name]],MasterAgentList[Agent Name],MasterAgentList[Live Start Date])</f>
        <v>43787</v>
      </c>
      <c r="I9" s="20">
        <f>_xlfn.XLOOKUP(AgentTierChange[[#This Row],[FBID]],MasterAgentList[FB ID],MasterAgentList[Wave])</f>
        <v>24</v>
      </c>
      <c r="J9" s="66" t="str">
        <f t="shared" si="0"/>
        <v>Match</v>
      </c>
    </row>
    <row r="10" spans="1:10" x14ac:dyDescent="0.2">
      <c r="A10" s="35" t="str">
        <f>_xlfn.XLOOKUP(AgentTierChange[[#This Row],[Agent Name]],MasterAgentList[Agent Name],MasterAgentList[FB ID])</f>
        <v>100066840530871</v>
      </c>
      <c r="B10" s="1" t="s">
        <v>171</v>
      </c>
      <c r="C10" s="1" t="s">
        <v>43</v>
      </c>
      <c r="D10" s="18">
        <v>44337</v>
      </c>
      <c r="E10" s="19">
        <f>IF(AgentTierChange[[#This Row],[Tier]]="Nesting",AgentTierChange[[#This Row],[Live Start Date]]+89,IF(AgentTierChange[[#This Row],[Agent Name]]&lt;&gt;B11,54789,""))</f>
        <v>44426</v>
      </c>
      <c r="F10" s="1">
        <f ca="1">IF(AND(AgentTierChange[[#This Row],[Tier Start Date]]&lt;=TODAY(),AgentTierChange[[#This Row],[Tier End Date]]&gt;TODAY()),1,0)</f>
        <v>0</v>
      </c>
      <c r="G10" s="21">
        <f>IFERROR(IF((_xlfn.XLOOKUP(AgentTierChange[[#This Row],[Agent Name]],MasterAgentList[Agent Name],MasterAgentList[Status])=""),1,0),"")</f>
        <v>1</v>
      </c>
      <c r="H10" s="18">
        <f>_xlfn.XLOOKUP(AgentTierChange[[#This Row],[Agent Name]],MasterAgentList[Agent Name],MasterAgentList[Live Start Date])</f>
        <v>44337</v>
      </c>
      <c r="I10" s="20">
        <f>_xlfn.XLOOKUP(AgentTierChange[[#This Row],[FBID]],MasterAgentList[FB ID],MasterAgentList[Wave])</f>
        <v>37</v>
      </c>
      <c r="J10" s="66" t="str">
        <f t="shared" si="0"/>
        <v/>
      </c>
    </row>
    <row r="11" spans="1:10" x14ac:dyDescent="0.2">
      <c r="A11" s="88" t="str">
        <f>_xlfn.XLOOKUP(AgentTierChange[[#This Row],[Agent Name]],MasterAgentList[Agent Name],MasterAgentList[FB ID])</f>
        <v>100066840530871</v>
      </c>
      <c r="B11" s="61" t="s">
        <v>171</v>
      </c>
      <c r="C11" s="64" t="s">
        <v>53</v>
      </c>
      <c r="D11" s="65">
        <v>44427</v>
      </c>
      <c r="E11" s="19">
        <f>IF(AgentTierChange[[#This Row],[Tier]]="Nesting",AgentTierChange[[#This Row],[Live Start Date]]+89,IF(AgentTierChange[[#This Row],[Agent Name]]&lt;&gt;B12,54789,""))</f>
        <v>54789</v>
      </c>
      <c r="F11" s="66">
        <f ca="1">IF(AND(AgentTierChange[[#This Row],[Tier Start Date]]&lt;=TODAY(),AgentTierChange[[#This Row],[Tier End Date]]&gt;TODAY()),1,0)</f>
        <v>1</v>
      </c>
      <c r="G11" s="66">
        <f>IFERROR(IF((_xlfn.XLOOKUP(AgentTierChange[[#This Row],[Agent Name]],MasterAgentList[Agent Name],MasterAgentList[Status])=""),1,0),"")</f>
        <v>1</v>
      </c>
      <c r="H11" s="67">
        <f>_xlfn.XLOOKUP(AgentTierChange[[#This Row],[Agent Name]],MasterAgentList[Agent Name],MasterAgentList[Live Start Date])</f>
        <v>44337</v>
      </c>
      <c r="I11" s="66">
        <f>_xlfn.XLOOKUP(AgentTierChange[[#This Row],[FBID]],MasterAgentList[FB ID],MasterAgentList[Wave])</f>
        <v>37</v>
      </c>
      <c r="J11" s="66" t="str">
        <f t="shared" si="0"/>
        <v>Match</v>
      </c>
    </row>
    <row r="12" spans="1:10" x14ac:dyDescent="0.2">
      <c r="A12" s="35" t="str">
        <f>_xlfn.XLOOKUP(AgentTierChange[[#This Row],[Agent Name]],MasterAgentList[Agent Name],MasterAgentList[FB ID])</f>
        <v>100034464141313</v>
      </c>
      <c r="B12" s="1" t="s">
        <v>2</v>
      </c>
      <c r="C12" s="1" t="s">
        <v>43</v>
      </c>
      <c r="D12" s="18">
        <v>43556</v>
      </c>
      <c r="E12" s="19">
        <f>IF(AgentTierChange[[#This Row],[Tier]]="Nesting",AgentTierChange[[#This Row],[Live Start Date]]+89,IF(AgentTierChange[[#This Row],[Agent Name]]&lt;&gt;B13,54789,""))</f>
        <v>43645</v>
      </c>
      <c r="F12" s="1">
        <f ca="1">IF(AND(AgentTierChange[[#This Row],[Tier Start Date]]&lt;=TODAY(),AgentTierChange[[#This Row],[Tier End Date]]&gt;TODAY()),1,0)</f>
        <v>0</v>
      </c>
      <c r="G12" s="1">
        <f>IFERROR(IF((_xlfn.XLOOKUP(AgentTierChange[[#This Row],[Agent Name]],MasterAgentList[Agent Name],MasterAgentList[Status])=""),1,0),"")</f>
        <v>1</v>
      </c>
      <c r="H12" s="18">
        <f>_xlfn.XLOOKUP(AgentTierChange[[#This Row],[Agent Name]],MasterAgentList[Agent Name],MasterAgentList[Live Start Date])</f>
        <v>43556</v>
      </c>
      <c r="I12" s="20">
        <f>_xlfn.XLOOKUP(AgentTierChange[[#This Row],[FBID]],MasterAgentList[FB ID],MasterAgentList[Wave])</f>
        <v>18</v>
      </c>
      <c r="J12" s="66" t="str">
        <f t="shared" si="0"/>
        <v/>
      </c>
    </row>
    <row r="13" spans="1:10" x14ac:dyDescent="0.2">
      <c r="A13" s="35" t="str">
        <f>_xlfn.XLOOKUP(AgentTierChange[[#This Row],[Agent Name]],MasterAgentList[Agent Name],MasterAgentList[FB ID])</f>
        <v>100034464141313</v>
      </c>
      <c r="B13" s="1" t="s">
        <v>2</v>
      </c>
      <c r="C13" s="1" t="s">
        <v>42</v>
      </c>
      <c r="D13" s="18">
        <v>43646</v>
      </c>
      <c r="E13" s="19">
        <v>43677</v>
      </c>
      <c r="F13" s="1">
        <f ca="1">IF(AND(AgentTierChange[[#This Row],[Tier Start Date]]&lt;=TODAY(),AgentTierChange[[#This Row],[Tier End Date]]&gt;TODAY()),1,0)</f>
        <v>0</v>
      </c>
      <c r="G13" s="21">
        <f>IFERROR(IF((_xlfn.XLOOKUP(AgentTierChange[[#This Row],[Agent Name]],MasterAgentList[Agent Name],MasterAgentList[Status])=""),1,0),"")</f>
        <v>1</v>
      </c>
      <c r="H13" s="18">
        <f>_xlfn.XLOOKUP(AgentTierChange[[#This Row],[Agent Name]],MasterAgentList[Agent Name],MasterAgentList[Live Start Date])</f>
        <v>43556</v>
      </c>
      <c r="I13" s="20">
        <f>_xlfn.XLOOKUP(AgentTierChange[[#This Row],[FBID]],MasterAgentList[FB ID],MasterAgentList[Wave])</f>
        <v>18</v>
      </c>
      <c r="J13" s="66" t="str">
        <f t="shared" si="0"/>
        <v>Match</v>
      </c>
    </row>
    <row r="14" spans="1:10" x14ac:dyDescent="0.2">
      <c r="A14" s="35" t="str">
        <f>_xlfn.XLOOKUP(AgentTierChange[[#This Row],[Agent Name]],MasterAgentList[Agent Name],MasterAgentList[FB ID])</f>
        <v>100034464141313</v>
      </c>
      <c r="B14" s="1" t="s">
        <v>2</v>
      </c>
      <c r="C14" s="1" t="s">
        <v>53</v>
      </c>
      <c r="D14" s="18">
        <v>43678</v>
      </c>
      <c r="E14" s="19">
        <v>43799</v>
      </c>
      <c r="F14" s="1">
        <f ca="1">IF(AND(AgentTierChange[[#This Row],[Tier Start Date]]&lt;=TODAY(),AgentTierChange[[#This Row],[Tier End Date]]&gt;TODAY()),1,0)</f>
        <v>0</v>
      </c>
      <c r="G14" s="21">
        <f>IFERROR(IF((_xlfn.XLOOKUP(AgentTierChange[[#This Row],[Agent Name]],MasterAgentList[Agent Name],MasterAgentList[Status])=""),1,0),"")</f>
        <v>1</v>
      </c>
      <c r="H14" s="18">
        <f>_xlfn.XLOOKUP(AgentTierChange[[#This Row],[Agent Name]],MasterAgentList[Agent Name],MasterAgentList[Live Start Date])</f>
        <v>43556</v>
      </c>
      <c r="I14" s="20">
        <f>_xlfn.XLOOKUP(AgentTierChange[[#This Row],[FBID]],MasterAgentList[FB ID],MasterAgentList[Wave])</f>
        <v>18</v>
      </c>
      <c r="J14" s="66" t="str">
        <f t="shared" si="0"/>
        <v>Match</v>
      </c>
    </row>
    <row r="15" spans="1:10" x14ac:dyDescent="0.2">
      <c r="A15" s="35" t="str">
        <f>_xlfn.XLOOKUP(AgentTierChange[[#This Row],[Agent Name]],MasterAgentList[Agent Name],MasterAgentList[FB ID])</f>
        <v>100034464141313</v>
      </c>
      <c r="B15" s="1" t="s">
        <v>2</v>
      </c>
      <c r="C15" s="1" t="s">
        <v>47</v>
      </c>
      <c r="D15" s="18">
        <v>43800</v>
      </c>
      <c r="E15" s="19">
        <v>43890</v>
      </c>
      <c r="F15" s="1">
        <f ca="1">IF(AND(AgentTierChange[[#This Row],[Tier Start Date]]&lt;=TODAY(),AgentTierChange[[#This Row],[Tier End Date]]&gt;TODAY()),1,0)</f>
        <v>0</v>
      </c>
      <c r="G15" s="1">
        <f>IFERROR(IF((_xlfn.XLOOKUP(AgentTierChange[[#This Row],[Agent Name]],MasterAgentList[Agent Name],MasterAgentList[Status])=""),1,0),"")</f>
        <v>1</v>
      </c>
      <c r="H15" s="18">
        <f>_xlfn.XLOOKUP(AgentTierChange[[#This Row],[Agent Name]],MasterAgentList[Agent Name],MasterAgentList[Live Start Date])</f>
        <v>43556</v>
      </c>
      <c r="I15" s="20">
        <f>_xlfn.XLOOKUP(AgentTierChange[[#This Row],[FBID]],MasterAgentList[FB ID],MasterAgentList[Wave])</f>
        <v>18</v>
      </c>
      <c r="J15" s="66" t="str">
        <f t="shared" si="0"/>
        <v>Match</v>
      </c>
    </row>
    <row r="16" spans="1:10" x14ac:dyDescent="0.2">
      <c r="A16" s="35" t="str">
        <f>_xlfn.XLOOKUP(AgentTierChange[[#This Row],[Agent Name]],MasterAgentList[Agent Name],MasterAgentList[FB ID])</f>
        <v>100034464141313</v>
      </c>
      <c r="B16" s="1" t="s">
        <v>2</v>
      </c>
      <c r="C16" s="1" t="s">
        <v>51</v>
      </c>
      <c r="D16" s="18">
        <v>43891</v>
      </c>
      <c r="E16" s="19">
        <v>44038</v>
      </c>
      <c r="F16" s="1">
        <f ca="1">IF(AND(AgentTierChange[[#This Row],[Tier Start Date]]&lt;=TODAY(),AgentTierChange[[#This Row],[Tier End Date]]&gt;TODAY()),1,0)</f>
        <v>0</v>
      </c>
      <c r="G16" s="1">
        <f>IFERROR(IF((_xlfn.XLOOKUP(AgentTierChange[[#This Row],[Agent Name]],MasterAgentList[Agent Name],MasterAgentList[Status])=""),1,0),"")</f>
        <v>1</v>
      </c>
      <c r="H16" s="18">
        <f>_xlfn.XLOOKUP(AgentTierChange[[#This Row],[Agent Name]],MasterAgentList[Agent Name],MasterAgentList[Live Start Date])</f>
        <v>43556</v>
      </c>
      <c r="I16" s="20">
        <f>_xlfn.XLOOKUP(AgentTierChange[[#This Row],[FBID]],MasterAgentList[FB ID],MasterAgentList[Wave])</f>
        <v>18</v>
      </c>
      <c r="J16" s="66" t="str">
        <f t="shared" si="0"/>
        <v>Match</v>
      </c>
    </row>
    <row r="17" spans="1:10" x14ac:dyDescent="0.2">
      <c r="A17" s="35" t="str">
        <f>_xlfn.XLOOKUP(AgentTierChange[[#This Row],[Agent Name]],MasterAgentList[Agent Name],MasterAgentList[FB ID])</f>
        <v>100034464141313</v>
      </c>
      <c r="B17" s="1" t="s">
        <v>2</v>
      </c>
      <c r="C17" s="1" t="s">
        <v>87</v>
      </c>
      <c r="D17" s="18">
        <v>44039</v>
      </c>
      <c r="E17" s="19">
        <v>44066</v>
      </c>
      <c r="F17" s="1">
        <f ca="1">IF(AND(AgentTierChange[[#This Row],[Tier Start Date]]&lt;=TODAY(),AgentTierChange[[#This Row],[Tier End Date]]&gt;TODAY()),1,0)</f>
        <v>0</v>
      </c>
      <c r="G17" s="1">
        <f>IFERROR(IF((_xlfn.XLOOKUP(AgentTierChange[[#This Row],[Agent Name]],MasterAgentList[Agent Name],MasterAgentList[Status])=""),1,0),"")</f>
        <v>1</v>
      </c>
      <c r="H17" s="18">
        <f>_xlfn.XLOOKUP(AgentTierChange[[#This Row],[Agent Name]],MasterAgentList[Agent Name],MasterAgentList[Live Start Date])</f>
        <v>43556</v>
      </c>
      <c r="I17" s="20">
        <f>_xlfn.XLOOKUP(AgentTierChange[[#This Row],[FBID]],MasterAgentList[FB ID],MasterAgentList[Wave])</f>
        <v>18</v>
      </c>
      <c r="J17" s="66" t="str">
        <f t="shared" si="0"/>
        <v>Match</v>
      </c>
    </row>
    <row r="18" spans="1:10" x14ac:dyDescent="0.2">
      <c r="A18" s="35" t="str">
        <f>_xlfn.XLOOKUP(AgentTierChange[[#This Row],[Agent Name]],MasterAgentList[Agent Name],MasterAgentList[FB ID])</f>
        <v>100034464141313</v>
      </c>
      <c r="B18" s="1" t="s">
        <v>2</v>
      </c>
      <c r="C18" s="1" t="s">
        <v>51</v>
      </c>
      <c r="D18" s="18">
        <v>44067</v>
      </c>
      <c r="E18" s="19">
        <f>IF(AgentTierChange[[#This Row],[Tier]]="Nesting",AgentTierChange[[#This Row],[Live Start Date]]+89,IF(AgentTierChange[[#This Row],[Agent Name]]&lt;&gt;B19,54789,""))</f>
        <v>54789</v>
      </c>
      <c r="F18" s="1">
        <f ca="1">IF(AND(AgentTierChange[[#This Row],[Tier Start Date]]&lt;=TODAY(),AgentTierChange[[#This Row],[Tier End Date]]&gt;TODAY()),1,0)</f>
        <v>1</v>
      </c>
      <c r="G18" s="1">
        <f>IFERROR(IF((_xlfn.XLOOKUP(AgentTierChange[[#This Row],[Agent Name]],MasterAgentList[Agent Name],MasterAgentList[Status])=""),1,0),"")</f>
        <v>1</v>
      </c>
      <c r="H18" s="18">
        <f>_xlfn.XLOOKUP(AgentTierChange[[#This Row],[Agent Name]],MasterAgentList[Agent Name],MasterAgentList[Live Start Date])</f>
        <v>43556</v>
      </c>
      <c r="I18" s="20">
        <f>_xlfn.XLOOKUP(AgentTierChange[[#This Row],[FBID]],MasterAgentList[FB ID],MasterAgentList[Wave])</f>
        <v>18</v>
      </c>
      <c r="J18" s="66" t="str">
        <f t="shared" si="0"/>
        <v>Match</v>
      </c>
    </row>
    <row r="19" spans="1:10" x14ac:dyDescent="0.2">
      <c r="A19" s="35" t="str">
        <f>_xlfn.XLOOKUP(AgentTierChange[[#This Row],[Agent Name]],MasterAgentList[Agent Name],MasterAgentList[FB ID])</f>
        <v>100061956365776</v>
      </c>
      <c r="B19" s="1" t="s">
        <v>111</v>
      </c>
      <c r="C19" s="1" t="s">
        <v>43</v>
      </c>
      <c r="D19" s="18">
        <v>44232</v>
      </c>
      <c r="E19" s="19">
        <f>IF(AgentTierChange[[#This Row],[Tier]]="Nesting",AgentTierChange[[#This Row],[Live Start Date]]+89,IF(AgentTierChange[[#This Row],[Agent Name]]&lt;&gt;B20,54789,""))</f>
        <v>44321</v>
      </c>
      <c r="F19" s="1">
        <f ca="1">IF(AND(AgentTierChange[[#This Row],[Tier Start Date]]&lt;=TODAY(),AgentTierChange[[#This Row],[Tier End Date]]&gt;TODAY()),1,0)</f>
        <v>0</v>
      </c>
      <c r="G19" s="21">
        <f>IFERROR(IF((_xlfn.XLOOKUP(AgentTierChange[[#This Row],[Agent Name]],MasterAgentList[Agent Name],MasterAgentList[Status])=""),1,0),"")</f>
        <v>1</v>
      </c>
      <c r="H19" s="18">
        <f>_xlfn.XLOOKUP(AgentTierChange[[#This Row],[Agent Name]],MasterAgentList[Agent Name],MasterAgentList[Live Start Date])</f>
        <v>44232</v>
      </c>
      <c r="I19" s="20">
        <f>_xlfn.XLOOKUP(AgentTierChange[[#This Row],[FBID]],MasterAgentList[FB ID],MasterAgentList[Wave])</f>
        <v>33</v>
      </c>
      <c r="J19" s="66" t="str">
        <f t="shared" si="0"/>
        <v/>
      </c>
    </row>
    <row r="20" spans="1:10" x14ac:dyDescent="0.2">
      <c r="A20" s="35" t="str">
        <f>_xlfn.XLOOKUP(AgentTierChange[[#This Row],[Agent Name]],MasterAgentList[Agent Name],MasterAgentList[FB ID])</f>
        <v>100061956365776</v>
      </c>
      <c r="B20" s="1" t="s">
        <v>111</v>
      </c>
      <c r="C20" s="1" t="s">
        <v>53</v>
      </c>
      <c r="D20" s="18">
        <v>44322</v>
      </c>
      <c r="E20" s="19">
        <v>44341</v>
      </c>
      <c r="F20" s="1">
        <f ca="1">IF(AND(AgentTierChange[[#This Row],[Tier Start Date]]&lt;=TODAY(),AgentTierChange[[#This Row],[Tier End Date]]&gt;TODAY()),1,0)</f>
        <v>0</v>
      </c>
      <c r="G20" s="21">
        <f>IFERROR(IF((_xlfn.XLOOKUP(AgentTierChange[[#This Row],[Agent Name]],MasterAgentList[Agent Name],MasterAgentList[Status])=""),1,0),"")</f>
        <v>1</v>
      </c>
      <c r="H20" s="18">
        <f>_xlfn.XLOOKUP(AgentTierChange[[#This Row],[Agent Name]],MasterAgentList[Agent Name],MasterAgentList[Live Start Date])</f>
        <v>44232</v>
      </c>
      <c r="I20" s="20">
        <f>_xlfn.XLOOKUP(AgentTierChange[[#This Row],[FBID]],MasterAgentList[FB ID],MasterAgentList[Wave])</f>
        <v>33</v>
      </c>
      <c r="J20" s="66" t="str">
        <f t="shared" si="0"/>
        <v>Match</v>
      </c>
    </row>
    <row r="21" spans="1:10" x14ac:dyDescent="0.2">
      <c r="A21" s="87" t="str">
        <f>_xlfn.XLOOKUP(AgentTierChange[[#This Row],[Agent Name]],MasterAgentList[Agent Name],MasterAgentList[FB ID])</f>
        <v>100061956365776</v>
      </c>
      <c r="B21" s="1" t="s">
        <v>111</v>
      </c>
      <c r="C21" s="5" t="s">
        <v>51</v>
      </c>
      <c r="D21" s="18">
        <v>44342</v>
      </c>
      <c r="E21" s="19">
        <f>IF(AgentTierChange[[#This Row],[Tier]]="Nesting",AgentTierChange[[#This Row],[Live Start Date]]+89,IF(AgentTierChange[[#This Row],[Agent Name]]&lt;&gt;B22,54789,""))</f>
        <v>54789</v>
      </c>
      <c r="F21" s="2">
        <f ca="1">IF(AND(AgentTierChange[[#This Row],[Tier Start Date]]&lt;=TODAY(),AgentTierChange[[#This Row],[Tier End Date]]&gt;TODAY()),1,0)</f>
        <v>1</v>
      </c>
      <c r="G21" s="2">
        <f>IFERROR(IF((_xlfn.XLOOKUP(AgentTierChange[[#This Row],[Agent Name]],MasterAgentList[Agent Name],MasterAgentList[Status])=""),1,0),"")</f>
        <v>1</v>
      </c>
      <c r="H21" s="22">
        <f>_xlfn.XLOOKUP(AgentTierChange[[#This Row],[Agent Name]],MasterAgentList[Agent Name],MasterAgentList[Live Start Date])</f>
        <v>44232</v>
      </c>
      <c r="I21" s="20">
        <f>_xlfn.XLOOKUP(AgentTierChange[[#This Row],[FBID]],MasterAgentList[FB ID],MasterAgentList[Wave])</f>
        <v>33</v>
      </c>
      <c r="J21" s="66" t="str">
        <f t="shared" si="0"/>
        <v>Match</v>
      </c>
    </row>
    <row r="22" spans="1:10" x14ac:dyDescent="0.2">
      <c r="A22" s="35" t="str">
        <f>_xlfn.XLOOKUP(AgentTierChange[[#This Row],[Agent Name]],MasterAgentList[Agent Name],MasterAgentList[FB ID])</f>
        <v>100064902596466</v>
      </c>
      <c r="B22" s="1" t="s">
        <v>160</v>
      </c>
      <c r="C22" s="1" t="s">
        <v>43</v>
      </c>
      <c r="D22" s="18">
        <v>44298</v>
      </c>
      <c r="E22" s="19">
        <f>IF(AgentTierChange[[#This Row],[Tier]]="Nesting",AgentTierChange[[#This Row],[Live Start Date]]+89,IF(AgentTierChange[[#This Row],[Agent Name]]&lt;&gt;B23,54789,""))</f>
        <v>44387</v>
      </c>
      <c r="F22" s="1">
        <f ca="1">IF(AND(AgentTierChange[[#This Row],[Tier Start Date]]&lt;=TODAY(),AgentTierChange[[#This Row],[Tier End Date]]&gt;TODAY()),1,0)</f>
        <v>0</v>
      </c>
      <c r="G22" s="21">
        <f>IFERROR(IF((_xlfn.XLOOKUP(AgentTierChange[[#This Row],[Agent Name]],MasterAgentList[Agent Name],MasterAgentList[Status])=""),1,0),"")</f>
        <v>1</v>
      </c>
      <c r="H22" s="18">
        <f>_xlfn.XLOOKUP(AgentTierChange[[#This Row],[Agent Name]],MasterAgentList[Agent Name],MasterAgentList[Live Start Date])</f>
        <v>44298</v>
      </c>
      <c r="I22" s="20">
        <f>_xlfn.XLOOKUP(AgentTierChange[[#This Row],[FBID]],MasterAgentList[FB ID],MasterAgentList[Wave])</f>
        <v>36</v>
      </c>
      <c r="J22" s="66" t="str">
        <f t="shared" si="0"/>
        <v/>
      </c>
    </row>
    <row r="23" spans="1:10" x14ac:dyDescent="0.2">
      <c r="A23" s="35" t="str">
        <f>_xlfn.XLOOKUP(AgentTierChange[[#This Row],[Agent Name]],MasterAgentList[Agent Name],MasterAgentList[FB ID])</f>
        <v>100064902596466</v>
      </c>
      <c r="B23" s="1" t="s">
        <v>160</v>
      </c>
      <c r="C23" s="1" t="s">
        <v>53</v>
      </c>
      <c r="D23" s="18">
        <v>44388</v>
      </c>
      <c r="E23" s="19">
        <v>44453</v>
      </c>
      <c r="F23" s="1">
        <f ca="1">IF(AND(AgentTierChange[[#This Row],[Tier Start Date]]&lt;=TODAY(),AgentTierChange[[#This Row],[Tier End Date]]&gt;TODAY()),1,0)</f>
        <v>0</v>
      </c>
      <c r="G23" s="1">
        <f>IFERROR(IF((_xlfn.XLOOKUP(AgentTierChange[[#This Row],[Agent Name]],MasterAgentList[Agent Name],MasterAgentList[Status])=""),1,0),"")</f>
        <v>1</v>
      </c>
      <c r="H23" s="18">
        <f>_xlfn.XLOOKUP(AgentTierChange[[#This Row],[Agent Name]],MasterAgentList[Agent Name],MasterAgentList[Live Start Date])</f>
        <v>44298</v>
      </c>
      <c r="I23" s="20">
        <f>_xlfn.XLOOKUP(AgentTierChange[[#This Row],[FBID]],MasterAgentList[FB ID],MasterAgentList[Wave])</f>
        <v>36</v>
      </c>
      <c r="J23" s="66" t="str">
        <f t="shared" si="0"/>
        <v>Match</v>
      </c>
    </row>
    <row r="24" spans="1:10" x14ac:dyDescent="0.2">
      <c r="A24" s="88" t="str">
        <f>_xlfn.XLOOKUP(AgentTierChange[[#This Row],[Agent Name]],MasterAgentList[Agent Name],MasterAgentList[FB ID])</f>
        <v>100064902596466</v>
      </c>
      <c r="B24" s="61" t="s">
        <v>160</v>
      </c>
      <c r="C24" s="64" t="s">
        <v>51</v>
      </c>
      <c r="D24" s="65">
        <v>44454</v>
      </c>
      <c r="E24" s="19">
        <f>IF(AgentTierChange[[#This Row],[Tier]]="Nesting",AgentTierChange[[#This Row],[Live Start Date]]+89,IF(AgentTierChange[[#This Row],[Agent Name]]&lt;&gt;B25,54789,""))</f>
        <v>54789</v>
      </c>
      <c r="F24" s="66">
        <f ca="1">IF(AND(AgentTierChange[[#This Row],[Tier Start Date]]&lt;=TODAY(),AgentTierChange[[#This Row],[Tier End Date]]&gt;TODAY()),1,0)</f>
        <v>1</v>
      </c>
      <c r="G24" s="66">
        <f>IFERROR(IF((_xlfn.XLOOKUP(AgentTierChange[[#This Row],[Agent Name]],MasterAgentList[Agent Name],MasterAgentList[Status])=""),1,0),"")</f>
        <v>1</v>
      </c>
      <c r="H24" s="67">
        <f>_xlfn.XLOOKUP(AgentTierChange[[#This Row],[Agent Name]],MasterAgentList[Agent Name],MasterAgentList[Live Start Date])</f>
        <v>44298</v>
      </c>
      <c r="I24" s="66">
        <f>_xlfn.XLOOKUP(AgentTierChange[[#This Row],[FBID]],MasterAgentList[FB ID],MasterAgentList[Wave])</f>
        <v>36</v>
      </c>
      <c r="J24" s="66" t="str">
        <f t="shared" si="0"/>
        <v>Match</v>
      </c>
    </row>
    <row r="25" spans="1:10" x14ac:dyDescent="0.2">
      <c r="A25" s="35" t="str">
        <f>_xlfn.XLOOKUP(AgentTierChange[[#This Row],[Agent Name]],MasterAgentList[Agent Name],MasterAgentList[FB ID])</f>
        <v>100028283575682</v>
      </c>
      <c r="B25" s="23" t="s">
        <v>130</v>
      </c>
      <c r="C25" s="1" t="s">
        <v>43</v>
      </c>
      <c r="D25" s="18">
        <v>44263</v>
      </c>
      <c r="E25" s="19">
        <f>IF(AgentTierChange[[#This Row],[Tier]]="Nesting",AgentTierChange[[#This Row],[Live Start Date]]+89,IF(AgentTierChange[[#This Row],[Agent Name]]&lt;&gt;B26,54789,""))</f>
        <v>44352</v>
      </c>
      <c r="F25" s="1">
        <f ca="1">IF(AND(AgentTierChange[[#This Row],[Tier Start Date]]&lt;=TODAY(),AgentTierChange[[#This Row],[Tier End Date]]&gt;TODAY()),1,0)</f>
        <v>0</v>
      </c>
      <c r="G25" s="21">
        <f>IFERROR(IF((_xlfn.XLOOKUP(AgentTierChange[[#This Row],[Agent Name]],MasterAgentList[Agent Name],MasterAgentList[Status])=""),1,0),"")</f>
        <v>0</v>
      </c>
      <c r="H25" s="18">
        <f>_xlfn.XLOOKUP(AgentTierChange[[#This Row],[Agent Name]],MasterAgentList[Agent Name],MasterAgentList[Live Start Date])</f>
        <v>44263</v>
      </c>
      <c r="I25" s="20">
        <f>_xlfn.XLOOKUP(AgentTierChange[[#This Row],[FBID]],MasterAgentList[FB ID],MasterAgentList[Wave])</f>
        <v>34</v>
      </c>
      <c r="J25" s="66" t="str">
        <f t="shared" si="0"/>
        <v/>
      </c>
    </row>
    <row r="26" spans="1:10" x14ac:dyDescent="0.2">
      <c r="A26" s="35" t="str">
        <f>_xlfn.XLOOKUP(AgentTierChange[[#This Row],[Agent Name]],MasterAgentList[Agent Name],MasterAgentList[FB ID])</f>
        <v>100028283575682</v>
      </c>
      <c r="B26" s="23" t="s">
        <v>130</v>
      </c>
      <c r="C26" s="1" t="s">
        <v>53</v>
      </c>
      <c r="D26" s="18">
        <v>44353</v>
      </c>
      <c r="E26" s="19">
        <f>IF(AgentTierChange[[#This Row],[Tier]]="Nesting",AgentTierChange[[#This Row],[Live Start Date]]+89,IF(AgentTierChange[[#This Row],[Agent Name]]&lt;&gt;B27,54789,""))</f>
        <v>54789</v>
      </c>
      <c r="F26" s="1">
        <f ca="1">IF(AND(AgentTierChange[[#This Row],[Tier Start Date]]&lt;=TODAY(),AgentTierChange[[#This Row],[Tier End Date]]&gt;TODAY()),1,0)</f>
        <v>1</v>
      </c>
      <c r="G26" s="21">
        <f>IFERROR(IF((_xlfn.XLOOKUP(AgentTierChange[[#This Row],[Agent Name]],MasterAgentList[Agent Name],MasterAgentList[Status])=""),1,0),"")</f>
        <v>0</v>
      </c>
      <c r="H26" s="18">
        <f>_xlfn.XLOOKUP(AgentTierChange[[#This Row],[Agent Name]],MasterAgentList[Agent Name],MasterAgentList[Live Start Date])</f>
        <v>44263</v>
      </c>
      <c r="I26" s="20">
        <f>_xlfn.XLOOKUP(AgentTierChange[[#This Row],[FBID]],MasterAgentList[FB ID],MasterAgentList[Wave])</f>
        <v>34</v>
      </c>
      <c r="J26" s="66" t="str">
        <f t="shared" si="0"/>
        <v>Match</v>
      </c>
    </row>
    <row r="27" spans="1:10" x14ac:dyDescent="0.2">
      <c r="A27" s="87" t="str">
        <f>_xlfn.XLOOKUP(AgentTierChange[[#This Row],[Agent Name]],MasterAgentList[Agent Name],MasterAgentList[FB ID])</f>
        <v>100068251747427</v>
      </c>
      <c r="B27" s="20" t="s">
        <v>343</v>
      </c>
      <c r="C27" s="5" t="s">
        <v>43</v>
      </c>
      <c r="D27" s="24">
        <v>44361</v>
      </c>
      <c r="E27" s="19">
        <f>IF(AgentTierChange[[#This Row],[Tier]]="Nesting",AgentTierChange[[#This Row],[Live Start Date]]+89,IF(AgentTierChange[[#This Row],[Agent Name]]&lt;&gt;B28,54789,""))</f>
        <v>44450</v>
      </c>
      <c r="F27" s="2">
        <f ca="1">IF(AND(AgentTierChange[[#This Row],[Tier Start Date]]&lt;=TODAY(),AgentTierChange[[#This Row],[Tier End Date]]&gt;TODAY()),1,0)</f>
        <v>0</v>
      </c>
      <c r="G27" s="2">
        <f>IFERROR(IF((_xlfn.XLOOKUP(AgentTierChange[[#This Row],[Agent Name]],MasterAgentList[Agent Name],MasterAgentList[Status])=""),1,0),"")</f>
        <v>0</v>
      </c>
      <c r="H27" s="22">
        <f>_xlfn.XLOOKUP(AgentTierChange[[#This Row],[Agent Name]],MasterAgentList[Agent Name],MasterAgentList[Live Start Date])</f>
        <v>44361</v>
      </c>
      <c r="I27" s="20">
        <f>_xlfn.XLOOKUP(AgentTierChange[[#This Row],[FBID]],MasterAgentList[FB ID],MasterAgentList[Wave])</f>
        <v>38</v>
      </c>
      <c r="J27" s="66" t="str">
        <f t="shared" si="0"/>
        <v/>
      </c>
    </row>
    <row r="28" spans="1:10" x14ac:dyDescent="0.2">
      <c r="A28" s="87" t="str">
        <f>_xlfn.XLOOKUP(AgentTierChange[[#This Row],[Agent Name]],MasterAgentList[Agent Name],MasterAgentList[FB ID])</f>
        <v>100068251747427</v>
      </c>
      <c r="B28" s="20" t="s">
        <v>343</v>
      </c>
      <c r="C28" s="5" t="s">
        <v>53</v>
      </c>
      <c r="D28" s="24">
        <v>44451</v>
      </c>
      <c r="E28" s="19">
        <f>IF(AgentTierChange[[#This Row],[Tier]]="Nesting",AgentTierChange[[#This Row],[Live Start Date]]+89,IF(AgentTierChange[[#This Row],[Agent Name]]&lt;&gt;B29,54789,""))</f>
        <v>54789</v>
      </c>
      <c r="F28" s="2">
        <f ca="1">IF(AND(AgentTierChange[[#This Row],[Tier Start Date]]&lt;=TODAY(),AgentTierChange[[#This Row],[Tier End Date]]&gt;TODAY()),1,0)</f>
        <v>1</v>
      </c>
      <c r="G28" s="2">
        <f>IFERROR(IF((_xlfn.XLOOKUP(AgentTierChange[[#This Row],[Agent Name]],MasterAgentList[Agent Name],MasterAgentList[Status])=""),1,0),"")</f>
        <v>0</v>
      </c>
      <c r="H28" s="22">
        <f>_xlfn.XLOOKUP(AgentTierChange[[#This Row],[Agent Name]],MasterAgentList[Agent Name],MasterAgentList[Live Start Date])</f>
        <v>44361</v>
      </c>
      <c r="I28" s="20">
        <f>_xlfn.XLOOKUP(AgentTierChange[[#This Row],[FBID]],MasterAgentList[FB ID],MasterAgentList[Wave])</f>
        <v>38</v>
      </c>
      <c r="J28" s="66" t="str">
        <f t="shared" si="0"/>
        <v>Match</v>
      </c>
    </row>
    <row r="29" spans="1:10" x14ac:dyDescent="0.2">
      <c r="A29" s="35" t="str">
        <f>_xlfn.XLOOKUP(AgentTierChange[[#This Row],[Agent Name]],MasterAgentList[Agent Name],MasterAgentList[FB ID])</f>
        <v>100021425198405</v>
      </c>
      <c r="B29" s="1" t="s">
        <v>3</v>
      </c>
      <c r="C29" s="1" t="s">
        <v>42</v>
      </c>
      <c r="D29" s="18">
        <v>42983</v>
      </c>
      <c r="E29" s="19">
        <v>43646</v>
      </c>
      <c r="F29" s="1">
        <f ca="1">IF(AND(AgentTierChange[[#This Row],[Tier Start Date]]&lt;=TODAY(),AgentTierChange[[#This Row],[Tier End Date]]&gt;TODAY()),1,0)</f>
        <v>0</v>
      </c>
      <c r="G29" s="21">
        <f>IFERROR(IF((_xlfn.XLOOKUP(AgentTierChange[[#This Row],[Agent Name]],MasterAgentList[Agent Name],MasterAgentList[Status])=""),1,0),"")</f>
        <v>0</v>
      </c>
      <c r="H29" s="18">
        <f>_xlfn.XLOOKUP(AgentTierChange[[#This Row],[Agent Name]],MasterAgentList[Agent Name],MasterAgentList[Live Start Date])</f>
        <v>42983</v>
      </c>
      <c r="I29" s="20">
        <f>_xlfn.XLOOKUP(AgentTierChange[[#This Row],[FBID]],MasterAgentList[FB ID],MasterAgentList[Wave])</f>
        <v>4</v>
      </c>
      <c r="J29" s="66" t="str">
        <f t="shared" si="0"/>
        <v/>
      </c>
    </row>
    <row r="30" spans="1:10" x14ac:dyDescent="0.2">
      <c r="A30" s="35" t="str">
        <f>_xlfn.XLOOKUP(AgentTierChange[[#This Row],[Agent Name]],MasterAgentList[Agent Name],MasterAgentList[FB ID])</f>
        <v>100021425198405</v>
      </c>
      <c r="B30" s="1" t="s">
        <v>3</v>
      </c>
      <c r="C30" s="1" t="s">
        <v>47</v>
      </c>
      <c r="D30" s="18">
        <v>43647</v>
      </c>
      <c r="E30" s="19">
        <v>43677</v>
      </c>
      <c r="F30" s="1">
        <f ca="1">IF(AND(AgentTierChange[[#This Row],[Tier Start Date]]&lt;=TODAY(),AgentTierChange[[#This Row],[Tier End Date]]&gt;TODAY()),1,0)</f>
        <v>0</v>
      </c>
      <c r="G30" s="21">
        <f>IFERROR(IF((_xlfn.XLOOKUP(AgentTierChange[[#This Row],[Agent Name]],MasterAgentList[Agent Name],MasterAgentList[Status])=""),1,0),"")</f>
        <v>0</v>
      </c>
      <c r="H30" s="18">
        <f>_xlfn.XLOOKUP(AgentTierChange[[#This Row],[Agent Name]],MasterAgentList[Agent Name],MasterAgentList[Live Start Date])</f>
        <v>42983</v>
      </c>
      <c r="I30" s="20">
        <f>_xlfn.XLOOKUP(AgentTierChange[[#This Row],[FBID]],MasterAgentList[FB ID],MasterAgentList[Wave])</f>
        <v>4</v>
      </c>
      <c r="J30" s="66" t="str">
        <f t="shared" si="0"/>
        <v>Match</v>
      </c>
    </row>
    <row r="31" spans="1:10" x14ac:dyDescent="0.2">
      <c r="A31" s="35" t="str">
        <f>_xlfn.XLOOKUP(AgentTierChange[[#This Row],[Agent Name]],MasterAgentList[Agent Name],MasterAgentList[FB ID])</f>
        <v>100021425198405</v>
      </c>
      <c r="B31" s="1" t="s">
        <v>3</v>
      </c>
      <c r="C31" s="1" t="s">
        <v>51</v>
      </c>
      <c r="D31" s="18">
        <v>43678</v>
      </c>
      <c r="E31" s="19">
        <v>43769</v>
      </c>
      <c r="F31" s="1">
        <f ca="1">IF(AND(AgentTierChange[[#This Row],[Tier Start Date]]&lt;=TODAY(),AgentTierChange[[#This Row],[Tier End Date]]&gt;TODAY()),1,0)</f>
        <v>0</v>
      </c>
      <c r="G31" s="21">
        <f>IFERROR(IF((_xlfn.XLOOKUP(AgentTierChange[[#This Row],[Agent Name]],MasterAgentList[Agent Name],MasterAgentList[Status])=""),1,0),"")</f>
        <v>0</v>
      </c>
      <c r="H31" s="18">
        <f>_xlfn.XLOOKUP(AgentTierChange[[#This Row],[Agent Name]],MasterAgentList[Agent Name],MasterAgentList[Live Start Date])</f>
        <v>42983</v>
      </c>
      <c r="I31" s="20">
        <f>_xlfn.XLOOKUP(AgentTierChange[[#This Row],[FBID]],MasterAgentList[FB ID],MasterAgentList[Wave])</f>
        <v>4</v>
      </c>
      <c r="J31" s="66" t="str">
        <f t="shared" si="0"/>
        <v>Match</v>
      </c>
    </row>
    <row r="32" spans="1:10" x14ac:dyDescent="0.2">
      <c r="A32" s="35" t="str">
        <f>_xlfn.XLOOKUP(AgentTierChange[[#This Row],[Agent Name]],MasterAgentList[Agent Name],MasterAgentList[FB ID])</f>
        <v>100021425198405</v>
      </c>
      <c r="B32" s="1" t="s">
        <v>3</v>
      </c>
      <c r="C32" s="1" t="s">
        <v>87</v>
      </c>
      <c r="D32" s="18">
        <v>43770</v>
      </c>
      <c r="E32" s="19">
        <v>43797</v>
      </c>
      <c r="F32" s="1">
        <f ca="1">IF(AND(AgentTierChange[[#This Row],[Tier Start Date]]&lt;=TODAY(),AgentTierChange[[#This Row],[Tier End Date]]&gt;TODAY()),1,0)</f>
        <v>0</v>
      </c>
      <c r="G32" s="21">
        <f>IFERROR(IF((_xlfn.XLOOKUP(AgentTierChange[[#This Row],[Agent Name]],MasterAgentList[Agent Name],MasterAgentList[Status])=""),1,0),"")</f>
        <v>0</v>
      </c>
      <c r="H32" s="18">
        <f>_xlfn.XLOOKUP(AgentTierChange[[#This Row],[Agent Name]],MasterAgentList[Agent Name],MasterAgentList[Live Start Date])</f>
        <v>42983</v>
      </c>
      <c r="I32" s="20">
        <f>_xlfn.XLOOKUP(AgentTierChange[[#This Row],[FBID]],MasterAgentList[FB ID],MasterAgentList[Wave])</f>
        <v>4</v>
      </c>
      <c r="J32" s="66" t="str">
        <f t="shared" si="0"/>
        <v>Match</v>
      </c>
    </row>
    <row r="33" spans="1:10" x14ac:dyDescent="0.2">
      <c r="A33" s="35" t="str">
        <f>_xlfn.XLOOKUP(AgentTierChange[[#This Row],[Agent Name]],MasterAgentList[Agent Name],MasterAgentList[FB ID])</f>
        <v>100021425198405</v>
      </c>
      <c r="B33" s="1" t="s">
        <v>3</v>
      </c>
      <c r="C33" s="1" t="s">
        <v>47</v>
      </c>
      <c r="D33" s="18">
        <v>43798</v>
      </c>
      <c r="E33" s="19">
        <v>43799</v>
      </c>
      <c r="F33" s="1">
        <f ca="1">IF(AND(AgentTierChange[[#This Row],[Tier Start Date]]&lt;=TODAY(),AgentTierChange[[#This Row],[Tier End Date]]&gt;TODAY()),1,0)</f>
        <v>0</v>
      </c>
      <c r="G33" s="1">
        <f>IFERROR(IF((_xlfn.XLOOKUP(AgentTierChange[[#This Row],[Agent Name]],MasterAgentList[Agent Name],MasterAgentList[Status])=""),1,0),"")</f>
        <v>0</v>
      </c>
      <c r="H33" s="18">
        <f>_xlfn.XLOOKUP(AgentTierChange[[#This Row],[Agent Name]],MasterAgentList[Agent Name],MasterAgentList[Live Start Date])</f>
        <v>42983</v>
      </c>
      <c r="I33" s="20">
        <f>_xlfn.XLOOKUP(AgentTierChange[[#This Row],[FBID]],MasterAgentList[FB ID],MasterAgentList[Wave])</f>
        <v>4</v>
      </c>
      <c r="J33" s="66" t="str">
        <f t="shared" si="0"/>
        <v>Match</v>
      </c>
    </row>
    <row r="34" spans="1:10" x14ac:dyDescent="0.2">
      <c r="A34" s="35" t="str">
        <f>_xlfn.XLOOKUP(AgentTierChange[[#This Row],[Agent Name]],MasterAgentList[Agent Name],MasterAgentList[FB ID])</f>
        <v>100021425198405</v>
      </c>
      <c r="B34" s="1" t="s">
        <v>3</v>
      </c>
      <c r="C34" s="1" t="s">
        <v>53</v>
      </c>
      <c r="D34" s="18">
        <v>43800</v>
      </c>
      <c r="E34" s="19">
        <v>43831</v>
      </c>
      <c r="F34" s="1">
        <f ca="1">IF(AND(AgentTierChange[[#This Row],[Tier Start Date]]&lt;=TODAY(),AgentTierChange[[#This Row],[Tier End Date]]&gt;TODAY()),1,0)</f>
        <v>0</v>
      </c>
      <c r="G34" s="21">
        <f>IFERROR(IF((_xlfn.XLOOKUP(AgentTierChange[[#This Row],[Agent Name]],MasterAgentList[Agent Name],MasterAgentList[Status])=""),1,0),"")</f>
        <v>0</v>
      </c>
      <c r="H34" s="18">
        <f>_xlfn.XLOOKUP(AgentTierChange[[#This Row],[Agent Name]],MasterAgentList[Agent Name],MasterAgentList[Live Start Date])</f>
        <v>42983</v>
      </c>
      <c r="I34" s="20">
        <f>_xlfn.XLOOKUP(AgentTierChange[[#This Row],[FBID]],MasterAgentList[FB ID],MasterAgentList[Wave])</f>
        <v>4</v>
      </c>
      <c r="J34" s="66" t="str">
        <f t="shared" si="0"/>
        <v>Match</v>
      </c>
    </row>
    <row r="35" spans="1:10" x14ac:dyDescent="0.2">
      <c r="A35" s="35" t="str">
        <f>_xlfn.XLOOKUP(AgentTierChange[[#This Row],[Agent Name]],MasterAgentList[Agent Name],MasterAgentList[FB ID])</f>
        <v>100021425198405</v>
      </c>
      <c r="B35" s="1" t="s">
        <v>3</v>
      </c>
      <c r="C35" s="1" t="s">
        <v>51</v>
      </c>
      <c r="D35" s="18">
        <v>43832</v>
      </c>
      <c r="E35" s="19">
        <v>43861</v>
      </c>
      <c r="F35" s="1">
        <f ca="1">IF(AND(AgentTierChange[[#This Row],[Tier Start Date]]&lt;=TODAY(),AgentTierChange[[#This Row],[Tier End Date]]&gt;TODAY()),1,0)</f>
        <v>0</v>
      </c>
      <c r="G35" s="21">
        <f>IFERROR(IF((_xlfn.XLOOKUP(AgentTierChange[[#This Row],[Agent Name]],MasterAgentList[Agent Name],MasterAgentList[Status])=""),1,0),"")</f>
        <v>0</v>
      </c>
      <c r="H35" s="18">
        <f>_xlfn.XLOOKUP(AgentTierChange[[#This Row],[Agent Name]],MasterAgentList[Agent Name],MasterAgentList[Live Start Date])</f>
        <v>42983</v>
      </c>
      <c r="I35" s="20">
        <f>_xlfn.XLOOKUP(AgentTierChange[[#This Row],[FBID]],MasterAgentList[FB ID],MasterAgentList[Wave])</f>
        <v>4</v>
      </c>
      <c r="J35" s="66" t="str">
        <f t="shared" si="0"/>
        <v>Match</v>
      </c>
    </row>
    <row r="36" spans="1:10" x14ac:dyDescent="0.2">
      <c r="A36" s="35" t="str">
        <f>_xlfn.XLOOKUP(AgentTierChange[[#This Row],[Agent Name]],MasterAgentList[Agent Name],MasterAgentList[FB ID])</f>
        <v>100021425198405</v>
      </c>
      <c r="B36" s="1" t="s">
        <v>3</v>
      </c>
      <c r="C36" s="1" t="s">
        <v>47</v>
      </c>
      <c r="D36" s="18">
        <v>43862</v>
      </c>
      <c r="E36" s="19">
        <v>43890</v>
      </c>
      <c r="F36" s="1">
        <f ca="1">IF(AND(AgentTierChange[[#This Row],[Tier Start Date]]&lt;=TODAY(),AgentTierChange[[#This Row],[Tier End Date]]&gt;TODAY()),1,0)</f>
        <v>0</v>
      </c>
      <c r="G36" s="21">
        <f>IFERROR(IF((_xlfn.XLOOKUP(AgentTierChange[[#This Row],[Agent Name]],MasterAgentList[Agent Name],MasterAgentList[Status])=""),1,0),"")</f>
        <v>0</v>
      </c>
      <c r="H36" s="18">
        <f>_xlfn.XLOOKUP(AgentTierChange[[#This Row],[Agent Name]],MasterAgentList[Agent Name],MasterAgentList[Live Start Date])</f>
        <v>42983</v>
      </c>
      <c r="I36" s="20">
        <f>_xlfn.XLOOKUP(AgentTierChange[[#This Row],[FBID]],MasterAgentList[FB ID],MasterAgentList[Wave])</f>
        <v>4</v>
      </c>
      <c r="J36" s="66" t="str">
        <f t="shared" si="0"/>
        <v>Match</v>
      </c>
    </row>
    <row r="37" spans="1:10" x14ac:dyDescent="0.2">
      <c r="A37" s="35" t="str">
        <f>_xlfn.XLOOKUP(AgentTierChange[[#This Row],[Agent Name]],MasterAgentList[Agent Name],MasterAgentList[FB ID])</f>
        <v>100021425198405</v>
      </c>
      <c r="B37" s="1" t="s">
        <v>3</v>
      </c>
      <c r="C37" s="1" t="s">
        <v>51</v>
      </c>
      <c r="D37" s="18">
        <v>43891</v>
      </c>
      <c r="E37" s="19">
        <v>44100</v>
      </c>
      <c r="F37" s="1">
        <f ca="1">IF(AND(AgentTierChange[[#This Row],[Tier Start Date]]&lt;=TODAY(),AgentTierChange[[#This Row],[Tier End Date]]&gt;TODAY()),1,0)</f>
        <v>0</v>
      </c>
      <c r="G37" s="21">
        <f>IFERROR(IF((_xlfn.XLOOKUP(AgentTierChange[[#This Row],[Agent Name]],MasterAgentList[Agent Name],MasterAgentList[Status])=""),1,0),"")</f>
        <v>0</v>
      </c>
      <c r="H37" s="18">
        <f>_xlfn.XLOOKUP(AgentTierChange[[#This Row],[Agent Name]],MasterAgentList[Agent Name],MasterAgentList[Live Start Date])</f>
        <v>42983</v>
      </c>
      <c r="I37" s="20">
        <f>_xlfn.XLOOKUP(AgentTierChange[[#This Row],[FBID]],MasterAgentList[FB ID],MasterAgentList[Wave])</f>
        <v>4</v>
      </c>
      <c r="J37" s="66" t="str">
        <f t="shared" si="0"/>
        <v>Match</v>
      </c>
    </row>
    <row r="38" spans="1:10" x14ac:dyDescent="0.2">
      <c r="A38" s="35" t="str">
        <f>_xlfn.XLOOKUP(AgentTierChange[[#This Row],[Agent Name]],MasterAgentList[Agent Name],MasterAgentList[FB ID])</f>
        <v>100021425198405</v>
      </c>
      <c r="B38" s="1" t="s">
        <v>3</v>
      </c>
      <c r="C38" s="1" t="s">
        <v>51</v>
      </c>
      <c r="D38" s="18">
        <v>44101</v>
      </c>
      <c r="E38" s="19">
        <f>IF(AgentTierChange[[#This Row],[Tier]]="Nesting",AgentTierChange[[#This Row],[Live Start Date]]+89,IF(AgentTierChange[[#This Row],[Agent Name]]&lt;&gt;B39,54789,""))</f>
        <v>54789</v>
      </c>
      <c r="F38" s="1">
        <f ca="1">IF(AND(AgentTierChange[[#This Row],[Tier Start Date]]&lt;=TODAY(),AgentTierChange[[#This Row],[Tier End Date]]&gt;TODAY()),1,0)</f>
        <v>1</v>
      </c>
      <c r="G38" s="21">
        <f>IFERROR(IF((_xlfn.XLOOKUP(AgentTierChange[[#This Row],[Agent Name]],MasterAgentList[Agent Name],MasterAgentList[Status])=""),1,0),"")</f>
        <v>0</v>
      </c>
      <c r="H38" s="18">
        <f>_xlfn.XLOOKUP(AgentTierChange[[#This Row],[Agent Name]],MasterAgentList[Agent Name],MasterAgentList[Live Start Date])</f>
        <v>42983</v>
      </c>
      <c r="I38" s="20">
        <f>_xlfn.XLOOKUP(AgentTierChange[[#This Row],[FBID]],MasterAgentList[FB ID],MasterAgentList[Wave])</f>
        <v>4</v>
      </c>
      <c r="J38" s="66" t="str">
        <f t="shared" si="0"/>
        <v>Match</v>
      </c>
    </row>
    <row r="39" spans="1:10" x14ac:dyDescent="0.2">
      <c r="A39" s="35" t="str">
        <f>_xlfn.XLOOKUP(AgentTierChange[[#This Row],[Agent Name]],MasterAgentList[Agent Name],MasterAgentList[FB ID])</f>
        <v>100063649175348</v>
      </c>
      <c r="B39" s="23" t="s">
        <v>131</v>
      </c>
      <c r="C39" s="1" t="s">
        <v>43</v>
      </c>
      <c r="D39" s="18">
        <v>44263</v>
      </c>
      <c r="E39" s="19">
        <f>IF(AgentTierChange[[#This Row],[Tier]]="Nesting",AgentTierChange[[#This Row],[Live Start Date]]+89,IF(AgentTierChange[[#This Row],[Agent Name]]&lt;&gt;B40,54789,""))</f>
        <v>44352</v>
      </c>
      <c r="F39" s="1">
        <f ca="1">IF(AND(AgentTierChange[[#This Row],[Tier Start Date]]&lt;=TODAY(),AgentTierChange[[#This Row],[Tier End Date]]&gt;TODAY()),1,0)</f>
        <v>0</v>
      </c>
      <c r="G39" s="1">
        <f>IFERROR(IF((_xlfn.XLOOKUP(AgentTierChange[[#This Row],[Agent Name]],MasterAgentList[Agent Name],MasterAgentList[Status])=""),1,0),"")</f>
        <v>1</v>
      </c>
      <c r="H39" s="18">
        <f>_xlfn.XLOOKUP(AgentTierChange[[#This Row],[Agent Name]],MasterAgentList[Agent Name],MasterAgentList[Live Start Date])</f>
        <v>44263</v>
      </c>
      <c r="I39" s="20">
        <f>_xlfn.XLOOKUP(AgentTierChange[[#This Row],[FBID]],MasterAgentList[FB ID],MasterAgentList[Wave])</f>
        <v>34</v>
      </c>
      <c r="J39" s="66" t="str">
        <f t="shared" si="0"/>
        <v/>
      </c>
    </row>
    <row r="40" spans="1:10" x14ac:dyDescent="0.2">
      <c r="A40" s="87" t="str">
        <f>_xlfn.XLOOKUP(AgentTierChange[[#This Row],[Agent Name]],MasterAgentList[Agent Name],MasterAgentList[FB ID])</f>
        <v>100063649175348</v>
      </c>
      <c r="B40" s="1" t="s">
        <v>131</v>
      </c>
      <c r="C40" s="5" t="s">
        <v>51</v>
      </c>
      <c r="D40" s="18">
        <v>44353</v>
      </c>
      <c r="E40" s="19">
        <f>IF(AgentTierChange[[#This Row],[Tier]]="Nesting",AgentTierChange[[#This Row],[Live Start Date]]+89,IF(AgentTierChange[[#This Row],[Agent Name]]&lt;&gt;B41,54789,""))</f>
        <v>54789</v>
      </c>
      <c r="F40" s="2">
        <f ca="1">IF(AND(AgentTierChange[[#This Row],[Tier Start Date]]&lt;=TODAY(),AgentTierChange[[#This Row],[Tier End Date]]&gt;TODAY()),1,0)</f>
        <v>1</v>
      </c>
      <c r="G40" s="2">
        <f>IFERROR(IF((_xlfn.XLOOKUP(AgentTierChange[[#This Row],[Agent Name]],MasterAgentList[Agent Name],MasterAgentList[Status])=""),1,0),"")</f>
        <v>1</v>
      </c>
      <c r="H40" s="22">
        <f>_xlfn.XLOOKUP(AgentTierChange[[#This Row],[Agent Name]],MasterAgentList[Agent Name],MasterAgentList[Live Start Date])</f>
        <v>44263</v>
      </c>
      <c r="I40" s="20">
        <f>_xlfn.XLOOKUP(AgentTierChange[[#This Row],[FBID]],MasterAgentList[FB ID],MasterAgentList[Wave])</f>
        <v>34</v>
      </c>
      <c r="J40" s="66" t="str">
        <f t="shared" si="0"/>
        <v>Match</v>
      </c>
    </row>
    <row r="41" spans="1:10" x14ac:dyDescent="0.2">
      <c r="A41" s="35" t="str">
        <f>_xlfn.XLOOKUP(AgentTierChange[[#This Row],[Agent Name]],MasterAgentList[Agent Name],MasterAgentList[FB ID])</f>
        <v>100062019842366</v>
      </c>
      <c r="B41" s="1" t="s">
        <v>112</v>
      </c>
      <c r="C41" s="1" t="s">
        <v>43</v>
      </c>
      <c r="D41" s="18">
        <v>44232</v>
      </c>
      <c r="E41" s="19">
        <f>IF(AgentTierChange[[#This Row],[Tier]]="Nesting",AgentTierChange[[#This Row],[Live Start Date]]+89,IF(AgentTierChange[[#This Row],[Agent Name]]&lt;&gt;B42,54789,""))</f>
        <v>44321</v>
      </c>
      <c r="F41" s="1">
        <f ca="1">IF(AND(AgentTierChange[[#This Row],[Tier Start Date]]&lt;=TODAY(),AgentTierChange[[#This Row],[Tier End Date]]&gt;TODAY()),1,0)</f>
        <v>0</v>
      </c>
      <c r="G41" s="21">
        <f>IFERROR(IF((_xlfn.XLOOKUP(AgentTierChange[[#This Row],[Agent Name]],MasterAgentList[Agent Name],MasterAgentList[Status])=""),1,0),"")</f>
        <v>1</v>
      </c>
      <c r="H41" s="18">
        <f>_xlfn.XLOOKUP(AgentTierChange[[#This Row],[Agent Name]],MasterAgentList[Agent Name],MasterAgentList[Live Start Date])</f>
        <v>44232</v>
      </c>
      <c r="I41" s="20">
        <f>_xlfn.XLOOKUP(AgentTierChange[[#This Row],[FBID]],MasterAgentList[FB ID],MasterAgentList[Wave])</f>
        <v>33</v>
      </c>
      <c r="J41" s="66" t="str">
        <f t="shared" si="0"/>
        <v/>
      </c>
    </row>
    <row r="42" spans="1:10" x14ac:dyDescent="0.2">
      <c r="A42" s="35" t="str">
        <f>_xlfn.XLOOKUP(AgentTierChange[[#This Row],[Agent Name]],MasterAgentList[Agent Name],MasterAgentList[FB ID])</f>
        <v>100062019842366</v>
      </c>
      <c r="B42" s="1" t="s">
        <v>112</v>
      </c>
      <c r="C42" s="1" t="s">
        <v>53</v>
      </c>
      <c r="D42" s="18">
        <v>44322</v>
      </c>
      <c r="E42" s="19">
        <v>44342</v>
      </c>
      <c r="F42" s="1">
        <f ca="1">IF(AND(AgentTierChange[[#This Row],[Tier Start Date]]&lt;=TODAY(),AgentTierChange[[#This Row],[Tier End Date]]&gt;TODAY()),1,0)</f>
        <v>0</v>
      </c>
      <c r="G42" s="21">
        <f>IFERROR(IF((_xlfn.XLOOKUP(AgentTierChange[[#This Row],[Agent Name]],MasterAgentList[Agent Name],MasterAgentList[Status])=""),1,0),"")</f>
        <v>1</v>
      </c>
      <c r="H42" s="18">
        <f>_xlfn.XLOOKUP(AgentTierChange[[#This Row],[Agent Name]],MasterAgentList[Agent Name],MasterAgentList[Live Start Date])</f>
        <v>44232</v>
      </c>
      <c r="I42" s="20">
        <f>_xlfn.XLOOKUP(AgentTierChange[[#This Row],[FBID]],MasterAgentList[FB ID],MasterAgentList[Wave])</f>
        <v>33</v>
      </c>
      <c r="J42" s="66" t="str">
        <f t="shared" si="0"/>
        <v>Match</v>
      </c>
    </row>
    <row r="43" spans="1:10" x14ac:dyDescent="0.2">
      <c r="A43" s="87" t="str">
        <f>_xlfn.XLOOKUP(AgentTierChange[[#This Row],[Agent Name]],MasterAgentList[Agent Name],MasterAgentList[FB ID])</f>
        <v>100062019842366</v>
      </c>
      <c r="B43" s="1" t="s">
        <v>112</v>
      </c>
      <c r="C43" s="5" t="s">
        <v>51</v>
      </c>
      <c r="D43" s="18">
        <v>44343</v>
      </c>
      <c r="E43" s="19">
        <f>IF(AgentTierChange[[#This Row],[Tier]]="Nesting",AgentTierChange[[#This Row],[Live Start Date]]+89,IF(AgentTierChange[[#This Row],[Agent Name]]&lt;&gt;B44,54789,""))</f>
        <v>54789</v>
      </c>
      <c r="F43" s="2">
        <f ca="1">IF(AND(AgentTierChange[[#This Row],[Tier Start Date]]&lt;=TODAY(),AgentTierChange[[#This Row],[Tier End Date]]&gt;TODAY()),1,0)</f>
        <v>1</v>
      </c>
      <c r="G43" s="2">
        <f>IFERROR(IF((_xlfn.XLOOKUP(AgentTierChange[[#This Row],[Agent Name]],MasterAgentList[Agent Name],MasterAgentList[Status])=""),1,0),"")</f>
        <v>1</v>
      </c>
      <c r="H43" s="22">
        <f>_xlfn.XLOOKUP(AgentTierChange[[#This Row],[Agent Name]],MasterAgentList[Agent Name],MasterAgentList[Live Start Date])</f>
        <v>44232</v>
      </c>
      <c r="I43" s="20">
        <f>_xlfn.XLOOKUP(AgentTierChange[[#This Row],[FBID]],MasterAgentList[FB ID],MasterAgentList[Wave])</f>
        <v>33</v>
      </c>
      <c r="J43" s="66" t="str">
        <f t="shared" si="0"/>
        <v>Match</v>
      </c>
    </row>
    <row r="44" spans="1:10" x14ac:dyDescent="0.2">
      <c r="A44" s="35" t="str">
        <f>_xlfn.XLOOKUP(AgentTierChange[[#This Row],[Agent Name]],MasterAgentList[Agent Name],MasterAgentList[FB ID])</f>
        <v>100056962474866</v>
      </c>
      <c r="B44" s="25" t="s">
        <v>101</v>
      </c>
      <c r="C44" s="1" t="s">
        <v>43</v>
      </c>
      <c r="D44" s="18">
        <v>44144</v>
      </c>
      <c r="E44" s="19">
        <f>IF(AgentTierChange[[#This Row],[Tier]]="Nesting",AgentTierChange[[#This Row],[Live Start Date]]+89,IF(AgentTierChange[[#This Row],[Agent Name]]&lt;&gt;B45,54789,""))</f>
        <v>44233</v>
      </c>
      <c r="F44" s="1">
        <f ca="1">IF(AND(AgentTierChange[[#This Row],[Tier Start Date]]&lt;=TODAY(),AgentTierChange[[#This Row],[Tier End Date]]&gt;TODAY()),1,0)</f>
        <v>0</v>
      </c>
      <c r="G44" s="1">
        <f>IFERROR(IF((_xlfn.XLOOKUP(AgentTierChange[[#This Row],[Agent Name]],MasterAgentList[Agent Name],MasterAgentList[Status])=""),1,0),"")</f>
        <v>1</v>
      </c>
      <c r="H44" s="18">
        <f>_xlfn.XLOOKUP(AgentTierChange[[#This Row],[Agent Name]],MasterAgentList[Agent Name],MasterAgentList[Live Start Date])</f>
        <v>44144</v>
      </c>
      <c r="I44" s="20">
        <f>_xlfn.XLOOKUP(AgentTierChange[[#This Row],[FBID]],MasterAgentList[FB ID],MasterAgentList[Wave])</f>
        <v>32</v>
      </c>
      <c r="J44" s="66" t="str">
        <f t="shared" si="0"/>
        <v/>
      </c>
    </row>
    <row r="45" spans="1:10" x14ac:dyDescent="0.2">
      <c r="A45" s="35" t="str">
        <f>_xlfn.XLOOKUP(AgentTierChange[[#This Row],[Agent Name]],MasterAgentList[Agent Name],MasterAgentList[FB ID])</f>
        <v>100056962474866</v>
      </c>
      <c r="B45" s="1" t="s">
        <v>101</v>
      </c>
      <c r="C45" s="1" t="s">
        <v>53</v>
      </c>
      <c r="D45" s="18">
        <v>44234</v>
      </c>
      <c r="E45" s="19">
        <v>44548</v>
      </c>
      <c r="F45" s="1">
        <f ca="1">IF(AND(AgentTierChange[[#This Row],[Tier Start Date]]&lt;=TODAY(),AgentTierChange[[#This Row],[Tier End Date]]&gt;TODAY()),1,0)</f>
        <v>1</v>
      </c>
      <c r="G45" s="1">
        <f>IFERROR(IF((_xlfn.XLOOKUP(AgentTierChange[[#This Row],[Agent Name]],MasterAgentList[Agent Name],MasterAgentList[Status])=""),1,0),"")</f>
        <v>1</v>
      </c>
      <c r="H45" s="18">
        <f>_xlfn.XLOOKUP(AgentTierChange[[#This Row],[Agent Name]],MasterAgentList[Agent Name],MasterAgentList[Live Start Date])</f>
        <v>44144</v>
      </c>
      <c r="I45" s="20">
        <f>_xlfn.XLOOKUP(AgentTierChange[[#This Row],[FBID]],MasterAgentList[FB ID],MasterAgentList[Wave])</f>
        <v>32</v>
      </c>
      <c r="J45" s="66" t="str">
        <f t="shared" si="0"/>
        <v>Match</v>
      </c>
    </row>
    <row r="46" spans="1:10" x14ac:dyDescent="0.2">
      <c r="A46" s="35" t="str">
        <f>_xlfn.XLOOKUP(AgentTierChange[[#This Row],[Agent Name]],MasterAgentList[Agent Name],MasterAgentList[FB ID])</f>
        <v>100056962474866</v>
      </c>
      <c r="B46" s="25" t="s">
        <v>101</v>
      </c>
      <c r="C46" s="1" t="s">
        <v>51</v>
      </c>
      <c r="D46" s="18">
        <v>44549</v>
      </c>
      <c r="E46" s="19">
        <f>IF(AgentTierChange[[#This Row],[Tier]]="Nesting",AgentTierChange[[#This Row],[Live Start Date]]+89,IF(AgentTierChange[[#This Row],[Agent Name]]&lt;&gt;B47,54789,""))</f>
        <v>54789</v>
      </c>
      <c r="F46" s="1">
        <f ca="1">IF(AND(AgentTierChange[[#This Row],[Tier Start Date]]&lt;=TODAY(),AgentTierChange[[#This Row],[Tier End Date]]&gt;TODAY()),1,0)</f>
        <v>0</v>
      </c>
      <c r="G46" s="1">
        <f>IFERROR(IF((_xlfn.XLOOKUP(AgentTierChange[[#This Row],[Agent Name]],MasterAgentList[Agent Name],MasterAgentList[Status])=""),1,0),"")</f>
        <v>1</v>
      </c>
      <c r="H46" s="18">
        <f>_xlfn.XLOOKUP(AgentTierChange[[#This Row],[Agent Name]],MasterAgentList[Agent Name],MasterAgentList[Live Start Date])</f>
        <v>44144</v>
      </c>
      <c r="I46" s="20">
        <f>_xlfn.XLOOKUP(AgentTierChange[[#This Row],[FBID]],MasterAgentList[FB ID],MasterAgentList[Wave])</f>
        <v>32</v>
      </c>
      <c r="J46" s="66" t="str">
        <f t="shared" si="0"/>
        <v>Match</v>
      </c>
    </row>
    <row r="47" spans="1:10" x14ac:dyDescent="0.2">
      <c r="A47" s="88" t="str">
        <f>_xlfn.XLOOKUP(AgentTierChange[[#This Row],[Agent Name]],MasterAgentList[Agent Name],MasterAgentList[FB ID])</f>
        <v>100072023606534</v>
      </c>
      <c r="B47" s="64" t="s">
        <v>6328</v>
      </c>
      <c r="C47" s="1" t="s">
        <v>43</v>
      </c>
      <c r="D47" s="65">
        <v>44460</v>
      </c>
      <c r="E47" s="19">
        <f>IF(AgentTierChange[[#This Row],[Tier]]="Nesting",AgentTierChange[[#This Row],[Live Start Date]]+89,IF(AgentTierChange[[#This Row],[Agent Name]]&lt;&gt;B48,54789,""))</f>
        <v>44549</v>
      </c>
      <c r="F47" s="66">
        <f ca="1">IF(AND(AgentTierChange[[#This Row],[Tier Start Date]]&lt;=TODAY(),AgentTierChange[[#This Row],[Tier End Date]]&gt;TODAY()),1,0)</f>
        <v>1</v>
      </c>
      <c r="G47" s="66">
        <f>IFERROR(IF((_xlfn.XLOOKUP(AgentTierChange[[#This Row],[Agent Name]],MasterAgentList[Agent Name],MasterAgentList[Status])=""),1,0),"")</f>
        <v>1</v>
      </c>
      <c r="H47" s="67">
        <f>_xlfn.XLOOKUP(AgentTierChange[[#This Row],[Agent Name]],MasterAgentList[Agent Name],MasterAgentList[Live Start Date])</f>
        <v>44460</v>
      </c>
      <c r="I47" s="66">
        <f>_xlfn.XLOOKUP(AgentTierChange[[#This Row],[FBID]],MasterAgentList[FB ID],MasterAgentList[Wave])</f>
        <v>42</v>
      </c>
      <c r="J47" s="66" t="str">
        <f t="shared" si="0"/>
        <v/>
      </c>
    </row>
    <row r="48" spans="1:10" x14ac:dyDescent="0.2">
      <c r="A48" s="88" t="str">
        <f>_xlfn.XLOOKUP(AgentTierChange[[#This Row],[Agent Name]],MasterAgentList[Agent Name],MasterAgentList[FB ID])</f>
        <v>100072023606534</v>
      </c>
      <c r="B48" s="64" t="s">
        <v>6328</v>
      </c>
      <c r="C48" s="64" t="s">
        <v>53</v>
      </c>
      <c r="D48" s="65">
        <v>44550</v>
      </c>
      <c r="E48" s="19">
        <f>IF(AgentTierChange[[#This Row],[Tier]]="Nesting",AgentTierChange[[#This Row],[Live Start Date]]+89,IF(AgentTierChange[[#This Row],[Agent Name]]&lt;&gt;B49,54789,""))</f>
        <v>54789</v>
      </c>
      <c r="F48" s="66">
        <f ca="1">IF(AND(AgentTierChange[[#This Row],[Tier Start Date]]&lt;=TODAY(),AgentTierChange[[#This Row],[Tier End Date]]&gt;TODAY()),1,0)</f>
        <v>0</v>
      </c>
      <c r="G48" s="66">
        <f>IFERROR(IF((_xlfn.XLOOKUP(AgentTierChange[[#This Row],[Agent Name]],MasterAgentList[Agent Name],MasterAgentList[Status])=""),1,0),"")</f>
        <v>1</v>
      </c>
      <c r="H48" s="67">
        <f>_xlfn.XLOOKUP(AgentTierChange[[#This Row],[Agent Name]],MasterAgentList[Agent Name],MasterAgentList[Live Start Date])</f>
        <v>44460</v>
      </c>
      <c r="I48" s="66">
        <f>_xlfn.XLOOKUP(AgentTierChange[[#This Row],[FBID]],MasterAgentList[FB ID],MasterAgentList[Wave])</f>
        <v>42</v>
      </c>
      <c r="J48" s="66" t="str">
        <f t="shared" si="0"/>
        <v>Match</v>
      </c>
    </row>
    <row r="49" spans="1:10" x14ac:dyDescent="0.2">
      <c r="A49" s="35" t="str">
        <f>_xlfn.XLOOKUP(AgentTierChange[[#This Row],[Agent Name]],MasterAgentList[Agent Name],MasterAgentList[FB ID])</f>
        <v>100025515814520</v>
      </c>
      <c r="B49" s="1" t="s">
        <v>54</v>
      </c>
      <c r="C49" s="1" t="s">
        <v>42</v>
      </c>
      <c r="D49" s="18">
        <v>43227</v>
      </c>
      <c r="E49" s="19">
        <v>43646</v>
      </c>
      <c r="F49" s="1">
        <f ca="1">IF(AND(AgentTierChange[[#This Row],[Tier Start Date]]&lt;=TODAY(),AgentTierChange[[#This Row],[Tier End Date]]&gt;TODAY()),1,0)</f>
        <v>0</v>
      </c>
      <c r="G49" s="1">
        <f>IFERROR(IF((_xlfn.XLOOKUP(AgentTierChange[[#This Row],[Agent Name]],MasterAgentList[Agent Name],MasterAgentList[Status])=""),1,0),"")</f>
        <v>0</v>
      </c>
      <c r="H49" s="18">
        <f>_xlfn.XLOOKUP(AgentTierChange[[#This Row],[Agent Name]],MasterAgentList[Agent Name],MasterAgentList[Live Start Date])</f>
        <v>43227</v>
      </c>
      <c r="I49" s="20">
        <f>_xlfn.XLOOKUP(AgentTierChange[[#This Row],[FBID]],MasterAgentList[FB ID],MasterAgentList[Wave])</f>
        <v>12</v>
      </c>
      <c r="J49" s="66" t="str">
        <f t="shared" si="0"/>
        <v/>
      </c>
    </row>
    <row r="50" spans="1:10" x14ac:dyDescent="0.2">
      <c r="A50" s="35" t="str">
        <f>_xlfn.XLOOKUP(AgentTierChange[[#This Row],[Agent Name]],MasterAgentList[Agent Name],MasterAgentList[FB ID])</f>
        <v>100025515814520</v>
      </c>
      <c r="B50" s="1" t="s">
        <v>54</v>
      </c>
      <c r="C50" s="1" t="s">
        <v>47</v>
      </c>
      <c r="D50" s="18">
        <v>43647</v>
      </c>
      <c r="E50" s="19">
        <v>43677</v>
      </c>
      <c r="F50" s="1">
        <f ca="1">IF(AND(AgentTierChange[[#This Row],[Tier Start Date]]&lt;=TODAY(),AgentTierChange[[#This Row],[Tier End Date]]&gt;TODAY()),1,0)</f>
        <v>0</v>
      </c>
      <c r="G50" s="21">
        <f>IFERROR(IF((_xlfn.XLOOKUP(AgentTierChange[[#This Row],[Agent Name]],MasterAgentList[Agent Name],MasterAgentList[Status])=""),1,0),"")</f>
        <v>0</v>
      </c>
      <c r="H50" s="18">
        <f>_xlfn.XLOOKUP(AgentTierChange[[#This Row],[Agent Name]],MasterAgentList[Agent Name],MasterAgentList[Live Start Date])</f>
        <v>43227</v>
      </c>
      <c r="I50" s="20">
        <f>_xlfn.XLOOKUP(AgentTierChange[[#This Row],[FBID]],MasterAgentList[FB ID],MasterAgentList[Wave])</f>
        <v>12</v>
      </c>
      <c r="J50" s="66" t="str">
        <f t="shared" si="0"/>
        <v>Match</v>
      </c>
    </row>
    <row r="51" spans="1:10" x14ac:dyDescent="0.2">
      <c r="A51" s="35" t="str">
        <f>_xlfn.XLOOKUP(AgentTierChange[[#This Row],[Agent Name]],MasterAgentList[Agent Name],MasterAgentList[FB ID])</f>
        <v>100025515814520</v>
      </c>
      <c r="B51" s="1" t="s">
        <v>54</v>
      </c>
      <c r="C51" s="1" t="s">
        <v>51</v>
      </c>
      <c r="D51" s="18">
        <v>43678</v>
      </c>
      <c r="E51" s="19">
        <v>44045</v>
      </c>
      <c r="F51" s="1">
        <f ca="1">IF(AND(AgentTierChange[[#This Row],[Tier Start Date]]&lt;=TODAY(),AgentTierChange[[#This Row],[Tier End Date]]&gt;TODAY()),1,0)</f>
        <v>0</v>
      </c>
      <c r="G51" s="21">
        <f>IFERROR(IF((_xlfn.XLOOKUP(AgentTierChange[[#This Row],[Agent Name]],MasterAgentList[Agent Name],MasterAgentList[Status])=""),1,0),"")</f>
        <v>0</v>
      </c>
      <c r="H51" s="18">
        <f>_xlfn.XLOOKUP(AgentTierChange[[#This Row],[Agent Name]],MasterAgentList[Agent Name],MasterAgentList[Live Start Date])</f>
        <v>43227</v>
      </c>
      <c r="I51" s="20">
        <f>_xlfn.XLOOKUP(AgentTierChange[[#This Row],[FBID]],MasterAgentList[FB ID],MasterAgentList[Wave])</f>
        <v>12</v>
      </c>
      <c r="J51" s="66" t="str">
        <f t="shared" si="0"/>
        <v>Match</v>
      </c>
    </row>
    <row r="52" spans="1:10" x14ac:dyDescent="0.2">
      <c r="A52" s="35" t="str">
        <f>_xlfn.XLOOKUP(AgentTierChange[[#This Row],[Agent Name]],MasterAgentList[Agent Name],MasterAgentList[FB ID])</f>
        <v>100025515814520</v>
      </c>
      <c r="B52" s="1" t="s">
        <v>54</v>
      </c>
      <c r="C52" s="1" t="s">
        <v>87</v>
      </c>
      <c r="D52" s="18">
        <v>44046</v>
      </c>
      <c r="E52" s="19">
        <v>44073</v>
      </c>
      <c r="F52" s="1">
        <f ca="1">IF(AND(AgentTierChange[[#This Row],[Tier Start Date]]&lt;=TODAY(),AgentTierChange[[#This Row],[Tier End Date]]&gt;TODAY()),1,0)</f>
        <v>0</v>
      </c>
      <c r="G52" s="1">
        <f>IFERROR(IF((_xlfn.XLOOKUP(AgentTierChange[[#This Row],[Agent Name]],MasterAgentList[Agent Name],MasterAgentList[Status])=""),1,0),"")</f>
        <v>0</v>
      </c>
      <c r="H52" s="18">
        <f>_xlfn.XLOOKUP(AgentTierChange[[#This Row],[Agent Name]],MasterAgentList[Agent Name],MasterAgentList[Live Start Date])</f>
        <v>43227</v>
      </c>
      <c r="I52" s="20">
        <f>_xlfn.XLOOKUP(AgentTierChange[[#This Row],[FBID]],MasterAgentList[FB ID],MasterAgentList[Wave])</f>
        <v>12</v>
      </c>
      <c r="J52" s="66" t="str">
        <f t="shared" si="0"/>
        <v>Match</v>
      </c>
    </row>
    <row r="53" spans="1:10" x14ac:dyDescent="0.2">
      <c r="A53" s="35" t="str">
        <f>_xlfn.XLOOKUP(AgentTierChange[[#This Row],[Agent Name]],MasterAgentList[Agent Name],MasterAgentList[FB ID])</f>
        <v>100025515814520</v>
      </c>
      <c r="B53" s="1" t="s">
        <v>54</v>
      </c>
      <c r="C53" s="1" t="s">
        <v>51</v>
      </c>
      <c r="D53" s="18">
        <v>44074</v>
      </c>
      <c r="E53" s="19">
        <f>IF(AgentTierChange[[#This Row],[Tier]]="Nesting",AgentTierChange[[#This Row],[Live Start Date]]+89,IF(AgentTierChange[[#This Row],[Agent Name]]&lt;&gt;B54,54789,""))</f>
        <v>54789</v>
      </c>
      <c r="F53" s="1">
        <f ca="1">IF(AND(AgentTierChange[[#This Row],[Tier Start Date]]&lt;=TODAY(),AgentTierChange[[#This Row],[Tier End Date]]&gt;TODAY()),1,0)</f>
        <v>1</v>
      </c>
      <c r="G53" s="21">
        <f>IFERROR(IF((_xlfn.XLOOKUP(AgentTierChange[[#This Row],[Agent Name]],MasterAgentList[Agent Name],MasterAgentList[Status])=""),1,0),"")</f>
        <v>0</v>
      </c>
      <c r="H53" s="18">
        <f>_xlfn.XLOOKUP(AgentTierChange[[#This Row],[Agent Name]],MasterAgentList[Agent Name],MasterAgentList[Live Start Date])</f>
        <v>43227</v>
      </c>
      <c r="I53" s="20">
        <f>_xlfn.XLOOKUP(AgentTierChange[[#This Row],[FBID]],MasterAgentList[FB ID],MasterAgentList[Wave])</f>
        <v>12</v>
      </c>
      <c r="J53" s="66" t="str">
        <f t="shared" si="0"/>
        <v>Match</v>
      </c>
    </row>
    <row r="54" spans="1:10" x14ac:dyDescent="0.2">
      <c r="A54" s="35" t="str">
        <f>_xlfn.XLOOKUP(AgentTierChange[[#This Row],[Agent Name]],MasterAgentList[Agent Name],MasterAgentList[FB ID])</f>
        <v>100017069133181</v>
      </c>
      <c r="B54" s="1" t="s">
        <v>4</v>
      </c>
      <c r="C54" s="1" t="s">
        <v>42</v>
      </c>
      <c r="D54" s="18">
        <v>42898</v>
      </c>
      <c r="E54" s="19">
        <v>43646</v>
      </c>
      <c r="F54" s="1">
        <f ca="1">IF(AND(AgentTierChange[[#This Row],[Tier Start Date]]&lt;=TODAY(),AgentTierChange[[#This Row],[Tier End Date]]&gt;TODAY()),1,0)</f>
        <v>0</v>
      </c>
      <c r="G54" s="21">
        <f>IFERROR(IF((_xlfn.XLOOKUP(AgentTierChange[[#This Row],[Agent Name]],MasterAgentList[Agent Name],MasterAgentList[Status])=""),1,0),"")</f>
        <v>1</v>
      </c>
      <c r="H54" s="18">
        <f>_xlfn.XLOOKUP(AgentTierChange[[#This Row],[Agent Name]],MasterAgentList[Agent Name],MasterAgentList[Live Start Date])</f>
        <v>42898</v>
      </c>
      <c r="I54" s="20">
        <f>_xlfn.XLOOKUP(AgentTierChange[[#This Row],[FBID]],MasterAgentList[FB ID],MasterAgentList[Wave])</f>
        <v>2</v>
      </c>
      <c r="J54" s="66" t="str">
        <f t="shared" si="0"/>
        <v/>
      </c>
    </row>
    <row r="55" spans="1:10" x14ac:dyDescent="0.2">
      <c r="A55" s="35" t="str">
        <f>_xlfn.XLOOKUP(AgentTierChange[[#This Row],[Agent Name]],MasterAgentList[Agent Name],MasterAgentList[FB ID])</f>
        <v>100017069133181</v>
      </c>
      <c r="B55" s="1" t="s">
        <v>4</v>
      </c>
      <c r="C55" s="1" t="s">
        <v>47</v>
      </c>
      <c r="D55" s="18">
        <v>43647</v>
      </c>
      <c r="E55" s="19">
        <v>43708</v>
      </c>
      <c r="F55" s="1">
        <f ca="1">IF(AND(AgentTierChange[[#This Row],[Tier Start Date]]&lt;=TODAY(),AgentTierChange[[#This Row],[Tier End Date]]&gt;TODAY()),1,0)</f>
        <v>0</v>
      </c>
      <c r="G55" s="1">
        <f>IFERROR(IF((_xlfn.XLOOKUP(AgentTierChange[[#This Row],[Agent Name]],MasterAgentList[Agent Name],MasterAgentList[Status])=""),1,0),"")</f>
        <v>1</v>
      </c>
      <c r="H55" s="18">
        <f>_xlfn.XLOOKUP(AgentTierChange[[#This Row],[Agent Name]],MasterAgentList[Agent Name],MasterAgentList[Live Start Date])</f>
        <v>42898</v>
      </c>
      <c r="I55" s="20">
        <f>_xlfn.XLOOKUP(AgentTierChange[[#This Row],[FBID]],MasterAgentList[FB ID],MasterAgentList[Wave])</f>
        <v>2</v>
      </c>
      <c r="J55" s="66" t="str">
        <f t="shared" si="0"/>
        <v>Match</v>
      </c>
    </row>
    <row r="56" spans="1:10" x14ac:dyDescent="0.2">
      <c r="A56" s="35" t="str">
        <f>_xlfn.XLOOKUP(AgentTierChange[[#This Row],[Agent Name]],MasterAgentList[Agent Name],MasterAgentList[FB ID])</f>
        <v>100017069133181</v>
      </c>
      <c r="B56" s="1" t="s">
        <v>4</v>
      </c>
      <c r="C56" s="1" t="s">
        <v>51</v>
      </c>
      <c r="D56" s="18">
        <v>43709</v>
      </c>
      <c r="E56" s="19">
        <f>IF(AgentTierChange[[#This Row],[Tier]]="Nesting",AgentTierChange[[#This Row],[Live Start Date]]+89,IF(AgentTierChange[[#This Row],[Agent Name]]&lt;&gt;B57,54789,""))</f>
        <v>54789</v>
      </c>
      <c r="F56" s="1">
        <f ca="1">IF(AND(AgentTierChange[[#This Row],[Tier Start Date]]&lt;=TODAY(),AgentTierChange[[#This Row],[Tier End Date]]&gt;TODAY()),1,0)</f>
        <v>1</v>
      </c>
      <c r="G56" s="21">
        <f>IFERROR(IF((_xlfn.XLOOKUP(AgentTierChange[[#This Row],[Agent Name]],MasterAgentList[Agent Name],MasterAgentList[Status])=""),1,0),"")</f>
        <v>1</v>
      </c>
      <c r="H56" s="18">
        <f>_xlfn.XLOOKUP(AgentTierChange[[#This Row],[Agent Name]],MasterAgentList[Agent Name],MasterAgentList[Live Start Date])</f>
        <v>42898</v>
      </c>
      <c r="I56" s="20">
        <f>_xlfn.XLOOKUP(AgentTierChange[[#This Row],[FBID]],MasterAgentList[FB ID],MasterAgentList[Wave])</f>
        <v>2</v>
      </c>
      <c r="J56" s="66" t="str">
        <f t="shared" si="0"/>
        <v>Match</v>
      </c>
    </row>
    <row r="57" spans="1:10" x14ac:dyDescent="0.2">
      <c r="A57" s="87" t="str">
        <f>_xlfn.XLOOKUP(AgentTierChange[[#This Row],[Agent Name]],MasterAgentList[Agent Name],MasterAgentList[FB ID])</f>
        <v>100068092575931</v>
      </c>
      <c r="B57" s="20" t="s">
        <v>344</v>
      </c>
      <c r="C57" s="5" t="s">
        <v>43</v>
      </c>
      <c r="D57" s="24">
        <v>44361</v>
      </c>
      <c r="E57" s="19">
        <f>IF(AgentTierChange[[#This Row],[Tier]]="Nesting",AgentTierChange[[#This Row],[Live Start Date]]+89,IF(AgentTierChange[[#This Row],[Agent Name]]&lt;&gt;B58,54789,""))</f>
        <v>44450</v>
      </c>
      <c r="F57" s="2">
        <f ca="1">IF(AND(AgentTierChange[[#This Row],[Tier Start Date]]&lt;=TODAY(),AgentTierChange[[#This Row],[Tier End Date]]&gt;TODAY()),1,0)</f>
        <v>0</v>
      </c>
      <c r="G57" s="2">
        <f>IFERROR(IF((_xlfn.XLOOKUP(AgentTierChange[[#This Row],[Agent Name]],MasterAgentList[Agent Name],MasterAgentList[Status])=""),1,0),"")</f>
        <v>0</v>
      </c>
      <c r="H57" s="22">
        <f>_xlfn.XLOOKUP(AgentTierChange[[#This Row],[Agent Name]],MasterAgentList[Agent Name],MasterAgentList[Live Start Date])</f>
        <v>44361</v>
      </c>
      <c r="I57" s="20">
        <f>_xlfn.XLOOKUP(AgentTierChange[[#This Row],[FBID]],MasterAgentList[FB ID],MasterAgentList[Wave])</f>
        <v>38</v>
      </c>
      <c r="J57" s="66" t="str">
        <f t="shared" si="0"/>
        <v/>
      </c>
    </row>
    <row r="58" spans="1:10" x14ac:dyDescent="0.2">
      <c r="A58" s="87" t="str">
        <f>_xlfn.XLOOKUP(AgentTierChange[[#This Row],[Agent Name]],MasterAgentList[Agent Name],MasterAgentList[FB ID])</f>
        <v>100068092575931</v>
      </c>
      <c r="B58" s="20" t="s">
        <v>344</v>
      </c>
      <c r="C58" s="5" t="s">
        <v>53</v>
      </c>
      <c r="D58" s="24">
        <v>44451</v>
      </c>
      <c r="E58" s="19">
        <f>IF(AgentTierChange[[#This Row],[Tier]]="Nesting",AgentTierChange[[#This Row],[Live Start Date]]+89,IF(AgentTierChange[[#This Row],[Agent Name]]&lt;&gt;B59,54789,""))</f>
        <v>54789</v>
      </c>
      <c r="F58" s="2">
        <f ca="1">IF(AND(AgentTierChange[[#This Row],[Tier Start Date]]&lt;=TODAY(),AgentTierChange[[#This Row],[Tier End Date]]&gt;TODAY()),1,0)</f>
        <v>1</v>
      </c>
      <c r="G58" s="2">
        <f>IFERROR(IF((_xlfn.XLOOKUP(AgentTierChange[[#This Row],[Agent Name]],MasterAgentList[Agent Name],MasterAgentList[Status])=""),1,0),"")</f>
        <v>0</v>
      </c>
      <c r="H58" s="22">
        <f>_xlfn.XLOOKUP(AgentTierChange[[#This Row],[Agent Name]],MasterAgentList[Agent Name],MasterAgentList[Live Start Date])</f>
        <v>44361</v>
      </c>
      <c r="I58" s="20">
        <f>_xlfn.XLOOKUP(AgentTierChange[[#This Row],[FBID]],MasterAgentList[FB ID],MasterAgentList[Wave])</f>
        <v>38</v>
      </c>
      <c r="J58" s="66" t="str">
        <f t="shared" si="0"/>
        <v>Match</v>
      </c>
    </row>
    <row r="59" spans="1:10" x14ac:dyDescent="0.2">
      <c r="A59" s="35" t="str">
        <f>_xlfn.XLOOKUP(AgentTierChange[[#This Row],[Agent Name]],MasterAgentList[Agent Name],MasterAgentList[FB ID])</f>
        <v>100069615225956</v>
      </c>
      <c r="B59" s="1" t="s">
        <v>2840</v>
      </c>
      <c r="C59" s="1" t="s">
        <v>43</v>
      </c>
      <c r="D59" s="24">
        <v>44396</v>
      </c>
      <c r="E59" s="19">
        <f>IF(AgentTierChange[[#This Row],[Tier]]="Nesting",AgentTierChange[[#This Row],[Live Start Date]]+89,IF(AgentTierChange[[#This Row],[Agent Name]]&lt;&gt;#REF!,54789,""))</f>
        <v>44485</v>
      </c>
      <c r="F59" s="2">
        <f ca="1">IF(AND(AgentTierChange[[#This Row],[Tier Start Date]]&lt;=TODAY(),AgentTierChange[[#This Row],[Tier End Date]]&gt;TODAY()),1,0)</f>
        <v>0</v>
      </c>
      <c r="G59" s="2">
        <f>IFERROR(IF((_xlfn.XLOOKUP(AgentTierChange[[#This Row],[Agent Name]],MasterAgentList[Agent Name],MasterAgentList[Status])=""),1,0),"")</f>
        <v>0</v>
      </c>
      <c r="H59" s="22">
        <f>_xlfn.XLOOKUP(AgentTierChange[[#This Row],[Agent Name]],MasterAgentList[Agent Name],MasterAgentList[Live Start Date])</f>
        <v>44396</v>
      </c>
      <c r="I59" s="20">
        <f>_xlfn.XLOOKUP(AgentTierChange[[#This Row],[FBID]],MasterAgentList[FB ID],MasterAgentList[Wave])</f>
        <v>39</v>
      </c>
      <c r="J59" s="66" t="str">
        <f t="shared" si="0"/>
        <v/>
      </c>
    </row>
    <row r="60" spans="1:10" x14ac:dyDescent="0.2">
      <c r="A60" s="88" t="str">
        <f>_xlfn.XLOOKUP(AgentTierChange[[#This Row],[Agent Name]],MasterAgentList[Agent Name],MasterAgentList[FB ID])</f>
        <v>100069615225956</v>
      </c>
      <c r="B60" s="61" t="s">
        <v>2840</v>
      </c>
      <c r="C60" s="64" t="s">
        <v>51</v>
      </c>
      <c r="D60" s="65">
        <v>44486</v>
      </c>
      <c r="E60" s="19">
        <f>IF(AgentTierChange[[#This Row],[Tier]]="Nesting",AgentTierChange[[#This Row],[Live Start Date]]+89,IF(AgentTierChange[[#This Row],[Agent Name]]&lt;&gt;B61,54789,""))</f>
        <v>54789</v>
      </c>
      <c r="F60" s="66">
        <f ca="1">IF(AND(AgentTierChange[[#This Row],[Tier Start Date]]&lt;=TODAY(),AgentTierChange[[#This Row],[Tier End Date]]&gt;TODAY()),1,0)</f>
        <v>1</v>
      </c>
      <c r="G60" s="66">
        <f>IFERROR(IF((_xlfn.XLOOKUP(AgentTierChange[[#This Row],[Agent Name]],MasterAgentList[Agent Name],MasterAgentList[Status])=""),1,0),"")</f>
        <v>0</v>
      </c>
      <c r="H60" s="67">
        <f>_xlfn.XLOOKUP(AgentTierChange[[#This Row],[Agent Name]],MasterAgentList[Agent Name],MasterAgentList[Live Start Date])</f>
        <v>44396</v>
      </c>
      <c r="I60" s="66">
        <f>_xlfn.XLOOKUP(AgentTierChange[[#This Row],[FBID]],MasterAgentList[FB ID],MasterAgentList[Wave])</f>
        <v>39</v>
      </c>
      <c r="J60" s="66" t="str">
        <f t="shared" si="0"/>
        <v>Match</v>
      </c>
    </row>
    <row r="61" spans="1:10" x14ac:dyDescent="0.2">
      <c r="A61" s="35" t="str">
        <f>_xlfn.XLOOKUP(AgentTierChange[[#This Row],[Agent Name]],MasterAgentList[Agent Name],MasterAgentList[FB ID])</f>
        <v>100043213320631</v>
      </c>
      <c r="B61" s="1" t="s">
        <v>60</v>
      </c>
      <c r="C61" s="1" t="s">
        <v>43</v>
      </c>
      <c r="D61" s="18">
        <v>43787</v>
      </c>
      <c r="E61" s="19">
        <f>IF(AgentTierChange[[#This Row],[Tier]]="Nesting",AgentTierChange[[#This Row],[Live Start Date]]+89,IF(AgentTierChange[[#This Row],[Agent Name]]&lt;&gt;B62,54789,""))</f>
        <v>43876</v>
      </c>
      <c r="F61" s="1">
        <f ca="1">IF(AND(AgentTierChange[[#This Row],[Tier Start Date]]&lt;=TODAY(),AgentTierChange[[#This Row],[Tier End Date]]&gt;TODAY()),1,0)</f>
        <v>0</v>
      </c>
      <c r="G61" s="21">
        <f>IFERROR(IF((_xlfn.XLOOKUP(AgentTierChange[[#This Row],[Agent Name]],MasterAgentList[Agent Name],MasterAgentList[Status])=""),1,0),"")</f>
        <v>1</v>
      </c>
      <c r="H61" s="18">
        <f>_xlfn.XLOOKUP(AgentTierChange[[#This Row],[Agent Name]],MasterAgentList[Agent Name],MasterAgentList[Live Start Date])</f>
        <v>43787</v>
      </c>
      <c r="I61" s="20">
        <f>_xlfn.XLOOKUP(AgentTierChange[[#This Row],[FBID]],MasterAgentList[FB ID],MasterAgentList[Wave])</f>
        <v>24</v>
      </c>
      <c r="J61" s="66" t="str">
        <f t="shared" si="0"/>
        <v/>
      </c>
    </row>
    <row r="62" spans="1:10" x14ac:dyDescent="0.2">
      <c r="A62" s="35" t="str">
        <f>_xlfn.XLOOKUP(AgentTierChange[[#This Row],[Agent Name]],MasterAgentList[Agent Name],MasterAgentList[FB ID])</f>
        <v>100043213320631</v>
      </c>
      <c r="B62" s="1" t="s">
        <v>60</v>
      </c>
      <c r="C62" s="1" t="s">
        <v>53</v>
      </c>
      <c r="D62" s="18">
        <v>43877</v>
      </c>
      <c r="E62" s="19">
        <v>43988</v>
      </c>
      <c r="F62" s="1">
        <f ca="1">IF(AND(AgentTierChange[[#This Row],[Tier Start Date]]&lt;=TODAY(),AgentTierChange[[#This Row],[Tier End Date]]&gt;TODAY()),1,0)</f>
        <v>0</v>
      </c>
      <c r="G62" s="21">
        <f>IFERROR(IF((_xlfn.XLOOKUP(AgentTierChange[[#This Row],[Agent Name]],MasterAgentList[Agent Name],MasterAgentList[Status])=""),1,0),"")</f>
        <v>1</v>
      </c>
      <c r="H62" s="18">
        <f>_xlfn.XLOOKUP(AgentTierChange[[#This Row],[Agent Name]],MasterAgentList[Agent Name],MasterAgentList[Live Start Date])</f>
        <v>43787</v>
      </c>
      <c r="I62" s="20">
        <f>_xlfn.XLOOKUP(AgentTierChange[[#This Row],[FBID]],MasterAgentList[FB ID],MasterAgentList[Wave])</f>
        <v>24</v>
      </c>
      <c r="J62" s="66" t="str">
        <f t="shared" si="0"/>
        <v>Match</v>
      </c>
    </row>
    <row r="63" spans="1:10" x14ac:dyDescent="0.2">
      <c r="A63" s="35" t="str">
        <f>_xlfn.XLOOKUP(AgentTierChange[[#This Row],[Agent Name]],MasterAgentList[Agent Name],MasterAgentList[FB ID])</f>
        <v>100043213320631</v>
      </c>
      <c r="B63" s="1" t="s">
        <v>60</v>
      </c>
      <c r="C63" s="1" t="s">
        <v>87</v>
      </c>
      <c r="D63" s="18">
        <v>43989</v>
      </c>
      <c r="E63" s="19">
        <v>44016</v>
      </c>
      <c r="F63" s="1">
        <f ca="1">IF(AND(AgentTierChange[[#This Row],[Tier Start Date]]&lt;=TODAY(),AgentTierChange[[#This Row],[Tier End Date]]&gt;TODAY()),1,0)</f>
        <v>0</v>
      </c>
      <c r="G63" s="1">
        <f>IFERROR(IF((_xlfn.XLOOKUP(AgentTierChange[[#This Row],[Agent Name]],MasterAgentList[Agent Name],MasterAgentList[Status])=""),1,0),"")</f>
        <v>1</v>
      </c>
      <c r="H63" s="18">
        <f>_xlfn.XLOOKUP(AgentTierChange[[#This Row],[Agent Name]],MasterAgentList[Agent Name],MasterAgentList[Live Start Date])</f>
        <v>43787</v>
      </c>
      <c r="I63" s="20">
        <f>_xlfn.XLOOKUP(AgentTierChange[[#This Row],[FBID]],MasterAgentList[FB ID],MasterAgentList[Wave])</f>
        <v>24</v>
      </c>
      <c r="J63" s="66" t="str">
        <f t="shared" si="0"/>
        <v>Match</v>
      </c>
    </row>
    <row r="64" spans="1:10" x14ac:dyDescent="0.2">
      <c r="A64" s="35" t="str">
        <f>_xlfn.XLOOKUP(AgentTierChange[[#This Row],[Agent Name]],MasterAgentList[Agent Name],MasterAgentList[FB ID])</f>
        <v>100043213320631</v>
      </c>
      <c r="B64" s="1" t="s">
        <v>60</v>
      </c>
      <c r="C64" s="1" t="s">
        <v>53</v>
      </c>
      <c r="D64" s="18">
        <v>44017</v>
      </c>
      <c r="E64" s="19">
        <v>44051</v>
      </c>
      <c r="F64" s="1">
        <f ca="1">IF(AND(AgentTierChange[[#This Row],[Tier Start Date]]&lt;=TODAY(),AgentTierChange[[#This Row],[Tier End Date]]&gt;TODAY()),1,0)</f>
        <v>0</v>
      </c>
      <c r="G64" s="1">
        <f>IFERROR(IF((_xlfn.XLOOKUP(AgentTierChange[[#This Row],[Agent Name]],MasterAgentList[Agent Name],MasterAgentList[Status])=""),1,0),"")</f>
        <v>1</v>
      </c>
      <c r="H64" s="18">
        <f>_xlfn.XLOOKUP(AgentTierChange[[#This Row],[Agent Name]],MasterAgentList[Agent Name],MasterAgentList[Live Start Date])</f>
        <v>43787</v>
      </c>
      <c r="I64" s="20">
        <f>_xlfn.XLOOKUP(AgentTierChange[[#This Row],[FBID]],MasterAgentList[FB ID],MasterAgentList[Wave])</f>
        <v>24</v>
      </c>
      <c r="J64" s="66" t="str">
        <f t="shared" si="0"/>
        <v>Match</v>
      </c>
    </row>
    <row r="65" spans="1:10" x14ac:dyDescent="0.2">
      <c r="A65" s="35" t="str">
        <f>_xlfn.XLOOKUP(AgentTierChange[[#This Row],[Agent Name]],MasterAgentList[Agent Name],MasterAgentList[FB ID])</f>
        <v>100043213320631</v>
      </c>
      <c r="B65" s="1" t="s">
        <v>60</v>
      </c>
      <c r="C65" s="1" t="s">
        <v>51</v>
      </c>
      <c r="D65" s="18">
        <v>44052</v>
      </c>
      <c r="E65" s="19">
        <v>44377</v>
      </c>
      <c r="F65" s="1">
        <f ca="1">IF(AND(AgentTierChange[[#This Row],[Tier Start Date]]&lt;=TODAY(),AgentTierChange[[#This Row],[Tier End Date]]&gt;TODAY()),1,0)</f>
        <v>0</v>
      </c>
      <c r="G65" s="21">
        <f>IFERROR(IF((_xlfn.XLOOKUP(AgentTierChange[[#This Row],[Agent Name]],MasterAgentList[Agent Name],MasterAgentList[Status])=""),1,0),"")</f>
        <v>1</v>
      </c>
      <c r="H65" s="18">
        <f>_xlfn.XLOOKUP(AgentTierChange[[#This Row],[Agent Name]],MasterAgentList[Agent Name],MasterAgentList[Live Start Date])</f>
        <v>43787</v>
      </c>
      <c r="I65" s="20">
        <f>_xlfn.XLOOKUP(AgentTierChange[[#This Row],[FBID]],MasterAgentList[FB ID],MasterAgentList[Wave])</f>
        <v>24</v>
      </c>
      <c r="J65" s="66" t="str">
        <f t="shared" si="0"/>
        <v>Match</v>
      </c>
    </row>
    <row r="66" spans="1:10" x14ac:dyDescent="0.2">
      <c r="A66" s="87" t="str">
        <f>_xlfn.XLOOKUP(AgentTierChange[[#This Row],[Agent Name]],MasterAgentList[Agent Name],MasterAgentList[FB ID])</f>
        <v>100043213320631</v>
      </c>
      <c r="B66" s="20" t="s">
        <v>60</v>
      </c>
      <c r="C66" s="5" t="s">
        <v>100</v>
      </c>
      <c r="D66" s="24">
        <v>44378</v>
      </c>
      <c r="E66" s="19">
        <f>IF(AgentTierChange[[#This Row],[Tier]]="Nesting",AgentTierChange[[#This Row],[Live Start Date]]+89,IF(AgentTierChange[[#This Row],[Agent Name]]&lt;&gt;B67,54789,""))</f>
        <v>54789</v>
      </c>
      <c r="F66" s="2">
        <f ca="1">IF(AND(AgentTierChange[[#This Row],[Tier Start Date]]&lt;=TODAY(),AgentTierChange[[#This Row],[Tier End Date]]&gt;TODAY()),1,0)</f>
        <v>1</v>
      </c>
      <c r="G66" s="2">
        <f>IFERROR(IF((_xlfn.XLOOKUP(AgentTierChange[[#This Row],[Agent Name]],MasterAgentList[Agent Name],MasterAgentList[Status])=""),1,0),"")</f>
        <v>1</v>
      </c>
      <c r="H66" s="22">
        <f>_xlfn.XLOOKUP(AgentTierChange[[#This Row],[Agent Name]],MasterAgentList[Agent Name],MasterAgentList[Live Start Date])</f>
        <v>43787</v>
      </c>
      <c r="I66" s="20">
        <f>_xlfn.XLOOKUP(AgentTierChange[[#This Row],[FBID]],MasterAgentList[FB ID],MasterAgentList[Wave])</f>
        <v>24</v>
      </c>
      <c r="J66" s="66" t="str">
        <f t="shared" ref="J66:J129" si="1">IF(B66=B65,IF(E65&lt;D66,"Match","Date Issue"),"")</f>
        <v>Match</v>
      </c>
    </row>
    <row r="67" spans="1:10" x14ac:dyDescent="0.2">
      <c r="A67" s="35" t="str">
        <f>_xlfn.XLOOKUP(AgentTierChange[[#This Row],[Agent Name]],MasterAgentList[Agent Name],MasterAgentList[FB ID])</f>
        <v>100048666701033</v>
      </c>
      <c r="B67" s="23" t="s">
        <v>132</v>
      </c>
      <c r="C67" s="1" t="s">
        <v>43</v>
      </c>
      <c r="D67" s="18">
        <v>44263</v>
      </c>
      <c r="E67" s="19">
        <f>IF(AgentTierChange[[#This Row],[Tier]]="Nesting",AgentTierChange[[#This Row],[Live Start Date]]+89,IF(AgentTierChange[[#This Row],[Agent Name]]&lt;&gt;B68,54789,""))</f>
        <v>44352</v>
      </c>
      <c r="F67" s="1">
        <f ca="1">IF(AND(AgentTierChange[[#This Row],[Tier Start Date]]&lt;=TODAY(),AgentTierChange[[#This Row],[Tier End Date]]&gt;TODAY()),1,0)</f>
        <v>0</v>
      </c>
      <c r="G67" s="1">
        <f>IFERROR(IF((_xlfn.XLOOKUP(AgentTierChange[[#This Row],[Agent Name]],MasterAgentList[Agent Name],MasterAgentList[Status])=""),1,0),"")</f>
        <v>1</v>
      </c>
      <c r="H67" s="18">
        <f>_xlfn.XLOOKUP(AgentTierChange[[#This Row],[Agent Name]],MasterAgentList[Agent Name],MasterAgentList[Live Start Date])</f>
        <v>44263</v>
      </c>
      <c r="I67" s="20">
        <f>_xlfn.XLOOKUP(AgentTierChange[[#This Row],[FBID]],MasterAgentList[FB ID],MasterAgentList[Wave])</f>
        <v>34</v>
      </c>
      <c r="J67" s="66" t="str">
        <f t="shared" si="1"/>
        <v/>
      </c>
    </row>
    <row r="68" spans="1:10" x14ac:dyDescent="0.2">
      <c r="A68" s="87" t="str">
        <f>_xlfn.XLOOKUP(AgentTierChange[[#This Row],[Agent Name]],MasterAgentList[Agent Name],MasterAgentList[FB ID])</f>
        <v>100048666701033</v>
      </c>
      <c r="B68" s="1" t="s">
        <v>132</v>
      </c>
      <c r="C68" s="5" t="s">
        <v>51</v>
      </c>
      <c r="D68" s="18">
        <v>44353</v>
      </c>
      <c r="E68" s="19">
        <f>IF(AgentTierChange[[#This Row],[Tier]]="Nesting",AgentTierChange[[#This Row],[Live Start Date]]+89,IF(AgentTierChange[[#This Row],[Agent Name]]&lt;&gt;B69,54789,""))</f>
        <v>54789</v>
      </c>
      <c r="F68" s="2">
        <f ca="1">IF(AND(AgentTierChange[[#This Row],[Tier Start Date]]&lt;=TODAY(),AgentTierChange[[#This Row],[Tier End Date]]&gt;TODAY()),1,0)</f>
        <v>1</v>
      </c>
      <c r="G68" s="2">
        <f>IFERROR(IF((_xlfn.XLOOKUP(AgentTierChange[[#This Row],[Agent Name]],MasterAgentList[Agent Name],MasterAgentList[Status])=""),1,0),"")</f>
        <v>1</v>
      </c>
      <c r="H68" s="22">
        <f>_xlfn.XLOOKUP(AgentTierChange[[#This Row],[Agent Name]],MasterAgentList[Agent Name],MasterAgentList[Live Start Date])</f>
        <v>44263</v>
      </c>
      <c r="I68" s="20">
        <f>_xlfn.XLOOKUP(AgentTierChange[[#This Row],[FBID]],MasterAgentList[FB ID],MasterAgentList[Wave])</f>
        <v>34</v>
      </c>
      <c r="J68" s="66" t="str">
        <f t="shared" si="1"/>
        <v>Match</v>
      </c>
    </row>
    <row r="69" spans="1:10" x14ac:dyDescent="0.2">
      <c r="A69" s="35" t="str">
        <f>_xlfn.XLOOKUP(AgentTierChange[[#This Row],[Agent Name]],MasterAgentList[Agent Name],MasterAgentList[FB ID])</f>
        <v>100069620685931</v>
      </c>
      <c r="B69" s="1" t="s">
        <v>2841</v>
      </c>
      <c r="C69" s="1" t="s">
        <v>43</v>
      </c>
      <c r="D69" s="24">
        <v>44396</v>
      </c>
      <c r="E69" s="19">
        <f>IF(AgentTierChange[[#This Row],[Tier]]="Nesting",AgentTierChange[[#This Row],[Live Start Date]]+89,IF(AgentTierChange[[#This Row],[Agent Name]]&lt;&gt;#REF!,54789,""))</f>
        <v>44485</v>
      </c>
      <c r="F69" s="2">
        <f ca="1">IF(AND(AgentTierChange[[#This Row],[Tier Start Date]]&lt;=TODAY(),AgentTierChange[[#This Row],[Tier End Date]]&gt;TODAY()),1,0)</f>
        <v>0</v>
      </c>
      <c r="G69" s="2">
        <f>IFERROR(IF((_xlfn.XLOOKUP(AgentTierChange[[#This Row],[Agent Name]],MasterAgentList[Agent Name],MasterAgentList[Status])=""),1,0),"")</f>
        <v>1</v>
      </c>
      <c r="H69" s="22">
        <f>_xlfn.XLOOKUP(AgentTierChange[[#This Row],[Agent Name]],MasterAgentList[Agent Name],MasterAgentList[Live Start Date])</f>
        <v>44396</v>
      </c>
      <c r="I69" s="20">
        <f>_xlfn.XLOOKUP(AgentTierChange[[#This Row],[FBID]],MasterAgentList[FB ID],MasterAgentList[Wave])</f>
        <v>39</v>
      </c>
      <c r="J69" s="66" t="str">
        <f t="shared" si="1"/>
        <v/>
      </c>
    </row>
    <row r="70" spans="1:10" x14ac:dyDescent="0.2">
      <c r="A70" s="88" t="str">
        <f>_xlfn.XLOOKUP(AgentTierChange[[#This Row],[Agent Name]],MasterAgentList[Agent Name],MasterAgentList[FB ID])</f>
        <v>100069620685931</v>
      </c>
      <c r="B70" s="61" t="s">
        <v>2841</v>
      </c>
      <c r="C70" s="64" t="s">
        <v>51</v>
      </c>
      <c r="D70" s="65">
        <v>44486</v>
      </c>
      <c r="E70" s="19">
        <f>IF(AgentTierChange[[#This Row],[Tier]]="Nesting",AgentTierChange[[#This Row],[Live Start Date]]+89,IF(AgentTierChange[[#This Row],[Agent Name]]&lt;&gt;B71,54789,""))</f>
        <v>54789</v>
      </c>
      <c r="F70" s="66">
        <f ca="1">IF(AND(AgentTierChange[[#This Row],[Tier Start Date]]&lt;=TODAY(),AgentTierChange[[#This Row],[Tier End Date]]&gt;TODAY()),1,0)</f>
        <v>1</v>
      </c>
      <c r="G70" s="66">
        <f>IFERROR(IF((_xlfn.XLOOKUP(AgentTierChange[[#This Row],[Agent Name]],MasterAgentList[Agent Name],MasterAgentList[Status])=""),1,0),"")</f>
        <v>1</v>
      </c>
      <c r="H70" s="67">
        <f>_xlfn.XLOOKUP(AgentTierChange[[#This Row],[Agent Name]],MasterAgentList[Agent Name],MasterAgentList[Live Start Date])</f>
        <v>44396</v>
      </c>
      <c r="I70" s="66">
        <f>_xlfn.XLOOKUP(AgentTierChange[[#This Row],[FBID]],MasterAgentList[FB ID],MasterAgentList[Wave])</f>
        <v>39</v>
      </c>
      <c r="J70" s="66" t="str">
        <f t="shared" si="1"/>
        <v>Match</v>
      </c>
    </row>
    <row r="71" spans="1:10" x14ac:dyDescent="0.2">
      <c r="A71" s="35" t="str">
        <f>_xlfn.XLOOKUP(AgentTierChange[[#This Row],[Agent Name]],MasterAgentList[Agent Name],MasterAgentList[FB ID])</f>
        <v>100035802374377</v>
      </c>
      <c r="B71" s="1" t="s">
        <v>5</v>
      </c>
      <c r="C71" s="1" t="s">
        <v>43</v>
      </c>
      <c r="D71" s="18">
        <v>43598</v>
      </c>
      <c r="E71" s="19">
        <f>IF(AgentTierChange[[#This Row],[Tier]]="Nesting",AgentTierChange[[#This Row],[Live Start Date]]+89,IF(AgentTierChange[[#This Row],[Agent Name]]&lt;&gt;B72,54789,""))</f>
        <v>43687</v>
      </c>
      <c r="F71" s="1">
        <f ca="1">IF(AND(AgentTierChange[[#This Row],[Tier Start Date]]&lt;=TODAY(),AgentTierChange[[#This Row],[Tier End Date]]&gt;TODAY()),1,0)</f>
        <v>0</v>
      </c>
      <c r="G71" s="1">
        <f>IFERROR(IF((_xlfn.XLOOKUP(AgentTierChange[[#This Row],[Agent Name]],MasterAgentList[Agent Name],MasterAgentList[Status])=""),1,0),"")</f>
        <v>0</v>
      </c>
      <c r="H71" s="18">
        <f>_xlfn.XLOOKUP(AgentTierChange[[#This Row],[Agent Name]],MasterAgentList[Agent Name],MasterAgentList[Live Start Date])</f>
        <v>43598</v>
      </c>
      <c r="I71" s="20">
        <f>_xlfn.XLOOKUP(AgentTierChange[[#This Row],[FBID]],MasterAgentList[FB ID],MasterAgentList[Wave])</f>
        <v>20</v>
      </c>
      <c r="J71" s="66" t="str">
        <f t="shared" si="1"/>
        <v/>
      </c>
    </row>
    <row r="72" spans="1:10" x14ac:dyDescent="0.2">
      <c r="A72" s="35" t="str">
        <f>_xlfn.XLOOKUP(AgentTierChange[[#This Row],[Agent Name]],MasterAgentList[Agent Name],MasterAgentList[FB ID])</f>
        <v>100035802374377</v>
      </c>
      <c r="B72" s="1" t="s">
        <v>5</v>
      </c>
      <c r="C72" s="1" t="s">
        <v>53</v>
      </c>
      <c r="D72" s="18">
        <v>43688</v>
      </c>
      <c r="E72" s="19">
        <v>43982</v>
      </c>
      <c r="F72" s="1">
        <f ca="1">IF(AND(AgentTierChange[[#This Row],[Tier Start Date]]&lt;=TODAY(),AgentTierChange[[#This Row],[Tier End Date]]&gt;TODAY()),1,0)</f>
        <v>0</v>
      </c>
      <c r="G72" s="21">
        <f>IFERROR(IF((_xlfn.XLOOKUP(AgentTierChange[[#This Row],[Agent Name]],MasterAgentList[Agent Name],MasterAgentList[Status])=""),1,0),"")</f>
        <v>0</v>
      </c>
      <c r="H72" s="18">
        <f>_xlfn.XLOOKUP(AgentTierChange[[#This Row],[Agent Name]],MasterAgentList[Agent Name],MasterAgentList[Live Start Date])</f>
        <v>43598</v>
      </c>
      <c r="I72" s="20">
        <f>_xlfn.XLOOKUP(AgentTierChange[[#This Row],[FBID]],MasterAgentList[FB ID],MasterAgentList[Wave])</f>
        <v>20</v>
      </c>
      <c r="J72" s="66" t="str">
        <f t="shared" si="1"/>
        <v>Match</v>
      </c>
    </row>
    <row r="73" spans="1:10" x14ac:dyDescent="0.2">
      <c r="A73" s="35" t="str">
        <f>_xlfn.XLOOKUP(AgentTierChange[[#This Row],[Agent Name]],MasterAgentList[Agent Name],MasterAgentList[FB ID])</f>
        <v>100035802374377</v>
      </c>
      <c r="B73" s="1" t="s">
        <v>5</v>
      </c>
      <c r="C73" s="1" t="s">
        <v>51</v>
      </c>
      <c r="D73" s="18">
        <v>43983</v>
      </c>
      <c r="E73" s="19">
        <v>44031</v>
      </c>
      <c r="F73" s="1">
        <f ca="1">IF(AND(AgentTierChange[[#This Row],[Tier Start Date]]&lt;=TODAY(),AgentTierChange[[#This Row],[Tier End Date]]&gt;TODAY()),1,0)</f>
        <v>0</v>
      </c>
      <c r="G73" s="1">
        <f>IFERROR(IF((_xlfn.XLOOKUP(AgentTierChange[[#This Row],[Agent Name]],MasterAgentList[Agent Name],MasterAgentList[Status])=""),1,0),"")</f>
        <v>0</v>
      </c>
      <c r="H73" s="18">
        <f>_xlfn.XLOOKUP(AgentTierChange[[#This Row],[Agent Name]],MasterAgentList[Agent Name],MasterAgentList[Live Start Date])</f>
        <v>43598</v>
      </c>
      <c r="I73" s="20">
        <f>_xlfn.XLOOKUP(AgentTierChange[[#This Row],[FBID]],MasterAgentList[FB ID],MasterAgentList[Wave])</f>
        <v>20</v>
      </c>
      <c r="J73" s="66" t="str">
        <f t="shared" si="1"/>
        <v>Match</v>
      </c>
    </row>
    <row r="74" spans="1:10" x14ac:dyDescent="0.2">
      <c r="A74" s="35" t="str">
        <f>_xlfn.XLOOKUP(AgentTierChange[[#This Row],[Agent Name]],MasterAgentList[Agent Name],MasterAgentList[FB ID])</f>
        <v>100035802374377</v>
      </c>
      <c r="B74" s="1" t="s">
        <v>5</v>
      </c>
      <c r="C74" s="1" t="s">
        <v>87</v>
      </c>
      <c r="D74" s="18">
        <v>44032</v>
      </c>
      <c r="E74" s="19">
        <v>44059</v>
      </c>
      <c r="F74" s="1">
        <f ca="1">IF(AND(AgentTierChange[[#This Row],[Tier Start Date]]&lt;=TODAY(),AgentTierChange[[#This Row],[Tier End Date]]&gt;TODAY()),1,0)</f>
        <v>0</v>
      </c>
      <c r="G74" s="1">
        <f>IFERROR(IF((_xlfn.XLOOKUP(AgentTierChange[[#This Row],[Agent Name]],MasterAgentList[Agent Name],MasterAgentList[Status])=""),1,0),"")</f>
        <v>0</v>
      </c>
      <c r="H74" s="18">
        <f>_xlfn.XLOOKUP(AgentTierChange[[#This Row],[Agent Name]],MasterAgentList[Agent Name],MasterAgentList[Live Start Date])</f>
        <v>43598</v>
      </c>
      <c r="I74" s="20">
        <f>_xlfn.XLOOKUP(AgentTierChange[[#This Row],[FBID]],MasterAgentList[FB ID],MasterAgentList[Wave])</f>
        <v>20</v>
      </c>
      <c r="J74" s="66" t="str">
        <f t="shared" si="1"/>
        <v>Match</v>
      </c>
    </row>
    <row r="75" spans="1:10" x14ac:dyDescent="0.2">
      <c r="A75" s="35" t="str">
        <f>_xlfn.XLOOKUP(AgentTierChange[[#This Row],[Agent Name]],MasterAgentList[Agent Name],MasterAgentList[FB ID])</f>
        <v>100035802374377</v>
      </c>
      <c r="B75" s="1" t="s">
        <v>5</v>
      </c>
      <c r="C75" s="1" t="s">
        <v>51</v>
      </c>
      <c r="D75" s="18">
        <v>44060</v>
      </c>
      <c r="E75" s="19">
        <f>IF(AgentTierChange[[#This Row],[Tier]]="Nesting",AgentTierChange[[#This Row],[Live Start Date]]+89,IF(AgentTierChange[[#This Row],[Agent Name]]&lt;&gt;B76,54789,""))</f>
        <v>54789</v>
      </c>
      <c r="F75" s="1">
        <f ca="1">IF(AND(AgentTierChange[[#This Row],[Tier Start Date]]&lt;=TODAY(),AgentTierChange[[#This Row],[Tier End Date]]&gt;TODAY()),1,0)</f>
        <v>1</v>
      </c>
      <c r="G75" s="21">
        <f>IFERROR(IF((_xlfn.XLOOKUP(AgentTierChange[[#This Row],[Agent Name]],MasterAgentList[Agent Name],MasterAgentList[Status])=""),1,0),"")</f>
        <v>0</v>
      </c>
      <c r="H75" s="18">
        <f>_xlfn.XLOOKUP(AgentTierChange[[#This Row],[Agent Name]],MasterAgentList[Agent Name],MasterAgentList[Live Start Date])</f>
        <v>43598</v>
      </c>
      <c r="I75" s="20">
        <f>_xlfn.XLOOKUP(AgentTierChange[[#This Row],[FBID]],MasterAgentList[FB ID],MasterAgentList[Wave])</f>
        <v>20</v>
      </c>
      <c r="J75" s="66" t="str">
        <f t="shared" si="1"/>
        <v>Match</v>
      </c>
    </row>
    <row r="76" spans="1:10" x14ac:dyDescent="0.2">
      <c r="A76" s="87" t="str">
        <f>_xlfn.XLOOKUP(AgentTierChange[[#This Row],[Agent Name]],MasterAgentList[Agent Name],MasterAgentList[FB ID])</f>
        <v>100068028110408</v>
      </c>
      <c r="B76" s="20" t="s">
        <v>345</v>
      </c>
      <c r="C76" s="5" t="s">
        <v>43</v>
      </c>
      <c r="D76" s="24">
        <v>44361</v>
      </c>
      <c r="E76" s="19">
        <f>IF(AgentTierChange[[#This Row],[Tier]]="Nesting",AgentTierChange[[#This Row],[Live Start Date]]+89,IF(AgentTierChange[[#This Row],[Agent Name]]&lt;&gt;B77,54789,""))</f>
        <v>44450</v>
      </c>
      <c r="F76" s="2">
        <f ca="1">IF(AND(AgentTierChange[[#This Row],[Tier Start Date]]&lt;=TODAY(),AgentTierChange[[#This Row],[Tier End Date]]&gt;TODAY()),1,0)</f>
        <v>0</v>
      </c>
      <c r="G76" s="2">
        <f>IFERROR(IF((_xlfn.XLOOKUP(AgentTierChange[[#This Row],[Agent Name]],MasterAgentList[Agent Name],MasterAgentList[Status])=""),1,0),"")</f>
        <v>0</v>
      </c>
      <c r="H76" s="22">
        <f>_xlfn.XLOOKUP(AgentTierChange[[#This Row],[Agent Name]],MasterAgentList[Agent Name],MasterAgentList[Live Start Date])</f>
        <v>44361</v>
      </c>
      <c r="I76" s="20">
        <f>_xlfn.XLOOKUP(AgentTierChange[[#This Row],[FBID]],MasterAgentList[FB ID],MasterAgentList[Wave])</f>
        <v>38</v>
      </c>
      <c r="J76" s="66" t="str">
        <f t="shared" si="1"/>
        <v/>
      </c>
    </row>
    <row r="77" spans="1:10" x14ac:dyDescent="0.2">
      <c r="A77" s="87" t="str">
        <f>_xlfn.XLOOKUP(AgentTierChange[[#This Row],[Agent Name]],MasterAgentList[Agent Name],MasterAgentList[FB ID])</f>
        <v>100068028110408</v>
      </c>
      <c r="B77" s="20" t="s">
        <v>345</v>
      </c>
      <c r="C77" s="5" t="s">
        <v>53</v>
      </c>
      <c r="D77" s="24">
        <v>44451</v>
      </c>
      <c r="E77" s="19">
        <f>IF(AgentTierChange[[#This Row],[Tier]]="Nesting",AgentTierChange[[#This Row],[Live Start Date]]+89,IF(AgentTierChange[[#This Row],[Agent Name]]&lt;&gt;B78,54789,""))</f>
        <v>54789</v>
      </c>
      <c r="F77" s="2">
        <f ca="1">IF(AND(AgentTierChange[[#This Row],[Tier Start Date]]&lt;=TODAY(),AgentTierChange[[#This Row],[Tier End Date]]&gt;TODAY()),1,0)</f>
        <v>1</v>
      </c>
      <c r="G77" s="2">
        <f>IFERROR(IF((_xlfn.XLOOKUP(AgentTierChange[[#This Row],[Agent Name]],MasterAgentList[Agent Name],MasterAgentList[Status])=""),1,0),"")</f>
        <v>0</v>
      </c>
      <c r="H77" s="22">
        <f>_xlfn.XLOOKUP(AgentTierChange[[#This Row],[Agent Name]],MasterAgentList[Agent Name],MasterAgentList[Live Start Date])</f>
        <v>44361</v>
      </c>
      <c r="I77" s="20">
        <f>_xlfn.XLOOKUP(AgentTierChange[[#This Row],[FBID]],MasterAgentList[FB ID],MasterAgentList[Wave])</f>
        <v>38</v>
      </c>
      <c r="J77" s="66" t="str">
        <f t="shared" si="1"/>
        <v>Match</v>
      </c>
    </row>
    <row r="78" spans="1:10" x14ac:dyDescent="0.2">
      <c r="A78" s="35" t="str">
        <f>_xlfn.XLOOKUP(AgentTierChange[[#This Row],[Agent Name]],MasterAgentList[Agent Name],MasterAgentList[FB ID])</f>
        <v>100064260942579</v>
      </c>
      <c r="B78" s="1" t="s">
        <v>146</v>
      </c>
      <c r="C78" s="1" t="s">
        <v>43</v>
      </c>
      <c r="D78" s="18">
        <v>44281</v>
      </c>
      <c r="E78" s="19">
        <f>IF(AgentTierChange[[#This Row],[Tier]]="Nesting",AgentTierChange[[#This Row],[Live Start Date]]+89,IF(AgentTierChange[[#This Row],[Agent Name]]&lt;&gt;B79,54789,""))</f>
        <v>44370</v>
      </c>
      <c r="F78" s="1">
        <f ca="1">IF(AND(AgentTierChange[[#This Row],[Tier Start Date]]&lt;=TODAY(),AgentTierChange[[#This Row],[Tier End Date]]&gt;TODAY()),1,0)</f>
        <v>0</v>
      </c>
      <c r="G78" s="1">
        <f>IFERROR(IF((_xlfn.XLOOKUP(AgentTierChange[[#This Row],[Agent Name]],MasterAgentList[Agent Name],MasterAgentList[Status])=""),1,0),"")</f>
        <v>0</v>
      </c>
      <c r="H78" s="18">
        <f>_xlfn.XLOOKUP(AgentTierChange[[#This Row],[Agent Name]],MasterAgentList[Agent Name],MasterAgentList[Live Start Date])</f>
        <v>44281</v>
      </c>
      <c r="I78" s="20">
        <f>_xlfn.XLOOKUP(AgentTierChange[[#This Row],[FBID]],MasterAgentList[FB ID],MasterAgentList[Wave])</f>
        <v>35</v>
      </c>
      <c r="J78" s="66" t="str">
        <f t="shared" si="1"/>
        <v/>
      </c>
    </row>
    <row r="79" spans="1:10" x14ac:dyDescent="0.2">
      <c r="A79" s="88" t="str">
        <f>_xlfn.XLOOKUP(AgentTierChange[[#This Row],[Agent Name]],MasterAgentList[Agent Name],MasterAgentList[FB ID])</f>
        <v>100072459216175</v>
      </c>
      <c r="B79" s="64" t="s">
        <v>6330</v>
      </c>
      <c r="C79" s="1" t="s">
        <v>43</v>
      </c>
      <c r="D79" s="65">
        <v>44460</v>
      </c>
      <c r="E79" s="19">
        <f>IF(AgentTierChange[[#This Row],[Tier]]="Nesting",AgentTierChange[[#This Row],[Live Start Date]]+89,IF(AgentTierChange[[#This Row],[Agent Name]]&lt;&gt;B80,54789,""))</f>
        <v>44549</v>
      </c>
      <c r="F79" s="66">
        <f ca="1">IF(AND(AgentTierChange[[#This Row],[Tier Start Date]]&lt;=TODAY(),AgentTierChange[[#This Row],[Tier End Date]]&gt;TODAY()),1,0)</f>
        <v>1</v>
      </c>
      <c r="G79" s="66">
        <f>IFERROR(IF((_xlfn.XLOOKUP(AgentTierChange[[#This Row],[Agent Name]],MasterAgentList[Agent Name],MasterAgentList[Status])=""),1,0),"")</f>
        <v>1</v>
      </c>
      <c r="H79" s="67">
        <f>_xlfn.XLOOKUP(AgentTierChange[[#This Row],[Agent Name]],MasterAgentList[Agent Name],MasterAgentList[Live Start Date])</f>
        <v>44460</v>
      </c>
      <c r="I79" s="66">
        <f>_xlfn.XLOOKUP(AgentTierChange[[#This Row],[FBID]],MasterAgentList[FB ID],MasterAgentList[Wave])</f>
        <v>42</v>
      </c>
      <c r="J79" s="66" t="str">
        <f t="shared" si="1"/>
        <v/>
      </c>
    </row>
    <row r="80" spans="1:10" x14ac:dyDescent="0.2">
      <c r="A80" s="88" t="str">
        <f>_xlfn.XLOOKUP(AgentTierChange[[#This Row],[Agent Name]],MasterAgentList[Agent Name],MasterAgentList[FB ID])</f>
        <v>100072459216175</v>
      </c>
      <c r="B80" s="64" t="s">
        <v>6330</v>
      </c>
      <c r="C80" s="64" t="s">
        <v>53</v>
      </c>
      <c r="D80" s="65">
        <v>44550</v>
      </c>
      <c r="E80" s="19">
        <f>IF(AgentTierChange[[#This Row],[Tier]]="Nesting",AgentTierChange[[#This Row],[Live Start Date]]+89,IF(AgentTierChange[[#This Row],[Agent Name]]&lt;&gt;B81,54789,""))</f>
        <v>54789</v>
      </c>
      <c r="F80" s="66">
        <f ca="1">IF(AND(AgentTierChange[[#This Row],[Tier Start Date]]&lt;=TODAY(),AgentTierChange[[#This Row],[Tier End Date]]&gt;TODAY()),1,0)</f>
        <v>0</v>
      </c>
      <c r="G80" s="66">
        <f>IFERROR(IF((_xlfn.XLOOKUP(AgentTierChange[[#This Row],[Agent Name]],MasterAgentList[Agent Name],MasterAgentList[Status])=""),1,0),"")</f>
        <v>1</v>
      </c>
      <c r="H80" s="67">
        <f>_xlfn.XLOOKUP(AgentTierChange[[#This Row],[Agent Name]],MasterAgentList[Agent Name],MasterAgentList[Live Start Date])</f>
        <v>44460</v>
      </c>
      <c r="I80" s="66">
        <f>_xlfn.XLOOKUP(AgentTierChange[[#This Row],[FBID]],MasterAgentList[FB ID],MasterAgentList[Wave])</f>
        <v>42</v>
      </c>
      <c r="J80" s="66" t="str">
        <f t="shared" si="1"/>
        <v>Match</v>
      </c>
    </row>
    <row r="81" spans="1:10" x14ac:dyDescent="0.2">
      <c r="A81" s="35" t="str">
        <f>_xlfn.XLOOKUP(AgentTierChange[[#This Row],[Agent Name]],MasterAgentList[Agent Name],MasterAgentList[FB ID])</f>
        <v>100065088168221</v>
      </c>
      <c r="B81" s="1" t="s">
        <v>161</v>
      </c>
      <c r="C81" s="1" t="s">
        <v>43</v>
      </c>
      <c r="D81" s="18">
        <v>44298</v>
      </c>
      <c r="E81" s="19">
        <f>IF(AgentTierChange[[#This Row],[Tier]]="Nesting",AgentTierChange[[#This Row],[Live Start Date]]+89,IF(AgentTierChange[[#This Row],[Agent Name]]&lt;&gt;B82,54789,""))</f>
        <v>44387</v>
      </c>
      <c r="F81" s="1">
        <f ca="1">IF(AND(AgentTierChange[[#This Row],[Tier Start Date]]&lt;=TODAY(),AgentTierChange[[#This Row],[Tier End Date]]&gt;TODAY()),1,0)</f>
        <v>0</v>
      </c>
      <c r="G81" s="1">
        <f>IFERROR(IF((_xlfn.XLOOKUP(AgentTierChange[[#This Row],[Agent Name]],MasterAgentList[Agent Name],MasterAgentList[Status])=""),1,0),"")</f>
        <v>0</v>
      </c>
      <c r="H81" s="18">
        <f>_xlfn.XLOOKUP(AgentTierChange[[#This Row],[Agent Name]],MasterAgentList[Agent Name],MasterAgentList[Live Start Date])</f>
        <v>44298</v>
      </c>
      <c r="I81" s="20">
        <f>_xlfn.XLOOKUP(AgentTierChange[[#This Row],[FBID]],MasterAgentList[FB ID],MasterAgentList[Wave])</f>
        <v>36</v>
      </c>
      <c r="J81" s="66" t="str">
        <f t="shared" si="1"/>
        <v/>
      </c>
    </row>
    <row r="82" spans="1:10" x14ac:dyDescent="0.2">
      <c r="A82" s="35" t="str">
        <f>_xlfn.XLOOKUP(AgentTierChange[[#This Row],[Agent Name]],MasterAgentList[Agent Name],MasterAgentList[FB ID])</f>
        <v>100065088168221</v>
      </c>
      <c r="B82" s="1" t="s">
        <v>161</v>
      </c>
      <c r="C82" s="1" t="s">
        <v>53</v>
      </c>
      <c r="D82" s="18">
        <v>44388</v>
      </c>
      <c r="E82" s="19">
        <f>IF(AgentTierChange[[#This Row],[Tier]]="Nesting",AgentTierChange[[#This Row],[Live Start Date]]+89,IF(AgentTierChange[[#This Row],[Agent Name]]&lt;&gt;B83,54789,""))</f>
        <v>54789</v>
      </c>
      <c r="F82" s="1">
        <f ca="1">IF(AND(AgentTierChange[[#This Row],[Tier Start Date]]&lt;=TODAY(),AgentTierChange[[#This Row],[Tier End Date]]&gt;TODAY()),1,0)</f>
        <v>1</v>
      </c>
      <c r="G82" s="21">
        <f>IFERROR(IF((_xlfn.XLOOKUP(AgentTierChange[[#This Row],[Agent Name]],MasterAgentList[Agent Name],MasterAgentList[Status])=""),1,0),"")</f>
        <v>0</v>
      </c>
      <c r="H82" s="18">
        <f>_xlfn.XLOOKUP(AgentTierChange[[#This Row],[Agent Name]],MasterAgentList[Agent Name],MasterAgentList[Live Start Date])</f>
        <v>44298</v>
      </c>
      <c r="I82" s="20">
        <f>_xlfn.XLOOKUP(AgentTierChange[[#This Row],[FBID]],MasterAgentList[FB ID],MasterAgentList[Wave])</f>
        <v>36</v>
      </c>
      <c r="J82" s="66" t="str">
        <f t="shared" si="1"/>
        <v>Match</v>
      </c>
    </row>
    <row r="83" spans="1:10" x14ac:dyDescent="0.2">
      <c r="A83" s="88" t="str">
        <f>_xlfn.XLOOKUP(AgentTierChange[[#This Row],[Agent Name]],MasterAgentList[Agent Name],MasterAgentList[FB ID])</f>
        <v>100072267526361</v>
      </c>
      <c r="B83" s="64" t="s">
        <v>6332</v>
      </c>
      <c r="C83" s="1" t="s">
        <v>43</v>
      </c>
      <c r="D83" s="65">
        <v>44460</v>
      </c>
      <c r="E83" s="19">
        <f>IF(AgentTierChange[[#This Row],[Tier]]="Nesting",AgentTierChange[[#This Row],[Live Start Date]]+89,IF(AgentTierChange[[#This Row],[Agent Name]]&lt;&gt;B84,54789,""))</f>
        <v>44549</v>
      </c>
      <c r="F83" s="66">
        <f ca="1">IF(AND(AgentTierChange[[#This Row],[Tier Start Date]]&lt;=TODAY(),AgentTierChange[[#This Row],[Tier End Date]]&gt;TODAY()),1,0)</f>
        <v>1</v>
      </c>
      <c r="G83" s="66">
        <f>IFERROR(IF((_xlfn.XLOOKUP(AgentTierChange[[#This Row],[Agent Name]],MasterAgentList[Agent Name],MasterAgentList[Status])=""),1,0),"")</f>
        <v>1</v>
      </c>
      <c r="H83" s="67">
        <f>_xlfn.XLOOKUP(AgentTierChange[[#This Row],[Agent Name]],MasterAgentList[Agent Name],MasterAgentList[Live Start Date])</f>
        <v>44460</v>
      </c>
      <c r="I83" s="66">
        <f>_xlfn.XLOOKUP(AgentTierChange[[#This Row],[FBID]],MasterAgentList[FB ID],MasterAgentList[Wave])</f>
        <v>42</v>
      </c>
      <c r="J83" s="66" t="str">
        <f t="shared" si="1"/>
        <v/>
      </c>
    </row>
    <row r="84" spans="1:10" x14ac:dyDescent="0.2">
      <c r="A84" s="88" t="str">
        <f>_xlfn.XLOOKUP(AgentTierChange[[#This Row],[Agent Name]],MasterAgentList[Agent Name],MasterAgentList[FB ID])</f>
        <v>100072267526361</v>
      </c>
      <c r="B84" s="64" t="s">
        <v>6332</v>
      </c>
      <c r="C84" s="64" t="s">
        <v>53</v>
      </c>
      <c r="D84" s="65">
        <v>44550</v>
      </c>
      <c r="E84" s="19">
        <f>IF(AgentTierChange[[#This Row],[Tier]]="Nesting",AgentTierChange[[#This Row],[Live Start Date]]+89,IF(AgentTierChange[[#This Row],[Agent Name]]&lt;&gt;B85,54789,""))</f>
        <v>54789</v>
      </c>
      <c r="F84" s="66">
        <f ca="1">IF(AND(AgentTierChange[[#This Row],[Tier Start Date]]&lt;=TODAY(),AgentTierChange[[#This Row],[Tier End Date]]&gt;TODAY()),1,0)</f>
        <v>0</v>
      </c>
      <c r="G84" s="66">
        <f>IFERROR(IF((_xlfn.XLOOKUP(AgentTierChange[[#This Row],[Agent Name]],MasterAgentList[Agent Name],MasterAgentList[Status])=""),1,0),"")</f>
        <v>1</v>
      </c>
      <c r="H84" s="67">
        <f>_xlfn.XLOOKUP(AgentTierChange[[#This Row],[Agent Name]],MasterAgentList[Agent Name],MasterAgentList[Live Start Date])</f>
        <v>44460</v>
      </c>
      <c r="I84" s="66">
        <f>_xlfn.XLOOKUP(AgentTierChange[[#This Row],[FBID]],MasterAgentList[FB ID],MasterAgentList[Wave])</f>
        <v>42</v>
      </c>
      <c r="J84" s="66" t="str">
        <f t="shared" si="1"/>
        <v>Match</v>
      </c>
    </row>
    <row r="85" spans="1:10" x14ac:dyDescent="0.2">
      <c r="A85" s="35" t="str">
        <f>_xlfn.XLOOKUP(AgentTierChange[[#This Row],[Agent Name]],MasterAgentList[Agent Name],MasterAgentList[FB ID])</f>
        <v>100056514775068</v>
      </c>
      <c r="B85" s="25" t="s">
        <v>102</v>
      </c>
      <c r="C85" s="1" t="s">
        <v>43</v>
      </c>
      <c r="D85" s="18">
        <v>44144</v>
      </c>
      <c r="E85" s="19">
        <f>IF(AgentTierChange[[#This Row],[Tier]]="Nesting",AgentTierChange[[#This Row],[Live Start Date]]+89,IF(AgentTierChange[[#This Row],[Agent Name]]&lt;&gt;B86,54789,""))</f>
        <v>44233</v>
      </c>
      <c r="F85" s="1">
        <f ca="1">IF(AND(AgentTierChange[[#This Row],[Tier Start Date]]&lt;=TODAY(),AgentTierChange[[#This Row],[Tier End Date]]&gt;TODAY()),1,0)</f>
        <v>0</v>
      </c>
      <c r="G85" s="1">
        <f>IFERROR(IF((_xlfn.XLOOKUP(AgentTierChange[[#This Row],[Agent Name]],MasterAgentList[Agent Name],MasterAgentList[Status])=""),1,0),"")</f>
        <v>1</v>
      </c>
      <c r="H85" s="18">
        <f>_xlfn.XLOOKUP(AgentTierChange[[#This Row],[Agent Name]],MasterAgentList[Agent Name],MasterAgentList[Live Start Date])</f>
        <v>44144</v>
      </c>
      <c r="I85" s="20">
        <f>_xlfn.XLOOKUP(AgentTierChange[[#This Row],[FBID]],MasterAgentList[FB ID],MasterAgentList[Wave])</f>
        <v>32</v>
      </c>
      <c r="J85" s="66" t="str">
        <f t="shared" si="1"/>
        <v/>
      </c>
    </row>
    <row r="86" spans="1:10" x14ac:dyDescent="0.2">
      <c r="A86" s="35" t="str">
        <f>_xlfn.XLOOKUP(AgentTierChange[[#This Row],[Agent Name]],MasterAgentList[Agent Name],MasterAgentList[FB ID])</f>
        <v>100056514775068</v>
      </c>
      <c r="B86" s="1" t="s">
        <v>102</v>
      </c>
      <c r="C86" s="1" t="s">
        <v>51</v>
      </c>
      <c r="D86" s="18">
        <v>44234</v>
      </c>
      <c r="E86" s="19">
        <f>IF(AgentTierChange[[#This Row],[Tier]]="Nesting",AgentTierChange[[#This Row],[Live Start Date]]+89,IF(AgentTierChange[[#This Row],[Agent Name]]&lt;&gt;B87,54789,""))</f>
        <v>54789</v>
      </c>
      <c r="F86" s="1">
        <f ca="1">IF(AND(AgentTierChange[[#This Row],[Tier Start Date]]&lt;=TODAY(),AgentTierChange[[#This Row],[Tier End Date]]&gt;TODAY()),1,0)</f>
        <v>1</v>
      </c>
      <c r="G86" s="21">
        <f>IFERROR(IF((_xlfn.XLOOKUP(AgentTierChange[[#This Row],[Agent Name]],MasterAgentList[Agent Name],MasterAgentList[Status])=""),1,0),"")</f>
        <v>1</v>
      </c>
      <c r="H86" s="18">
        <f>_xlfn.XLOOKUP(AgentTierChange[[#This Row],[Agent Name]],MasterAgentList[Agent Name],MasterAgentList[Live Start Date])</f>
        <v>44144</v>
      </c>
      <c r="I86" s="20">
        <f>_xlfn.XLOOKUP(AgentTierChange[[#This Row],[FBID]],MasterAgentList[FB ID],MasterAgentList[Wave])</f>
        <v>32</v>
      </c>
      <c r="J86" s="66" t="str">
        <f t="shared" si="1"/>
        <v>Match</v>
      </c>
    </row>
    <row r="87" spans="1:10" x14ac:dyDescent="0.2">
      <c r="A87" s="35" t="str">
        <f>_xlfn.XLOOKUP(AgentTierChange[[#This Row],[Agent Name]],MasterAgentList[Agent Name],MasterAgentList[FB ID])</f>
        <v>100034546875834</v>
      </c>
      <c r="B87" s="1" t="s">
        <v>6</v>
      </c>
      <c r="C87" s="1" t="s">
        <v>43</v>
      </c>
      <c r="D87" s="18">
        <v>43556</v>
      </c>
      <c r="E87" s="19">
        <f>IF(AgentTierChange[[#This Row],[Tier]]="Nesting",AgentTierChange[[#This Row],[Live Start Date]]+89,IF(AgentTierChange[[#This Row],[Agent Name]]&lt;&gt;B88,54789,""))</f>
        <v>43645</v>
      </c>
      <c r="F87" s="1">
        <f ca="1">IF(AND(AgentTierChange[[#This Row],[Tier Start Date]]&lt;=TODAY(),AgentTierChange[[#This Row],[Tier End Date]]&gt;TODAY()),1,0)</f>
        <v>0</v>
      </c>
      <c r="G87" s="21">
        <f>IFERROR(IF((_xlfn.XLOOKUP(AgentTierChange[[#This Row],[Agent Name]],MasterAgentList[Agent Name],MasterAgentList[Status])=""),1,0),"")</f>
        <v>1</v>
      </c>
      <c r="H87" s="18">
        <f>_xlfn.XLOOKUP(AgentTierChange[[#This Row],[Agent Name]],MasterAgentList[Agent Name],MasterAgentList[Live Start Date])</f>
        <v>43556</v>
      </c>
      <c r="I87" s="20">
        <f>_xlfn.XLOOKUP(AgentTierChange[[#This Row],[FBID]],MasterAgentList[FB ID],MasterAgentList[Wave])</f>
        <v>19</v>
      </c>
      <c r="J87" s="66" t="str">
        <f t="shared" si="1"/>
        <v/>
      </c>
    </row>
    <row r="88" spans="1:10" x14ac:dyDescent="0.2">
      <c r="A88" s="35" t="str">
        <f>_xlfn.XLOOKUP(AgentTierChange[[#This Row],[Agent Name]],MasterAgentList[Agent Name],MasterAgentList[FB ID])</f>
        <v>100034546875834</v>
      </c>
      <c r="B88" s="1" t="s">
        <v>6</v>
      </c>
      <c r="C88" s="1" t="s">
        <v>42</v>
      </c>
      <c r="D88" s="18">
        <v>43646</v>
      </c>
      <c r="E88" s="19">
        <v>43677</v>
      </c>
      <c r="F88" s="1">
        <f ca="1">IF(AND(AgentTierChange[[#This Row],[Tier Start Date]]&lt;=TODAY(),AgentTierChange[[#This Row],[Tier End Date]]&gt;TODAY()),1,0)</f>
        <v>0</v>
      </c>
      <c r="G88" s="21">
        <f>IFERROR(IF((_xlfn.XLOOKUP(AgentTierChange[[#This Row],[Agent Name]],MasterAgentList[Agent Name],MasterAgentList[Status])=""),1,0),"")</f>
        <v>1</v>
      </c>
      <c r="H88" s="18">
        <f>_xlfn.XLOOKUP(AgentTierChange[[#This Row],[Agent Name]],MasterAgentList[Agent Name],MasterAgentList[Live Start Date])</f>
        <v>43556</v>
      </c>
      <c r="I88" s="20">
        <f>_xlfn.XLOOKUP(AgentTierChange[[#This Row],[FBID]],MasterAgentList[FB ID],MasterAgentList[Wave])</f>
        <v>19</v>
      </c>
      <c r="J88" s="66" t="str">
        <f t="shared" si="1"/>
        <v>Match</v>
      </c>
    </row>
    <row r="89" spans="1:10" x14ac:dyDescent="0.2">
      <c r="A89" s="35" t="str">
        <f>_xlfn.XLOOKUP(AgentTierChange[[#This Row],[Agent Name]],MasterAgentList[Agent Name],MasterAgentList[FB ID])</f>
        <v>100034546875834</v>
      </c>
      <c r="B89" s="1" t="s">
        <v>6</v>
      </c>
      <c r="C89" s="1" t="s">
        <v>53</v>
      </c>
      <c r="D89" s="18">
        <v>43678</v>
      </c>
      <c r="E89" s="19">
        <v>43832</v>
      </c>
      <c r="F89" s="1">
        <f ca="1">IF(AND(AgentTierChange[[#This Row],[Tier Start Date]]&lt;=TODAY(),AgentTierChange[[#This Row],[Tier End Date]]&gt;TODAY()),1,0)</f>
        <v>0</v>
      </c>
      <c r="G89" s="21">
        <f>IFERROR(IF((_xlfn.XLOOKUP(AgentTierChange[[#This Row],[Agent Name]],MasterAgentList[Agent Name],MasterAgentList[Status])=""),1,0),"")</f>
        <v>1</v>
      </c>
      <c r="H89" s="18">
        <f>_xlfn.XLOOKUP(AgentTierChange[[#This Row],[Agent Name]],MasterAgentList[Agent Name],MasterAgentList[Live Start Date])</f>
        <v>43556</v>
      </c>
      <c r="I89" s="20">
        <f>_xlfn.XLOOKUP(AgentTierChange[[#This Row],[FBID]],MasterAgentList[FB ID],MasterAgentList[Wave])</f>
        <v>19</v>
      </c>
      <c r="J89" s="66" t="str">
        <f t="shared" si="1"/>
        <v>Match</v>
      </c>
    </row>
    <row r="90" spans="1:10" x14ac:dyDescent="0.2">
      <c r="A90" s="35" t="str">
        <f>_xlfn.XLOOKUP(AgentTierChange[[#This Row],[Agent Name]],MasterAgentList[Agent Name],MasterAgentList[FB ID])</f>
        <v>100034546875834</v>
      </c>
      <c r="B90" s="1" t="s">
        <v>6</v>
      </c>
      <c r="C90" s="1" t="s">
        <v>51</v>
      </c>
      <c r="D90" s="18">
        <v>43833</v>
      </c>
      <c r="E90" s="19">
        <v>43861</v>
      </c>
      <c r="F90" s="1">
        <f ca="1">IF(AND(AgentTierChange[[#This Row],[Tier Start Date]]&lt;=TODAY(),AgentTierChange[[#This Row],[Tier End Date]]&gt;TODAY()),1,0)</f>
        <v>0</v>
      </c>
      <c r="G90" s="21">
        <f>IFERROR(IF((_xlfn.XLOOKUP(AgentTierChange[[#This Row],[Agent Name]],MasterAgentList[Agent Name],MasterAgentList[Status])=""),1,0),"")</f>
        <v>1</v>
      </c>
      <c r="H90" s="18">
        <f>_xlfn.XLOOKUP(AgentTierChange[[#This Row],[Agent Name]],MasterAgentList[Agent Name],MasterAgentList[Live Start Date])</f>
        <v>43556</v>
      </c>
      <c r="I90" s="20">
        <f>_xlfn.XLOOKUP(AgentTierChange[[#This Row],[FBID]],MasterAgentList[FB ID],MasterAgentList[Wave])</f>
        <v>19</v>
      </c>
      <c r="J90" s="66" t="str">
        <f t="shared" si="1"/>
        <v>Match</v>
      </c>
    </row>
    <row r="91" spans="1:10" x14ac:dyDescent="0.2">
      <c r="A91" s="35" t="str">
        <f>_xlfn.XLOOKUP(AgentTierChange[[#This Row],[Agent Name]],MasterAgentList[Agent Name],MasterAgentList[FB ID])</f>
        <v>100034546875834</v>
      </c>
      <c r="B91" s="1" t="s">
        <v>6</v>
      </c>
      <c r="C91" s="1" t="s">
        <v>47</v>
      </c>
      <c r="D91" s="18">
        <v>43862</v>
      </c>
      <c r="E91" s="19">
        <v>43890</v>
      </c>
      <c r="F91" s="1">
        <f ca="1">IF(AND(AgentTierChange[[#This Row],[Tier Start Date]]&lt;=TODAY(),AgentTierChange[[#This Row],[Tier End Date]]&gt;TODAY()),1,0)</f>
        <v>0</v>
      </c>
      <c r="G91" s="21">
        <f>IFERROR(IF((_xlfn.XLOOKUP(AgentTierChange[[#This Row],[Agent Name]],MasterAgentList[Agent Name],MasterAgentList[Status])=""),1,0),"")</f>
        <v>1</v>
      </c>
      <c r="H91" s="18">
        <f>_xlfn.XLOOKUP(AgentTierChange[[#This Row],[Agent Name]],MasterAgentList[Agent Name],MasterAgentList[Live Start Date])</f>
        <v>43556</v>
      </c>
      <c r="I91" s="20">
        <f>_xlfn.XLOOKUP(AgentTierChange[[#This Row],[FBID]],MasterAgentList[FB ID],MasterAgentList[Wave])</f>
        <v>19</v>
      </c>
      <c r="J91" s="66" t="str">
        <f t="shared" si="1"/>
        <v>Match</v>
      </c>
    </row>
    <row r="92" spans="1:10" x14ac:dyDescent="0.2">
      <c r="A92" s="35" t="str">
        <f>_xlfn.XLOOKUP(AgentTierChange[[#This Row],[Agent Name]],MasterAgentList[Agent Name],MasterAgentList[FB ID])</f>
        <v>100034546875834</v>
      </c>
      <c r="B92" s="1" t="s">
        <v>6</v>
      </c>
      <c r="C92" s="1" t="s">
        <v>51</v>
      </c>
      <c r="D92" s="18">
        <v>43891</v>
      </c>
      <c r="E92" s="19">
        <v>44100</v>
      </c>
      <c r="F92" s="1">
        <f ca="1">IF(AND(AgentTierChange[[#This Row],[Tier Start Date]]&lt;=TODAY(),AgentTierChange[[#This Row],[Tier End Date]]&gt;TODAY()),1,0)</f>
        <v>0</v>
      </c>
      <c r="G92" s="1">
        <f>IFERROR(IF((_xlfn.XLOOKUP(AgentTierChange[[#This Row],[Agent Name]],MasterAgentList[Agent Name],MasterAgentList[Status])=""),1,0),"")</f>
        <v>1</v>
      </c>
      <c r="H92" s="18">
        <f>_xlfn.XLOOKUP(AgentTierChange[[#This Row],[Agent Name]],MasterAgentList[Agent Name],MasterAgentList[Live Start Date])</f>
        <v>43556</v>
      </c>
      <c r="I92" s="20">
        <f>_xlfn.XLOOKUP(AgentTierChange[[#This Row],[FBID]],MasterAgentList[FB ID],MasterAgentList[Wave])</f>
        <v>19</v>
      </c>
      <c r="J92" s="66" t="str">
        <f t="shared" si="1"/>
        <v>Match</v>
      </c>
    </row>
    <row r="93" spans="1:10" x14ac:dyDescent="0.2">
      <c r="A93" s="35" t="str">
        <f>_xlfn.XLOOKUP(AgentTierChange[[#This Row],[Agent Name]],MasterAgentList[Agent Name],MasterAgentList[FB ID])</f>
        <v>100034546875834</v>
      </c>
      <c r="B93" s="1" t="s">
        <v>6</v>
      </c>
      <c r="C93" s="1" t="s">
        <v>87</v>
      </c>
      <c r="D93" s="18">
        <v>44101</v>
      </c>
      <c r="E93" s="19">
        <v>44128</v>
      </c>
      <c r="F93" s="1">
        <f ca="1">IF(AND(AgentTierChange[[#This Row],[Tier Start Date]]&lt;=TODAY(),AgentTierChange[[#This Row],[Tier End Date]]&gt;TODAY()),1,0)</f>
        <v>0</v>
      </c>
      <c r="G93" s="21">
        <f>IFERROR(IF((_xlfn.XLOOKUP(AgentTierChange[[#This Row],[Agent Name]],MasterAgentList[Agent Name],MasterAgentList[Status])=""),1,0),"")</f>
        <v>1</v>
      </c>
      <c r="H93" s="18">
        <f>_xlfn.XLOOKUP(AgentTierChange[[#This Row],[Agent Name]],MasterAgentList[Agent Name],MasterAgentList[Live Start Date])</f>
        <v>43556</v>
      </c>
      <c r="I93" s="20">
        <f>_xlfn.XLOOKUP(AgentTierChange[[#This Row],[FBID]],MasterAgentList[FB ID],MasterAgentList[Wave])</f>
        <v>19</v>
      </c>
      <c r="J93" s="66" t="str">
        <f t="shared" si="1"/>
        <v>Match</v>
      </c>
    </row>
    <row r="94" spans="1:10" x14ac:dyDescent="0.2">
      <c r="A94" s="35" t="str">
        <f>_xlfn.XLOOKUP(AgentTierChange[[#This Row],[Agent Name]],MasterAgentList[Agent Name],MasterAgentList[FB ID])</f>
        <v>100034546875834</v>
      </c>
      <c r="B94" s="1" t="s">
        <v>6</v>
      </c>
      <c r="C94" s="1" t="s">
        <v>51</v>
      </c>
      <c r="D94" s="18">
        <v>44129</v>
      </c>
      <c r="E94" s="19">
        <f>IF(AgentTierChange[[#This Row],[Tier]]="Nesting",AgentTierChange[[#This Row],[Live Start Date]]+89,IF(AgentTierChange[[#This Row],[Agent Name]]&lt;&gt;B95,54789,""))</f>
        <v>54789</v>
      </c>
      <c r="F94" s="1">
        <f ca="1">IF(AND(AgentTierChange[[#This Row],[Tier Start Date]]&lt;=TODAY(),AgentTierChange[[#This Row],[Tier End Date]]&gt;TODAY()),1,0)</f>
        <v>1</v>
      </c>
      <c r="G94" s="21">
        <f>IFERROR(IF((_xlfn.XLOOKUP(AgentTierChange[[#This Row],[Agent Name]],MasterAgentList[Agent Name],MasterAgentList[Status])=""),1,0),"")</f>
        <v>1</v>
      </c>
      <c r="H94" s="18">
        <f>_xlfn.XLOOKUP(AgentTierChange[[#This Row],[Agent Name]],MasterAgentList[Agent Name],MasterAgentList[Live Start Date])</f>
        <v>43556</v>
      </c>
      <c r="I94" s="20">
        <f>_xlfn.XLOOKUP(AgentTierChange[[#This Row],[FBID]],MasterAgentList[FB ID],MasterAgentList[Wave])</f>
        <v>19</v>
      </c>
      <c r="J94" s="66" t="str">
        <f t="shared" si="1"/>
        <v>Match</v>
      </c>
    </row>
    <row r="95" spans="1:10" x14ac:dyDescent="0.2">
      <c r="A95" s="88" t="str">
        <f>_xlfn.XLOOKUP(AgentTierChange[[#This Row],[Agent Name]],MasterAgentList[Agent Name],MasterAgentList[FB ID])</f>
        <v>100071285225866</v>
      </c>
      <c r="B95" s="61" t="s">
        <v>6301</v>
      </c>
      <c r="C95" s="64" t="s">
        <v>43</v>
      </c>
      <c r="D95" s="65">
        <v>44438</v>
      </c>
      <c r="E95" s="19">
        <f>IF(AgentTierChange[[#This Row],[Tier]]="Nesting",AgentTierChange[[#This Row],[Live Start Date]]+89,IF(AgentTierChange[[#This Row],[Agent Name]]&lt;&gt;B96,54789,""))</f>
        <v>44527</v>
      </c>
      <c r="F95" s="66">
        <f ca="1">IF(AND(AgentTierChange[[#This Row],[Tier Start Date]]&lt;=TODAY(),AgentTierChange[[#This Row],[Tier End Date]]&gt;TODAY()),1,0)</f>
        <v>1</v>
      </c>
      <c r="G95" s="66">
        <f>IFERROR(IF((_xlfn.XLOOKUP(AgentTierChange[[#This Row],[Agent Name]],MasterAgentList[Agent Name],MasterAgentList[Status])=""),1,0),"")</f>
        <v>0</v>
      </c>
      <c r="H95" s="67">
        <f>_xlfn.XLOOKUP(AgentTierChange[[#This Row],[Agent Name]],MasterAgentList[Agent Name],MasterAgentList[Live Start Date])</f>
        <v>44438</v>
      </c>
      <c r="I95" s="66">
        <f>_xlfn.XLOOKUP(AgentTierChange[[#This Row],[FBID]],MasterAgentList[FB ID],MasterAgentList[Wave])</f>
        <v>41</v>
      </c>
      <c r="J95" s="66" t="str">
        <f t="shared" si="1"/>
        <v/>
      </c>
    </row>
    <row r="96" spans="1:10" x14ac:dyDescent="0.2">
      <c r="A96" s="88" t="str">
        <f>_xlfn.XLOOKUP(AgentTierChange[[#This Row],[Agent Name]],MasterAgentList[Agent Name],MasterAgentList[FB ID])</f>
        <v>100071285225866</v>
      </c>
      <c r="B96" s="61" t="s">
        <v>6301</v>
      </c>
      <c r="C96" s="64" t="s">
        <v>53</v>
      </c>
      <c r="D96" s="65">
        <v>44528</v>
      </c>
      <c r="E96" s="19">
        <f>IF(AgentTierChange[[#This Row],[Tier]]="Nesting",AgentTierChange[[#This Row],[Live Start Date]]+89,IF(AgentTierChange[[#This Row],[Agent Name]]&lt;&gt;B97,54789,""))</f>
        <v>54789</v>
      </c>
      <c r="F96" s="66">
        <f ca="1">IF(AND(AgentTierChange[[#This Row],[Tier Start Date]]&lt;=TODAY(),AgentTierChange[[#This Row],[Tier End Date]]&gt;TODAY()),1,0)</f>
        <v>0</v>
      </c>
      <c r="G96" s="66">
        <f>IFERROR(IF((_xlfn.XLOOKUP(AgentTierChange[[#This Row],[Agent Name]],MasterAgentList[Agent Name],MasterAgentList[Status])=""),1,0),"")</f>
        <v>0</v>
      </c>
      <c r="H96" s="67">
        <f>_xlfn.XLOOKUP(AgentTierChange[[#This Row],[Agent Name]],MasterAgentList[Agent Name],MasterAgentList[Live Start Date])</f>
        <v>44438</v>
      </c>
      <c r="I96" s="66">
        <f>_xlfn.XLOOKUP(AgentTierChange[[#This Row],[FBID]],MasterAgentList[FB ID],MasterAgentList[Wave])</f>
        <v>41</v>
      </c>
      <c r="J96" s="66" t="str">
        <f t="shared" si="1"/>
        <v>Match</v>
      </c>
    </row>
    <row r="97" spans="1:10" x14ac:dyDescent="0.2">
      <c r="A97" s="35" t="str">
        <f>_xlfn.XLOOKUP(AgentTierChange[[#This Row],[Agent Name]],MasterAgentList[Agent Name],MasterAgentList[FB ID])</f>
        <v>100048748080150</v>
      </c>
      <c r="B97" s="1" t="s">
        <v>78</v>
      </c>
      <c r="C97" s="1" t="s">
        <v>43</v>
      </c>
      <c r="D97" s="18">
        <v>43920</v>
      </c>
      <c r="E97" s="19">
        <f>IF(AgentTierChange[[#This Row],[Tier]]="Nesting",AgentTierChange[[#This Row],[Live Start Date]]+89,IF(AgentTierChange[[#This Row],[Agent Name]]&lt;&gt;B98,54789,""))</f>
        <v>44009</v>
      </c>
      <c r="F97" s="1">
        <f ca="1">IF(AND(AgentTierChange[[#This Row],[Tier Start Date]]&lt;=TODAY(),AgentTierChange[[#This Row],[Tier End Date]]&gt;TODAY()),1,0)</f>
        <v>0</v>
      </c>
      <c r="G97" s="21">
        <f>IFERROR(IF((_xlfn.XLOOKUP(AgentTierChange[[#This Row],[Agent Name]],MasterAgentList[Agent Name],MasterAgentList[Status])=""),1,0),"")</f>
        <v>0</v>
      </c>
      <c r="H97" s="18">
        <f>_xlfn.XLOOKUP(AgentTierChange[[#This Row],[Agent Name]],MasterAgentList[Agent Name],MasterAgentList[Live Start Date])</f>
        <v>43920</v>
      </c>
      <c r="I97" s="20">
        <f>_xlfn.XLOOKUP(AgentTierChange[[#This Row],[FBID]],MasterAgentList[FB ID],MasterAgentList[Wave])</f>
        <v>27</v>
      </c>
      <c r="J97" s="66" t="str">
        <f t="shared" si="1"/>
        <v/>
      </c>
    </row>
    <row r="98" spans="1:10" x14ac:dyDescent="0.2">
      <c r="A98" s="35" t="str">
        <f>_xlfn.XLOOKUP(AgentTierChange[[#This Row],[Agent Name]],MasterAgentList[Agent Name],MasterAgentList[FB ID])</f>
        <v>100048748080150</v>
      </c>
      <c r="B98" s="1" t="s">
        <v>78</v>
      </c>
      <c r="C98" s="1" t="s">
        <v>53</v>
      </c>
      <c r="D98" s="18">
        <v>44010</v>
      </c>
      <c r="E98" s="19">
        <v>44045</v>
      </c>
      <c r="F98" s="1">
        <f ca="1">IF(AND(AgentTierChange[[#This Row],[Tier Start Date]]&lt;=TODAY(),AgentTierChange[[#This Row],[Tier End Date]]&gt;TODAY()),1,0)</f>
        <v>0</v>
      </c>
      <c r="G98" s="1">
        <f>IFERROR(IF((_xlfn.XLOOKUP(AgentTierChange[[#This Row],[Agent Name]],MasterAgentList[Agent Name],MasterAgentList[Status])=""),1,0),"")</f>
        <v>0</v>
      </c>
      <c r="H98" s="18">
        <f>_xlfn.XLOOKUP(AgentTierChange[[#This Row],[Agent Name]],MasterAgentList[Agent Name],MasterAgentList[Live Start Date])</f>
        <v>43920</v>
      </c>
      <c r="I98" s="20">
        <f>_xlfn.XLOOKUP(AgentTierChange[[#This Row],[FBID]],MasterAgentList[FB ID],MasterAgentList[Wave])</f>
        <v>27</v>
      </c>
      <c r="J98" s="66" t="str">
        <f t="shared" si="1"/>
        <v>Match</v>
      </c>
    </row>
    <row r="99" spans="1:10" x14ac:dyDescent="0.2">
      <c r="A99" s="35" t="str">
        <f>_xlfn.XLOOKUP(AgentTierChange[[#This Row],[Agent Name]],MasterAgentList[Agent Name],MasterAgentList[FB ID])</f>
        <v>100048748080150</v>
      </c>
      <c r="B99" s="1" t="s">
        <v>78</v>
      </c>
      <c r="C99" s="1" t="s">
        <v>87</v>
      </c>
      <c r="D99" s="18">
        <v>44046</v>
      </c>
      <c r="E99" s="19">
        <v>44073</v>
      </c>
      <c r="F99" s="1">
        <f ca="1">IF(AND(AgentTierChange[[#This Row],[Tier Start Date]]&lt;=TODAY(),AgentTierChange[[#This Row],[Tier End Date]]&gt;TODAY()),1,0)</f>
        <v>0</v>
      </c>
      <c r="G99" s="1">
        <f>IFERROR(IF((_xlfn.XLOOKUP(AgentTierChange[[#This Row],[Agent Name]],MasterAgentList[Agent Name],MasterAgentList[Status])=""),1,0),"")</f>
        <v>0</v>
      </c>
      <c r="H99" s="18">
        <f>_xlfn.XLOOKUP(AgentTierChange[[#This Row],[Agent Name]],MasterAgentList[Agent Name],MasterAgentList[Live Start Date])</f>
        <v>43920</v>
      </c>
      <c r="I99" s="20">
        <f>_xlfn.XLOOKUP(AgentTierChange[[#This Row],[FBID]],MasterAgentList[FB ID],MasterAgentList[Wave])</f>
        <v>27</v>
      </c>
      <c r="J99" s="66" t="str">
        <f t="shared" si="1"/>
        <v>Match</v>
      </c>
    </row>
    <row r="100" spans="1:10" x14ac:dyDescent="0.2">
      <c r="A100" s="35" t="str">
        <f>_xlfn.XLOOKUP(AgentTierChange[[#This Row],[Agent Name]],MasterAgentList[Agent Name],MasterAgentList[FB ID])</f>
        <v>100048748080150</v>
      </c>
      <c r="B100" s="1" t="s">
        <v>78</v>
      </c>
      <c r="C100" s="1" t="s">
        <v>51</v>
      </c>
      <c r="D100" s="18">
        <v>44074</v>
      </c>
      <c r="E100" s="19">
        <v>44466</v>
      </c>
      <c r="F100" s="1">
        <f ca="1">IF(AND(AgentTierChange[[#This Row],[Tier Start Date]]&lt;=TODAY(),AgentTierChange[[#This Row],[Tier End Date]]&gt;TODAY()),1,0)</f>
        <v>0</v>
      </c>
      <c r="G100" s="21">
        <f>IFERROR(IF((_xlfn.XLOOKUP(AgentTierChange[[#This Row],[Agent Name]],MasterAgentList[Agent Name],MasterAgentList[Status])=""),1,0),"")</f>
        <v>0</v>
      </c>
      <c r="H100" s="18">
        <f>_xlfn.XLOOKUP(AgentTierChange[[#This Row],[Agent Name]],MasterAgentList[Agent Name],MasterAgentList[Live Start Date])</f>
        <v>43920</v>
      </c>
      <c r="I100" s="20">
        <f>_xlfn.XLOOKUP(AgentTierChange[[#This Row],[FBID]],MasterAgentList[FB ID],MasterAgentList[Wave])</f>
        <v>27</v>
      </c>
      <c r="J100" s="66" t="str">
        <f t="shared" si="1"/>
        <v>Match</v>
      </c>
    </row>
    <row r="101" spans="1:10" x14ac:dyDescent="0.2">
      <c r="A101" s="88" t="str">
        <f>_xlfn.XLOOKUP(AgentTierChange[[#This Row],[Agent Name]],MasterAgentList[Agent Name],MasterAgentList[FB ID])</f>
        <v>100048748080150</v>
      </c>
      <c r="B101" s="72" t="s">
        <v>78</v>
      </c>
      <c r="C101" s="64" t="s">
        <v>127</v>
      </c>
      <c r="D101" s="65">
        <v>44467</v>
      </c>
      <c r="E101" s="19">
        <f>IF(AgentTierChange[[#This Row],[Tier]]="Nesting",AgentTierChange[[#This Row],[Live Start Date]]+89,IF(AgentTierChange[[#This Row],[Agent Name]]&lt;&gt;B102,54789,""))</f>
        <v>54789</v>
      </c>
      <c r="F101" s="66">
        <f ca="1">IF(AND(AgentTierChange[[#This Row],[Tier Start Date]]&lt;=TODAY(),AgentTierChange[[#This Row],[Tier End Date]]&gt;TODAY()),1,0)</f>
        <v>1</v>
      </c>
      <c r="G101" s="66">
        <f>IFERROR(IF((_xlfn.XLOOKUP(AgentTierChange[[#This Row],[Agent Name]],MasterAgentList[Agent Name],MasterAgentList[Status])=""),1,0),"")</f>
        <v>0</v>
      </c>
      <c r="H101" s="67">
        <f>_xlfn.XLOOKUP(AgentTierChange[[#This Row],[Agent Name]],MasterAgentList[Agent Name],MasterAgentList[Live Start Date])</f>
        <v>43920</v>
      </c>
      <c r="I101" s="66">
        <f>_xlfn.XLOOKUP(AgentTierChange[[#This Row],[FBID]],MasterAgentList[FB ID],MasterAgentList[Wave])</f>
        <v>27</v>
      </c>
      <c r="J101" s="66" t="str">
        <f t="shared" si="1"/>
        <v>Match</v>
      </c>
    </row>
    <row r="102" spans="1:10" x14ac:dyDescent="0.2">
      <c r="A102" s="35" t="str">
        <f>_xlfn.XLOOKUP(AgentTierChange[[#This Row],[Agent Name]],MasterAgentList[Agent Name],MasterAgentList[FB ID])</f>
        <v>100034551165241</v>
      </c>
      <c r="B102" s="1" t="s">
        <v>7</v>
      </c>
      <c r="C102" s="1" t="s">
        <v>43</v>
      </c>
      <c r="D102" s="18">
        <v>43556</v>
      </c>
      <c r="E102" s="19">
        <f>IF(AgentTierChange[[#This Row],[Tier]]="Nesting",AgentTierChange[[#This Row],[Live Start Date]]+89,IF(AgentTierChange[[#This Row],[Agent Name]]&lt;&gt;B103,54789,""))</f>
        <v>43645</v>
      </c>
      <c r="F102" s="1">
        <f ca="1">IF(AND(AgentTierChange[[#This Row],[Tier Start Date]]&lt;=TODAY(),AgentTierChange[[#This Row],[Tier End Date]]&gt;TODAY()),1,0)</f>
        <v>0</v>
      </c>
      <c r="G102" s="21">
        <f>IFERROR(IF((_xlfn.XLOOKUP(AgentTierChange[[#This Row],[Agent Name]],MasterAgentList[Agent Name],MasterAgentList[Status])=""),1,0),"")</f>
        <v>0</v>
      </c>
      <c r="H102" s="18">
        <f>_xlfn.XLOOKUP(AgentTierChange[[#This Row],[Agent Name]],MasterAgentList[Agent Name],MasterAgentList[Live Start Date])</f>
        <v>43556</v>
      </c>
      <c r="I102" s="20">
        <f>_xlfn.XLOOKUP(AgentTierChange[[#This Row],[FBID]],MasterAgentList[FB ID],MasterAgentList[Wave])</f>
        <v>18</v>
      </c>
      <c r="J102" s="66" t="str">
        <f t="shared" si="1"/>
        <v/>
      </c>
    </row>
    <row r="103" spans="1:10" x14ac:dyDescent="0.2">
      <c r="A103" s="35" t="str">
        <f>_xlfn.XLOOKUP(AgentTierChange[[#This Row],[Agent Name]],MasterAgentList[Agent Name],MasterAgentList[FB ID])</f>
        <v>100034551165241</v>
      </c>
      <c r="B103" s="1" t="s">
        <v>7</v>
      </c>
      <c r="C103" s="1" t="s">
        <v>42</v>
      </c>
      <c r="D103" s="18">
        <v>43646</v>
      </c>
      <c r="E103" s="19">
        <v>43677</v>
      </c>
      <c r="F103" s="1">
        <f ca="1">IF(AND(AgentTierChange[[#This Row],[Tier Start Date]]&lt;=TODAY(),AgentTierChange[[#This Row],[Tier End Date]]&gt;TODAY()),1,0)</f>
        <v>0</v>
      </c>
      <c r="G103" s="21">
        <f>IFERROR(IF((_xlfn.XLOOKUP(AgentTierChange[[#This Row],[Agent Name]],MasterAgentList[Agent Name],MasterAgentList[Status])=""),1,0),"")</f>
        <v>0</v>
      </c>
      <c r="H103" s="18">
        <f>_xlfn.XLOOKUP(AgentTierChange[[#This Row],[Agent Name]],MasterAgentList[Agent Name],MasterAgentList[Live Start Date])</f>
        <v>43556</v>
      </c>
      <c r="I103" s="20">
        <f>_xlfn.XLOOKUP(AgentTierChange[[#This Row],[FBID]],MasterAgentList[FB ID],MasterAgentList[Wave])</f>
        <v>18</v>
      </c>
      <c r="J103" s="66" t="str">
        <f t="shared" si="1"/>
        <v>Match</v>
      </c>
    </row>
    <row r="104" spans="1:10" x14ac:dyDescent="0.2">
      <c r="A104" s="35" t="str">
        <f>_xlfn.XLOOKUP(AgentTierChange[[#This Row],[Agent Name]],MasterAgentList[Agent Name],MasterAgentList[FB ID])</f>
        <v>100034551165241</v>
      </c>
      <c r="B104" s="1" t="s">
        <v>7</v>
      </c>
      <c r="C104" s="1" t="s">
        <v>53</v>
      </c>
      <c r="D104" s="18">
        <v>43678</v>
      </c>
      <c r="E104" s="19">
        <v>43831</v>
      </c>
      <c r="F104" s="1">
        <f ca="1">IF(AND(AgentTierChange[[#This Row],[Tier Start Date]]&lt;=TODAY(),AgentTierChange[[#This Row],[Tier End Date]]&gt;TODAY()),1,0)</f>
        <v>0</v>
      </c>
      <c r="G104" s="1">
        <f>IFERROR(IF((_xlfn.XLOOKUP(AgentTierChange[[#This Row],[Agent Name]],MasterAgentList[Agent Name],MasterAgentList[Status])=""),1,0),"")</f>
        <v>0</v>
      </c>
      <c r="H104" s="18">
        <f>_xlfn.XLOOKUP(AgentTierChange[[#This Row],[Agent Name]],MasterAgentList[Agent Name],MasterAgentList[Live Start Date])</f>
        <v>43556</v>
      </c>
      <c r="I104" s="20">
        <f>_xlfn.XLOOKUP(AgentTierChange[[#This Row],[FBID]],MasterAgentList[FB ID],MasterAgentList[Wave])</f>
        <v>18</v>
      </c>
      <c r="J104" s="66" t="str">
        <f t="shared" si="1"/>
        <v>Match</v>
      </c>
    </row>
    <row r="105" spans="1:10" x14ac:dyDescent="0.2">
      <c r="A105" s="35" t="str">
        <f>_xlfn.XLOOKUP(AgentTierChange[[#This Row],[Agent Name]],MasterAgentList[Agent Name],MasterAgentList[FB ID])</f>
        <v>100034551165241</v>
      </c>
      <c r="B105" s="1" t="s">
        <v>7</v>
      </c>
      <c r="C105" s="1" t="s">
        <v>51</v>
      </c>
      <c r="D105" s="18">
        <v>43832</v>
      </c>
      <c r="E105" s="19">
        <v>44430</v>
      </c>
      <c r="F105" s="1">
        <f ca="1">IF(AND(AgentTierChange[[#This Row],[Tier Start Date]]&lt;=TODAY(),AgentTierChange[[#This Row],[Tier End Date]]&gt;TODAY()),1,0)</f>
        <v>0</v>
      </c>
      <c r="G105" s="21">
        <f>IFERROR(IF((_xlfn.XLOOKUP(AgentTierChange[[#This Row],[Agent Name]],MasterAgentList[Agent Name],MasterAgentList[Status])=""),1,0),"")</f>
        <v>0</v>
      </c>
      <c r="H105" s="18">
        <f>_xlfn.XLOOKUP(AgentTierChange[[#This Row],[Agent Name]],MasterAgentList[Agent Name],MasterAgentList[Live Start Date])</f>
        <v>43556</v>
      </c>
      <c r="I105" s="20">
        <f>_xlfn.XLOOKUP(AgentTierChange[[#This Row],[FBID]],MasterAgentList[FB ID],MasterAgentList[Wave])</f>
        <v>18</v>
      </c>
      <c r="J105" s="66" t="str">
        <f t="shared" si="1"/>
        <v>Match</v>
      </c>
    </row>
    <row r="106" spans="1:10" x14ac:dyDescent="0.2">
      <c r="A106" s="88" t="str">
        <f>_xlfn.XLOOKUP(AgentTierChange[[#This Row],[Agent Name]],MasterAgentList[Agent Name],MasterAgentList[FB ID])</f>
        <v>100034551165241</v>
      </c>
      <c r="B106" s="73" t="s">
        <v>7</v>
      </c>
      <c r="C106" s="64" t="s">
        <v>127</v>
      </c>
      <c r="D106" s="65">
        <v>44431</v>
      </c>
      <c r="E106" s="19">
        <f>IF(AgentTierChange[[#This Row],[Tier]]="Nesting",AgentTierChange[[#This Row],[Live Start Date]]+89,IF(AgentTierChange[[#This Row],[Agent Name]]&lt;&gt;B107,54789,""))</f>
        <v>54789</v>
      </c>
      <c r="F106" s="66">
        <f ca="1">IF(AND(AgentTierChange[[#This Row],[Tier Start Date]]&lt;=TODAY(),AgentTierChange[[#This Row],[Tier End Date]]&gt;TODAY()),1,0)</f>
        <v>1</v>
      </c>
      <c r="G106" s="66">
        <f>IFERROR(IF((_xlfn.XLOOKUP(AgentTierChange[[#This Row],[Agent Name]],MasterAgentList[Agent Name],MasterAgentList[Status])=""),1,0),"")</f>
        <v>0</v>
      </c>
      <c r="H106" s="67">
        <f>_xlfn.XLOOKUP(AgentTierChange[[#This Row],[Agent Name]],MasterAgentList[Agent Name],MasterAgentList[Live Start Date])</f>
        <v>43556</v>
      </c>
      <c r="I106" s="66">
        <f>_xlfn.XLOOKUP(AgentTierChange[[#This Row],[FBID]],MasterAgentList[FB ID],MasterAgentList[Wave])</f>
        <v>18</v>
      </c>
      <c r="J106" s="66" t="str">
        <f t="shared" si="1"/>
        <v>Match</v>
      </c>
    </row>
    <row r="107" spans="1:10" x14ac:dyDescent="0.2">
      <c r="A107" s="35" t="str">
        <f>_xlfn.XLOOKUP(AgentTierChange[[#This Row],[Agent Name]],MasterAgentList[Agent Name],MasterAgentList[FB ID])</f>
        <v>100048228742973</v>
      </c>
      <c r="B107" s="1" t="s">
        <v>74</v>
      </c>
      <c r="C107" s="1" t="s">
        <v>43</v>
      </c>
      <c r="D107" s="18">
        <v>43920</v>
      </c>
      <c r="E107" s="19">
        <f>IF(AgentTierChange[[#This Row],[Tier]]="Nesting",AgentTierChange[[#This Row],[Live Start Date]]+89,IF(AgentTierChange[[#This Row],[Agent Name]]&lt;&gt;B108,54789,""))</f>
        <v>44009</v>
      </c>
      <c r="F107" s="1">
        <f ca="1">IF(AND(AgentTierChange[[#This Row],[Tier Start Date]]&lt;=TODAY(),AgentTierChange[[#This Row],[Tier End Date]]&gt;TODAY()),1,0)</f>
        <v>0</v>
      </c>
      <c r="G107" s="1">
        <f>IFERROR(IF((_xlfn.XLOOKUP(AgentTierChange[[#This Row],[Agent Name]],MasterAgentList[Agent Name],MasterAgentList[Status])=""),1,0),"")</f>
        <v>1</v>
      </c>
      <c r="H107" s="18">
        <f>_xlfn.XLOOKUP(AgentTierChange[[#This Row],[Agent Name]],MasterAgentList[Agent Name],MasterAgentList[Live Start Date])</f>
        <v>43920</v>
      </c>
      <c r="I107" s="20">
        <f>_xlfn.XLOOKUP(AgentTierChange[[#This Row],[FBID]],MasterAgentList[FB ID],MasterAgentList[Wave])</f>
        <v>27</v>
      </c>
      <c r="J107" s="66" t="str">
        <f t="shared" si="1"/>
        <v/>
      </c>
    </row>
    <row r="108" spans="1:10" x14ac:dyDescent="0.2">
      <c r="A108" s="35" t="str">
        <f>_xlfn.XLOOKUP(AgentTierChange[[#This Row],[Agent Name]],MasterAgentList[Agent Name],MasterAgentList[FB ID])</f>
        <v>100048228742973</v>
      </c>
      <c r="B108" s="1" t="s">
        <v>74</v>
      </c>
      <c r="C108" s="1" t="s">
        <v>53</v>
      </c>
      <c r="D108" s="18">
        <v>44010</v>
      </c>
      <c r="E108" s="19">
        <v>44023</v>
      </c>
      <c r="F108" s="1">
        <f ca="1">IF(AND(AgentTierChange[[#This Row],[Tier Start Date]]&lt;=TODAY(),AgentTierChange[[#This Row],[Tier End Date]]&gt;TODAY()),1,0)</f>
        <v>0</v>
      </c>
      <c r="G108" s="1">
        <f>IFERROR(IF((_xlfn.XLOOKUP(AgentTierChange[[#This Row],[Agent Name]],MasterAgentList[Agent Name],MasterAgentList[Status])=""),1,0),"")</f>
        <v>1</v>
      </c>
      <c r="H108" s="18">
        <f>_xlfn.XLOOKUP(AgentTierChange[[#This Row],[Agent Name]],MasterAgentList[Agent Name],MasterAgentList[Live Start Date])</f>
        <v>43920</v>
      </c>
      <c r="I108" s="20">
        <f>_xlfn.XLOOKUP(AgentTierChange[[#This Row],[FBID]],MasterAgentList[FB ID],MasterAgentList[Wave])</f>
        <v>27</v>
      </c>
      <c r="J108" s="66" t="str">
        <f t="shared" si="1"/>
        <v>Match</v>
      </c>
    </row>
    <row r="109" spans="1:10" x14ac:dyDescent="0.2">
      <c r="A109" s="35" t="str">
        <f>_xlfn.XLOOKUP(AgentTierChange[[#This Row],[Agent Name]],MasterAgentList[Agent Name],MasterAgentList[FB ID])</f>
        <v>100048228742973</v>
      </c>
      <c r="B109" s="1" t="s">
        <v>74</v>
      </c>
      <c r="C109" s="1" t="s">
        <v>87</v>
      </c>
      <c r="D109" s="18">
        <v>44024</v>
      </c>
      <c r="E109" s="19">
        <v>44051</v>
      </c>
      <c r="F109" s="1">
        <f ca="1">IF(AND(AgentTierChange[[#This Row],[Tier Start Date]]&lt;=TODAY(),AgentTierChange[[#This Row],[Tier End Date]]&gt;TODAY()),1,0)</f>
        <v>0</v>
      </c>
      <c r="G109" s="1">
        <f>IFERROR(IF((_xlfn.XLOOKUP(AgentTierChange[[#This Row],[Agent Name]],MasterAgentList[Agent Name],MasterAgentList[Status])=""),1,0),"")</f>
        <v>1</v>
      </c>
      <c r="H109" s="18">
        <f>_xlfn.XLOOKUP(AgentTierChange[[#This Row],[Agent Name]],MasterAgentList[Agent Name],MasterAgentList[Live Start Date])</f>
        <v>43920</v>
      </c>
      <c r="I109" s="20">
        <f>_xlfn.XLOOKUP(AgentTierChange[[#This Row],[FBID]],MasterAgentList[FB ID],MasterAgentList[Wave])</f>
        <v>27</v>
      </c>
      <c r="J109" s="66" t="str">
        <f t="shared" si="1"/>
        <v>Match</v>
      </c>
    </row>
    <row r="110" spans="1:10" x14ac:dyDescent="0.2">
      <c r="A110" s="35" t="str">
        <f>_xlfn.XLOOKUP(AgentTierChange[[#This Row],[Agent Name]],MasterAgentList[Agent Name],MasterAgentList[FB ID])</f>
        <v>100048228742973</v>
      </c>
      <c r="B110" s="1" t="s">
        <v>74</v>
      </c>
      <c r="C110" s="1" t="s">
        <v>51</v>
      </c>
      <c r="D110" s="18">
        <v>44052</v>
      </c>
      <c r="E110" s="19">
        <v>44135</v>
      </c>
      <c r="F110" s="1">
        <f ca="1">IF(AND(AgentTierChange[[#This Row],[Tier Start Date]]&lt;=TODAY(),AgentTierChange[[#This Row],[Tier End Date]]&gt;TODAY()),1,0)</f>
        <v>0</v>
      </c>
      <c r="G110" s="1">
        <f>IFERROR(IF((_xlfn.XLOOKUP(AgentTierChange[[#This Row],[Agent Name]],MasterAgentList[Agent Name],MasterAgentList[Status])=""),1,0),"")</f>
        <v>1</v>
      </c>
      <c r="H110" s="18">
        <f>_xlfn.XLOOKUP(AgentTierChange[[#This Row],[Agent Name]],MasterAgentList[Agent Name],MasterAgentList[Live Start Date])</f>
        <v>43920</v>
      </c>
      <c r="I110" s="20">
        <f>_xlfn.XLOOKUP(AgentTierChange[[#This Row],[FBID]],MasterAgentList[FB ID],MasterAgentList[Wave])</f>
        <v>27</v>
      </c>
      <c r="J110" s="66" t="str">
        <f t="shared" si="1"/>
        <v>Match</v>
      </c>
    </row>
    <row r="111" spans="1:10" x14ac:dyDescent="0.2">
      <c r="A111" s="35" t="str">
        <f>_xlfn.XLOOKUP(AgentTierChange[[#This Row],[Agent Name]],MasterAgentList[Agent Name],MasterAgentList[FB ID])</f>
        <v>100048228742973</v>
      </c>
      <c r="B111" s="1" t="s">
        <v>74</v>
      </c>
      <c r="C111" s="1" t="s">
        <v>100</v>
      </c>
      <c r="D111" s="18">
        <v>44136</v>
      </c>
      <c r="E111" s="19">
        <f>IF(AgentTierChange[[#This Row],[Tier]]="Nesting",AgentTierChange[[#This Row],[Live Start Date]]+89,IF(AgentTierChange[[#This Row],[Agent Name]]&lt;&gt;B112,54789,""))</f>
        <v>54789</v>
      </c>
      <c r="F111" s="1">
        <f ca="1">IF(AND(AgentTierChange[[#This Row],[Tier Start Date]]&lt;=TODAY(),AgentTierChange[[#This Row],[Tier End Date]]&gt;TODAY()),1,0)</f>
        <v>1</v>
      </c>
      <c r="G111" s="1">
        <f>IFERROR(IF((_xlfn.XLOOKUP(AgentTierChange[[#This Row],[Agent Name]],MasterAgentList[Agent Name],MasterAgentList[Status])=""),1,0),"")</f>
        <v>1</v>
      </c>
      <c r="H111" s="18">
        <f>_xlfn.XLOOKUP(AgentTierChange[[#This Row],[Agent Name]],MasterAgentList[Agent Name],MasterAgentList[Live Start Date])</f>
        <v>43920</v>
      </c>
      <c r="I111" s="20">
        <f>_xlfn.XLOOKUP(AgentTierChange[[#This Row],[FBID]],MasterAgentList[FB ID],MasterAgentList[Wave])</f>
        <v>27</v>
      </c>
      <c r="J111" s="66" t="str">
        <f t="shared" si="1"/>
        <v>Match</v>
      </c>
    </row>
    <row r="112" spans="1:10" x14ac:dyDescent="0.2">
      <c r="A112" s="35" t="str">
        <f>_xlfn.XLOOKUP(AgentTierChange[[#This Row],[Agent Name]],MasterAgentList[Agent Name],MasterAgentList[FB ID])</f>
        <v>100022946693263</v>
      </c>
      <c r="B112" s="1" t="s">
        <v>8</v>
      </c>
      <c r="C112" s="1" t="s">
        <v>127</v>
      </c>
      <c r="D112" s="18">
        <v>43080</v>
      </c>
      <c r="E112" s="19">
        <f>IF(AgentTierChange[[#This Row],[Tier]]="Nesting",AgentTierChange[[#This Row],[Live Start Date]]+89,IF(AgentTierChange[[#This Row],[Agent Name]]&lt;&gt;B113,54789,""))</f>
        <v>54789</v>
      </c>
      <c r="F112" s="1">
        <f ca="1">IF(AND(AgentTierChange[[#This Row],[Tier Start Date]]&lt;=TODAY(),AgentTierChange[[#This Row],[Tier End Date]]&gt;TODAY()),1,0)</f>
        <v>1</v>
      </c>
      <c r="G112" s="1">
        <f>IFERROR(IF((_xlfn.XLOOKUP(AgentTierChange[[#This Row],[Agent Name]],MasterAgentList[Agent Name],MasterAgentList[Status])=""),1,0),"")</f>
        <v>0</v>
      </c>
      <c r="H112" s="18">
        <f>_xlfn.XLOOKUP(AgentTierChange[[#This Row],[Agent Name]],MasterAgentList[Agent Name],MasterAgentList[Live Start Date])</f>
        <v>43080</v>
      </c>
      <c r="I112" s="20">
        <f>_xlfn.XLOOKUP(AgentTierChange[[#This Row],[FBID]],MasterAgentList[FB ID],MasterAgentList[Wave])</f>
        <v>7</v>
      </c>
      <c r="J112" s="66" t="str">
        <f t="shared" si="1"/>
        <v/>
      </c>
    </row>
    <row r="113" spans="1:10" x14ac:dyDescent="0.2">
      <c r="A113" s="88" t="str">
        <f>_xlfn.XLOOKUP(AgentTierChange[[#This Row],[Agent Name]],MasterAgentList[Agent Name],MasterAgentList[FB ID])</f>
        <v>100055222254962</v>
      </c>
      <c r="B113" s="64" t="s">
        <v>6430</v>
      </c>
      <c r="C113" s="64" t="s">
        <v>43</v>
      </c>
      <c r="D113" s="65">
        <v>44488</v>
      </c>
      <c r="E113" s="19">
        <f>IF(AgentTierChange[[#This Row],[Tier]]="Nesting",AgentTierChange[[#This Row],[Live Start Date]]+89,IF(AgentTierChange[[#This Row],[Agent Name]]&lt;&gt;B114,54789,""))</f>
        <v>44577</v>
      </c>
      <c r="F113" s="66">
        <f ca="1">IF(AND(AgentTierChange[[#This Row],[Tier Start Date]]&lt;=TODAY(),AgentTierChange[[#This Row],[Tier End Date]]&gt;TODAY()),1,0)</f>
        <v>1</v>
      </c>
      <c r="G113" s="66">
        <f>IFERROR(IF((_xlfn.XLOOKUP(AgentTierChange[[#This Row],[Agent Name]],MasterAgentList[Agent Name],MasterAgentList[Status])=""),1,0),"")</f>
        <v>1</v>
      </c>
      <c r="H113" s="67">
        <f>_xlfn.XLOOKUP(AgentTierChange[[#This Row],[Agent Name]],MasterAgentList[Agent Name],MasterAgentList[Live Start Date])</f>
        <v>44488</v>
      </c>
      <c r="I113" s="66">
        <f>_xlfn.XLOOKUP(AgentTierChange[[#This Row],[FBID]],MasterAgentList[FB ID],MasterAgentList[Wave])</f>
        <v>43</v>
      </c>
      <c r="J113" s="66" t="str">
        <f t="shared" si="1"/>
        <v/>
      </c>
    </row>
    <row r="114" spans="1:10" x14ac:dyDescent="0.2">
      <c r="A114" s="88" t="str">
        <f>_xlfn.XLOOKUP(AgentTierChange[[#This Row],[Agent Name]],MasterAgentList[Agent Name],MasterAgentList[FB ID])</f>
        <v>100055222254962</v>
      </c>
      <c r="B114" s="64" t="s">
        <v>6430</v>
      </c>
      <c r="C114" s="64" t="s">
        <v>53</v>
      </c>
      <c r="D114" s="65">
        <v>44578</v>
      </c>
      <c r="E114" s="19">
        <f>IF(AgentTierChange[[#This Row],[Tier]]="Nesting",AgentTierChange[[#This Row],[Live Start Date]]+89,IF(AgentTierChange[[#This Row],[Agent Name]]&lt;&gt;B115,54789,""))</f>
        <v>54789</v>
      </c>
      <c r="F114" s="66">
        <f ca="1">IF(AND(AgentTierChange[[#This Row],[Tier Start Date]]&lt;=TODAY(),AgentTierChange[[#This Row],[Tier End Date]]&gt;TODAY()),1,0)</f>
        <v>0</v>
      </c>
      <c r="G114" s="66">
        <f>IFERROR(IF((_xlfn.XLOOKUP(AgentTierChange[[#This Row],[Agent Name]],MasterAgentList[Agent Name],MasterAgentList[Status])=""),1,0),"")</f>
        <v>1</v>
      </c>
      <c r="H114" s="67">
        <f>_xlfn.XLOOKUP(AgentTierChange[[#This Row],[Agent Name]],MasterAgentList[Agent Name],MasterAgentList[Live Start Date])</f>
        <v>44488</v>
      </c>
      <c r="I114" s="66">
        <f>_xlfn.XLOOKUP(AgentTierChange[[#This Row],[FBID]],MasterAgentList[FB ID],MasterAgentList[Wave])</f>
        <v>43</v>
      </c>
      <c r="J114" s="66" t="str">
        <f t="shared" si="1"/>
        <v>Match</v>
      </c>
    </row>
    <row r="115" spans="1:10" x14ac:dyDescent="0.2">
      <c r="A115" s="35" t="str">
        <f>_xlfn.XLOOKUP(AgentTierChange[[#This Row],[Agent Name]],MasterAgentList[Agent Name],MasterAgentList[FB ID])</f>
        <v>100063571716665</v>
      </c>
      <c r="B115" s="23" t="s">
        <v>133</v>
      </c>
      <c r="C115" s="1" t="s">
        <v>43</v>
      </c>
      <c r="D115" s="18">
        <v>44263</v>
      </c>
      <c r="E115" s="19">
        <f>IF(AgentTierChange[[#This Row],[Tier]]="Nesting",AgentTierChange[[#This Row],[Live Start Date]]+89,IF(AgentTierChange[[#This Row],[Agent Name]]&lt;&gt;B116,54789,""))</f>
        <v>44352</v>
      </c>
      <c r="F115" s="1">
        <f ca="1">IF(AND(AgentTierChange[[#This Row],[Tier Start Date]]&lt;=TODAY(),AgentTierChange[[#This Row],[Tier End Date]]&gt;TODAY()),1,0)</f>
        <v>0</v>
      </c>
      <c r="G115" s="1">
        <f>IFERROR(IF((_xlfn.XLOOKUP(AgentTierChange[[#This Row],[Agent Name]],MasterAgentList[Agent Name],MasterAgentList[Status])=""),1,0),"")</f>
        <v>0</v>
      </c>
      <c r="H115" s="18">
        <f>_xlfn.XLOOKUP(AgentTierChange[[#This Row],[Agent Name]],MasterAgentList[Agent Name],MasterAgentList[Live Start Date])</f>
        <v>44263</v>
      </c>
      <c r="I115" s="20">
        <f>_xlfn.XLOOKUP(AgentTierChange[[#This Row],[FBID]],MasterAgentList[FB ID],MasterAgentList[Wave])</f>
        <v>34</v>
      </c>
      <c r="J115" s="66" t="str">
        <f t="shared" si="1"/>
        <v/>
      </c>
    </row>
    <row r="116" spans="1:10" x14ac:dyDescent="0.2">
      <c r="A116" s="35" t="str">
        <f>_xlfn.XLOOKUP(AgentTierChange[[#This Row],[Agent Name]],MasterAgentList[Agent Name],MasterAgentList[FB ID])</f>
        <v>100067169795790</v>
      </c>
      <c r="B116" s="1" t="s">
        <v>172</v>
      </c>
      <c r="C116" s="1" t="s">
        <v>43</v>
      </c>
      <c r="D116" s="18">
        <v>44337</v>
      </c>
      <c r="E116" s="19">
        <f>IF(AgentTierChange[[#This Row],[Tier]]="Nesting",AgentTierChange[[#This Row],[Live Start Date]]+89,IF(AgentTierChange[[#This Row],[Agent Name]]&lt;&gt;B117,54789,""))</f>
        <v>44426</v>
      </c>
      <c r="F116" s="1">
        <f ca="1">IF(AND(AgentTierChange[[#This Row],[Tier Start Date]]&lt;=TODAY(),AgentTierChange[[#This Row],[Tier End Date]]&gt;TODAY()),1,0)</f>
        <v>0</v>
      </c>
      <c r="G116" s="1">
        <f>IFERROR(IF((_xlfn.XLOOKUP(AgentTierChange[[#This Row],[Agent Name]],MasterAgentList[Agent Name],MasterAgentList[Status])=""),1,0),"")</f>
        <v>0</v>
      </c>
      <c r="H116" s="18">
        <f>_xlfn.XLOOKUP(AgentTierChange[[#This Row],[Agent Name]],MasterAgentList[Agent Name],MasterAgentList[Live Start Date])</f>
        <v>44337</v>
      </c>
      <c r="I116" s="20">
        <f>_xlfn.XLOOKUP(AgentTierChange[[#This Row],[FBID]],MasterAgentList[FB ID],MasterAgentList[Wave])</f>
        <v>37</v>
      </c>
      <c r="J116" s="66" t="str">
        <f t="shared" si="1"/>
        <v/>
      </c>
    </row>
    <row r="117" spans="1:10" x14ac:dyDescent="0.2">
      <c r="A117" s="88" t="str">
        <f>_xlfn.XLOOKUP(AgentTierChange[[#This Row],[Agent Name]],MasterAgentList[Agent Name],MasterAgentList[FB ID])</f>
        <v>100067169795790</v>
      </c>
      <c r="B117" s="1" t="s">
        <v>172</v>
      </c>
      <c r="C117" s="64" t="s">
        <v>53</v>
      </c>
      <c r="D117" s="65">
        <v>44427</v>
      </c>
      <c r="E117" s="19">
        <f>IF(AgentTierChange[[#This Row],[Tier]]="Nesting",AgentTierChange[[#This Row],[Live Start Date]]+89,IF(AgentTierChange[[#This Row],[Agent Name]]&lt;&gt;B118,54789,""))</f>
        <v>54789</v>
      </c>
      <c r="F117" s="66">
        <f ca="1">IF(AND(AgentTierChange[[#This Row],[Tier Start Date]]&lt;=TODAY(),AgentTierChange[[#This Row],[Tier End Date]]&gt;TODAY()),1,0)</f>
        <v>1</v>
      </c>
      <c r="G117" s="66">
        <f>IFERROR(IF((_xlfn.XLOOKUP(AgentTierChange[[#This Row],[Agent Name]],MasterAgentList[Agent Name],MasterAgentList[Status])=""),1,0),"")</f>
        <v>0</v>
      </c>
      <c r="H117" s="67">
        <f>_xlfn.XLOOKUP(AgentTierChange[[#This Row],[Agent Name]],MasterAgentList[Agent Name],MasterAgentList[Live Start Date])</f>
        <v>44337</v>
      </c>
      <c r="I117" s="66">
        <f>_xlfn.XLOOKUP(AgentTierChange[[#This Row],[FBID]],MasterAgentList[FB ID],MasterAgentList[Wave])</f>
        <v>37</v>
      </c>
      <c r="J117" s="66" t="str">
        <f t="shared" si="1"/>
        <v>Match</v>
      </c>
    </row>
    <row r="118" spans="1:10" x14ac:dyDescent="0.2">
      <c r="A118" s="35" t="str">
        <f>_xlfn.XLOOKUP(AgentTierChange[[#This Row],[Agent Name]],MasterAgentList[Agent Name],MasterAgentList[FB ID])</f>
        <v>100025431165149</v>
      </c>
      <c r="B118" s="1" t="s">
        <v>9</v>
      </c>
      <c r="C118" s="1" t="s">
        <v>51</v>
      </c>
      <c r="D118" s="18">
        <v>43227</v>
      </c>
      <c r="E118" s="19">
        <v>43674</v>
      </c>
      <c r="F118" s="1">
        <f ca="1">IF(AND(AgentTierChange[[#This Row],[Tier Start Date]]&lt;=TODAY(),AgentTierChange[[#This Row],[Tier End Date]]&gt;TODAY()),1,0)</f>
        <v>0</v>
      </c>
      <c r="G118" s="21">
        <f>IFERROR(IF((_xlfn.XLOOKUP(AgentTierChange[[#This Row],[Agent Name]],MasterAgentList[Agent Name],MasterAgentList[Status])=""),1,0),"")</f>
        <v>1</v>
      </c>
      <c r="H118" s="18">
        <f>_xlfn.XLOOKUP(AgentTierChange[[#This Row],[Agent Name]],MasterAgentList[Agent Name],MasterAgentList[Live Start Date])</f>
        <v>43227</v>
      </c>
      <c r="I118" s="20">
        <f>_xlfn.XLOOKUP(AgentTierChange[[#This Row],[FBID]],MasterAgentList[FB ID],MasterAgentList[Wave])</f>
        <v>11</v>
      </c>
      <c r="J118" s="66" t="str">
        <f t="shared" si="1"/>
        <v/>
      </c>
    </row>
    <row r="119" spans="1:10" x14ac:dyDescent="0.2">
      <c r="A119" s="35" t="str">
        <f>_xlfn.XLOOKUP(AgentTierChange[[#This Row],[Agent Name]],MasterAgentList[Agent Name],MasterAgentList[FB ID])</f>
        <v>100025431165149</v>
      </c>
      <c r="B119" s="1" t="s">
        <v>9</v>
      </c>
      <c r="C119" s="1" t="s">
        <v>51</v>
      </c>
      <c r="D119" s="18">
        <v>43675</v>
      </c>
      <c r="E119" s="19">
        <v>44114</v>
      </c>
      <c r="F119" s="1">
        <f ca="1">IF(AND(AgentTierChange[[#This Row],[Tier Start Date]]&lt;=TODAY(),AgentTierChange[[#This Row],[Tier End Date]]&gt;TODAY()),1,0)</f>
        <v>0</v>
      </c>
      <c r="G119" s="1">
        <f>IFERROR(IF((_xlfn.XLOOKUP(AgentTierChange[[#This Row],[Agent Name]],MasterAgentList[Agent Name],MasterAgentList[Status])=""),1,0),"")</f>
        <v>1</v>
      </c>
      <c r="H119" s="18">
        <f>_xlfn.XLOOKUP(AgentTierChange[[#This Row],[Agent Name]],MasterAgentList[Agent Name],MasterAgentList[Live Start Date])</f>
        <v>43227</v>
      </c>
      <c r="I119" s="20">
        <f>_xlfn.XLOOKUP(AgentTierChange[[#This Row],[FBID]],MasterAgentList[FB ID],MasterAgentList[Wave])</f>
        <v>11</v>
      </c>
      <c r="J119" s="66" t="str">
        <f t="shared" si="1"/>
        <v>Match</v>
      </c>
    </row>
    <row r="120" spans="1:10" x14ac:dyDescent="0.2">
      <c r="A120" s="35" t="str">
        <f>_xlfn.XLOOKUP(AgentTierChange[[#This Row],[Agent Name]],MasterAgentList[Agent Name],MasterAgentList[FB ID])</f>
        <v>100025431165149</v>
      </c>
      <c r="B120" s="1" t="s">
        <v>9</v>
      </c>
      <c r="C120" s="1" t="s">
        <v>87</v>
      </c>
      <c r="D120" s="18">
        <v>44115</v>
      </c>
      <c r="E120" s="19">
        <v>44142</v>
      </c>
      <c r="F120" s="1">
        <f ca="1">IF(AND(AgentTierChange[[#This Row],[Tier Start Date]]&lt;=TODAY(),AgentTierChange[[#This Row],[Tier End Date]]&gt;TODAY()),1,0)</f>
        <v>0</v>
      </c>
      <c r="G120" s="21">
        <f>IFERROR(IF((_xlfn.XLOOKUP(AgentTierChange[[#This Row],[Agent Name]],MasterAgentList[Agent Name],MasterAgentList[Status])=""),1,0),"")</f>
        <v>1</v>
      </c>
      <c r="H120" s="18">
        <f>_xlfn.XLOOKUP(AgentTierChange[[#This Row],[Agent Name]],MasterAgentList[Agent Name],MasterAgentList[Live Start Date])</f>
        <v>43227</v>
      </c>
      <c r="I120" s="20">
        <f>_xlfn.XLOOKUP(AgentTierChange[[#This Row],[FBID]],MasterAgentList[FB ID],MasterAgentList[Wave])</f>
        <v>11</v>
      </c>
      <c r="J120" s="66" t="str">
        <f t="shared" si="1"/>
        <v>Match</v>
      </c>
    </row>
    <row r="121" spans="1:10" x14ac:dyDescent="0.2">
      <c r="A121" s="35" t="str">
        <f>_xlfn.XLOOKUP(AgentTierChange[[#This Row],[Agent Name]],MasterAgentList[Agent Name],MasterAgentList[FB ID])</f>
        <v>100025431165149</v>
      </c>
      <c r="B121" s="1" t="s">
        <v>9</v>
      </c>
      <c r="C121" s="1" t="s">
        <v>100</v>
      </c>
      <c r="D121" s="18">
        <v>44143</v>
      </c>
      <c r="E121" s="19">
        <f>IF(AgentTierChange[[#This Row],[Tier]]="Nesting",AgentTierChange[[#This Row],[Live Start Date]]+89,IF(AgentTierChange[[#This Row],[Agent Name]]&lt;&gt;B122,54789,""))</f>
        <v>54789</v>
      </c>
      <c r="F121" s="1">
        <f ca="1">IF(AND(AgentTierChange[[#This Row],[Tier Start Date]]&lt;=TODAY(),AgentTierChange[[#This Row],[Tier End Date]]&gt;TODAY()),1,0)</f>
        <v>1</v>
      </c>
      <c r="G121" s="1">
        <f>IFERROR(IF((_xlfn.XLOOKUP(AgentTierChange[[#This Row],[Agent Name]],MasterAgentList[Agent Name],MasterAgentList[Status])=""),1,0),"")</f>
        <v>1</v>
      </c>
      <c r="H121" s="18">
        <f>_xlfn.XLOOKUP(AgentTierChange[[#This Row],[Agent Name]],MasterAgentList[Agent Name],MasterAgentList[Live Start Date])</f>
        <v>43227</v>
      </c>
      <c r="I121" s="20">
        <f>_xlfn.XLOOKUP(AgentTierChange[[#This Row],[FBID]],MasterAgentList[FB ID],MasterAgentList[Wave])</f>
        <v>11</v>
      </c>
      <c r="J121" s="66" t="str">
        <f t="shared" si="1"/>
        <v>Match</v>
      </c>
    </row>
    <row r="122" spans="1:10" x14ac:dyDescent="0.2">
      <c r="A122" s="35" t="str">
        <f>_xlfn.XLOOKUP(AgentTierChange[[#This Row],[Agent Name]],MasterAgentList[Agent Name],MasterAgentList[FB ID])</f>
        <v>100024494963192</v>
      </c>
      <c r="B122" s="1" t="s">
        <v>10</v>
      </c>
      <c r="C122" s="1" t="s">
        <v>127</v>
      </c>
      <c r="D122" s="18">
        <v>43178</v>
      </c>
      <c r="E122" s="19">
        <f>IF(AgentTierChange[[#This Row],[Tier]]="Nesting",AgentTierChange[[#This Row],[Live Start Date]]+89,IF(AgentTierChange[[#This Row],[Agent Name]]&lt;&gt;B123,54789,""))</f>
        <v>54789</v>
      </c>
      <c r="F122" s="1">
        <f ca="1">IF(AND(AgentTierChange[[#This Row],[Tier Start Date]]&lt;=TODAY(),AgentTierChange[[#This Row],[Tier End Date]]&gt;TODAY()),1,0)</f>
        <v>1</v>
      </c>
      <c r="G122" s="21">
        <f>IFERROR(IF((_xlfn.XLOOKUP(AgentTierChange[[#This Row],[Agent Name]],MasterAgentList[Agent Name],MasterAgentList[Status])=""),1,0),"")</f>
        <v>0</v>
      </c>
      <c r="H122" s="18">
        <f>_xlfn.XLOOKUP(AgentTierChange[[#This Row],[Agent Name]],MasterAgentList[Agent Name],MasterAgentList[Live Start Date])</f>
        <v>43178</v>
      </c>
      <c r="I122" s="20">
        <f>_xlfn.XLOOKUP(AgentTierChange[[#This Row],[FBID]],MasterAgentList[FB ID],MasterAgentList[Wave])</f>
        <v>8</v>
      </c>
      <c r="J122" s="66" t="str">
        <f t="shared" si="1"/>
        <v/>
      </c>
    </row>
    <row r="123" spans="1:10" x14ac:dyDescent="0.2">
      <c r="A123" s="35" t="str">
        <f>_xlfn.XLOOKUP(AgentTierChange[[#This Row],[Agent Name]],MasterAgentList[Agent Name],MasterAgentList[FB ID])</f>
        <v>100045796701509</v>
      </c>
      <c r="B123" s="1" t="s">
        <v>68</v>
      </c>
      <c r="C123" s="1" t="s">
        <v>43</v>
      </c>
      <c r="D123" s="18">
        <v>43864</v>
      </c>
      <c r="E123" s="19">
        <f>IF(AgentTierChange[[#This Row],[Tier]]="Nesting",AgentTierChange[[#This Row],[Live Start Date]]+89,IF(AgentTierChange[[#This Row],[Agent Name]]&lt;&gt;B124,54789,""))</f>
        <v>43953</v>
      </c>
      <c r="F123" s="1">
        <f ca="1">IF(AND(AgentTierChange[[#This Row],[Tier Start Date]]&lt;=TODAY(),AgentTierChange[[#This Row],[Tier End Date]]&gt;TODAY()),1,0)</f>
        <v>0</v>
      </c>
      <c r="G123" s="1">
        <f>IFERROR(IF((_xlfn.XLOOKUP(AgentTierChange[[#This Row],[Agent Name]],MasterAgentList[Agent Name],MasterAgentList[Status])=""),1,0),"")</f>
        <v>1</v>
      </c>
      <c r="H123" s="18">
        <f>_xlfn.XLOOKUP(AgentTierChange[[#This Row],[Agent Name]],MasterAgentList[Agent Name],MasterAgentList[Live Start Date])</f>
        <v>43864</v>
      </c>
      <c r="I123" s="20">
        <f>_xlfn.XLOOKUP(AgentTierChange[[#This Row],[FBID]],MasterAgentList[FB ID],MasterAgentList[Wave])</f>
        <v>26</v>
      </c>
      <c r="J123" s="66" t="str">
        <f t="shared" si="1"/>
        <v/>
      </c>
    </row>
    <row r="124" spans="1:10" x14ac:dyDescent="0.2">
      <c r="A124" s="35" t="str">
        <f>_xlfn.XLOOKUP(AgentTierChange[[#This Row],[Agent Name]],MasterAgentList[Agent Name],MasterAgentList[FB ID])</f>
        <v>100045796701509</v>
      </c>
      <c r="B124" s="1" t="s">
        <v>68</v>
      </c>
      <c r="C124" s="1" t="s">
        <v>53</v>
      </c>
      <c r="D124" s="18">
        <v>43954</v>
      </c>
      <c r="E124" s="19">
        <v>43988</v>
      </c>
      <c r="F124" s="1">
        <f ca="1">IF(AND(AgentTierChange[[#This Row],[Tier Start Date]]&lt;=TODAY(),AgentTierChange[[#This Row],[Tier End Date]]&gt;TODAY()),1,0)</f>
        <v>0</v>
      </c>
      <c r="G124" s="1">
        <f>IFERROR(IF((_xlfn.XLOOKUP(AgentTierChange[[#This Row],[Agent Name]],MasterAgentList[Agent Name],MasterAgentList[Status])=""),1,0),"")</f>
        <v>1</v>
      </c>
      <c r="H124" s="18">
        <f>_xlfn.XLOOKUP(AgentTierChange[[#This Row],[Agent Name]],MasterAgentList[Agent Name],MasterAgentList[Live Start Date])</f>
        <v>43864</v>
      </c>
      <c r="I124" s="20">
        <f>_xlfn.XLOOKUP(AgentTierChange[[#This Row],[FBID]],MasterAgentList[FB ID],MasterAgentList[Wave])</f>
        <v>26</v>
      </c>
      <c r="J124" s="66" t="str">
        <f t="shared" si="1"/>
        <v>Match</v>
      </c>
    </row>
    <row r="125" spans="1:10" x14ac:dyDescent="0.2">
      <c r="A125" s="35" t="str">
        <f>_xlfn.XLOOKUP(AgentTierChange[[#This Row],[Agent Name]],MasterAgentList[Agent Name],MasterAgentList[FB ID])</f>
        <v>100045796701509</v>
      </c>
      <c r="B125" s="1" t="s">
        <v>68</v>
      </c>
      <c r="C125" s="1" t="s">
        <v>87</v>
      </c>
      <c r="D125" s="18">
        <v>43989</v>
      </c>
      <c r="E125" s="19">
        <v>44016</v>
      </c>
      <c r="F125" s="1">
        <f ca="1">IF(AND(AgentTierChange[[#This Row],[Tier Start Date]]&lt;=TODAY(),AgentTierChange[[#This Row],[Tier End Date]]&gt;TODAY()),1,0)</f>
        <v>0</v>
      </c>
      <c r="G125" s="21">
        <f>IFERROR(IF((_xlfn.XLOOKUP(AgentTierChange[[#This Row],[Agent Name]],MasterAgentList[Agent Name],MasterAgentList[Status])=""),1,0),"")</f>
        <v>1</v>
      </c>
      <c r="H125" s="18">
        <f>_xlfn.XLOOKUP(AgentTierChange[[#This Row],[Agent Name]],MasterAgentList[Agent Name],MasterAgentList[Live Start Date])</f>
        <v>43864</v>
      </c>
      <c r="I125" s="20">
        <f>_xlfn.XLOOKUP(AgentTierChange[[#This Row],[FBID]],MasterAgentList[FB ID],MasterAgentList[Wave])</f>
        <v>26</v>
      </c>
      <c r="J125" s="66" t="str">
        <f t="shared" si="1"/>
        <v>Match</v>
      </c>
    </row>
    <row r="126" spans="1:10" x14ac:dyDescent="0.2">
      <c r="A126" s="35" t="str">
        <f>_xlfn.XLOOKUP(AgentTierChange[[#This Row],[Agent Name]],MasterAgentList[Agent Name],MasterAgentList[FB ID])</f>
        <v>100045796701509</v>
      </c>
      <c r="B126" s="1" t="s">
        <v>68</v>
      </c>
      <c r="C126" s="1" t="s">
        <v>53</v>
      </c>
      <c r="D126" s="18">
        <v>44017</v>
      </c>
      <c r="E126" s="19">
        <v>44051</v>
      </c>
      <c r="F126" s="1">
        <f ca="1">IF(AND(AgentTierChange[[#This Row],[Tier Start Date]]&lt;=TODAY(),AgentTierChange[[#This Row],[Tier End Date]]&gt;TODAY()),1,0)</f>
        <v>0</v>
      </c>
      <c r="G126" s="21">
        <f>IFERROR(IF((_xlfn.XLOOKUP(AgentTierChange[[#This Row],[Agent Name]],MasterAgentList[Agent Name],MasterAgentList[Status])=""),1,0),"")</f>
        <v>1</v>
      </c>
      <c r="H126" s="18">
        <f>_xlfn.XLOOKUP(AgentTierChange[[#This Row],[Agent Name]],MasterAgentList[Agent Name],MasterAgentList[Live Start Date])</f>
        <v>43864</v>
      </c>
      <c r="I126" s="20">
        <f>_xlfn.XLOOKUP(AgentTierChange[[#This Row],[FBID]],MasterAgentList[FB ID],MasterAgentList[Wave])</f>
        <v>26</v>
      </c>
      <c r="J126" s="66" t="str">
        <f t="shared" si="1"/>
        <v>Match</v>
      </c>
    </row>
    <row r="127" spans="1:10" x14ac:dyDescent="0.2">
      <c r="A127" s="35" t="str">
        <f>_xlfn.XLOOKUP(AgentTierChange[[#This Row],[Agent Name]],MasterAgentList[Agent Name],MasterAgentList[FB ID])</f>
        <v>100045796701509</v>
      </c>
      <c r="B127" s="1" t="s">
        <v>68</v>
      </c>
      <c r="C127" s="1" t="s">
        <v>51</v>
      </c>
      <c r="D127" s="18">
        <v>44052</v>
      </c>
      <c r="E127" s="19">
        <f>IF(AgentTierChange[[#This Row],[Tier]]="Nesting",AgentTierChange[[#This Row],[Live Start Date]]+89,IF(AgentTierChange[[#This Row],[Agent Name]]&lt;&gt;B128,54789,""))</f>
        <v>54789</v>
      </c>
      <c r="F127" s="1">
        <f ca="1">IF(AND(AgentTierChange[[#This Row],[Tier Start Date]]&lt;=TODAY(),AgentTierChange[[#This Row],[Tier End Date]]&gt;TODAY()),1,0)</f>
        <v>1</v>
      </c>
      <c r="G127" s="21">
        <f>IFERROR(IF((_xlfn.XLOOKUP(AgentTierChange[[#This Row],[Agent Name]],MasterAgentList[Agent Name],MasterAgentList[Status])=""),1,0),"")</f>
        <v>1</v>
      </c>
      <c r="H127" s="18">
        <f>_xlfn.XLOOKUP(AgentTierChange[[#This Row],[Agent Name]],MasterAgentList[Agent Name],MasterAgentList[Live Start Date])</f>
        <v>43864</v>
      </c>
      <c r="I127" s="20">
        <f>_xlfn.XLOOKUP(AgentTierChange[[#This Row],[FBID]],MasterAgentList[FB ID],MasterAgentList[Wave])</f>
        <v>26</v>
      </c>
      <c r="J127" s="66" t="str">
        <f t="shared" si="1"/>
        <v>Match</v>
      </c>
    </row>
    <row r="128" spans="1:10" x14ac:dyDescent="0.2">
      <c r="A128" s="35" t="str">
        <f>_xlfn.XLOOKUP(AgentTierChange[[#This Row],[Agent Name]],MasterAgentList[Agent Name],MasterAgentList[FB ID])</f>
        <v>100037440802655</v>
      </c>
      <c r="B128" s="1" t="s">
        <v>38</v>
      </c>
      <c r="C128" s="1" t="s">
        <v>43</v>
      </c>
      <c r="D128" s="18">
        <v>43640</v>
      </c>
      <c r="E128" s="19">
        <f>IF(AgentTierChange[[#This Row],[Tier]]="Nesting",AgentTierChange[[#This Row],[Live Start Date]]+89,IF(AgentTierChange[[#This Row],[Agent Name]]&lt;&gt;B129,54789,""))</f>
        <v>43729</v>
      </c>
      <c r="F128" s="1">
        <f ca="1">IF(AND(AgentTierChange[[#This Row],[Tier Start Date]]&lt;=TODAY(),AgentTierChange[[#This Row],[Tier End Date]]&gt;TODAY()),1,0)</f>
        <v>0</v>
      </c>
      <c r="G128" s="1">
        <f>IFERROR(IF((_xlfn.XLOOKUP(AgentTierChange[[#This Row],[Agent Name]],MasterAgentList[Agent Name],MasterAgentList[Status])=""),1,0),"")</f>
        <v>1</v>
      </c>
      <c r="H128" s="18">
        <f>_xlfn.XLOOKUP(AgentTierChange[[#This Row],[Agent Name]],MasterAgentList[Agent Name],MasterAgentList[Live Start Date])</f>
        <v>43640</v>
      </c>
      <c r="I128" s="20">
        <f>_xlfn.XLOOKUP(AgentTierChange[[#This Row],[FBID]],MasterAgentList[FB ID],MasterAgentList[Wave])</f>
        <v>21</v>
      </c>
      <c r="J128" s="66" t="str">
        <f t="shared" si="1"/>
        <v/>
      </c>
    </row>
    <row r="129" spans="1:10" x14ac:dyDescent="0.2">
      <c r="A129" s="35" t="str">
        <f>_xlfn.XLOOKUP(AgentTierChange[[#This Row],[Agent Name]],MasterAgentList[Agent Name],MasterAgentList[FB ID])</f>
        <v>100037440802655</v>
      </c>
      <c r="B129" s="1" t="s">
        <v>38</v>
      </c>
      <c r="C129" s="1" t="s">
        <v>53</v>
      </c>
      <c r="D129" s="18">
        <v>43730</v>
      </c>
      <c r="E129" s="19">
        <v>44014</v>
      </c>
      <c r="F129" s="1">
        <f ca="1">IF(AND(AgentTierChange[[#This Row],[Tier Start Date]]&lt;=TODAY(),AgentTierChange[[#This Row],[Tier End Date]]&gt;TODAY()),1,0)</f>
        <v>0</v>
      </c>
      <c r="G129" s="1">
        <f>IFERROR(IF((_xlfn.XLOOKUP(AgentTierChange[[#This Row],[Agent Name]],MasterAgentList[Agent Name],MasterAgentList[Status])=""),1,0),"")</f>
        <v>1</v>
      </c>
      <c r="H129" s="18">
        <f>_xlfn.XLOOKUP(AgentTierChange[[#This Row],[Agent Name]],MasterAgentList[Agent Name],MasterAgentList[Live Start Date])</f>
        <v>43640</v>
      </c>
      <c r="I129" s="20">
        <f>_xlfn.XLOOKUP(AgentTierChange[[#This Row],[FBID]],MasterAgentList[FB ID],MasterAgentList[Wave])</f>
        <v>21</v>
      </c>
      <c r="J129" s="66" t="str">
        <f t="shared" si="1"/>
        <v>Match</v>
      </c>
    </row>
    <row r="130" spans="1:10" x14ac:dyDescent="0.2">
      <c r="A130" s="35" t="str">
        <f>_xlfn.XLOOKUP(AgentTierChange[[#This Row],[Agent Name]],MasterAgentList[Agent Name],MasterAgentList[FB ID])</f>
        <v>100037440802655</v>
      </c>
      <c r="B130" s="1" t="s">
        <v>38</v>
      </c>
      <c r="C130" s="1" t="s">
        <v>51</v>
      </c>
      <c r="D130" s="18">
        <v>44015</v>
      </c>
      <c r="E130" s="19">
        <v>44121</v>
      </c>
      <c r="F130" s="1">
        <f ca="1">IF(AND(AgentTierChange[[#This Row],[Tier Start Date]]&lt;=TODAY(),AgentTierChange[[#This Row],[Tier End Date]]&gt;TODAY()),1,0)</f>
        <v>0</v>
      </c>
      <c r="G130" s="21">
        <f>IFERROR(IF((_xlfn.XLOOKUP(AgentTierChange[[#This Row],[Agent Name]],MasterAgentList[Agent Name],MasterAgentList[Status])=""),1,0),"")</f>
        <v>1</v>
      </c>
      <c r="H130" s="18">
        <f>_xlfn.XLOOKUP(AgentTierChange[[#This Row],[Agent Name]],MasterAgentList[Agent Name],MasterAgentList[Live Start Date])</f>
        <v>43640</v>
      </c>
      <c r="I130" s="20">
        <f>_xlfn.XLOOKUP(AgentTierChange[[#This Row],[FBID]],MasterAgentList[FB ID],MasterAgentList[Wave])</f>
        <v>21</v>
      </c>
      <c r="J130" s="66" t="str">
        <f t="shared" ref="J130:J193" si="2">IF(B130=B129,IF(E129&lt;D130,"Match","Date Issue"),"")</f>
        <v>Match</v>
      </c>
    </row>
    <row r="131" spans="1:10" x14ac:dyDescent="0.2">
      <c r="A131" s="35" t="str">
        <f>_xlfn.XLOOKUP(AgentTierChange[[#This Row],[Agent Name]],MasterAgentList[Agent Name],MasterAgentList[FB ID])</f>
        <v>100037440802655</v>
      </c>
      <c r="B131" s="1" t="s">
        <v>38</v>
      </c>
      <c r="C131" s="1" t="s">
        <v>87</v>
      </c>
      <c r="D131" s="18">
        <v>44122</v>
      </c>
      <c r="E131" s="19">
        <v>44149</v>
      </c>
      <c r="F131" s="1">
        <f ca="1">IF(AND(AgentTierChange[[#This Row],[Tier Start Date]]&lt;=TODAY(),AgentTierChange[[#This Row],[Tier End Date]]&gt;TODAY()),1,0)</f>
        <v>0</v>
      </c>
      <c r="G131" s="1">
        <f>IFERROR(IF((_xlfn.XLOOKUP(AgentTierChange[[#This Row],[Agent Name]],MasterAgentList[Agent Name],MasterAgentList[Status])=""),1,0),"")</f>
        <v>1</v>
      </c>
      <c r="H131" s="18">
        <f>_xlfn.XLOOKUP(AgentTierChange[[#This Row],[Agent Name]],MasterAgentList[Agent Name],MasterAgentList[Live Start Date])</f>
        <v>43640</v>
      </c>
      <c r="I131" s="20">
        <f>_xlfn.XLOOKUP(AgentTierChange[[#This Row],[FBID]],MasterAgentList[FB ID],MasterAgentList[Wave])</f>
        <v>21</v>
      </c>
      <c r="J131" s="66" t="str">
        <f t="shared" si="2"/>
        <v>Match</v>
      </c>
    </row>
    <row r="132" spans="1:10" x14ac:dyDescent="0.2">
      <c r="A132" s="35" t="str">
        <f>_xlfn.XLOOKUP(AgentTierChange[[#This Row],[Agent Name]],MasterAgentList[Agent Name],MasterAgentList[FB ID])</f>
        <v>100037440802655</v>
      </c>
      <c r="B132" s="1" t="s">
        <v>38</v>
      </c>
      <c r="C132" s="1" t="s">
        <v>100</v>
      </c>
      <c r="D132" s="18">
        <v>44150</v>
      </c>
      <c r="E132" s="19">
        <f>IF(AgentTierChange[[#This Row],[Tier]]="Nesting",AgentTierChange[[#This Row],[Live Start Date]]+89,IF(AgentTierChange[[#This Row],[Agent Name]]&lt;&gt;B133,54789,""))</f>
        <v>54789</v>
      </c>
      <c r="F132" s="1">
        <f ca="1">IF(AND(AgentTierChange[[#This Row],[Tier Start Date]]&lt;=TODAY(),AgentTierChange[[#This Row],[Tier End Date]]&gt;TODAY()),1,0)</f>
        <v>1</v>
      </c>
      <c r="G132" s="1">
        <f>IFERROR(IF((_xlfn.XLOOKUP(AgentTierChange[[#This Row],[Agent Name]],MasterAgentList[Agent Name],MasterAgentList[Status])=""),1,0),"")</f>
        <v>1</v>
      </c>
      <c r="H132" s="18">
        <f>_xlfn.XLOOKUP(AgentTierChange[[#This Row],[Agent Name]],MasterAgentList[Agent Name],MasterAgentList[Live Start Date])</f>
        <v>43640</v>
      </c>
      <c r="I132" s="20">
        <f>_xlfn.XLOOKUP(AgentTierChange[[#This Row],[FBID]],MasterAgentList[FB ID],MasterAgentList[Wave])</f>
        <v>21</v>
      </c>
      <c r="J132" s="66" t="str">
        <f t="shared" si="2"/>
        <v>Match</v>
      </c>
    </row>
    <row r="133" spans="1:10" x14ac:dyDescent="0.2">
      <c r="A133" s="35" t="str">
        <f>_xlfn.XLOOKUP(AgentTierChange[[#This Row],[Agent Name]],MasterAgentList[Agent Name],MasterAgentList[FB ID])</f>
        <v>100056475445957</v>
      </c>
      <c r="B133" s="25" t="s">
        <v>103</v>
      </c>
      <c r="C133" s="1" t="s">
        <v>43</v>
      </c>
      <c r="D133" s="18">
        <v>44144</v>
      </c>
      <c r="E133" s="19">
        <f>IF(AgentTierChange[[#This Row],[Tier]]="Nesting",AgentTierChange[[#This Row],[Live Start Date]]+89,IF(AgentTierChange[[#This Row],[Agent Name]]&lt;&gt;B134,54789,""))</f>
        <v>44233</v>
      </c>
      <c r="F133" s="1">
        <f ca="1">IF(AND(AgentTierChange[[#This Row],[Tier Start Date]]&lt;=TODAY(),AgentTierChange[[#This Row],[Tier End Date]]&gt;TODAY()),1,0)</f>
        <v>0</v>
      </c>
      <c r="G133" s="1">
        <f>IFERROR(IF((_xlfn.XLOOKUP(AgentTierChange[[#This Row],[Agent Name]],MasterAgentList[Agent Name],MasterAgentList[Status])=""),1,0),"")</f>
        <v>0</v>
      </c>
      <c r="H133" s="18">
        <f>_xlfn.XLOOKUP(AgentTierChange[[#This Row],[Agent Name]],MasterAgentList[Agent Name],MasterAgentList[Live Start Date])</f>
        <v>44144</v>
      </c>
      <c r="I133" s="20">
        <f>_xlfn.XLOOKUP(AgentTierChange[[#This Row],[FBID]],MasterAgentList[FB ID],MasterAgentList[Wave])</f>
        <v>32</v>
      </c>
      <c r="J133" s="66" t="str">
        <f t="shared" si="2"/>
        <v/>
      </c>
    </row>
    <row r="134" spans="1:10" x14ac:dyDescent="0.2">
      <c r="A134" s="35" t="str">
        <f>_xlfn.XLOOKUP(AgentTierChange[[#This Row],[Agent Name]],MasterAgentList[Agent Name],MasterAgentList[FB ID])</f>
        <v>100056475445957</v>
      </c>
      <c r="B134" s="25" t="s">
        <v>103</v>
      </c>
      <c r="C134" s="1" t="s">
        <v>53</v>
      </c>
      <c r="D134" s="18">
        <v>44234</v>
      </c>
      <c r="E134" s="19">
        <f>IF(AgentTierChange[[#This Row],[Tier]]="Nesting",AgentTierChange[[#This Row],[Live Start Date]]+89,IF(AgentTierChange[[#This Row],[Agent Name]]&lt;&gt;B135,54789,""))</f>
        <v>54789</v>
      </c>
      <c r="F134" s="1">
        <f ca="1">IF(AND(AgentTierChange[[#This Row],[Tier Start Date]]&lt;=TODAY(),AgentTierChange[[#This Row],[Tier End Date]]&gt;TODAY()),1,0)</f>
        <v>1</v>
      </c>
      <c r="G134" s="1">
        <f>IFERROR(IF((_xlfn.XLOOKUP(AgentTierChange[[#This Row],[Agent Name]],MasterAgentList[Agent Name],MasterAgentList[Status])=""),1,0),"")</f>
        <v>0</v>
      </c>
      <c r="H134" s="18">
        <f>_xlfn.XLOOKUP(AgentTierChange[[#This Row],[Agent Name]],MasterAgentList[Agent Name],MasterAgentList[Live Start Date])</f>
        <v>44144</v>
      </c>
      <c r="I134" s="20">
        <f>_xlfn.XLOOKUP(AgentTierChange[[#This Row],[FBID]],MasterAgentList[FB ID],MasterAgentList[Wave])</f>
        <v>32</v>
      </c>
      <c r="J134" s="66" t="str">
        <f t="shared" si="2"/>
        <v>Match</v>
      </c>
    </row>
    <row r="135" spans="1:10" x14ac:dyDescent="0.2">
      <c r="A135" s="35" t="str">
        <f>_xlfn.XLOOKUP(AgentTierChange[[#This Row],[Agent Name]],MasterAgentList[Agent Name],MasterAgentList[FB ID])</f>
        <v>100033307280224</v>
      </c>
      <c r="B135" s="1" t="s">
        <v>96</v>
      </c>
      <c r="C135" s="1" t="s">
        <v>42</v>
      </c>
      <c r="D135" s="18">
        <v>43514</v>
      </c>
      <c r="E135" s="19">
        <v>43677</v>
      </c>
      <c r="F135" s="1">
        <f ca="1">IF(AND(AgentTierChange[[#This Row],[Tier Start Date]]&lt;=TODAY(),AgentTierChange[[#This Row],[Tier End Date]]&gt;TODAY()),1,0)</f>
        <v>0</v>
      </c>
      <c r="G135" s="1">
        <f>IFERROR(IF((_xlfn.XLOOKUP(AgentTierChange[[#This Row],[Agent Name]],MasterAgentList[Agent Name],MasterAgentList[Status])=""),1,0),"")</f>
        <v>0</v>
      </c>
      <c r="H135" s="18">
        <f>_xlfn.XLOOKUP(AgentTierChange[[#This Row],[Agent Name]],MasterAgentList[Agent Name],MasterAgentList[Live Start Date])</f>
        <v>43514</v>
      </c>
      <c r="I135" s="20">
        <f>_xlfn.XLOOKUP(AgentTierChange[[#This Row],[FBID]],MasterAgentList[FB ID],MasterAgentList[Wave])</f>
        <v>17</v>
      </c>
      <c r="J135" s="66" t="str">
        <f t="shared" si="2"/>
        <v/>
      </c>
    </row>
    <row r="136" spans="1:10" x14ac:dyDescent="0.2">
      <c r="A136" s="35" t="str">
        <f>_xlfn.XLOOKUP(AgentTierChange[[#This Row],[Agent Name]],MasterAgentList[Agent Name],MasterAgentList[FB ID])</f>
        <v>100033307280224</v>
      </c>
      <c r="B136" s="1" t="s">
        <v>96</v>
      </c>
      <c r="C136" s="1" t="s">
        <v>53</v>
      </c>
      <c r="D136" s="18">
        <v>43678</v>
      </c>
      <c r="E136" s="19">
        <v>43695</v>
      </c>
      <c r="F136" s="1">
        <f ca="1">IF(AND(AgentTierChange[[#This Row],[Tier Start Date]]&lt;=TODAY(),AgentTierChange[[#This Row],[Tier End Date]]&gt;TODAY()),1,0)</f>
        <v>0</v>
      </c>
      <c r="G136" s="1">
        <f>IFERROR(IF((_xlfn.XLOOKUP(AgentTierChange[[#This Row],[Agent Name]],MasterAgentList[Agent Name],MasterAgentList[Status])=""),1,0),"")</f>
        <v>0</v>
      </c>
      <c r="H136" s="18">
        <f>_xlfn.XLOOKUP(AgentTierChange[[#This Row],[Agent Name]],MasterAgentList[Agent Name],MasterAgentList[Live Start Date])</f>
        <v>43514</v>
      </c>
      <c r="I136" s="20">
        <f>_xlfn.XLOOKUP(AgentTierChange[[#This Row],[FBID]],MasterAgentList[FB ID],MasterAgentList[Wave])</f>
        <v>17</v>
      </c>
      <c r="J136" s="66" t="str">
        <f t="shared" si="2"/>
        <v>Match</v>
      </c>
    </row>
    <row r="137" spans="1:10" x14ac:dyDescent="0.2">
      <c r="A137" s="35" t="str">
        <f>_xlfn.XLOOKUP(AgentTierChange[[#This Row],[Agent Name]],MasterAgentList[Agent Name],MasterAgentList[FB ID])</f>
        <v>100033307280224</v>
      </c>
      <c r="B137" s="1" t="s">
        <v>96</v>
      </c>
      <c r="C137" s="1" t="s">
        <v>51</v>
      </c>
      <c r="D137" s="18">
        <v>43696</v>
      </c>
      <c r="E137" s="19">
        <v>43730</v>
      </c>
      <c r="F137" s="1">
        <f ca="1">IF(AND(AgentTierChange[[#This Row],[Tier Start Date]]&lt;=TODAY(),AgentTierChange[[#This Row],[Tier End Date]]&gt;TODAY()),1,0)</f>
        <v>0</v>
      </c>
      <c r="G137" s="1">
        <f>IFERROR(IF((_xlfn.XLOOKUP(AgentTierChange[[#This Row],[Agent Name]],MasterAgentList[Agent Name],MasterAgentList[Status])=""),1,0),"")</f>
        <v>0</v>
      </c>
      <c r="H137" s="18">
        <f>_xlfn.XLOOKUP(AgentTierChange[[#This Row],[Agent Name]],MasterAgentList[Agent Name],MasterAgentList[Live Start Date])</f>
        <v>43514</v>
      </c>
      <c r="I137" s="20">
        <f>_xlfn.XLOOKUP(AgentTierChange[[#This Row],[FBID]],MasterAgentList[FB ID],MasterAgentList[Wave])</f>
        <v>17</v>
      </c>
      <c r="J137" s="66" t="str">
        <f t="shared" si="2"/>
        <v>Match</v>
      </c>
    </row>
    <row r="138" spans="1:10" x14ac:dyDescent="0.2">
      <c r="A138" s="35" t="str">
        <f>_xlfn.XLOOKUP(AgentTierChange[[#This Row],[Agent Name]],MasterAgentList[Agent Name],MasterAgentList[FB ID])</f>
        <v>100033307280224</v>
      </c>
      <c r="B138" s="1" t="s">
        <v>96</v>
      </c>
      <c r="C138" s="1" t="s">
        <v>47</v>
      </c>
      <c r="D138" s="18">
        <v>43731</v>
      </c>
      <c r="E138" s="19">
        <v>43890</v>
      </c>
      <c r="F138" s="1">
        <f ca="1">IF(AND(AgentTierChange[[#This Row],[Tier Start Date]]&lt;=TODAY(),AgentTierChange[[#This Row],[Tier End Date]]&gt;TODAY()),1,0)</f>
        <v>0</v>
      </c>
      <c r="G138" s="1">
        <f>IFERROR(IF((_xlfn.XLOOKUP(AgentTierChange[[#This Row],[Agent Name]],MasterAgentList[Agent Name],MasterAgentList[Status])=""),1,0),"")</f>
        <v>0</v>
      </c>
      <c r="H138" s="18">
        <f>_xlfn.XLOOKUP(AgentTierChange[[#This Row],[Agent Name]],MasterAgentList[Agent Name],MasterAgentList[Live Start Date])</f>
        <v>43514</v>
      </c>
      <c r="I138" s="20">
        <f>_xlfn.XLOOKUP(AgentTierChange[[#This Row],[FBID]],MasterAgentList[FB ID],MasterAgentList[Wave])</f>
        <v>17</v>
      </c>
      <c r="J138" s="66" t="str">
        <f t="shared" si="2"/>
        <v>Match</v>
      </c>
    </row>
    <row r="139" spans="1:10" x14ac:dyDescent="0.2">
      <c r="A139" s="35" t="str">
        <f>_xlfn.XLOOKUP(AgentTierChange[[#This Row],[Agent Name]],MasterAgentList[Agent Name],MasterAgentList[FB ID])</f>
        <v>100033307280224</v>
      </c>
      <c r="B139" s="1" t="s">
        <v>96</v>
      </c>
      <c r="C139" s="1" t="s">
        <v>51</v>
      </c>
      <c r="D139" s="18">
        <v>43891</v>
      </c>
      <c r="E139" s="19">
        <v>44227</v>
      </c>
      <c r="F139" s="1">
        <f ca="1">IF(AND(AgentTierChange[[#This Row],[Tier Start Date]]&lt;=TODAY(),AgentTierChange[[#This Row],[Tier End Date]]&gt;TODAY()),1,0)</f>
        <v>0</v>
      </c>
      <c r="G139" s="1">
        <f>IFERROR(IF((_xlfn.XLOOKUP(AgentTierChange[[#This Row],[Agent Name]],MasterAgentList[Agent Name],MasterAgentList[Status])=""),1,0),"")</f>
        <v>0</v>
      </c>
      <c r="H139" s="18">
        <f>_xlfn.XLOOKUP(AgentTierChange[[#This Row],[Agent Name]],MasterAgentList[Agent Name],MasterAgentList[Live Start Date])</f>
        <v>43514</v>
      </c>
      <c r="I139" s="20">
        <f>_xlfn.XLOOKUP(AgentTierChange[[#This Row],[FBID]],MasterAgentList[FB ID],MasterAgentList[Wave])</f>
        <v>17</v>
      </c>
      <c r="J139" s="66" t="str">
        <f t="shared" si="2"/>
        <v>Match</v>
      </c>
    </row>
    <row r="140" spans="1:10" x14ac:dyDescent="0.2">
      <c r="A140" s="35" t="str">
        <f>_xlfn.XLOOKUP(AgentTierChange[[#This Row],[Agent Name]],MasterAgentList[Agent Name],MasterAgentList[FB ID])</f>
        <v>100033307280224</v>
      </c>
      <c r="B140" s="1" t="s">
        <v>96</v>
      </c>
      <c r="C140" s="1" t="s">
        <v>127</v>
      </c>
      <c r="D140" s="18">
        <v>44228</v>
      </c>
      <c r="E140" s="19">
        <f>IF(AgentTierChange[[#This Row],[Tier]]="Nesting",AgentTierChange[[#This Row],[Live Start Date]]+89,IF(AgentTierChange[[#This Row],[Agent Name]]&lt;&gt;B141,54789,""))</f>
        <v>54789</v>
      </c>
      <c r="F140" s="1">
        <f ca="1">IF(AND(AgentTierChange[[#This Row],[Tier Start Date]]&lt;=TODAY(),AgentTierChange[[#This Row],[Tier End Date]]&gt;TODAY()),1,0)</f>
        <v>1</v>
      </c>
      <c r="G140" s="1">
        <f>IFERROR(IF((_xlfn.XLOOKUP(AgentTierChange[[#This Row],[Agent Name]],MasterAgentList[Agent Name],MasterAgentList[Status])=""),1,0),"")</f>
        <v>0</v>
      </c>
      <c r="H140" s="18">
        <f>_xlfn.XLOOKUP(AgentTierChange[[#This Row],[Agent Name]],MasterAgentList[Agent Name],MasterAgentList[Live Start Date])</f>
        <v>43514</v>
      </c>
      <c r="I140" s="20">
        <f>_xlfn.XLOOKUP(AgentTierChange[[#This Row],[FBID]],MasterAgentList[FB ID],MasterAgentList[Wave])</f>
        <v>17</v>
      </c>
      <c r="J140" s="66" t="str">
        <f t="shared" si="2"/>
        <v>Match</v>
      </c>
    </row>
    <row r="141" spans="1:10" x14ac:dyDescent="0.2">
      <c r="A141" s="35" t="str">
        <f>_xlfn.XLOOKUP(AgentTierChange[[#This Row],[Agent Name]],MasterAgentList[Agent Name],MasterAgentList[FB ID])</f>
        <v>100061626807357</v>
      </c>
      <c r="B141" s="1" t="s">
        <v>113</v>
      </c>
      <c r="C141" s="1" t="s">
        <v>43</v>
      </c>
      <c r="D141" s="18">
        <v>44232</v>
      </c>
      <c r="E141" s="19">
        <f>IF(AgentTierChange[[#This Row],[Tier]]="Nesting",AgentTierChange[[#This Row],[Live Start Date]]+89,IF(AgentTierChange[[#This Row],[Agent Name]]&lt;&gt;B142,54789,""))</f>
        <v>44321</v>
      </c>
      <c r="F141" s="1">
        <f ca="1">IF(AND(AgentTierChange[[#This Row],[Tier Start Date]]&lt;=TODAY(),AgentTierChange[[#This Row],[Tier End Date]]&gt;TODAY()),1,0)</f>
        <v>0</v>
      </c>
      <c r="G141" s="1">
        <f>IFERROR(IF((_xlfn.XLOOKUP(AgentTierChange[[#This Row],[Agent Name]],MasterAgentList[Agent Name],MasterAgentList[Status])=""),1,0),"")</f>
        <v>0</v>
      </c>
      <c r="H141" s="18">
        <f>_xlfn.XLOOKUP(AgentTierChange[[#This Row],[Agent Name]],MasterAgentList[Agent Name],MasterAgentList[Live Start Date])</f>
        <v>44232</v>
      </c>
      <c r="I141" s="20">
        <f>_xlfn.XLOOKUP(AgentTierChange[[#This Row],[FBID]],MasterAgentList[FB ID],MasterAgentList[Wave])</f>
        <v>33</v>
      </c>
      <c r="J141" s="66" t="str">
        <f t="shared" si="2"/>
        <v/>
      </c>
    </row>
    <row r="142" spans="1:10" x14ac:dyDescent="0.2">
      <c r="A142" s="35" t="str">
        <f>_xlfn.XLOOKUP(AgentTierChange[[#This Row],[Agent Name]],MasterAgentList[Agent Name],MasterAgentList[FB ID])</f>
        <v>100061626807357</v>
      </c>
      <c r="B142" s="1" t="s">
        <v>113</v>
      </c>
      <c r="C142" s="1" t="s">
        <v>51</v>
      </c>
      <c r="D142" s="18">
        <v>44322</v>
      </c>
      <c r="E142" s="19">
        <v>44443</v>
      </c>
      <c r="F142" s="1">
        <f ca="1">IF(AND(AgentTierChange[[#This Row],[Tier Start Date]]&lt;=TODAY(),AgentTierChange[[#This Row],[Tier End Date]]&gt;TODAY()),1,0)</f>
        <v>0</v>
      </c>
      <c r="G142" s="21">
        <f>IFERROR(IF((_xlfn.XLOOKUP(AgentTierChange[[#This Row],[Agent Name]],MasterAgentList[Agent Name],MasterAgentList[Status])=""),1,0),"")</f>
        <v>0</v>
      </c>
      <c r="H142" s="18">
        <f>_xlfn.XLOOKUP(AgentTierChange[[#This Row],[Agent Name]],MasterAgentList[Agent Name],MasterAgentList[Live Start Date])</f>
        <v>44232</v>
      </c>
      <c r="I142" s="20">
        <f>_xlfn.XLOOKUP(AgentTierChange[[#This Row],[FBID]],MasterAgentList[FB ID],MasterAgentList[Wave])</f>
        <v>33</v>
      </c>
      <c r="J142" s="66" t="str">
        <f t="shared" si="2"/>
        <v>Match</v>
      </c>
    </row>
    <row r="143" spans="1:10" x14ac:dyDescent="0.2">
      <c r="A143" s="88" t="str">
        <f>_xlfn.XLOOKUP(AgentTierChange[[#This Row],[Agent Name]],MasterAgentList[Agent Name],MasterAgentList[FB ID])</f>
        <v>100061626807357</v>
      </c>
      <c r="B143" s="61" t="s">
        <v>113</v>
      </c>
      <c r="C143" s="64" t="s">
        <v>127</v>
      </c>
      <c r="D143" s="65">
        <v>44444</v>
      </c>
      <c r="E143" s="19">
        <f>IF(AgentTierChange[[#This Row],[Tier]]="Nesting",AgentTierChange[[#This Row],[Live Start Date]]+89,IF(AgentTierChange[[#This Row],[Agent Name]]&lt;&gt;B144,54789,""))</f>
        <v>54789</v>
      </c>
      <c r="F143" s="66">
        <f ca="1">IF(AND(AgentTierChange[[#This Row],[Tier Start Date]]&lt;=TODAY(),AgentTierChange[[#This Row],[Tier End Date]]&gt;TODAY()),1,0)</f>
        <v>1</v>
      </c>
      <c r="G143" s="66">
        <f>IFERROR(IF((_xlfn.XLOOKUP(AgentTierChange[[#This Row],[Agent Name]],MasterAgentList[Agent Name],MasterAgentList[Status])=""),1,0),"")</f>
        <v>0</v>
      </c>
      <c r="H143" s="67">
        <f>_xlfn.XLOOKUP(AgentTierChange[[#This Row],[Agent Name]],MasterAgentList[Agent Name],MasterAgentList[Live Start Date])</f>
        <v>44232</v>
      </c>
      <c r="I143" s="66">
        <f>_xlfn.XLOOKUP(AgentTierChange[[#This Row],[FBID]],MasterAgentList[FB ID],MasterAgentList[Wave])</f>
        <v>33</v>
      </c>
      <c r="J143" s="66" t="str">
        <f t="shared" si="2"/>
        <v>Match</v>
      </c>
    </row>
    <row r="144" spans="1:10" x14ac:dyDescent="0.2">
      <c r="A144" s="35" t="str">
        <f>_xlfn.XLOOKUP(AgentTierChange[[#This Row],[Agent Name]],MasterAgentList[Agent Name],MasterAgentList[FB ID])</f>
        <v>100053695779042</v>
      </c>
      <c r="B144" s="23" t="s">
        <v>88</v>
      </c>
      <c r="C144" s="1" t="s">
        <v>43</v>
      </c>
      <c r="D144" s="18">
        <v>44046</v>
      </c>
      <c r="E144" s="19">
        <f>IF(AgentTierChange[[#This Row],[Tier]]="Nesting",AgentTierChange[[#This Row],[Live Start Date]]+89,IF(AgentTierChange[[#This Row],[Agent Name]]&lt;&gt;B145,54789,""))</f>
        <v>44135</v>
      </c>
      <c r="F144" s="1">
        <f ca="1">IF(AND(AgentTierChange[[#This Row],[Tier Start Date]]&lt;=TODAY(),AgentTierChange[[#This Row],[Tier End Date]]&gt;TODAY()),1,0)</f>
        <v>0</v>
      </c>
      <c r="G144" s="21">
        <f>IFERROR(IF((_xlfn.XLOOKUP(AgentTierChange[[#This Row],[Agent Name]],MasterAgentList[Agent Name],MasterAgentList[Status])=""),1,0),"")</f>
        <v>0</v>
      </c>
      <c r="H144" s="18">
        <f>_xlfn.XLOOKUP(AgentTierChange[[#This Row],[Agent Name]],MasterAgentList[Agent Name],MasterAgentList[Live Start Date])</f>
        <v>44046</v>
      </c>
      <c r="I144" s="20">
        <f>_xlfn.XLOOKUP(AgentTierChange[[#This Row],[FBID]],MasterAgentList[FB ID],MasterAgentList[Wave])</f>
        <v>29</v>
      </c>
      <c r="J144" s="66" t="str">
        <f t="shared" si="2"/>
        <v/>
      </c>
    </row>
    <row r="145" spans="1:10" x14ac:dyDescent="0.2">
      <c r="A145" s="35" t="str">
        <f>_xlfn.XLOOKUP(AgentTierChange[[#This Row],[Agent Name]],MasterAgentList[Agent Name],MasterAgentList[FB ID])</f>
        <v>100053695779042</v>
      </c>
      <c r="B145" s="23" t="s">
        <v>88</v>
      </c>
      <c r="C145" s="1" t="s">
        <v>53</v>
      </c>
      <c r="D145" s="18">
        <v>44136</v>
      </c>
      <c r="E145" s="19">
        <v>44253</v>
      </c>
      <c r="F145" s="1">
        <f ca="1">IF(AND(AgentTierChange[[#This Row],[Tier Start Date]]&lt;=TODAY(),AgentTierChange[[#This Row],[Tier End Date]]&gt;TODAY()),1,0)</f>
        <v>0</v>
      </c>
      <c r="G145" s="21">
        <f>IFERROR(IF((_xlfn.XLOOKUP(AgentTierChange[[#This Row],[Agent Name]],MasterAgentList[Agent Name],MasterAgentList[Status])=""),1,0),"")</f>
        <v>0</v>
      </c>
      <c r="H145" s="18">
        <f>_xlfn.XLOOKUP(AgentTierChange[[#This Row],[Agent Name]],MasterAgentList[Agent Name],MasterAgentList[Live Start Date])</f>
        <v>44046</v>
      </c>
      <c r="I145" s="20">
        <f>_xlfn.XLOOKUP(AgentTierChange[[#This Row],[FBID]],MasterAgentList[FB ID],MasterAgentList[Wave])</f>
        <v>29</v>
      </c>
      <c r="J145" s="66" t="str">
        <f t="shared" si="2"/>
        <v>Match</v>
      </c>
    </row>
    <row r="146" spans="1:10" x14ac:dyDescent="0.2">
      <c r="A146" s="35" t="str">
        <f>_xlfn.XLOOKUP(AgentTierChange[[#This Row],[Agent Name]],MasterAgentList[Agent Name],MasterAgentList[FB ID])</f>
        <v>100053695779042</v>
      </c>
      <c r="B146" s="1" t="s">
        <v>88</v>
      </c>
      <c r="C146" s="1" t="s">
        <v>51</v>
      </c>
      <c r="D146" s="18">
        <v>44254</v>
      </c>
      <c r="E146" s="19">
        <f>IF(AgentTierChange[[#This Row],[Tier]]="Nesting",AgentTierChange[[#This Row],[Live Start Date]]+89,IF(AgentTierChange[[#This Row],[Agent Name]]&lt;&gt;B147,54789,""))</f>
        <v>54789</v>
      </c>
      <c r="F146" s="1">
        <f ca="1">IF(AND(AgentTierChange[[#This Row],[Tier Start Date]]&lt;=TODAY(),AgentTierChange[[#This Row],[Tier End Date]]&gt;TODAY()),1,0)</f>
        <v>1</v>
      </c>
      <c r="G146" s="1">
        <f>IFERROR(IF((_xlfn.XLOOKUP(AgentTierChange[[#This Row],[Agent Name]],MasterAgentList[Agent Name],MasterAgentList[Status])=""),1,0),"")</f>
        <v>0</v>
      </c>
      <c r="H146" s="18">
        <f>_xlfn.XLOOKUP(AgentTierChange[[#This Row],[Agent Name]],MasterAgentList[Agent Name],MasterAgentList[Live Start Date])</f>
        <v>44046</v>
      </c>
      <c r="I146" s="20">
        <f>_xlfn.XLOOKUP(AgentTierChange[[#This Row],[FBID]],MasterAgentList[FB ID],MasterAgentList[Wave])</f>
        <v>29</v>
      </c>
      <c r="J146" s="66" t="str">
        <f t="shared" si="2"/>
        <v>Match</v>
      </c>
    </row>
    <row r="147" spans="1:10" x14ac:dyDescent="0.2">
      <c r="A147" s="35" t="str">
        <f>_xlfn.XLOOKUP(AgentTierChange[[#This Row],[Agent Name]],MasterAgentList[Agent Name],MasterAgentList[FB ID])</f>
        <v>100064053351408</v>
      </c>
      <c r="B147" s="1" t="s">
        <v>147</v>
      </c>
      <c r="C147" s="1" t="s">
        <v>43</v>
      </c>
      <c r="D147" s="18">
        <v>44337</v>
      </c>
      <c r="E147" s="19">
        <f>IF(AgentTierChange[[#This Row],[Tier]]="Nesting",AgentTierChange[[#This Row],[Live Start Date]]+89,IF(AgentTierChange[[#This Row],[Agent Name]]&lt;&gt;#REF!,54789,""))</f>
        <v>44426</v>
      </c>
      <c r="F147" s="1">
        <f ca="1">IF(AND(AgentTierChange[[#This Row],[Tier Start Date]]&lt;=TODAY(),AgentTierChange[[#This Row],[Tier End Date]]&gt;TODAY()),1,0)</f>
        <v>0</v>
      </c>
      <c r="G147" s="21">
        <f>IFERROR(IF((_xlfn.XLOOKUP(AgentTierChange[[#This Row],[Agent Name]],MasterAgentList[Agent Name],MasterAgentList[Status])=""),1,0),"")</f>
        <v>0</v>
      </c>
      <c r="H147" s="18">
        <f>_xlfn.XLOOKUP(AgentTierChange[[#This Row],[Agent Name]],MasterAgentList[Agent Name],MasterAgentList[Live Start Date])</f>
        <v>44337</v>
      </c>
      <c r="I147" s="20">
        <f>_xlfn.XLOOKUP(AgentTierChange[[#This Row],[FBID]],MasterAgentList[FB ID],MasterAgentList[Wave])</f>
        <v>37</v>
      </c>
      <c r="J147" s="66" t="str">
        <f t="shared" si="2"/>
        <v/>
      </c>
    </row>
    <row r="148" spans="1:10" x14ac:dyDescent="0.2">
      <c r="A148" s="88" t="str">
        <f>_xlfn.XLOOKUP(AgentTierChange[[#This Row],[Agent Name]],MasterAgentList[Agent Name],MasterAgentList[FB ID])</f>
        <v>100064053351408</v>
      </c>
      <c r="B148" s="1" t="s">
        <v>147</v>
      </c>
      <c r="C148" s="64" t="s">
        <v>53</v>
      </c>
      <c r="D148" s="65">
        <v>44427</v>
      </c>
      <c r="E148" s="19">
        <f>IF(AgentTierChange[[#This Row],[Tier]]="Nesting",AgentTierChange[[#This Row],[Live Start Date]]+89,IF(AgentTierChange[[#This Row],[Agent Name]]&lt;&gt;B149,54789,""))</f>
        <v>54789</v>
      </c>
      <c r="F148" s="66">
        <f ca="1">IF(AND(AgentTierChange[[#This Row],[Tier Start Date]]&lt;=TODAY(),AgentTierChange[[#This Row],[Tier End Date]]&gt;TODAY()),1,0)</f>
        <v>1</v>
      </c>
      <c r="G148" s="66">
        <f>IFERROR(IF((_xlfn.XLOOKUP(AgentTierChange[[#This Row],[Agent Name]],MasterAgentList[Agent Name],MasterAgentList[Status])=""),1,0),"")</f>
        <v>0</v>
      </c>
      <c r="H148" s="67">
        <f>_xlfn.XLOOKUP(AgentTierChange[[#This Row],[Agent Name]],MasterAgentList[Agent Name],MasterAgentList[Live Start Date])</f>
        <v>44337</v>
      </c>
      <c r="I148" s="66">
        <f>_xlfn.XLOOKUP(AgentTierChange[[#This Row],[FBID]],MasterAgentList[FB ID],MasterAgentList[Wave])</f>
        <v>37</v>
      </c>
      <c r="J148" s="66" t="str">
        <f t="shared" si="2"/>
        <v>Match</v>
      </c>
    </row>
    <row r="149" spans="1:10" x14ac:dyDescent="0.2">
      <c r="A149" s="87" t="str">
        <f>_xlfn.XLOOKUP(AgentTierChange[[#This Row],[Agent Name]],MasterAgentList[Agent Name],MasterAgentList[FB ID])</f>
        <v>100068338263066</v>
      </c>
      <c r="B149" s="20" t="s">
        <v>346</v>
      </c>
      <c r="C149" s="5" t="s">
        <v>43</v>
      </c>
      <c r="D149" s="24">
        <v>44361</v>
      </c>
      <c r="E149" s="19">
        <f>IF(AgentTierChange[[#This Row],[Tier]]="Nesting",AgentTierChange[[#This Row],[Live Start Date]]+89,IF(AgentTierChange[[#This Row],[Agent Name]]&lt;&gt;B150,54789,""))</f>
        <v>44450</v>
      </c>
      <c r="F149" s="2">
        <f ca="1">IF(AND(AgentTierChange[[#This Row],[Tier Start Date]]&lt;=TODAY(),AgentTierChange[[#This Row],[Tier End Date]]&gt;TODAY()),1,0)</f>
        <v>0</v>
      </c>
      <c r="G149" s="2">
        <f>IFERROR(IF((_xlfn.XLOOKUP(AgentTierChange[[#This Row],[Agent Name]],MasterAgentList[Agent Name],MasterAgentList[Status])=""),1,0),"")</f>
        <v>0</v>
      </c>
      <c r="H149" s="22">
        <f>_xlfn.XLOOKUP(AgentTierChange[[#This Row],[Agent Name]],MasterAgentList[Agent Name],MasterAgentList[Live Start Date])</f>
        <v>44361</v>
      </c>
      <c r="I149" s="20">
        <f>_xlfn.XLOOKUP(AgentTierChange[[#This Row],[FBID]],MasterAgentList[FB ID],MasterAgentList[Wave])</f>
        <v>38</v>
      </c>
      <c r="J149" s="66" t="str">
        <f t="shared" si="2"/>
        <v/>
      </c>
    </row>
    <row r="150" spans="1:10" x14ac:dyDescent="0.2">
      <c r="A150" s="87" t="str">
        <f>_xlfn.XLOOKUP(AgentTierChange[[#This Row],[Agent Name]],MasterAgentList[Agent Name],MasterAgentList[FB ID])</f>
        <v>100068338263066</v>
      </c>
      <c r="B150" s="20" t="s">
        <v>346</v>
      </c>
      <c r="C150" s="5" t="s">
        <v>53</v>
      </c>
      <c r="D150" s="24">
        <v>44451</v>
      </c>
      <c r="E150" s="19">
        <f>IF(AgentTierChange[[#This Row],[Tier]]="Nesting",AgentTierChange[[#This Row],[Live Start Date]]+89,IF(AgentTierChange[[#This Row],[Agent Name]]&lt;&gt;B151,54789,""))</f>
        <v>54789</v>
      </c>
      <c r="F150" s="2">
        <f ca="1">IF(AND(AgentTierChange[[#This Row],[Tier Start Date]]&lt;=TODAY(),AgentTierChange[[#This Row],[Tier End Date]]&gt;TODAY()),1,0)</f>
        <v>1</v>
      </c>
      <c r="G150" s="2">
        <f>IFERROR(IF((_xlfn.XLOOKUP(AgentTierChange[[#This Row],[Agent Name]],MasterAgentList[Agent Name],MasterAgentList[Status])=""),1,0),"")</f>
        <v>0</v>
      </c>
      <c r="H150" s="22">
        <f>_xlfn.XLOOKUP(AgentTierChange[[#This Row],[Agent Name]],MasterAgentList[Agent Name],MasterAgentList[Live Start Date])</f>
        <v>44361</v>
      </c>
      <c r="I150" s="20">
        <f>_xlfn.XLOOKUP(AgentTierChange[[#This Row],[FBID]],MasterAgentList[FB ID],MasterAgentList[Wave])</f>
        <v>38</v>
      </c>
      <c r="J150" s="66" t="str">
        <f t="shared" si="2"/>
        <v>Match</v>
      </c>
    </row>
    <row r="151" spans="1:10" x14ac:dyDescent="0.2">
      <c r="A151" s="87" t="str">
        <f>_xlfn.XLOOKUP(AgentTierChange[[#This Row],[Agent Name]],MasterAgentList[Agent Name],MasterAgentList[FB ID])</f>
        <v>100068007771216</v>
      </c>
      <c r="B151" s="20" t="s">
        <v>347</v>
      </c>
      <c r="C151" s="5" t="s">
        <v>43</v>
      </c>
      <c r="D151" s="24">
        <v>44361</v>
      </c>
      <c r="E151" s="19">
        <f>IF(AgentTierChange[[#This Row],[Tier]]="Nesting",AgentTierChange[[#This Row],[Live Start Date]]+89,IF(AgentTierChange[[#This Row],[Agent Name]]&lt;&gt;B152,54789,""))</f>
        <v>44450</v>
      </c>
      <c r="F151" s="2">
        <f ca="1">IF(AND(AgentTierChange[[#This Row],[Tier Start Date]]&lt;=TODAY(),AgentTierChange[[#This Row],[Tier End Date]]&gt;TODAY()),1,0)</f>
        <v>0</v>
      </c>
      <c r="G151" s="2">
        <f>IFERROR(IF((_xlfn.XLOOKUP(AgentTierChange[[#This Row],[Agent Name]],MasterAgentList[Agent Name],MasterAgentList[Status])=""),1,0),"")</f>
        <v>1</v>
      </c>
      <c r="H151" s="22">
        <f>_xlfn.XLOOKUP(AgentTierChange[[#This Row],[Agent Name]],MasterAgentList[Agent Name],MasterAgentList[Live Start Date])</f>
        <v>44361</v>
      </c>
      <c r="I151" s="20">
        <f>_xlfn.XLOOKUP(AgentTierChange[[#This Row],[FBID]],MasterAgentList[FB ID],MasterAgentList[Wave])</f>
        <v>38</v>
      </c>
      <c r="J151" s="66" t="str">
        <f t="shared" si="2"/>
        <v/>
      </c>
    </row>
    <row r="152" spans="1:10" x14ac:dyDescent="0.2">
      <c r="A152" s="87" t="str">
        <f>_xlfn.XLOOKUP(AgentTierChange[[#This Row],[Agent Name]],MasterAgentList[Agent Name],MasterAgentList[FB ID])</f>
        <v>100068007771216</v>
      </c>
      <c r="B152" s="20" t="s">
        <v>347</v>
      </c>
      <c r="C152" s="5" t="s">
        <v>53</v>
      </c>
      <c r="D152" s="24">
        <v>44451</v>
      </c>
      <c r="E152" s="19">
        <f>IF(AgentTierChange[[#This Row],[Tier]]="Nesting",AgentTierChange[[#This Row],[Live Start Date]]+89,IF(AgentTierChange[[#This Row],[Agent Name]]&lt;&gt;B153,54789,""))</f>
        <v>54789</v>
      </c>
      <c r="F152" s="2">
        <f ca="1">IF(AND(AgentTierChange[[#This Row],[Tier Start Date]]&lt;=TODAY(),AgentTierChange[[#This Row],[Tier End Date]]&gt;TODAY()),1,0)</f>
        <v>1</v>
      </c>
      <c r="G152" s="2">
        <f>IFERROR(IF((_xlfn.XLOOKUP(AgentTierChange[[#This Row],[Agent Name]],MasterAgentList[Agent Name],MasterAgentList[Status])=""),1,0),"")</f>
        <v>1</v>
      </c>
      <c r="H152" s="22">
        <f>_xlfn.XLOOKUP(AgentTierChange[[#This Row],[Agent Name]],MasterAgentList[Agent Name],MasterAgentList[Live Start Date])</f>
        <v>44361</v>
      </c>
      <c r="I152" s="20">
        <f>_xlfn.XLOOKUP(AgentTierChange[[#This Row],[FBID]],MasterAgentList[FB ID],MasterAgentList[Wave])</f>
        <v>38</v>
      </c>
      <c r="J152" s="66" t="str">
        <f t="shared" si="2"/>
        <v>Match</v>
      </c>
    </row>
    <row r="153" spans="1:10" x14ac:dyDescent="0.2">
      <c r="A153" s="35" t="str">
        <f>_xlfn.XLOOKUP(AgentTierChange[[#This Row],[Agent Name]],MasterAgentList[Agent Name],MasterAgentList[FB ID])</f>
        <v>100069914588501</v>
      </c>
      <c r="B153" s="1" t="s">
        <v>2842</v>
      </c>
      <c r="C153" s="1" t="s">
        <v>43</v>
      </c>
      <c r="D153" s="24">
        <v>44396</v>
      </c>
      <c r="E153" s="19">
        <f>IF(AgentTierChange[[#This Row],[Tier]]="Nesting",AgentTierChange[[#This Row],[Live Start Date]]+89,IF(AgentTierChange[[#This Row],[Agent Name]]&lt;&gt;B154,54789,""))</f>
        <v>44485</v>
      </c>
      <c r="F153" s="2">
        <f ca="1">IF(AND(AgentTierChange[[#This Row],[Tier Start Date]]&lt;=TODAY(),AgentTierChange[[#This Row],[Tier End Date]]&gt;TODAY()),1,0)</f>
        <v>0</v>
      </c>
      <c r="G153" s="2">
        <f>IFERROR(IF((_xlfn.XLOOKUP(AgentTierChange[[#This Row],[Agent Name]],MasterAgentList[Agent Name],MasterAgentList[Status])=""),1,0),"")</f>
        <v>1</v>
      </c>
      <c r="H153" s="22">
        <f>_xlfn.XLOOKUP(AgentTierChange[[#This Row],[Agent Name]],MasterAgentList[Agent Name],MasterAgentList[Live Start Date])</f>
        <v>44396</v>
      </c>
      <c r="I153" s="20">
        <f>_xlfn.XLOOKUP(AgentTierChange[[#This Row],[FBID]],MasterAgentList[FB ID],MasterAgentList[Wave])</f>
        <v>39</v>
      </c>
      <c r="J153" s="66" t="str">
        <f t="shared" si="2"/>
        <v/>
      </c>
    </row>
    <row r="154" spans="1:10" x14ac:dyDescent="0.2">
      <c r="A154" s="35" t="str">
        <f>_xlfn.XLOOKUP(AgentTierChange[[#This Row],[Agent Name]],MasterAgentList[Agent Name],MasterAgentList[FB ID])</f>
        <v>100069914588501</v>
      </c>
      <c r="B154" s="1" t="s">
        <v>2842</v>
      </c>
      <c r="C154" s="1" t="s">
        <v>53</v>
      </c>
      <c r="D154" s="24">
        <v>44486</v>
      </c>
      <c r="E154" s="19">
        <f>IF(AgentTierChange[[#This Row],[Tier]]="Nesting",AgentTierChange[[#This Row],[Live Start Date]]+89,IF(AgentTierChange[[#This Row],[Agent Name]]&lt;&gt;B155,54789,""))</f>
        <v>54789</v>
      </c>
      <c r="F154" s="2">
        <f ca="1">IF(AND(AgentTierChange[[#This Row],[Tier Start Date]]&lt;=TODAY(),AgentTierChange[[#This Row],[Tier End Date]]&gt;TODAY()),1,0)</f>
        <v>1</v>
      </c>
      <c r="G154" s="2">
        <f>IFERROR(IF((_xlfn.XLOOKUP(AgentTierChange[[#This Row],[Agent Name]],MasterAgentList[Agent Name],MasterAgentList[Status])=""),1,0),"")</f>
        <v>1</v>
      </c>
      <c r="H154" s="22">
        <f>_xlfn.XLOOKUP(AgentTierChange[[#This Row],[Agent Name]],MasterAgentList[Agent Name],MasterAgentList[Live Start Date])</f>
        <v>44396</v>
      </c>
      <c r="I154" s="20">
        <f>_xlfn.XLOOKUP(AgentTierChange[[#This Row],[FBID]],MasterAgentList[FB ID],MasterAgentList[Wave])</f>
        <v>39</v>
      </c>
      <c r="J154" s="66" t="str">
        <f t="shared" si="2"/>
        <v>Match</v>
      </c>
    </row>
    <row r="155" spans="1:10" x14ac:dyDescent="0.2">
      <c r="A155" s="88" t="str">
        <f>_xlfn.XLOOKUP(AgentTierChange[[#This Row],[Agent Name]],MasterAgentList[Agent Name],MasterAgentList[FB ID])</f>
        <v>100053485771103</v>
      </c>
      <c r="B155" s="64" t="s">
        <v>6431</v>
      </c>
      <c r="C155" s="64" t="s">
        <v>43</v>
      </c>
      <c r="D155" s="65">
        <v>44488</v>
      </c>
      <c r="E155" s="19">
        <f>IF(AgentTierChange[[#This Row],[Tier]]="Nesting",AgentTierChange[[#This Row],[Live Start Date]]+89,IF(AgentTierChange[[#This Row],[Agent Name]]&lt;&gt;B156,54789,""))</f>
        <v>44577</v>
      </c>
      <c r="F155" s="66">
        <f ca="1">IF(AND(AgentTierChange[[#This Row],[Tier Start Date]]&lt;=TODAY(),AgentTierChange[[#This Row],[Tier End Date]]&gt;TODAY()),1,0)</f>
        <v>1</v>
      </c>
      <c r="G155" s="66">
        <f>IFERROR(IF((_xlfn.XLOOKUP(AgentTierChange[[#This Row],[Agent Name]],MasterAgentList[Agent Name],MasterAgentList[Status])=""),1,0),"")</f>
        <v>1</v>
      </c>
      <c r="H155" s="67">
        <f>_xlfn.XLOOKUP(AgentTierChange[[#This Row],[Agent Name]],MasterAgentList[Agent Name],MasterAgentList[Live Start Date])</f>
        <v>44488</v>
      </c>
      <c r="I155" s="66">
        <f>_xlfn.XLOOKUP(AgentTierChange[[#This Row],[FBID]],MasterAgentList[FB ID],MasterAgentList[Wave])</f>
        <v>43</v>
      </c>
      <c r="J155" s="66" t="str">
        <f t="shared" si="2"/>
        <v/>
      </c>
    </row>
    <row r="156" spans="1:10" x14ac:dyDescent="0.2">
      <c r="A156" s="88" t="str">
        <f>_xlfn.XLOOKUP(AgentTierChange[[#This Row],[Agent Name]],MasterAgentList[Agent Name],MasterAgentList[FB ID])</f>
        <v>100053485771103</v>
      </c>
      <c r="B156" s="64" t="s">
        <v>6431</v>
      </c>
      <c r="C156" s="64" t="s">
        <v>53</v>
      </c>
      <c r="D156" s="65">
        <v>44578</v>
      </c>
      <c r="E156" s="19">
        <f>IF(AgentTierChange[[#This Row],[Tier]]="Nesting",AgentTierChange[[#This Row],[Live Start Date]]+89,IF(AgentTierChange[[#This Row],[Agent Name]]&lt;&gt;B157,54789,""))</f>
        <v>54789</v>
      </c>
      <c r="F156" s="66">
        <f ca="1">IF(AND(AgentTierChange[[#This Row],[Tier Start Date]]&lt;=TODAY(),AgentTierChange[[#This Row],[Tier End Date]]&gt;TODAY()),1,0)</f>
        <v>0</v>
      </c>
      <c r="G156" s="66">
        <f>IFERROR(IF((_xlfn.XLOOKUP(AgentTierChange[[#This Row],[Agent Name]],MasterAgentList[Agent Name],MasterAgentList[Status])=""),1,0),"")</f>
        <v>1</v>
      </c>
      <c r="H156" s="67">
        <f>_xlfn.XLOOKUP(AgentTierChange[[#This Row],[Agent Name]],MasterAgentList[Agent Name],MasterAgentList[Live Start Date])</f>
        <v>44488</v>
      </c>
      <c r="I156" s="66">
        <f>_xlfn.XLOOKUP(AgentTierChange[[#This Row],[FBID]],MasterAgentList[FB ID],MasterAgentList[Wave])</f>
        <v>43</v>
      </c>
      <c r="J156" s="66" t="str">
        <f t="shared" si="2"/>
        <v>Match</v>
      </c>
    </row>
    <row r="157" spans="1:10" x14ac:dyDescent="0.2">
      <c r="A157" s="88" t="str">
        <f>_xlfn.XLOOKUP(AgentTierChange[[#This Row],[Agent Name]],MasterAgentList[Agent Name],MasterAgentList[FB ID])</f>
        <v>100073432803887</v>
      </c>
      <c r="B157" s="64" t="s">
        <v>6432</v>
      </c>
      <c r="C157" s="64" t="s">
        <v>43</v>
      </c>
      <c r="D157" s="65">
        <v>44488</v>
      </c>
      <c r="E157" s="19">
        <f>IF(AgentTierChange[[#This Row],[Tier]]="Nesting",AgentTierChange[[#This Row],[Live Start Date]]+89,IF(AgentTierChange[[#This Row],[Agent Name]]&lt;&gt;B158,54789,""))</f>
        <v>44577</v>
      </c>
      <c r="F157" s="66">
        <f ca="1">IF(AND(AgentTierChange[[#This Row],[Tier Start Date]]&lt;=TODAY(),AgentTierChange[[#This Row],[Tier End Date]]&gt;TODAY()),1,0)</f>
        <v>1</v>
      </c>
      <c r="G157" s="66">
        <f>IFERROR(IF((_xlfn.XLOOKUP(AgentTierChange[[#This Row],[Agent Name]],MasterAgentList[Agent Name],MasterAgentList[Status])=""),1,0),"")</f>
        <v>1</v>
      </c>
      <c r="H157" s="67">
        <f>_xlfn.XLOOKUP(AgentTierChange[[#This Row],[Agent Name]],MasterAgentList[Agent Name],MasterAgentList[Live Start Date])</f>
        <v>44488</v>
      </c>
      <c r="I157" s="66">
        <f>_xlfn.XLOOKUP(AgentTierChange[[#This Row],[FBID]],MasterAgentList[FB ID],MasterAgentList[Wave])</f>
        <v>43</v>
      </c>
      <c r="J157" s="66" t="str">
        <f t="shared" si="2"/>
        <v/>
      </c>
    </row>
    <row r="158" spans="1:10" x14ac:dyDescent="0.2">
      <c r="A158" s="88" t="str">
        <f>_xlfn.XLOOKUP(AgentTierChange[[#This Row],[Agent Name]],MasterAgentList[Agent Name],MasterAgentList[FB ID])</f>
        <v>100073432803887</v>
      </c>
      <c r="B158" s="64" t="s">
        <v>6432</v>
      </c>
      <c r="C158" s="64" t="s">
        <v>53</v>
      </c>
      <c r="D158" s="65">
        <v>44578</v>
      </c>
      <c r="E158" s="19">
        <f>IF(AgentTierChange[[#This Row],[Tier]]="Nesting",AgentTierChange[[#This Row],[Live Start Date]]+89,IF(AgentTierChange[[#This Row],[Agent Name]]&lt;&gt;B159,54789,""))</f>
        <v>54789</v>
      </c>
      <c r="F158" s="66">
        <f ca="1">IF(AND(AgentTierChange[[#This Row],[Tier Start Date]]&lt;=TODAY(),AgentTierChange[[#This Row],[Tier End Date]]&gt;TODAY()),1,0)</f>
        <v>0</v>
      </c>
      <c r="G158" s="66">
        <f>IFERROR(IF((_xlfn.XLOOKUP(AgentTierChange[[#This Row],[Agent Name]],MasterAgentList[Agent Name],MasterAgentList[Status])=""),1,0),"")</f>
        <v>1</v>
      </c>
      <c r="H158" s="67">
        <f>_xlfn.XLOOKUP(AgentTierChange[[#This Row],[Agent Name]],MasterAgentList[Agent Name],MasterAgentList[Live Start Date])</f>
        <v>44488</v>
      </c>
      <c r="I158" s="66">
        <f>_xlfn.XLOOKUP(AgentTierChange[[#This Row],[FBID]],MasterAgentList[FB ID],MasterAgentList[Wave])</f>
        <v>43</v>
      </c>
      <c r="J158" s="66" t="str">
        <f t="shared" si="2"/>
        <v>Match</v>
      </c>
    </row>
    <row r="159" spans="1:10" x14ac:dyDescent="0.2">
      <c r="A159" s="35" t="str">
        <f>_xlfn.XLOOKUP(AgentTierChange[[#This Row],[Agent Name]],MasterAgentList[Agent Name],MasterAgentList[FB ID])</f>
        <v>100023077596935</v>
      </c>
      <c r="B159" s="1" t="s">
        <v>11</v>
      </c>
      <c r="C159" s="1" t="s">
        <v>42</v>
      </c>
      <c r="D159" s="18">
        <v>43080</v>
      </c>
      <c r="E159" s="19">
        <v>43677</v>
      </c>
      <c r="F159" s="1">
        <f ca="1">IF(AND(AgentTierChange[[#This Row],[Tier Start Date]]&lt;=TODAY(),AgentTierChange[[#This Row],[Tier End Date]]&gt;TODAY()),1,0)</f>
        <v>0</v>
      </c>
      <c r="G159" s="21">
        <f>IFERROR(IF((_xlfn.XLOOKUP(AgentTierChange[[#This Row],[Agent Name]],MasterAgentList[Agent Name],MasterAgentList[Status])=""),1,0),"")</f>
        <v>1</v>
      </c>
      <c r="H159" s="18">
        <f>_xlfn.XLOOKUP(AgentTierChange[[#This Row],[Agent Name]],MasterAgentList[Agent Name],MasterAgentList[Live Start Date])</f>
        <v>43080</v>
      </c>
      <c r="I159" s="20">
        <f>_xlfn.XLOOKUP(AgentTierChange[[#This Row],[FBID]],MasterAgentList[FB ID],MasterAgentList[Wave])</f>
        <v>7</v>
      </c>
      <c r="J159" s="66" t="str">
        <f t="shared" si="2"/>
        <v/>
      </c>
    </row>
    <row r="160" spans="1:10" x14ac:dyDescent="0.2">
      <c r="A160" s="35" t="str">
        <f>_xlfn.XLOOKUP(AgentTierChange[[#This Row],[Agent Name]],MasterAgentList[Agent Name],MasterAgentList[FB ID])</f>
        <v>100023077596935</v>
      </c>
      <c r="B160" s="1" t="s">
        <v>11</v>
      </c>
      <c r="C160" s="1" t="s">
        <v>47</v>
      </c>
      <c r="D160" s="18">
        <v>43678</v>
      </c>
      <c r="E160" s="19">
        <v>43890</v>
      </c>
      <c r="F160" s="1">
        <f ca="1">IF(AND(AgentTierChange[[#This Row],[Tier Start Date]]&lt;=TODAY(),AgentTierChange[[#This Row],[Tier End Date]]&gt;TODAY()),1,0)</f>
        <v>0</v>
      </c>
      <c r="G160" s="21">
        <f>IFERROR(IF((_xlfn.XLOOKUP(AgentTierChange[[#This Row],[Agent Name]],MasterAgentList[Agent Name],MasterAgentList[Status])=""),1,0),"")</f>
        <v>1</v>
      </c>
      <c r="H160" s="18">
        <f>_xlfn.XLOOKUP(AgentTierChange[[#This Row],[Agent Name]],MasterAgentList[Agent Name],MasterAgentList[Live Start Date])</f>
        <v>43080</v>
      </c>
      <c r="I160" s="20">
        <f>_xlfn.XLOOKUP(AgentTierChange[[#This Row],[FBID]],MasterAgentList[FB ID],MasterAgentList[Wave])</f>
        <v>7</v>
      </c>
      <c r="J160" s="66" t="str">
        <f t="shared" si="2"/>
        <v>Match</v>
      </c>
    </row>
    <row r="161" spans="1:10" x14ac:dyDescent="0.2">
      <c r="A161" s="35" t="str">
        <f>_xlfn.XLOOKUP(AgentTierChange[[#This Row],[Agent Name]],MasterAgentList[Agent Name],MasterAgentList[FB ID])</f>
        <v>100023077596935</v>
      </c>
      <c r="B161" s="1" t="s">
        <v>11</v>
      </c>
      <c r="C161" s="1" t="s">
        <v>51</v>
      </c>
      <c r="D161" s="18">
        <v>43891</v>
      </c>
      <c r="E161" s="19">
        <v>44073</v>
      </c>
      <c r="F161" s="1">
        <f ca="1">IF(AND(AgentTierChange[[#This Row],[Tier Start Date]]&lt;=TODAY(),AgentTierChange[[#This Row],[Tier End Date]]&gt;TODAY()),1,0)</f>
        <v>0</v>
      </c>
      <c r="G161" s="21">
        <f>IFERROR(IF((_xlfn.XLOOKUP(AgentTierChange[[#This Row],[Agent Name]],MasterAgentList[Agent Name],MasterAgentList[Status])=""),1,0),"")</f>
        <v>1</v>
      </c>
      <c r="H161" s="18">
        <f>_xlfn.XLOOKUP(AgentTierChange[[#This Row],[Agent Name]],MasterAgentList[Agent Name],MasterAgentList[Live Start Date])</f>
        <v>43080</v>
      </c>
      <c r="I161" s="20">
        <f>_xlfn.XLOOKUP(AgentTierChange[[#This Row],[FBID]],MasterAgentList[FB ID],MasterAgentList[Wave])</f>
        <v>7</v>
      </c>
      <c r="J161" s="66" t="str">
        <f t="shared" si="2"/>
        <v>Match</v>
      </c>
    </row>
    <row r="162" spans="1:10" x14ac:dyDescent="0.2">
      <c r="A162" s="35" t="str">
        <f>_xlfn.XLOOKUP(AgentTierChange[[#This Row],[Agent Name]],MasterAgentList[Agent Name],MasterAgentList[FB ID])</f>
        <v>100023077596935</v>
      </c>
      <c r="B162" s="1" t="s">
        <v>11</v>
      </c>
      <c r="C162" s="1" t="s">
        <v>87</v>
      </c>
      <c r="D162" s="18">
        <v>44074</v>
      </c>
      <c r="E162" s="19">
        <v>44101</v>
      </c>
      <c r="F162" s="1">
        <f ca="1">IF(AND(AgentTierChange[[#This Row],[Tier Start Date]]&lt;=TODAY(),AgentTierChange[[#This Row],[Tier End Date]]&gt;TODAY()),1,0)</f>
        <v>0</v>
      </c>
      <c r="G162" s="1">
        <f>IFERROR(IF((_xlfn.XLOOKUP(AgentTierChange[[#This Row],[Agent Name]],MasterAgentList[Agent Name],MasterAgentList[Status])=""),1,0),"")</f>
        <v>1</v>
      </c>
      <c r="H162" s="18">
        <f>_xlfn.XLOOKUP(AgentTierChange[[#This Row],[Agent Name]],MasterAgentList[Agent Name],MasterAgentList[Live Start Date])</f>
        <v>43080</v>
      </c>
      <c r="I162" s="20">
        <f>_xlfn.XLOOKUP(AgentTierChange[[#This Row],[FBID]],MasterAgentList[FB ID],MasterAgentList[Wave])</f>
        <v>7</v>
      </c>
      <c r="J162" s="66" t="str">
        <f t="shared" si="2"/>
        <v>Match</v>
      </c>
    </row>
    <row r="163" spans="1:10" x14ac:dyDescent="0.2">
      <c r="A163" s="35" t="str">
        <f>_xlfn.XLOOKUP(AgentTierChange[[#This Row],[Agent Name]],MasterAgentList[Agent Name],MasterAgentList[FB ID])</f>
        <v>100023077596935</v>
      </c>
      <c r="B163" s="1" t="s">
        <v>11</v>
      </c>
      <c r="C163" s="1" t="s">
        <v>51</v>
      </c>
      <c r="D163" s="18">
        <v>44102</v>
      </c>
      <c r="E163" s="19">
        <f>IF(AgentTierChange[[#This Row],[Tier]]="Nesting",AgentTierChange[[#This Row],[Live Start Date]]+89,IF(AgentTierChange[[#This Row],[Agent Name]]&lt;&gt;B164,54789,""))</f>
        <v>54789</v>
      </c>
      <c r="F163" s="1">
        <f ca="1">IF(AND(AgentTierChange[[#This Row],[Tier Start Date]]&lt;=TODAY(),AgentTierChange[[#This Row],[Tier End Date]]&gt;TODAY()),1,0)</f>
        <v>1</v>
      </c>
      <c r="G163" s="21">
        <f>IFERROR(IF((_xlfn.XLOOKUP(AgentTierChange[[#This Row],[Agent Name]],MasterAgentList[Agent Name],MasterAgentList[Status])=""),1,0),"")</f>
        <v>1</v>
      </c>
      <c r="H163" s="18">
        <f>_xlfn.XLOOKUP(AgentTierChange[[#This Row],[Agent Name]],MasterAgentList[Agent Name],MasterAgentList[Live Start Date])</f>
        <v>43080</v>
      </c>
      <c r="I163" s="20">
        <f>_xlfn.XLOOKUP(AgentTierChange[[#This Row],[FBID]],MasterAgentList[FB ID],MasterAgentList[Wave])</f>
        <v>7</v>
      </c>
      <c r="J163" s="66" t="str">
        <f t="shared" si="2"/>
        <v>Match</v>
      </c>
    </row>
    <row r="164" spans="1:10" x14ac:dyDescent="0.2">
      <c r="A164" s="88" t="str">
        <f>_xlfn.XLOOKUP(AgentTierChange[[#This Row],[Agent Name]],MasterAgentList[Agent Name],MasterAgentList[FB ID])</f>
        <v>100073125590205</v>
      </c>
      <c r="B164" s="64" t="s">
        <v>6433</v>
      </c>
      <c r="C164" s="64" t="s">
        <v>43</v>
      </c>
      <c r="D164" s="65">
        <v>44488</v>
      </c>
      <c r="E164" s="19">
        <f>IF(AgentTierChange[[#This Row],[Tier]]="Nesting",AgentTierChange[[#This Row],[Live Start Date]]+89,IF(AgentTierChange[[#This Row],[Agent Name]]&lt;&gt;B165,54789,""))</f>
        <v>44577</v>
      </c>
      <c r="F164" s="66">
        <f ca="1">IF(AND(AgentTierChange[[#This Row],[Tier Start Date]]&lt;=TODAY(),AgentTierChange[[#This Row],[Tier End Date]]&gt;TODAY()),1,0)</f>
        <v>1</v>
      </c>
      <c r="G164" s="66">
        <f>IFERROR(IF((_xlfn.XLOOKUP(AgentTierChange[[#This Row],[Agent Name]],MasterAgentList[Agent Name],MasterAgentList[Status])=""),1,0),"")</f>
        <v>1</v>
      </c>
      <c r="H164" s="67">
        <f>_xlfn.XLOOKUP(AgentTierChange[[#This Row],[Agent Name]],MasterAgentList[Agent Name],MasterAgentList[Live Start Date])</f>
        <v>44488</v>
      </c>
      <c r="I164" s="66">
        <f>_xlfn.XLOOKUP(AgentTierChange[[#This Row],[FBID]],MasterAgentList[FB ID],MasterAgentList[Wave])</f>
        <v>43</v>
      </c>
      <c r="J164" s="66" t="str">
        <f t="shared" si="2"/>
        <v/>
      </c>
    </row>
    <row r="165" spans="1:10" x14ac:dyDescent="0.2">
      <c r="A165" s="88" t="str">
        <f>_xlfn.XLOOKUP(AgentTierChange[[#This Row],[Agent Name]],MasterAgentList[Agent Name],MasterAgentList[FB ID])</f>
        <v>100073125590205</v>
      </c>
      <c r="B165" s="64" t="s">
        <v>6433</v>
      </c>
      <c r="C165" s="64" t="s">
        <v>53</v>
      </c>
      <c r="D165" s="65">
        <v>44578</v>
      </c>
      <c r="E165" s="19">
        <f>IF(AgentTierChange[[#This Row],[Tier]]="Nesting",AgentTierChange[[#This Row],[Live Start Date]]+89,IF(AgentTierChange[[#This Row],[Agent Name]]&lt;&gt;B166,54789,""))</f>
        <v>54789</v>
      </c>
      <c r="F165" s="66">
        <f ca="1">IF(AND(AgentTierChange[[#This Row],[Tier Start Date]]&lt;=TODAY(),AgentTierChange[[#This Row],[Tier End Date]]&gt;TODAY()),1,0)</f>
        <v>0</v>
      </c>
      <c r="G165" s="66">
        <f>IFERROR(IF((_xlfn.XLOOKUP(AgentTierChange[[#This Row],[Agent Name]],MasterAgentList[Agent Name],MasterAgentList[Status])=""),1,0),"")</f>
        <v>1</v>
      </c>
      <c r="H165" s="67">
        <f>_xlfn.XLOOKUP(AgentTierChange[[#This Row],[Agent Name]],MasterAgentList[Agent Name],MasterAgentList[Live Start Date])</f>
        <v>44488</v>
      </c>
      <c r="I165" s="66">
        <f>_xlfn.XLOOKUP(AgentTierChange[[#This Row],[FBID]],MasterAgentList[FB ID],MasterAgentList[Wave])</f>
        <v>43</v>
      </c>
      <c r="J165" s="66" t="str">
        <f t="shared" si="2"/>
        <v>Match</v>
      </c>
    </row>
    <row r="166" spans="1:10" x14ac:dyDescent="0.2">
      <c r="A166" s="88" t="str">
        <f>_xlfn.XLOOKUP(AgentTierChange[[#This Row],[Agent Name]],MasterAgentList[Agent Name],MasterAgentList[FB ID])</f>
        <v>100073339388830</v>
      </c>
      <c r="B166" s="64" t="s">
        <v>6434</v>
      </c>
      <c r="C166" s="64" t="s">
        <v>43</v>
      </c>
      <c r="D166" s="65">
        <v>44488</v>
      </c>
      <c r="E166" s="19">
        <f>IF(AgentTierChange[[#This Row],[Tier]]="Nesting",AgentTierChange[[#This Row],[Live Start Date]]+89,IF(AgentTierChange[[#This Row],[Agent Name]]&lt;&gt;B167,54789,""))</f>
        <v>44577</v>
      </c>
      <c r="F166" s="66">
        <f ca="1">IF(AND(AgentTierChange[[#This Row],[Tier Start Date]]&lt;=TODAY(),AgentTierChange[[#This Row],[Tier End Date]]&gt;TODAY()),1,0)</f>
        <v>1</v>
      </c>
      <c r="G166" s="66">
        <f>IFERROR(IF((_xlfn.XLOOKUP(AgentTierChange[[#This Row],[Agent Name]],MasterAgentList[Agent Name],MasterAgentList[Status])=""),1,0),"")</f>
        <v>1</v>
      </c>
      <c r="H166" s="67">
        <f>_xlfn.XLOOKUP(AgentTierChange[[#This Row],[Agent Name]],MasterAgentList[Agent Name],MasterAgentList[Live Start Date])</f>
        <v>44488</v>
      </c>
      <c r="I166" s="66">
        <f>_xlfn.XLOOKUP(AgentTierChange[[#This Row],[FBID]],MasterAgentList[FB ID],MasterAgentList[Wave])</f>
        <v>43</v>
      </c>
      <c r="J166" s="66" t="str">
        <f t="shared" si="2"/>
        <v/>
      </c>
    </row>
    <row r="167" spans="1:10" x14ac:dyDescent="0.2">
      <c r="A167" s="88" t="str">
        <f>_xlfn.XLOOKUP(AgentTierChange[[#This Row],[Agent Name]],MasterAgentList[Agent Name],MasterAgentList[FB ID])</f>
        <v>100073339388830</v>
      </c>
      <c r="B167" s="64" t="s">
        <v>6434</v>
      </c>
      <c r="C167" s="64" t="s">
        <v>53</v>
      </c>
      <c r="D167" s="65">
        <v>44578</v>
      </c>
      <c r="E167" s="19">
        <f>IF(AgentTierChange[[#This Row],[Tier]]="Nesting",AgentTierChange[[#This Row],[Live Start Date]]+89,IF(AgentTierChange[[#This Row],[Agent Name]]&lt;&gt;B168,54789,""))</f>
        <v>54789</v>
      </c>
      <c r="F167" s="66">
        <f ca="1">IF(AND(AgentTierChange[[#This Row],[Tier Start Date]]&lt;=TODAY(),AgentTierChange[[#This Row],[Tier End Date]]&gt;TODAY()),1,0)</f>
        <v>0</v>
      </c>
      <c r="G167" s="66">
        <f>IFERROR(IF((_xlfn.XLOOKUP(AgentTierChange[[#This Row],[Agent Name]],MasterAgentList[Agent Name],MasterAgentList[Status])=""),1,0),"")</f>
        <v>1</v>
      </c>
      <c r="H167" s="67">
        <f>_xlfn.XLOOKUP(AgentTierChange[[#This Row],[Agent Name]],MasterAgentList[Agent Name],MasterAgentList[Live Start Date])</f>
        <v>44488</v>
      </c>
      <c r="I167" s="66">
        <f>_xlfn.XLOOKUP(AgentTierChange[[#This Row],[FBID]],MasterAgentList[FB ID],MasterAgentList[Wave])</f>
        <v>43</v>
      </c>
      <c r="J167" s="66" t="str">
        <f t="shared" si="2"/>
        <v>Match</v>
      </c>
    </row>
    <row r="168" spans="1:10" x14ac:dyDescent="0.2">
      <c r="A168" s="88" t="str">
        <f>_xlfn.XLOOKUP(AgentTierChange[[#This Row],[Agent Name]],MasterAgentList[Agent Name],MasterAgentList[FB ID])</f>
        <v>100065704149410</v>
      </c>
      <c r="B168" s="61" t="s">
        <v>6296</v>
      </c>
      <c r="C168" s="64" t="s">
        <v>43</v>
      </c>
      <c r="D168" s="65">
        <v>44438</v>
      </c>
      <c r="E168" s="19">
        <f>IF(AgentTierChange[[#This Row],[Tier]]="Nesting",AgentTierChange[[#This Row],[Live Start Date]]+89,IF(AgentTierChange[[#This Row],[Agent Name]]&lt;&gt;B169,54789,""))</f>
        <v>44527</v>
      </c>
      <c r="F168" s="66">
        <f ca="1">IF(AND(AgentTierChange[[#This Row],[Tier Start Date]]&lt;=TODAY(),AgentTierChange[[#This Row],[Tier End Date]]&gt;TODAY()),1,0)</f>
        <v>1</v>
      </c>
      <c r="G168" s="66">
        <f>IFERROR(IF((_xlfn.XLOOKUP(AgentTierChange[[#This Row],[Agent Name]],MasterAgentList[Agent Name],MasterAgentList[Status])=""),1,0),"")</f>
        <v>1</v>
      </c>
      <c r="H168" s="67">
        <f>_xlfn.XLOOKUP(AgentTierChange[[#This Row],[Agent Name]],MasterAgentList[Agent Name],MasterAgentList[Live Start Date])</f>
        <v>44438</v>
      </c>
      <c r="I168" s="66">
        <f>_xlfn.XLOOKUP(AgentTierChange[[#This Row],[FBID]],MasterAgentList[FB ID],MasterAgentList[Wave])</f>
        <v>41</v>
      </c>
      <c r="J168" s="66" t="str">
        <f t="shared" si="2"/>
        <v/>
      </c>
    </row>
    <row r="169" spans="1:10" x14ac:dyDescent="0.2">
      <c r="A169" s="88" t="str">
        <f>_xlfn.XLOOKUP(AgentTierChange[[#This Row],[Agent Name]],MasterAgentList[Agent Name],MasterAgentList[FB ID])</f>
        <v>100065704149410</v>
      </c>
      <c r="B169" s="61" t="s">
        <v>6296</v>
      </c>
      <c r="C169" s="64" t="s">
        <v>53</v>
      </c>
      <c r="D169" s="65">
        <v>44528</v>
      </c>
      <c r="E169" s="19">
        <f>IF(AgentTierChange[[#This Row],[Tier]]="Nesting",AgentTierChange[[#This Row],[Live Start Date]]+89,IF(AgentTierChange[[#This Row],[Agent Name]]&lt;&gt;B170,54789,""))</f>
        <v>54789</v>
      </c>
      <c r="F169" s="66">
        <f ca="1">IF(AND(AgentTierChange[[#This Row],[Tier Start Date]]&lt;=TODAY(),AgentTierChange[[#This Row],[Tier End Date]]&gt;TODAY()),1,0)</f>
        <v>0</v>
      </c>
      <c r="G169" s="66">
        <f>IFERROR(IF((_xlfn.XLOOKUP(AgentTierChange[[#This Row],[Agent Name]],MasterAgentList[Agent Name],MasterAgentList[Status])=""),1,0),"")</f>
        <v>1</v>
      </c>
      <c r="H169" s="67">
        <f>_xlfn.XLOOKUP(AgentTierChange[[#This Row],[Agent Name]],MasterAgentList[Agent Name],MasterAgentList[Live Start Date])</f>
        <v>44438</v>
      </c>
      <c r="I169" s="66">
        <f>_xlfn.XLOOKUP(AgentTierChange[[#This Row],[FBID]],MasterAgentList[FB ID],MasterAgentList[Wave])</f>
        <v>41</v>
      </c>
      <c r="J169" s="66" t="str">
        <f t="shared" si="2"/>
        <v>Match</v>
      </c>
    </row>
    <row r="170" spans="1:10" x14ac:dyDescent="0.2">
      <c r="A170" s="35" t="str">
        <f>_xlfn.XLOOKUP(AgentTierChange[[#This Row],[Agent Name]],MasterAgentList[Agent Name],MasterAgentList[FB ID])</f>
        <v>100069357777163</v>
      </c>
      <c r="B170" s="1" t="s">
        <v>2843</v>
      </c>
      <c r="C170" s="1" t="s">
        <v>43</v>
      </c>
      <c r="D170" s="24">
        <v>44396</v>
      </c>
      <c r="E170" s="19">
        <f>IF(AgentTierChange[[#This Row],[Tier]]="Nesting",AgentTierChange[[#This Row],[Live Start Date]]+89,IF(AgentTierChange[[#This Row],[Agent Name]]&lt;&gt;B171,54789,""))</f>
        <v>44485</v>
      </c>
      <c r="F170" s="2">
        <f ca="1">IF(AND(AgentTierChange[[#This Row],[Tier Start Date]]&lt;=TODAY(),AgentTierChange[[#This Row],[Tier End Date]]&gt;TODAY()),1,0)</f>
        <v>0</v>
      </c>
      <c r="G170" s="2">
        <f>IFERROR(IF((_xlfn.XLOOKUP(AgentTierChange[[#This Row],[Agent Name]],MasterAgentList[Agent Name],MasterAgentList[Status])=""),1,0),"")</f>
        <v>1</v>
      </c>
      <c r="H170" s="22">
        <f>_xlfn.XLOOKUP(AgentTierChange[[#This Row],[Agent Name]],MasterAgentList[Agent Name],MasterAgentList[Live Start Date])</f>
        <v>44396</v>
      </c>
      <c r="I170" s="20">
        <f>_xlfn.XLOOKUP(AgentTierChange[[#This Row],[FBID]],MasterAgentList[FB ID],MasterAgentList[Wave])</f>
        <v>39</v>
      </c>
      <c r="J170" s="66" t="str">
        <f t="shared" si="2"/>
        <v/>
      </c>
    </row>
    <row r="171" spans="1:10" x14ac:dyDescent="0.2">
      <c r="A171" s="35" t="str">
        <f>_xlfn.XLOOKUP(AgentTierChange[[#This Row],[Agent Name]],MasterAgentList[Agent Name],MasterAgentList[FB ID])</f>
        <v>100069357777163</v>
      </c>
      <c r="B171" s="1" t="s">
        <v>2843</v>
      </c>
      <c r="C171" s="1" t="s">
        <v>53</v>
      </c>
      <c r="D171" s="24">
        <v>44486</v>
      </c>
      <c r="E171" s="19">
        <f>IF(AgentTierChange[[#This Row],[Tier]]="Nesting",AgentTierChange[[#This Row],[Live Start Date]]+89,IF(AgentTierChange[[#This Row],[Agent Name]]&lt;&gt;B172,54789,""))</f>
        <v>54789</v>
      </c>
      <c r="F171" s="2">
        <f ca="1">IF(AND(AgentTierChange[[#This Row],[Tier Start Date]]&lt;=TODAY(),AgentTierChange[[#This Row],[Tier End Date]]&gt;TODAY()),1,0)</f>
        <v>1</v>
      </c>
      <c r="G171" s="2">
        <f>IFERROR(IF((_xlfn.XLOOKUP(AgentTierChange[[#This Row],[Agent Name]],MasterAgentList[Agent Name],MasterAgentList[Status])=""),1,0),"")</f>
        <v>1</v>
      </c>
      <c r="H171" s="22">
        <f>_xlfn.XLOOKUP(AgentTierChange[[#This Row],[Agent Name]],MasterAgentList[Agent Name],MasterAgentList[Live Start Date])</f>
        <v>44396</v>
      </c>
      <c r="I171" s="20">
        <f>_xlfn.XLOOKUP(AgentTierChange[[#This Row],[FBID]],MasterAgentList[FB ID],MasterAgentList[Wave])</f>
        <v>39</v>
      </c>
      <c r="J171" s="66" t="str">
        <f t="shared" si="2"/>
        <v>Match</v>
      </c>
    </row>
    <row r="172" spans="1:10" x14ac:dyDescent="0.2">
      <c r="A172" s="35" t="str">
        <f>_xlfn.XLOOKUP(AgentTierChange[[#This Row],[Agent Name]],MasterAgentList[Agent Name],MasterAgentList[FB ID])</f>
        <v>100033568623381</v>
      </c>
      <c r="B172" s="1" t="s">
        <v>12</v>
      </c>
      <c r="C172" s="1" t="s">
        <v>42</v>
      </c>
      <c r="D172" s="18">
        <v>43514</v>
      </c>
      <c r="E172" s="19">
        <v>43677</v>
      </c>
      <c r="F172" s="1">
        <f ca="1">IF(AND(AgentTierChange[[#This Row],[Tier Start Date]]&lt;=TODAY(),AgentTierChange[[#This Row],[Tier End Date]]&gt;TODAY()),1,0)</f>
        <v>0</v>
      </c>
      <c r="G172" s="21">
        <f>IFERROR(IF((_xlfn.XLOOKUP(AgentTierChange[[#This Row],[Agent Name]],MasterAgentList[Agent Name],MasterAgentList[Status])=""),1,0),"")</f>
        <v>1</v>
      </c>
      <c r="H172" s="18">
        <f>_xlfn.XLOOKUP(AgentTierChange[[#This Row],[Agent Name]],MasterAgentList[Agent Name],MasterAgentList[Live Start Date])</f>
        <v>43514</v>
      </c>
      <c r="I172" s="20">
        <f>_xlfn.XLOOKUP(AgentTierChange[[#This Row],[FBID]],MasterAgentList[FB ID],MasterAgentList[Wave])</f>
        <v>17</v>
      </c>
      <c r="J172" s="66" t="str">
        <f t="shared" si="2"/>
        <v/>
      </c>
    </row>
    <row r="173" spans="1:10" x14ac:dyDescent="0.2">
      <c r="A173" s="35" t="str">
        <f>_xlfn.XLOOKUP(AgentTierChange[[#This Row],[Agent Name]],MasterAgentList[Agent Name],MasterAgentList[FB ID])</f>
        <v>100033568623381</v>
      </c>
      <c r="B173" s="1" t="s">
        <v>12</v>
      </c>
      <c r="C173" s="1" t="s">
        <v>53</v>
      </c>
      <c r="D173" s="18">
        <v>43678</v>
      </c>
      <c r="E173" s="19">
        <v>43832</v>
      </c>
      <c r="F173" s="1">
        <f ca="1">IF(AND(AgentTierChange[[#This Row],[Tier Start Date]]&lt;=TODAY(),AgentTierChange[[#This Row],[Tier End Date]]&gt;TODAY()),1,0)</f>
        <v>0</v>
      </c>
      <c r="G173" s="21">
        <f>IFERROR(IF((_xlfn.XLOOKUP(AgentTierChange[[#This Row],[Agent Name]],MasterAgentList[Agent Name],MasterAgentList[Status])=""),1,0),"")</f>
        <v>1</v>
      </c>
      <c r="H173" s="18">
        <f>_xlfn.XLOOKUP(AgentTierChange[[#This Row],[Agent Name]],MasterAgentList[Agent Name],MasterAgentList[Live Start Date])</f>
        <v>43514</v>
      </c>
      <c r="I173" s="20">
        <f>_xlfn.XLOOKUP(AgentTierChange[[#This Row],[FBID]],MasterAgentList[FB ID],MasterAgentList[Wave])</f>
        <v>17</v>
      </c>
      <c r="J173" s="66" t="str">
        <f t="shared" si="2"/>
        <v>Match</v>
      </c>
    </row>
    <row r="174" spans="1:10" x14ac:dyDescent="0.2">
      <c r="A174" s="35" t="str">
        <f>_xlfn.XLOOKUP(AgentTierChange[[#This Row],[Agent Name]],MasterAgentList[Agent Name],MasterAgentList[FB ID])</f>
        <v>100033568623381</v>
      </c>
      <c r="B174" s="1" t="s">
        <v>12</v>
      </c>
      <c r="C174" s="1" t="s">
        <v>51</v>
      </c>
      <c r="D174" s="18">
        <v>43833</v>
      </c>
      <c r="E174" s="19">
        <f>IF(AgentTierChange[[#This Row],[Tier]]="Nesting",AgentTierChange[[#This Row],[Live Start Date]]+89,IF(AgentTierChange[[#This Row],[Agent Name]]&lt;&gt;B175,54789,""))</f>
        <v>54789</v>
      </c>
      <c r="F174" s="1">
        <f ca="1">IF(AND(AgentTierChange[[#This Row],[Tier Start Date]]&lt;=TODAY(),AgentTierChange[[#This Row],[Tier End Date]]&gt;TODAY()),1,0)</f>
        <v>1</v>
      </c>
      <c r="G174" s="21">
        <f>IFERROR(IF((_xlfn.XLOOKUP(AgentTierChange[[#This Row],[Agent Name]],MasterAgentList[Agent Name],MasterAgentList[Status])=""),1,0),"")</f>
        <v>1</v>
      </c>
      <c r="H174" s="18">
        <f>_xlfn.XLOOKUP(AgentTierChange[[#This Row],[Agent Name]],MasterAgentList[Agent Name],MasterAgentList[Live Start Date])</f>
        <v>43514</v>
      </c>
      <c r="I174" s="20">
        <f>_xlfn.XLOOKUP(AgentTierChange[[#This Row],[FBID]],MasterAgentList[FB ID],MasterAgentList[Wave])</f>
        <v>17</v>
      </c>
      <c r="J174" s="66" t="str">
        <f t="shared" si="2"/>
        <v>Match</v>
      </c>
    </row>
    <row r="175" spans="1:10" x14ac:dyDescent="0.2">
      <c r="A175" s="35" t="str">
        <f>_xlfn.XLOOKUP(AgentTierChange[[#This Row],[Agent Name]],MasterAgentList[Agent Name],MasterAgentList[FB ID])</f>
        <v>100065056339614</v>
      </c>
      <c r="B175" s="1" t="s">
        <v>162</v>
      </c>
      <c r="C175" s="1" t="s">
        <v>43</v>
      </c>
      <c r="D175" s="18">
        <v>44298</v>
      </c>
      <c r="E175" s="19">
        <f>IF(AgentTierChange[[#This Row],[Tier]]="Nesting",AgentTierChange[[#This Row],[Live Start Date]]+89,IF(AgentTierChange[[#This Row],[Agent Name]]&lt;&gt;B176,54789,""))</f>
        <v>44387</v>
      </c>
      <c r="F175" s="1">
        <f ca="1">IF(AND(AgentTierChange[[#This Row],[Tier Start Date]]&lt;=TODAY(),AgentTierChange[[#This Row],[Tier End Date]]&gt;TODAY()),1,0)</f>
        <v>0</v>
      </c>
      <c r="G175" s="21">
        <f>IFERROR(IF((_xlfn.XLOOKUP(AgentTierChange[[#This Row],[Agent Name]],MasterAgentList[Agent Name],MasterAgentList[Status])=""),1,0),"")</f>
        <v>0</v>
      </c>
      <c r="H175" s="18">
        <f>_xlfn.XLOOKUP(AgentTierChange[[#This Row],[Agent Name]],MasterAgentList[Agent Name],MasterAgentList[Live Start Date])</f>
        <v>44298</v>
      </c>
      <c r="I175" s="20">
        <f>_xlfn.XLOOKUP(AgentTierChange[[#This Row],[FBID]],MasterAgentList[FB ID],MasterAgentList[Wave])</f>
        <v>36</v>
      </c>
      <c r="J175" s="66" t="str">
        <f t="shared" si="2"/>
        <v/>
      </c>
    </row>
    <row r="176" spans="1:10" x14ac:dyDescent="0.2">
      <c r="A176" s="35" t="str">
        <f>_xlfn.XLOOKUP(AgentTierChange[[#This Row],[Agent Name]],MasterAgentList[Agent Name],MasterAgentList[FB ID])</f>
        <v>100065056339614</v>
      </c>
      <c r="B176" s="1" t="s">
        <v>162</v>
      </c>
      <c r="C176" s="1" t="s">
        <v>53</v>
      </c>
      <c r="D176" s="18">
        <v>44388</v>
      </c>
      <c r="E176" s="19">
        <f>IF(AgentTierChange[[#This Row],[Tier]]="Nesting",AgentTierChange[[#This Row],[Live Start Date]]+89,IF(AgentTierChange[[#This Row],[Agent Name]]&lt;&gt;B177,54789,""))</f>
        <v>54789</v>
      </c>
      <c r="F176" s="1">
        <f ca="1">IF(AND(AgentTierChange[[#This Row],[Tier Start Date]]&lt;=TODAY(),AgentTierChange[[#This Row],[Tier End Date]]&gt;TODAY()),1,0)</f>
        <v>1</v>
      </c>
      <c r="G176" s="21">
        <f>IFERROR(IF((_xlfn.XLOOKUP(AgentTierChange[[#This Row],[Agent Name]],MasterAgentList[Agent Name],MasterAgentList[Status])=""),1,0),"")</f>
        <v>0</v>
      </c>
      <c r="H176" s="18">
        <f>_xlfn.XLOOKUP(AgentTierChange[[#This Row],[Agent Name]],MasterAgentList[Agent Name],MasterAgentList[Live Start Date])</f>
        <v>44298</v>
      </c>
      <c r="I176" s="20">
        <f>_xlfn.XLOOKUP(AgentTierChange[[#This Row],[FBID]],MasterAgentList[FB ID],MasterAgentList[Wave])</f>
        <v>36</v>
      </c>
      <c r="J176" s="66" t="str">
        <f t="shared" si="2"/>
        <v>Match</v>
      </c>
    </row>
    <row r="177" spans="1:10" x14ac:dyDescent="0.2">
      <c r="A177" s="35" t="str">
        <f>_xlfn.XLOOKUP(AgentTierChange[[#This Row],[Agent Name]],MasterAgentList[Agent Name],MasterAgentList[FB ID])</f>
        <v>100032546457314</v>
      </c>
      <c r="B177" s="23" t="s">
        <v>134</v>
      </c>
      <c r="C177" s="1" t="s">
        <v>43</v>
      </c>
      <c r="D177" s="18">
        <v>44263</v>
      </c>
      <c r="E177" s="19">
        <f>IF(AgentTierChange[[#This Row],[Tier]]="Nesting",AgentTierChange[[#This Row],[Live Start Date]]+89,IF(AgentTierChange[[#This Row],[Agent Name]]&lt;&gt;B178,54789,""))</f>
        <v>44352</v>
      </c>
      <c r="F177" s="1">
        <f ca="1">IF(AND(AgentTierChange[[#This Row],[Tier Start Date]]&lt;=TODAY(),AgentTierChange[[#This Row],[Tier End Date]]&gt;TODAY()),1,0)</f>
        <v>0</v>
      </c>
      <c r="G177" s="21">
        <f>IFERROR(IF((_xlfn.XLOOKUP(AgentTierChange[[#This Row],[Agent Name]],MasterAgentList[Agent Name],MasterAgentList[Status])=""),1,0),"")</f>
        <v>0</v>
      </c>
      <c r="H177" s="18">
        <f>_xlfn.XLOOKUP(AgentTierChange[[#This Row],[Agent Name]],MasterAgentList[Agent Name],MasterAgentList[Live Start Date])</f>
        <v>44263</v>
      </c>
      <c r="I177" s="20">
        <f>_xlfn.XLOOKUP(AgentTierChange[[#This Row],[FBID]],MasterAgentList[FB ID],MasterAgentList[Wave])</f>
        <v>34</v>
      </c>
      <c r="J177" s="66" t="str">
        <f t="shared" si="2"/>
        <v/>
      </c>
    </row>
    <row r="178" spans="1:10" x14ac:dyDescent="0.2">
      <c r="A178" s="35" t="str">
        <f>_xlfn.XLOOKUP(AgentTierChange[[#This Row],[Agent Name]],MasterAgentList[Agent Name],MasterAgentList[FB ID])</f>
        <v>100039550681310</v>
      </c>
      <c r="B178" s="1" t="s">
        <v>46</v>
      </c>
      <c r="C178" s="1" t="s">
        <v>43</v>
      </c>
      <c r="D178" s="18">
        <v>43682</v>
      </c>
      <c r="E178" s="19">
        <f>IF(AgentTierChange[[#This Row],[Tier]]="Nesting",AgentTierChange[[#This Row],[Live Start Date]]+89,IF(AgentTierChange[[#This Row],[Agent Name]]&lt;&gt;B179,54789,""))</f>
        <v>43771</v>
      </c>
      <c r="F178" s="1">
        <f ca="1">IF(AND(AgentTierChange[[#This Row],[Tier Start Date]]&lt;=TODAY(),AgentTierChange[[#This Row],[Tier End Date]]&gt;TODAY()),1,0)</f>
        <v>0</v>
      </c>
      <c r="G178" s="1">
        <f>IFERROR(IF((_xlfn.XLOOKUP(AgentTierChange[[#This Row],[Agent Name]],MasterAgentList[Agent Name],MasterAgentList[Status])=""),1,0),"")</f>
        <v>1</v>
      </c>
      <c r="H178" s="18">
        <f>_xlfn.XLOOKUP(AgentTierChange[[#This Row],[Agent Name]],MasterAgentList[Agent Name],MasterAgentList[Live Start Date])</f>
        <v>43682</v>
      </c>
      <c r="I178" s="20">
        <f>_xlfn.XLOOKUP(AgentTierChange[[#This Row],[FBID]],MasterAgentList[FB ID],MasterAgentList[Wave])</f>
        <v>22</v>
      </c>
      <c r="J178" s="66" t="str">
        <f t="shared" si="2"/>
        <v/>
      </c>
    </row>
    <row r="179" spans="1:10" x14ac:dyDescent="0.2">
      <c r="A179" s="35" t="str">
        <f>_xlfn.XLOOKUP(AgentTierChange[[#This Row],[Agent Name]],MasterAgentList[Agent Name],MasterAgentList[FB ID])</f>
        <v>100039550681310</v>
      </c>
      <c r="B179" s="26" t="s">
        <v>46</v>
      </c>
      <c r="C179" s="1" t="s">
        <v>53</v>
      </c>
      <c r="D179" s="18">
        <v>43772</v>
      </c>
      <c r="E179" s="19">
        <v>44342</v>
      </c>
      <c r="F179" s="1">
        <f ca="1">IF(AND(AgentTierChange[[#This Row],[Tier Start Date]]&lt;=TODAY(),AgentTierChange[[#This Row],[Tier End Date]]&gt;TODAY()),1,0)</f>
        <v>0</v>
      </c>
      <c r="G179" s="1">
        <f>IFERROR(IF((_xlfn.XLOOKUP(AgentTierChange[[#This Row],[Agent Name]],MasterAgentList[Agent Name],MasterAgentList[Status])=""),1,0),"")</f>
        <v>1</v>
      </c>
      <c r="H179" s="18">
        <f>_xlfn.XLOOKUP(AgentTierChange[[#This Row],[Agent Name]],MasterAgentList[Agent Name],MasterAgentList[Live Start Date])</f>
        <v>43682</v>
      </c>
      <c r="I179" s="20">
        <f>_xlfn.XLOOKUP(AgentTierChange[[#This Row],[FBID]],MasterAgentList[FB ID],MasterAgentList[Wave])</f>
        <v>22</v>
      </c>
      <c r="J179" s="66" t="str">
        <f t="shared" si="2"/>
        <v>Match</v>
      </c>
    </row>
    <row r="180" spans="1:10" x14ac:dyDescent="0.2">
      <c r="A180" s="87" t="str">
        <f>_xlfn.XLOOKUP(AgentTierChange[[#This Row],[Agent Name]],MasterAgentList[Agent Name],MasterAgentList[FB ID])</f>
        <v>100039550681310</v>
      </c>
      <c r="B180" s="1" t="s">
        <v>46</v>
      </c>
      <c r="C180" s="5" t="s">
        <v>51</v>
      </c>
      <c r="D180" s="18">
        <v>44343</v>
      </c>
      <c r="E180" s="19">
        <f>IF(AgentTierChange[[#This Row],[Tier]]="Nesting",AgentTierChange[[#This Row],[Live Start Date]]+89,IF(AgentTierChange[[#This Row],[Agent Name]]&lt;&gt;B181,54789,""))</f>
        <v>54789</v>
      </c>
      <c r="F180" s="2">
        <f ca="1">IF(AND(AgentTierChange[[#This Row],[Tier Start Date]]&lt;=TODAY(),AgentTierChange[[#This Row],[Tier End Date]]&gt;TODAY()),1,0)</f>
        <v>1</v>
      </c>
      <c r="G180" s="2">
        <f>IFERROR(IF((_xlfn.XLOOKUP(AgentTierChange[[#This Row],[Agent Name]],MasterAgentList[Agent Name],MasterAgentList[Status])=""),1,0),"")</f>
        <v>1</v>
      </c>
      <c r="H180" s="22">
        <f>_xlfn.XLOOKUP(AgentTierChange[[#This Row],[Agent Name]],MasterAgentList[Agent Name],MasterAgentList[Live Start Date])</f>
        <v>43682</v>
      </c>
      <c r="I180" s="20">
        <f>_xlfn.XLOOKUP(AgentTierChange[[#This Row],[FBID]],MasterAgentList[FB ID],MasterAgentList[Wave])</f>
        <v>22</v>
      </c>
      <c r="J180" s="66" t="str">
        <f t="shared" si="2"/>
        <v>Match</v>
      </c>
    </row>
    <row r="181" spans="1:10" x14ac:dyDescent="0.2">
      <c r="A181" s="35" t="str">
        <f>_xlfn.XLOOKUP(AgentTierChange[[#This Row],[Agent Name]],MasterAgentList[Agent Name],MasterAgentList[FB ID])</f>
        <v>100025424596331</v>
      </c>
      <c r="B181" s="1" t="s">
        <v>13</v>
      </c>
      <c r="C181" s="1" t="s">
        <v>42</v>
      </c>
      <c r="D181" s="18">
        <v>43227</v>
      </c>
      <c r="E181" s="19">
        <v>43674</v>
      </c>
      <c r="F181" s="1">
        <f ca="1">IF(AND(AgentTierChange[[#This Row],[Tier Start Date]]&lt;=TODAY(),AgentTierChange[[#This Row],[Tier End Date]]&gt;TODAY()),1,0)</f>
        <v>0</v>
      </c>
      <c r="G181" s="21">
        <f>IFERROR(IF((_xlfn.XLOOKUP(AgentTierChange[[#This Row],[Agent Name]],MasterAgentList[Agent Name],MasterAgentList[Status])=""),1,0),"")</f>
        <v>0</v>
      </c>
      <c r="H181" s="18">
        <f>_xlfn.XLOOKUP(AgentTierChange[[#This Row],[Agent Name]],MasterAgentList[Agent Name],MasterAgentList[Live Start Date])</f>
        <v>43227</v>
      </c>
      <c r="I181" s="20">
        <f>_xlfn.XLOOKUP(AgentTierChange[[#This Row],[FBID]],MasterAgentList[FB ID],MasterAgentList[Wave])</f>
        <v>11</v>
      </c>
      <c r="J181" s="66" t="str">
        <f t="shared" si="2"/>
        <v/>
      </c>
    </row>
    <row r="182" spans="1:10" x14ac:dyDescent="0.2">
      <c r="A182" s="35" t="str">
        <f>_xlfn.XLOOKUP(AgentTierChange[[#This Row],[Agent Name]],MasterAgentList[Agent Name],MasterAgentList[FB ID])</f>
        <v>100025424596331</v>
      </c>
      <c r="B182" s="1" t="s">
        <v>13</v>
      </c>
      <c r="C182" s="1" t="s">
        <v>51</v>
      </c>
      <c r="D182" s="18">
        <v>43675</v>
      </c>
      <c r="E182" s="19">
        <v>43769</v>
      </c>
      <c r="F182" s="1">
        <f ca="1">IF(AND(AgentTierChange[[#This Row],[Tier Start Date]]&lt;=TODAY(),AgentTierChange[[#This Row],[Tier End Date]]&gt;TODAY()),1,0)</f>
        <v>0</v>
      </c>
      <c r="G182" s="1">
        <f>IFERROR(IF((_xlfn.XLOOKUP(AgentTierChange[[#This Row],[Agent Name]],MasterAgentList[Agent Name],MasterAgentList[Status])=""),1,0),"")</f>
        <v>0</v>
      </c>
      <c r="H182" s="18">
        <f>_xlfn.XLOOKUP(AgentTierChange[[#This Row],[Agent Name]],MasterAgentList[Agent Name],MasterAgentList[Live Start Date])</f>
        <v>43227</v>
      </c>
      <c r="I182" s="20">
        <f>_xlfn.XLOOKUP(AgentTierChange[[#This Row],[FBID]],MasterAgentList[FB ID],MasterAgentList[Wave])</f>
        <v>11</v>
      </c>
      <c r="J182" s="66" t="str">
        <f t="shared" si="2"/>
        <v>Match</v>
      </c>
    </row>
    <row r="183" spans="1:10" x14ac:dyDescent="0.2">
      <c r="A183" s="35" t="str">
        <f>_xlfn.XLOOKUP(AgentTierChange[[#This Row],[Agent Name]],MasterAgentList[Agent Name],MasterAgentList[FB ID])</f>
        <v>100025424596331</v>
      </c>
      <c r="B183" s="1" t="s">
        <v>13</v>
      </c>
      <c r="C183" s="1" t="s">
        <v>47</v>
      </c>
      <c r="D183" s="18">
        <v>43770</v>
      </c>
      <c r="E183" s="19">
        <v>43890</v>
      </c>
      <c r="F183" s="1">
        <f ca="1">IF(AND(AgentTierChange[[#This Row],[Tier Start Date]]&lt;=TODAY(),AgentTierChange[[#This Row],[Tier End Date]]&gt;TODAY()),1,0)</f>
        <v>0</v>
      </c>
      <c r="G183" s="21">
        <f>IFERROR(IF((_xlfn.XLOOKUP(AgentTierChange[[#This Row],[Agent Name]],MasterAgentList[Agent Name],MasterAgentList[Status])=""),1,0),"")</f>
        <v>0</v>
      </c>
      <c r="H183" s="18">
        <f>_xlfn.XLOOKUP(AgentTierChange[[#This Row],[Agent Name]],MasterAgentList[Agent Name],MasterAgentList[Live Start Date])</f>
        <v>43227</v>
      </c>
      <c r="I183" s="20">
        <f>_xlfn.XLOOKUP(AgentTierChange[[#This Row],[FBID]],MasterAgentList[FB ID],MasterAgentList[Wave])</f>
        <v>11</v>
      </c>
      <c r="J183" s="66" t="str">
        <f t="shared" si="2"/>
        <v>Match</v>
      </c>
    </row>
    <row r="184" spans="1:10" x14ac:dyDescent="0.2">
      <c r="A184" s="35" t="str">
        <f>_xlfn.XLOOKUP(AgentTierChange[[#This Row],[Agent Name]],MasterAgentList[Agent Name],MasterAgentList[FB ID])</f>
        <v>100025424596331</v>
      </c>
      <c r="B184" s="1" t="s">
        <v>13</v>
      </c>
      <c r="C184" s="1" t="s">
        <v>51</v>
      </c>
      <c r="D184" s="18">
        <v>43891</v>
      </c>
      <c r="E184" s="19">
        <f>IF(AgentTierChange[[#This Row],[Tier]]="Nesting",AgentTierChange[[#This Row],[Live Start Date]]+89,IF(AgentTierChange[[#This Row],[Agent Name]]&lt;&gt;B185,54789,""))</f>
        <v>54789</v>
      </c>
      <c r="F184" s="1">
        <f ca="1">IF(AND(AgentTierChange[[#This Row],[Tier Start Date]]&lt;=TODAY(),AgentTierChange[[#This Row],[Tier End Date]]&gt;TODAY()),1,0)</f>
        <v>1</v>
      </c>
      <c r="G184" s="21">
        <f>IFERROR(IF((_xlfn.XLOOKUP(AgentTierChange[[#This Row],[Agent Name]],MasterAgentList[Agent Name],MasterAgentList[Status])=""),1,0),"")</f>
        <v>0</v>
      </c>
      <c r="H184" s="18">
        <f>_xlfn.XLOOKUP(AgentTierChange[[#This Row],[Agent Name]],MasterAgentList[Agent Name],MasterAgentList[Live Start Date])</f>
        <v>43227</v>
      </c>
      <c r="I184" s="20">
        <f>_xlfn.XLOOKUP(AgentTierChange[[#This Row],[FBID]],MasterAgentList[FB ID],MasterAgentList[Wave])</f>
        <v>11</v>
      </c>
      <c r="J184" s="66" t="str">
        <f t="shared" si="2"/>
        <v>Match</v>
      </c>
    </row>
    <row r="185" spans="1:10" x14ac:dyDescent="0.2">
      <c r="A185" s="35" t="str">
        <f>_xlfn.XLOOKUP(AgentTierChange[[#This Row],[Agent Name]],MasterAgentList[Agent Name],MasterAgentList[FB ID])</f>
        <v>100063539710574</v>
      </c>
      <c r="B185" s="23" t="s">
        <v>135</v>
      </c>
      <c r="C185" s="1" t="s">
        <v>43</v>
      </c>
      <c r="D185" s="18">
        <v>44263</v>
      </c>
      <c r="E185" s="19">
        <f>IF(AgentTierChange[[#This Row],[Tier]]="Nesting",AgentTierChange[[#This Row],[Live Start Date]]+89,IF(AgentTierChange[[#This Row],[Agent Name]]&lt;&gt;B186,54789,""))</f>
        <v>44352</v>
      </c>
      <c r="F185" s="1">
        <f ca="1">IF(AND(AgentTierChange[[#This Row],[Tier Start Date]]&lt;=TODAY(),AgentTierChange[[#This Row],[Tier End Date]]&gt;TODAY()),1,0)</f>
        <v>0</v>
      </c>
      <c r="G185" s="1">
        <f>IFERROR(IF((_xlfn.XLOOKUP(AgentTierChange[[#This Row],[Agent Name]],MasterAgentList[Agent Name],MasterAgentList[Status])=""),1,0),"")</f>
        <v>0</v>
      </c>
      <c r="H185" s="18">
        <f>_xlfn.XLOOKUP(AgentTierChange[[#This Row],[Agent Name]],MasterAgentList[Agent Name],MasterAgentList[Live Start Date])</f>
        <v>44263</v>
      </c>
      <c r="I185" s="20">
        <f>_xlfn.XLOOKUP(AgentTierChange[[#This Row],[FBID]],MasterAgentList[FB ID],MasterAgentList[Wave])</f>
        <v>34</v>
      </c>
      <c r="J185" s="66" t="str">
        <f t="shared" si="2"/>
        <v/>
      </c>
    </row>
    <row r="186" spans="1:10" x14ac:dyDescent="0.2">
      <c r="A186" s="35" t="str">
        <f>_xlfn.XLOOKUP(AgentTierChange[[#This Row],[Agent Name]],MasterAgentList[Agent Name],MasterAgentList[FB ID])</f>
        <v>100063539710574</v>
      </c>
      <c r="B186" s="23" t="s">
        <v>135</v>
      </c>
      <c r="C186" s="1" t="s">
        <v>53</v>
      </c>
      <c r="D186" s="18">
        <v>44353</v>
      </c>
      <c r="E186" s="19">
        <f>IF(AgentTierChange[[#This Row],[Tier]]="Nesting",AgentTierChange[[#This Row],[Live Start Date]]+89,IF(AgentTierChange[[#This Row],[Agent Name]]&lt;&gt;B187,54789,""))</f>
        <v>54789</v>
      </c>
      <c r="F186" s="1">
        <f ca="1">IF(AND(AgentTierChange[[#This Row],[Tier Start Date]]&lt;=TODAY(),AgentTierChange[[#This Row],[Tier End Date]]&gt;TODAY()),1,0)</f>
        <v>1</v>
      </c>
      <c r="G186" s="1">
        <f>IFERROR(IF((_xlfn.XLOOKUP(AgentTierChange[[#This Row],[Agent Name]],MasterAgentList[Agent Name],MasterAgentList[Status])=""),1,0),"")</f>
        <v>0</v>
      </c>
      <c r="H186" s="18">
        <f>_xlfn.XLOOKUP(AgentTierChange[[#This Row],[Agent Name]],MasterAgentList[Agent Name],MasterAgentList[Live Start Date])</f>
        <v>44263</v>
      </c>
      <c r="I186" s="20">
        <f>_xlfn.XLOOKUP(AgentTierChange[[#This Row],[FBID]],MasterAgentList[FB ID],MasterAgentList[Wave])</f>
        <v>34</v>
      </c>
      <c r="J186" s="66" t="str">
        <f t="shared" si="2"/>
        <v>Match</v>
      </c>
    </row>
    <row r="187" spans="1:10" x14ac:dyDescent="0.2">
      <c r="A187" s="88" t="str">
        <f>_xlfn.XLOOKUP(AgentTierChange[[#This Row],[Agent Name]],MasterAgentList[Agent Name],MasterAgentList[FB ID])</f>
        <v>100073430254035</v>
      </c>
      <c r="B187" s="64" t="s">
        <v>6435</v>
      </c>
      <c r="C187" s="64" t="s">
        <v>43</v>
      </c>
      <c r="D187" s="65">
        <v>44488</v>
      </c>
      <c r="E187" s="19">
        <f>IF(AgentTierChange[[#This Row],[Tier]]="Nesting",AgentTierChange[[#This Row],[Live Start Date]]+89,IF(AgentTierChange[[#This Row],[Agent Name]]&lt;&gt;B188,54789,""))</f>
        <v>44577</v>
      </c>
      <c r="F187" s="66">
        <f ca="1">IF(AND(AgentTierChange[[#This Row],[Tier Start Date]]&lt;=TODAY(),AgentTierChange[[#This Row],[Tier End Date]]&gt;TODAY()),1,0)</f>
        <v>1</v>
      </c>
      <c r="G187" s="66">
        <f>IFERROR(IF((_xlfn.XLOOKUP(AgentTierChange[[#This Row],[Agent Name]],MasterAgentList[Agent Name],MasterAgentList[Status])=""),1,0),"")</f>
        <v>1</v>
      </c>
      <c r="H187" s="67">
        <f>_xlfn.XLOOKUP(AgentTierChange[[#This Row],[Agent Name]],MasterAgentList[Agent Name],MasterAgentList[Live Start Date])</f>
        <v>44488</v>
      </c>
      <c r="I187" s="66">
        <f>_xlfn.XLOOKUP(AgentTierChange[[#This Row],[FBID]],MasterAgentList[FB ID],MasterAgentList[Wave])</f>
        <v>43</v>
      </c>
      <c r="J187" s="66" t="str">
        <f t="shared" si="2"/>
        <v/>
      </c>
    </row>
    <row r="188" spans="1:10" x14ac:dyDescent="0.2">
      <c r="A188" s="88" t="str">
        <f>_xlfn.XLOOKUP(AgentTierChange[[#This Row],[Agent Name]],MasterAgentList[Agent Name],MasterAgentList[FB ID])</f>
        <v>100073430254035</v>
      </c>
      <c r="B188" s="64" t="s">
        <v>6435</v>
      </c>
      <c r="C188" s="64" t="s">
        <v>53</v>
      </c>
      <c r="D188" s="65">
        <v>44578</v>
      </c>
      <c r="E188" s="19">
        <f>IF(AgentTierChange[[#This Row],[Tier]]="Nesting",AgentTierChange[[#This Row],[Live Start Date]]+89,IF(AgentTierChange[[#This Row],[Agent Name]]&lt;&gt;B189,54789,""))</f>
        <v>54789</v>
      </c>
      <c r="F188" s="66">
        <f ca="1">IF(AND(AgentTierChange[[#This Row],[Tier Start Date]]&lt;=TODAY(),AgentTierChange[[#This Row],[Tier End Date]]&gt;TODAY()),1,0)</f>
        <v>0</v>
      </c>
      <c r="G188" s="66">
        <f>IFERROR(IF((_xlfn.XLOOKUP(AgentTierChange[[#This Row],[Agent Name]],MasterAgentList[Agent Name],MasterAgentList[Status])=""),1,0),"")</f>
        <v>1</v>
      </c>
      <c r="H188" s="67">
        <f>_xlfn.XLOOKUP(AgentTierChange[[#This Row],[Agent Name]],MasterAgentList[Agent Name],MasterAgentList[Live Start Date])</f>
        <v>44488</v>
      </c>
      <c r="I188" s="66">
        <f>_xlfn.XLOOKUP(AgentTierChange[[#This Row],[FBID]],MasterAgentList[FB ID],MasterAgentList[Wave])</f>
        <v>43</v>
      </c>
      <c r="J188" s="66" t="str">
        <f t="shared" si="2"/>
        <v>Match</v>
      </c>
    </row>
    <row r="189" spans="1:10" x14ac:dyDescent="0.2">
      <c r="A189" s="35" t="str">
        <f>_xlfn.XLOOKUP(AgentTierChange[[#This Row],[Agent Name]],MasterAgentList[Agent Name],MasterAgentList[FB ID])</f>
        <v>100067207533788</v>
      </c>
      <c r="B189" s="1" t="s">
        <v>173</v>
      </c>
      <c r="C189" s="1" t="s">
        <v>43</v>
      </c>
      <c r="D189" s="18">
        <v>44337</v>
      </c>
      <c r="E189" s="19">
        <f>IF(AgentTierChange[[#This Row],[Tier]]="Nesting",AgentTierChange[[#This Row],[Live Start Date]]+89,IF(AgentTierChange[[#This Row],[Agent Name]]&lt;&gt;B190,54789,""))</f>
        <v>44426</v>
      </c>
      <c r="F189" s="1">
        <f ca="1">IF(AND(AgentTierChange[[#This Row],[Tier Start Date]]&lt;=TODAY(),AgentTierChange[[#This Row],[Tier End Date]]&gt;TODAY()),1,0)</f>
        <v>0</v>
      </c>
      <c r="G189" s="21">
        <f>IFERROR(IF((_xlfn.XLOOKUP(AgentTierChange[[#This Row],[Agent Name]],MasterAgentList[Agent Name],MasterAgentList[Status])=""),1,0),"")</f>
        <v>0</v>
      </c>
      <c r="H189" s="18">
        <f>_xlfn.XLOOKUP(AgentTierChange[[#This Row],[Agent Name]],MasterAgentList[Agent Name],MasterAgentList[Live Start Date])</f>
        <v>44337</v>
      </c>
      <c r="I189" s="20">
        <f>_xlfn.XLOOKUP(AgentTierChange[[#This Row],[FBID]],MasterAgentList[FB ID],MasterAgentList[Wave])</f>
        <v>37</v>
      </c>
      <c r="J189" s="66" t="str">
        <f t="shared" si="2"/>
        <v/>
      </c>
    </row>
    <row r="190" spans="1:10" x14ac:dyDescent="0.2">
      <c r="A190" s="88" t="str">
        <f>_xlfn.XLOOKUP(AgentTierChange[[#This Row],[Agent Name]],MasterAgentList[Agent Name],MasterAgentList[FB ID])</f>
        <v>100067207533788</v>
      </c>
      <c r="B190" s="1" t="s">
        <v>173</v>
      </c>
      <c r="C190" s="64" t="s">
        <v>53</v>
      </c>
      <c r="D190" s="65">
        <v>44427</v>
      </c>
      <c r="E190" s="19">
        <f>IF(AgentTierChange[[#This Row],[Tier]]="Nesting",AgentTierChange[[#This Row],[Live Start Date]]+89,IF(AgentTierChange[[#This Row],[Agent Name]]&lt;&gt;B191,54789,""))</f>
        <v>54789</v>
      </c>
      <c r="F190" s="66">
        <f ca="1">IF(AND(AgentTierChange[[#This Row],[Tier Start Date]]&lt;=TODAY(),AgentTierChange[[#This Row],[Tier End Date]]&gt;TODAY()),1,0)</f>
        <v>1</v>
      </c>
      <c r="G190" s="66">
        <f>IFERROR(IF((_xlfn.XLOOKUP(AgentTierChange[[#This Row],[Agent Name]],MasterAgentList[Agent Name],MasterAgentList[Status])=""),1,0),"")</f>
        <v>0</v>
      </c>
      <c r="H190" s="67">
        <f>_xlfn.XLOOKUP(AgentTierChange[[#This Row],[Agent Name]],MasterAgentList[Agent Name],MasterAgentList[Live Start Date])</f>
        <v>44337</v>
      </c>
      <c r="I190" s="66">
        <f>_xlfn.XLOOKUP(AgentTierChange[[#This Row],[FBID]],MasterAgentList[FB ID],MasterAgentList[Wave])</f>
        <v>37</v>
      </c>
      <c r="J190" s="66" t="str">
        <f t="shared" si="2"/>
        <v>Match</v>
      </c>
    </row>
    <row r="191" spans="1:10" x14ac:dyDescent="0.2">
      <c r="A191" s="35" t="str">
        <f>_xlfn.XLOOKUP(AgentTierChange[[#This Row],[Agent Name]],MasterAgentList[Agent Name],MasterAgentList[FB ID])</f>
        <v>100035434827308</v>
      </c>
      <c r="B191" s="23" t="s">
        <v>136</v>
      </c>
      <c r="C191" s="1" t="s">
        <v>43</v>
      </c>
      <c r="D191" s="18">
        <v>44263</v>
      </c>
      <c r="E191" s="19">
        <f>IF(AgentTierChange[[#This Row],[Tier]]="Nesting",AgentTierChange[[#This Row],[Live Start Date]]+89,IF(AgentTierChange[[#This Row],[Agent Name]]&lt;&gt;B192,54789,""))</f>
        <v>44352</v>
      </c>
      <c r="F191" s="1">
        <f ca="1">IF(AND(AgentTierChange[[#This Row],[Tier Start Date]]&lt;=TODAY(),AgentTierChange[[#This Row],[Tier End Date]]&gt;TODAY()),1,0)</f>
        <v>0</v>
      </c>
      <c r="G191" s="1">
        <f>IFERROR(IF((_xlfn.XLOOKUP(AgentTierChange[[#This Row],[Agent Name]],MasterAgentList[Agent Name],MasterAgentList[Status])=""),1,0),"")</f>
        <v>0</v>
      </c>
      <c r="H191" s="18">
        <f>_xlfn.XLOOKUP(AgentTierChange[[#This Row],[Agent Name]],MasterAgentList[Agent Name],MasterAgentList[Live Start Date])</f>
        <v>44263</v>
      </c>
      <c r="I191" s="20">
        <f>_xlfn.XLOOKUP(AgentTierChange[[#This Row],[FBID]],MasterAgentList[FB ID],MasterAgentList[Wave])</f>
        <v>34</v>
      </c>
      <c r="J191" s="66" t="str">
        <f t="shared" si="2"/>
        <v/>
      </c>
    </row>
    <row r="192" spans="1:10" x14ac:dyDescent="0.2">
      <c r="A192" s="35" t="str">
        <f>_xlfn.XLOOKUP(AgentTierChange[[#This Row],[Agent Name]],MasterAgentList[Agent Name],MasterAgentList[FB ID])</f>
        <v>100035434827308</v>
      </c>
      <c r="B192" s="23" t="s">
        <v>136</v>
      </c>
      <c r="C192" s="1" t="s">
        <v>53</v>
      </c>
      <c r="D192" s="18">
        <v>44353</v>
      </c>
      <c r="E192" s="19">
        <f>IF(AgentTierChange[[#This Row],[Tier]]="Nesting",AgentTierChange[[#This Row],[Live Start Date]]+89,IF(AgentTierChange[[#This Row],[Agent Name]]&lt;&gt;B193,54789,""))</f>
        <v>54789</v>
      </c>
      <c r="F192" s="1">
        <f ca="1">IF(AND(AgentTierChange[[#This Row],[Tier Start Date]]&lt;=TODAY(),AgentTierChange[[#This Row],[Tier End Date]]&gt;TODAY()),1,0)</f>
        <v>1</v>
      </c>
      <c r="G192" s="21">
        <f>IFERROR(IF((_xlfn.XLOOKUP(AgentTierChange[[#This Row],[Agent Name]],MasterAgentList[Agent Name],MasterAgentList[Status])=""),1,0),"")</f>
        <v>0</v>
      </c>
      <c r="H192" s="18">
        <f>_xlfn.XLOOKUP(AgentTierChange[[#This Row],[Agent Name]],MasterAgentList[Agent Name],MasterAgentList[Live Start Date])</f>
        <v>44263</v>
      </c>
      <c r="I192" s="20">
        <f>_xlfn.XLOOKUP(AgentTierChange[[#This Row],[FBID]],MasterAgentList[FB ID],MasterAgentList[Wave])</f>
        <v>34</v>
      </c>
      <c r="J192" s="66" t="str">
        <f t="shared" si="2"/>
        <v>Match</v>
      </c>
    </row>
    <row r="193" spans="1:10" x14ac:dyDescent="0.2">
      <c r="A193" s="35" t="str">
        <f>_xlfn.XLOOKUP(AgentTierChange[[#This Row],[Agent Name]],MasterAgentList[Agent Name],MasterAgentList[FB ID])</f>
        <v>100064044981961</v>
      </c>
      <c r="B193" s="1" t="s">
        <v>148</v>
      </c>
      <c r="C193" s="1" t="s">
        <v>43</v>
      </c>
      <c r="D193" s="18">
        <v>44281</v>
      </c>
      <c r="E193" s="19">
        <f>IF(AgentTierChange[[#This Row],[Tier]]="Nesting",AgentTierChange[[#This Row],[Live Start Date]]+89,IF(AgentTierChange[[#This Row],[Agent Name]]&lt;&gt;B194,54789,""))</f>
        <v>44370</v>
      </c>
      <c r="F193" s="1">
        <f ca="1">IF(AND(AgentTierChange[[#This Row],[Tier Start Date]]&lt;=TODAY(),AgentTierChange[[#This Row],[Tier End Date]]&gt;TODAY()),1,0)</f>
        <v>0</v>
      </c>
      <c r="G193" s="21">
        <f>IFERROR(IF((_xlfn.XLOOKUP(AgentTierChange[[#This Row],[Agent Name]],MasterAgentList[Agent Name],MasterAgentList[Status])=""),1,0),"")</f>
        <v>1</v>
      </c>
      <c r="H193" s="18">
        <f>_xlfn.XLOOKUP(AgentTierChange[[#This Row],[Agent Name]],MasterAgentList[Agent Name],MasterAgentList[Live Start Date])</f>
        <v>44281</v>
      </c>
      <c r="I193" s="20">
        <f>_xlfn.XLOOKUP(AgentTierChange[[#This Row],[FBID]],MasterAgentList[FB ID],MasterAgentList[Wave])</f>
        <v>35</v>
      </c>
      <c r="J193" s="66" t="str">
        <f t="shared" si="2"/>
        <v/>
      </c>
    </row>
    <row r="194" spans="1:10" x14ac:dyDescent="0.2">
      <c r="A194" s="35" t="str">
        <f>_xlfn.XLOOKUP(AgentTierChange[[#This Row],[Agent Name]],MasterAgentList[Agent Name],MasterAgentList[FB ID])</f>
        <v>100064044981961</v>
      </c>
      <c r="B194" s="1" t="s">
        <v>148</v>
      </c>
      <c r="C194" s="1" t="s">
        <v>53</v>
      </c>
      <c r="D194" s="18">
        <v>44371</v>
      </c>
      <c r="E194" s="19">
        <v>44454</v>
      </c>
      <c r="F194" s="1">
        <f ca="1">IF(AND(AgentTierChange[[#This Row],[Tier Start Date]]&lt;=TODAY(),AgentTierChange[[#This Row],[Tier End Date]]&gt;TODAY()),1,0)</f>
        <v>0</v>
      </c>
      <c r="G194" s="1">
        <f>IFERROR(IF((_xlfn.XLOOKUP(AgentTierChange[[#This Row],[Agent Name]],MasterAgentList[Agent Name],MasterAgentList[Status])=""),1,0),"")</f>
        <v>1</v>
      </c>
      <c r="H194" s="18">
        <f>_xlfn.XLOOKUP(AgentTierChange[[#This Row],[Agent Name]],MasterAgentList[Agent Name],MasterAgentList[Live Start Date])</f>
        <v>44281</v>
      </c>
      <c r="I194" s="20">
        <f>_xlfn.XLOOKUP(AgentTierChange[[#This Row],[FBID]],MasterAgentList[FB ID],MasterAgentList[Wave])</f>
        <v>35</v>
      </c>
      <c r="J194" s="66" t="str">
        <f t="shared" ref="J194:J257" si="3">IF(B194=B193,IF(E193&lt;D194,"Match","Date Issue"),"")</f>
        <v>Match</v>
      </c>
    </row>
    <row r="195" spans="1:10" x14ac:dyDescent="0.2">
      <c r="A195" s="88" t="str">
        <f>_xlfn.XLOOKUP(AgentTierChange[[#This Row],[Agent Name]],MasterAgentList[Agent Name],MasterAgentList[FB ID])</f>
        <v>100064044981961</v>
      </c>
      <c r="B195" s="61" t="s">
        <v>148</v>
      </c>
      <c r="C195" s="64" t="s">
        <v>51</v>
      </c>
      <c r="D195" s="65">
        <v>44455</v>
      </c>
      <c r="E195" s="19">
        <f>IF(AgentTierChange[[#This Row],[Tier]]="Nesting",AgentTierChange[[#This Row],[Live Start Date]]+89,IF(AgentTierChange[[#This Row],[Agent Name]]&lt;&gt;B196,54789,""))</f>
        <v>54789</v>
      </c>
      <c r="F195" s="66">
        <f ca="1">IF(AND(AgentTierChange[[#This Row],[Tier Start Date]]&lt;=TODAY(),AgentTierChange[[#This Row],[Tier End Date]]&gt;TODAY()),1,0)</f>
        <v>1</v>
      </c>
      <c r="G195" s="66">
        <f>IFERROR(IF((_xlfn.XLOOKUP(AgentTierChange[[#This Row],[Agent Name]],MasterAgentList[Agent Name],MasterAgentList[Status])=""),1,0),"")</f>
        <v>1</v>
      </c>
      <c r="H195" s="67">
        <f>_xlfn.XLOOKUP(AgentTierChange[[#This Row],[Agent Name]],MasterAgentList[Agent Name],MasterAgentList[Live Start Date])</f>
        <v>44281</v>
      </c>
      <c r="I195" s="66">
        <f>_xlfn.XLOOKUP(AgentTierChange[[#This Row],[FBID]],MasterAgentList[FB ID],MasterAgentList[Wave])</f>
        <v>35</v>
      </c>
      <c r="J195" s="66" t="str">
        <f t="shared" si="3"/>
        <v>Match</v>
      </c>
    </row>
    <row r="196" spans="1:10" x14ac:dyDescent="0.2">
      <c r="A196" s="35" t="str">
        <f>_xlfn.XLOOKUP(AgentTierChange[[#This Row],[Agent Name]],MasterAgentList[Agent Name],MasterAgentList[FB ID])</f>
        <v>100064084250279</v>
      </c>
      <c r="B196" s="1" t="s">
        <v>149</v>
      </c>
      <c r="C196" s="1" t="s">
        <v>43</v>
      </c>
      <c r="D196" s="18">
        <v>44281</v>
      </c>
      <c r="E196" s="19">
        <f>IF(AgentTierChange[[#This Row],[Tier]]="Nesting",AgentTierChange[[#This Row],[Live Start Date]]+89,IF(AgentTierChange[[#This Row],[Agent Name]]&lt;&gt;B197,54789,""))</f>
        <v>44370</v>
      </c>
      <c r="F196" s="1">
        <f ca="1">IF(AND(AgentTierChange[[#This Row],[Tier Start Date]]&lt;=TODAY(),AgentTierChange[[#This Row],[Tier End Date]]&gt;TODAY()),1,0)</f>
        <v>0</v>
      </c>
      <c r="G196" s="21">
        <f>IFERROR(IF((_xlfn.XLOOKUP(AgentTierChange[[#This Row],[Agent Name]],MasterAgentList[Agent Name],MasterAgentList[Status])=""),1,0),"")</f>
        <v>1</v>
      </c>
      <c r="H196" s="18">
        <f>_xlfn.XLOOKUP(AgentTierChange[[#This Row],[Agent Name]],MasterAgentList[Agent Name],MasterAgentList[Live Start Date])</f>
        <v>44281</v>
      </c>
      <c r="I196" s="20">
        <f>_xlfn.XLOOKUP(AgentTierChange[[#This Row],[FBID]],MasterAgentList[FB ID],MasterAgentList[Wave])</f>
        <v>35</v>
      </c>
      <c r="J196" s="66" t="str">
        <f t="shared" si="3"/>
        <v/>
      </c>
    </row>
    <row r="197" spans="1:10" x14ac:dyDescent="0.2">
      <c r="A197" s="35" t="str">
        <f>_xlfn.XLOOKUP(AgentTierChange[[#This Row],[Agent Name]],MasterAgentList[Agent Name],MasterAgentList[FB ID])</f>
        <v>100064084250279</v>
      </c>
      <c r="B197" s="1" t="s">
        <v>149</v>
      </c>
      <c r="C197" s="1" t="s">
        <v>53</v>
      </c>
      <c r="D197" s="18">
        <v>44371</v>
      </c>
      <c r="E197" s="19">
        <f>IF(AgentTierChange[[#This Row],[Tier]]="Nesting",AgentTierChange[[#This Row],[Live Start Date]]+89,IF(AgentTierChange[[#This Row],[Agent Name]]&lt;&gt;B198,54789,""))</f>
        <v>54789</v>
      </c>
      <c r="F197" s="1">
        <f ca="1">IF(AND(AgentTierChange[[#This Row],[Tier Start Date]]&lt;=TODAY(),AgentTierChange[[#This Row],[Tier End Date]]&gt;TODAY()),1,0)</f>
        <v>1</v>
      </c>
      <c r="G197" s="21">
        <f>IFERROR(IF((_xlfn.XLOOKUP(AgentTierChange[[#This Row],[Agent Name]],MasterAgentList[Agent Name],MasterAgentList[Status])=""),1,0),"")</f>
        <v>1</v>
      </c>
      <c r="H197" s="18">
        <f>_xlfn.XLOOKUP(AgentTierChange[[#This Row],[Agent Name]],MasterAgentList[Agent Name],MasterAgentList[Live Start Date])</f>
        <v>44281</v>
      </c>
      <c r="I197" s="20">
        <f>_xlfn.XLOOKUP(AgentTierChange[[#This Row],[FBID]],MasterAgentList[FB ID],MasterAgentList[Wave])</f>
        <v>35</v>
      </c>
      <c r="J197" s="66" t="str">
        <f t="shared" si="3"/>
        <v>Match</v>
      </c>
    </row>
    <row r="198" spans="1:10" x14ac:dyDescent="0.2">
      <c r="A198" s="35" t="str">
        <f>_xlfn.XLOOKUP(AgentTierChange[[#This Row],[Agent Name]],MasterAgentList[Agent Name],MasterAgentList[FB ID])</f>
        <v>100017051347723</v>
      </c>
      <c r="B198" s="1" t="s">
        <v>57</v>
      </c>
      <c r="C198" s="1" t="s">
        <v>43</v>
      </c>
      <c r="D198" s="18">
        <v>42899</v>
      </c>
      <c r="E198" s="19">
        <f>IF(AgentTierChange[[#This Row],[Tier]]="Nesting",AgentTierChange[[#This Row],[Live Start Date]]+89,IF(AgentTierChange[[#This Row],[Agent Name]]&lt;&gt;B199,54789,""))</f>
        <v>42988</v>
      </c>
      <c r="F198" s="1">
        <f ca="1">IF(AND(AgentTierChange[[#This Row],[Tier Start Date]]&lt;=TODAY(),AgentTierChange[[#This Row],[Tier End Date]]&gt;TODAY()),1,0)</f>
        <v>0</v>
      </c>
      <c r="G198" s="1">
        <f>IFERROR(IF((_xlfn.XLOOKUP(AgentTierChange[[#This Row],[Agent Name]],MasterAgentList[Agent Name],MasterAgentList[Status])=""),1,0),"")</f>
        <v>1</v>
      </c>
      <c r="H198" s="18">
        <f>_xlfn.XLOOKUP(AgentTierChange[[#This Row],[Agent Name]],MasterAgentList[Agent Name],MasterAgentList[Live Start Date])</f>
        <v>42899</v>
      </c>
      <c r="I198" s="20">
        <f>_xlfn.XLOOKUP(AgentTierChange[[#This Row],[FBID]],MasterAgentList[FB ID],MasterAgentList[Wave])</f>
        <v>2</v>
      </c>
      <c r="J198" s="66" t="str">
        <f t="shared" si="3"/>
        <v/>
      </c>
    </row>
    <row r="199" spans="1:10" x14ac:dyDescent="0.2">
      <c r="A199" s="35" t="str">
        <f>_xlfn.XLOOKUP(AgentTierChange[[#This Row],[Agent Name]],MasterAgentList[Agent Name],MasterAgentList[FB ID])</f>
        <v>100017051347723</v>
      </c>
      <c r="B199" s="1" t="s">
        <v>57</v>
      </c>
      <c r="C199" s="1" t="s">
        <v>53</v>
      </c>
      <c r="D199" s="18">
        <v>42989</v>
      </c>
      <c r="E199" s="19">
        <v>44030</v>
      </c>
      <c r="F199" s="1">
        <f ca="1">IF(AND(AgentTierChange[[#This Row],[Tier Start Date]]&lt;=TODAY(),AgentTierChange[[#This Row],[Tier End Date]]&gt;TODAY()),1,0)</f>
        <v>0</v>
      </c>
      <c r="G199" s="1">
        <f>IFERROR(IF((_xlfn.XLOOKUP(AgentTierChange[[#This Row],[Agent Name]],MasterAgentList[Agent Name],MasterAgentList[Status])=""),1,0),"")</f>
        <v>1</v>
      </c>
      <c r="H199" s="18">
        <f>_xlfn.XLOOKUP(AgentTierChange[[#This Row],[Agent Name]],MasterAgentList[Agent Name],MasterAgentList[Live Start Date])</f>
        <v>42899</v>
      </c>
      <c r="I199" s="20">
        <f>_xlfn.XLOOKUP(AgentTierChange[[#This Row],[FBID]],MasterAgentList[FB ID],MasterAgentList[Wave])</f>
        <v>2</v>
      </c>
      <c r="J199" s="66" t="str">
        <f t="shared" si="3"/>
        <v>Match</v>
      </c>
    </row>
    <row r="200" spans="1:10" x14ac:dyDescent="0.2">
      <c r="A200" s="35" t="str">
        <f>_xlfn.XLOOKUP(AgentTierChange[[#This Row],[Agent Name]],MasterAgentList[Agent Name],MasterAgentList[FB ID])</f>
        <v>100017051347723</v>
      </c>
      <c r="B200" s="1" t="s">
        <v>57</v>
      </c>
      <c r="C200" s="1" t="s">
        <v>51</v>
      </c>
      <c r="D200" s="18">
        <v>44031</v>
      </c>
      <c r="E200" s="19">
        <f>IF(AgentTierChange[[#This Row],[Tier]]="Nesting",AgentTierChange[[#This Row],[Live Start Date]]+89,IF(AgentTierChange[[#This Row],[Agent Name]]&lt;&gt;B201,54789,""))</f>
        <v>54789</v>
      </c>
      <c r="F200" s="1">
        <f ca="1">IF(AND(AgentTierChange[[#This Row],[Tier Start Date]]&lt;=TODAY(),AgentTierChange[[#This Row],[Tier End Date]]&gt;TODAY()),1,0)</f>
        <v>1</v>
      </c>
      <c r="G200" s="1">
        <f>IFERROR(IF((_xlfn.XLOOKUP(AgentTierChange[[#This Row],[Agent Name]],MasterAgentList[Agent Name],MasterAgentList[Status])=""),1,0),"")</f>
        <v>1</v>
      </c>
      <c r="H200" s="18">
        <f>_xlfn.XLOOKUP(AgentTierChange[[#This Row],[Agent Name]],MasterAgentList[Agent Name],MasterAgentList[Live Start Date])</f>
        <v>42899</v>
      </c>
      <c r="I200" s="20">
        <f>_xlfn.XLOOKUP(AgentTierChange[[#This Row],[FBID]],MasterAgentList[FB ID],MasterAgentList[Wave])</f>
        <v>2</v>
      </c>
      <c r="J200" s="66" t="str">
        <f t="shared" si="3"/>
        <v>Match</v>
      </c>
    </row>
    <row r="201" spans="1:10" x14ac:dyDescent="0.2">
      <c r="A201" s="35" t="str">
        <f>_xlfn.XLOOKUP(AgentTierChange[[#This Row],[Agent Name]],MasterAgentList[Agent Name],MasterAgentList[FB ID])</f>
        <v>100033477578977</v>
      </c>
      <c r="B201" s="1" t="s">
        <v>14</v>
      </c>
      <c r="C201" s="1" t="s">
        <v>42</v>
      </c>
      <c r="D201" s="18">
        <v>43514</v>
      </c>
      <c r="E201" s="19">
        <v>43677</v>
      </c>
      <c r="F201" s="1">
        <f ca="1">IF(AND(AgentTierChange[[#This Row],[Tier Start Date]]&lt;=TODAY(),AgentTierChange[[#This Row],[Tier End Date]]&gt;TODAY()),1,0)</f>
        <v>0</v>
      </c>
      <c r="G201" s="1">
        <f>IFERROR(IF((_xlfn.XLOOKUP(AgentTierChange[[#This Row],[Agent Name]],MasterAgentList[Agent Name],MasterAgentList[Status])=""),1,0),"")</f>
        <v>0</v>
      </c>
      <c r="H201" s="18">
        <f>_xlfn.XLOOKUP(AgentTierChange[[#This Row],[Agent Name]],MasterAgentList[Agent Name],MasterAgentList[Live Start Date])</f>
        <v>43514</v>
      </c>
      <c r="I201" s="20">
        <f>_xlfn.XLOOKUP(AgentTierChange[[#This Row],[FBID]],MasterAgentList[FB ID],MasterAgentList[Wave])</f>
        <v>17</v>
      </c>
      <c r="J201" s="66" t="str">
        <f t="shared" si="3"/>
        <v/>
      </c>
    </row>
    <row r="202" spans="1:10" x14ac:dyDescent="0.2">
      <c r="A202" s="35" t="str">
        <f>_xlfn.XLOOKUP(AgentTierChange[[#This Row],[Agent Name]],MasterAgentList[Agent Name],MasterAgentList[FB ID])</f>
        <v>100033477578977</v>
      </c>
      <c r="B202" s="1" t="s">
        <v>14</v>
      </c>
      <c r="C202" s="1" t="s">
        <v>53</v>
      </c>
      <c r="D202" s="18">
        <v>43678</v>
      </c>
      <c r="E202" s="19">
        <v>43833</v>
      </c>
      <c r="F202" s="1">
        <f ca="1">IF(AND(AgentTierChange[[#This Row],[Tier Start Date]]&lt;=TODAY(),AgentTierChange[[#This Row],[Tier End Date]]&gt;TODAY()),1,0)</f>
        <v>0</v>
      </c>
      <c r="G202" s="21">
        <f>IFERROR(IF((_xlfn.XLOOKUP(AgentTierChange[[#This Row],[Agent Name]],MasterAgentList[Agent Name],MasterAgentList[Status])=""),1,0),"")</f>
        <v>0</v>
      </c>
      <c r="H202" s="18">
        <f>_xlfn.XLOOKUP(AgentTierChange[[#This Row],[Agent Name]],MasterAgentList[Agent Name],MasterAgentList[Live Start Date])</f>
        <v>43514</v>
      </c>
      <c r="I202" s="20">
        <f>_xlfn.XLOOKUP(AgentTierChange[[#This Row],[FBID]],MasterAgentList[FB ID],MasterAgentList[Wave])</f>
        <v>17</v>
      </c>
      <c r="J202" s="66" t="str">
        <f t="shared" si="3"/>
        <v>Match</v>
      </c>
    </row>
    <row r="203" spans="1:10" x14ac:dyDescent="0.2">
      <c r="A203" s="35" t="str">
        <f>_xlfn.XLOOKUP(AgentTierChange[[#This Row],[Agent Name]],MasterAgentList[Agent Name],MasterAgentList[FB ID])</f>
        <v>100033477578977</v>
      </c>
      <c r="B203" s="1" t="s">
        <v>14</v>
      </c>
      <c r="C203" s="1" t="s">
        <v>51</v>
      </c>
      <c r="D203" s="18">
        <v>43834</v>
      </c>
      <c r="E203" s="19">
        <v>43861</v>
      </c>
      <c r="F203" s="1">
        <f ca="1">IF(AND(AgentTierChange[[#This Row],[Tier Start Date]]&lt;=TODAY(),AgentTierChange[[#This Row],[Tier End Date]]&gt;TODAY()),1,0)</f>
        <v>0</v>
      </c>
      <c r="G203" s="21">
        <f>IFERROR(IF((_xlfn.XLOOKUP(AgentTierChange[[#This Row],[Agent Name]],MasterAgentList[Agent Name],MasterAgentList[Status])=""),1,0),"")</f>
        <v>0</v>
      </c>
      <c r="H203" s="18">
        <f>_xlfn.XLOOKUP(AgentTierChange[[#This Row],[Agent Name]],MasterAgentList[Agent Name],MasterAgentList[Live Start Date])</f>
        <v>43514</v>
      </c>
      <c r="I203" s="20">
        <f>_xlfn.XLOOKUP(AgentTierChange[[#This Row],[FBID]],MasterAgentList[FB ID],MasterAgentList[Wave])</f>
        <v>17</v>
      </c>
      <c r="J203" s="66" t="str">
        <f t="shared" si="3"/>
        <v>Match</v>
      </c>
    </row>
    <row r="204" spans="1:10" x14ac:dyDescent="0.2">
      <c r="A204" s="35" t="str">
        <f>_xlfn.XLOOKUP(AgentTierChange[[#This Row],[Agent Name]],MasterAgentList[Agent Name],MasterAgentList[FB ID])</f>
        <v>100033477578977</v>
      </c>
      <c r="B204" s="1" t="s">
        <v>14</v>
      </c>
      <c r="C204" s="1" t="s">
        <v>47</v>
      </c>
      <c r="D204" s="18">
        <v>43862</v>
      </c>
      <c r="E204" s="19">
        <v>43890</v>
      </c>
      <c r="F204" s="1">
        <f ca="1">IF(AND(AgentTierChange[[#This Row],[Tier Start Date]]&lt;=TODAY(),AgentTierChange[[#This Row],[Tier End Date]]&gt;TODAY()),1,0)</f>
        <v>0</v>
      </c>
      <c r="G204" s="1">
        <f>IFERROR(IF((_xlfn.XLOOKUP(AgentTierChange[[#This Row],[Agent Name]],MasterAgentList[Agent Name],MasterAgentList[Status])=""),1,0),"")</f>
        <v>0</v>
      </c>
      <c r="H204" s="18">
        <f>_xlfn.XLOOKUP(AgentTierChange[[#This Row],[Agent Name]],MasterAgentList[Agent Name],MasterAgentList[Live Start Date])</f>
        <v>43514</v>
      </c>
      <c r="I204" s="20">
        <f>_xlfn.XLOOKUP(AgentTierChange[[#This Row],[FBID]],MasterAgentList[FB ID],MasterAgentList[Wave])</f>
        <v>17</v>
      </c>
      <c r="J204" s="66" t="str">
        <f t="shared" si="3"/>
        <v>Match</v>
      </c>
    </row>
    <row r="205" spans="1:10" x14ac:dyDescent="0.2">
      <c r="A205" s="35" t="str">
        <f>_xlfn.XLOOKUP(AgentTierChange[[#This Row],[Agent Name]],MasterAgentList[Agent Name],MasterAgentList[FB ID])</f>
        <v>100033477578977</v>
      </c>
      <c r="B205" s="1" t="s">
        <v>14</v>
      </c>
      <c r="C205" s="1" t="s">
        <v>51</v>
      </c>
      <c r="D205" s="18">
        <v>43891</v>
      </c>
      <c r="E205" s="19">
        <v>44066</v>
      </c>
      <c r="F205" s="1">
        <f ca="1">IF(AND(AgentTierChange[[#This Row],[Tier Start Date]]&lt;=TODAY(),AgentTierChange[[#This Row],[Tier End Date]]&gt;TODAY()),1,0)</f>
        <v>0</v>
      </c>
      <c r="G205" s="1">
        <f>IFERROR(IF((_xlfn.XLOOKUP(AgentTierChange[[#This Row],[Agent Name]],MasterAgentList[Agent Name],MasterAgentList[Status])=""),1,0),"")</f>
        <v>0</v>
      </c>
      <c r="H205" s="18">
        <f>_xlfn.XLOOKUP(AgentTierChange[[#This Row],[Agent Name]],MasterAgentList[Agent Name],MasterAgentList[Live Start Date])</f>
        <v>43514</v>
      </c>
      <c r="I205" s="20">
        <f>_xlfn.XLOOKUP(AgentTierChange[[#This Row],[FBID]],MasterAgentList[FB ID],MasterAgentList[Wave])</f>
        <v>17</v>
      </c>
      <c r="J205" s="66" t="str">
        <f t="shared" si="3"/>
        <v>Match</v>
      </c>
    </row>
    <row r="206" spans="1:10" x14ac:dyDescent="0.2">
      <c r="A206" s="35" t="str">
        <f>_xlfn.XLOOKUP(AgentTierChange[[#This Row],[Agent Name]],MasterAgentList[Agent Name],MasterAgentList[FB ID])</f>
        <v>100033477578977</v>
      </c>
      <c r="B206" s="1" t="s">
        <v>14</v>
      </c>
      <c r="C206" s="1" t="s">
        <v>87</v>
      </c>
      <c r="D206" s="18">
        <v>44067</v>
      </c>
      <c r="E206" s="19">
        <v>44094</v>
      </c>
      <c r="F206" s="1">
        <f ca="1">IF(AND(AgentTierChange[[#This Row],[Tier Start Date]]&lt;=TODAY(),AgentTierChange[[#This Row],[Tier End Date]]&gt;TODAY()),1,0)</f>
        <v>0</v>
      </c>
      <c r="G206" s="21">
        <f>IFERROR(IF((_xlfn.XLOOKUP(AgentTierChange[[#This Row],[Agent Name]],MasterAgentList[Agent Name],MasterAgentList[Status])=""),1,0),"")</f>
        <v>0</v>
      </c>
      <c r="H206" s="18">
        <f>_xlfn.XLOOKUP(AgentTierChange[[#This Row],[Agent Name]],MasterAgentList[Agent Name],MasterAgentList[Live Start Date])</f>
        <v>43514</v>
      </c>
      <c r="I206" s="20">
        <f>_xlfn.XLOOKUP(AgentTierChange[[#This Row],[FBID]],MasterAgentList[FB ID],MasterAgentList[Wave])</f>
        <v>17</v>
      </c>
      <c r="J206" s="66" t="str">
        <f t="shared" si="3"/>
        <v>Match</v>
      </c>
    </row>
    <row r="207" spans="1:10" x14ac:dyDescent="0.2">
      <c r="A207" s="35" t="str">
        <f>_xlfn.XLOOKUP(AgentTierChange[[#This Row],[Agent Name]],MasterAgentList[Agent Name],MasterAgentList[FB ID])</f>
        <v>100033477578977</v>
      </c>
      <c r="B207" s="1" t="s">
        <v>14</v>
      </c>
      <c r="C207" s="1" t="s">
        <v>51</v>
      </c>
      <c r="D207" s="18">
        <v>44095</v>
      </c>
      <c r="E207" s="19">
        <v>44286</v>
      </c>
      <c r="F207" s="1">
        <f ca="1">IF(AND(AgentTierChange[[#This Row],[Tier Start Date]]&lt;=TODAY(),AgentTierChange[[#This Row],[Tier End Date]]&gt;TODAY()),1,0)</f>
        <v>0</v>
      </c>
      <c r="G207" s="1">
        <f>IFERROR(IF((_xlfn.XLOOKUP(AgentTierChange[[#This Row],[Agent Name]],MasterAgentList[Agent Name],MasterAgentList[Status])=""),1,0),"")</f>
        <v>0</v>
      </c>
      <c r="H207" s="18">
        <f>_xlfn.XLOOKUP(AgentTierChange[[#This Row],[Agent Name]],MasterAgentList[Agent Name],MasterAgentList[Live Start Date])</f>
        <v>43514</v>
      </c>
      <c r="I207" s="20">
        <f>_xlfn.XLOOKUP(AgentTierChange[[#This Row],[FBID]],MasterAgentList[FB ID],MasterAgentList[Wave])</f>
        <v>17</v>
      </c>
      <c r="J207" s="66" t="str">
        <f t="shared" si="3"/>
        <v>Match</v>
      </c>
    </row>
    <row r="208" spans="1:10" x14ac:dyDescent="0.2">
      <c r="A208" s="35" t="str">
        <f>_xlfn.XLOOKUP(AgentTierChange[[#This Row],[Agent Name]],MasterAgentList[Agent Name],MasterAgentList[FB ID])</f>
        <v>100033477578977</v>
      </c>
      <c r="B208" s="1" t="s">
        <v>14</v>
      </c>
      <c r="C208" s="1" t="s">
        <v>127</v>
      </c>
      <c r="D208" s="18">
        <v>44287</v>
      </c>
      <c r="E208" s="19">
        <f>IF(AgentTierChange[[#This Row],[Tier]]="Nesting",AgentTierChange[[#This Row],[Live Start Date]]+89,IF(AgentTierChange[[#This Row],[Agent Name]]&lt;&gt;B209,54789,""))</f>
        <v>54789</v>
      </c>
      <c r="F208" s="1">
        <f ca="1">IF(AND(AgentTierChange[[#This Row],[Tier Start Date]]&lt;=TODAY(),AgentTierChange[[#This Row],[Tier End Date]]&gt;TODAY()),1,0)</f>
        <v>1</v>
      </c>
      <c r="G208" s="21">
        <f>IFERROR(IF((_xlfn.XLOOKUP(AgentTierChange[[#This Row],[Agent Name]],MasterAgentList[Agent Name],MasterAgentList[Status])=""),1,0),"")</f>
        <v>0</v>
      </c>
      <c r="H208" s="18">
        <f>_xlfn.XLOOKUP(AgentTierChange[[#This Row],[Agent Name]],MasterAgentList[Agent Name],MasterAgentList[Live Start Date])</f>
        <v>43514</v>
      </c>
      <c r="I208" s="20">
        <f>_xlfn.XLOOKUP(AgentTierChange[[#This Row],[FBID]],MasterAgentList[FB ID],MasterAgentList[Wave])</f>
        <v>17</v>
      </c>
      <c r="J208" s="66" t="str">
        <f t="shared" si="3"/>
        <v>Match</v>
      </c>
    </row>
    <row r="209" spans="1:10" x14ac:dyDescent="0.2">
      <c r="A209" s="35" t="str">
        <f>_xlfn.XLOOKUP(AgentTierChange[[#This Row],[Agent Name]],MasterAgentList[Agent Name],MasterAgentList[FB ID])</f>
        <v>100069809408098</v>
      </c>
      <c r="B209" s="1" t="s">
        <v>2844</v>
      </c>
      <c r="C209" s="1" t="s">
        <v>43</v>
      </c>
      <c r="D209" s="24">
        <v>44396</v>
      </c>
      <c r="E209" s="19">
        <f>IF(AgentTierChange[[#This Row],[Tier]]="Nesting",AgentTierChange[[#This Row],[Live Start Date]]+89,IF(AgentTierChange[[#This Row],[Agent Name]]&lt;&gt;B210,54789,""))</f>
        <v>44485</v>
      </c>
      <c r="F209" s="2">
        <f ca="1">IF(AND(AgentTierChange[[#This Row],[Tier Start Date]]&lt;=TODAY(),AgentTierChange[[#This Row],[Tier End Date]]&gt;TODAY()),1,0)</f>
        <v>0</v>
      </c>
      <c r="G209" s="2">
        <f>IFERROR(IF((_xlfn.XLOOKUP(AgentTierChange[[#This Row],[Agent Name]],MasterAgentList[Agent Name],MasterAgentList[Status])=""),1,0),"")</f>
        <v>0</v>
      </c>
      <c r="H209" s="22">
        <f>_xlfn.XLOOKUP(AgentTierChange[[#This Row],[Agent Name]],MasterAgentList[Agent Name],MasterAgentList[Live Start Date])</f>
        <v>44396</v>
      </c>
      <c r="I209" s="20">
        <f>_xlfn.XLOOKUP(AgentTierChange[[#This Row],[FBID]],MasterAgentList[FB ID],MasterAgentList[Wave])</f>
        <v>39</v>
      </c>
      <c r="J209" s="66" t="str">
        <f t="shared" si="3"/>
        <v/>
      </c>
    </row>
    <row r="210" spans="1:10" x14ac:dyDescent="0.2">
      <c r="A210" s="35" t="str">
        <f>_xlfn.XLOOKUP(AgentTierChange[[#This Row],[Agent Name]],MasterAgentList[Agent Name],MasterAgentList[FB ID])</f>
        <v>100069809408098</v>
      </c>
      <c r="B210" s="1" t="s">
        <v>2844</v>
      </c>
      <c r="C210" s="1" t="s">
        <v>53</v>
      </c>
      <c r="D210" s="24">
        <v>44486</v>
      </c>
      <c r="E210" s="19">
        <f>IF(AgentTierChange[[#This Row],[Tier]]="Nesting",AgentTierChange[[#This Row],[Live Start Date]]+89,IF(AgentTierChange[[#This Row],[Agent Name]]&lt;&gt;B211,54789,""))</f>
        <v>54789</v>
      </c>
      <c r="F210" s="2">
        <f ca="1">IF(AND(AgentTierChange[[#This Row],[Tier Start Date]]&lt;=TODAY(),AgentTierChange[[#This Row],[Tier End Date]]&gt;TODAY()),1,0)</f>
        <v>1</v>
      </c>
      <c r="G210" s="2">
        <f>IFERROR(IF((_xlfn.XLOOKUP(AgentTierChange[[#This Row],[Agent Name]],MasterAgentList[Agent Name],MasterAgentList[Status])=""),1,0),"")</f>
        <v>0</v>
      </c>
      <c r="H210" s="22">
        <f>_xlfn.XLOOKUP(AgentTierChange[[#This Row],[Agent Name]],MasterAgentList[Agent Name],MasterAgentList[Live Start Date])</f>
        <v>44396</v>
      </c>
      <c r="I210" s="20">
        <f>_xlfn.XLOOKUP(AgentTierChange[[#This Row],[FBID]],MasterAgentList[FB ID],MasterAgentList[Wave])</f>
        <v>39</v>
      </c>
      <c r="J210" s="66" t="str">
        <f t="shared" si="3"/>
        <v>Match</v>
      </c>
    </row>
    <row r="211" spans="1:10" x14ac:dyDescent="0.2">
      <c r="A211" s="35" t="str">
        <f>_xlfn.XLOOKUP(AgentTierChange[[#This Row],[Agent Name]],MasterAgentList[Agent Name],MasterAgentList[FB ID])</f>
        <v>100044882678488</v>
      </c>
      <c r="B211" s="1" t="s">
        <v>66</v>
      </c>
      <c r="C211" s="1" t="s">
        <v>43</v>
      </c>
      <c r="D211" s="18">
        <v>43836</v>
      </c>
      <c r="E211" s="19">
        <f>IF(AgentTierChange[[#This Row],[Tier]]="Nesting",AgentTierChange[[#This Row],[Live Start Date]]+89,IF(AgentTierChange[[#This Row],[Agent Name]]&lt;&gt;B212,54789,""))</f>
        <v>43925</v>
      </c>
      <c r="F211" s="1">
        <f ca="1">IF(AND(AgentTierChange[[#This Row],[Tier Start Date]]&lt;=TODAY(),AgentTierChange[[#This Row],[Tier End Date]]&gt;TODAY()),1,0)</f>
        <v>0</v>
      </c>
      <c r="G211" s="1">
        <f>IFERROR(IF((_xlfn.XLOOKUP(AgentTierChange[[#This Row],[Agent Name]],MasterAgentList[Agent Name],MasterAgentList[Status])=""),1,0),"")</f>
        <v>1</v>
      </c>
      <c r="H211" s="18">
        <f>_xlfn.XLOOKUP(AgentTierChange[[#This Row],[Agent Name]],MasterAgentList[Agent Name],MasterAgentList[Live Start Date])</f>
        <v>43836</v>
      </c>
      <c r="I211" s="20">
        <f>_xlfn.XLOOKUP(AgentTierChange[[#This Row],[FBID]],MasterAgentList[FB ID],MasterAgentList[Wave])</f>
        <v>25</v>
      </c>
      <c r="J211" s="66" t="str">
        <f t="shared" si="3"/>
        <v/>
      </c>
    </row>
    <row r="212" spans="1:10" x14ac:dyDescent="0.2">
      <c r="A212" s="35" t="str">
        <f>_xlfn.XLOOKUP(AgentTierChange[[#This Row],[Agent Name]],MasterAgentList[Agent Name],MasterAgentList[FB ID])</f>
        <v>100044882678488</v>
      </c>
      <c r="B212" s="1" t="s">
        <v>66</v>
      </c>
      <c r="C212" s="1" t="s">
        <v>53</v>
      </c>
      <c r="D212" s="18">
        <v>43926</v>
      </c>
      <c r="E212" s="19">
        <v>44002</v>
      </c>
      <c r="F212" s="1">
        <f ca="1">IF(AND(AgentTierChange[[#This Row],[Tier Start Date]]&lt;=TODAY(),AgentTierChange[[#This Row],[Tier End Date]]&gt;TODAY()),1,0)</f>
        <v>0</v>
      </c>
      <c r="G212" s="1">
        <f>IFERROR(IF((_xlfn.XLOOKUP(AgentTierChange[[#This Row],[Agent Name]],MasterAgentList[Agent Name],MasterAgentList[Status])=""),1,0),"")</f>
        <v>1</v>
      </c>
      <c r="H212" s="18">
        <f>_xlfn.XLOOKUP(AgentTierChange[[#This Row],[Agent Name]],MasterAgentList[Agent Name],MasterAgentList[Live Start Date])</f>
        <v>43836</v>
      </c>
      <c r="I212" s="20">
        <f>_xlfn.XLOOKUP(AgentTierChange[[#This Row],[FBID]],MasterAgentList[FB ID],MasterAgentList[Wave])</f>
        <v>25</v>
      </c>
      <c r="J212" s="66" t="str">
        <f t="shared" si="3"/>
        <v>Match</v>
      </c>
    </row>
    <row r="213" spans="1:10" x14ac:dyDescent="0.2">
      <c r="A213" s="35" t="str">
        <f>_xlfn.XLOOKUP(AgentTierChange[[#This Row],[Agent Name]],MasterAgentList[Agent Name],MasterAgentList[FB ID])</f>
        <v>100044882678488</v>
      </c>
      <c r="B213" s="1" t="s">
        <v>66</v>
      </c>
      <c r="C213" s="1" t="s">
        <v>87</v>
      </c>
      <c r="D213" s="18">
        <v>44003</v>
      </c>
      <c r="E213" s="19">
        <v>44030</v>
      </c>
      <c r="F213" s="1">
        <f ca="1">IF(AND(AgentTierChange[[#This Row],[Tier Start Date]]&lt;=TODAY(),AgentTierChange[[#This Row],[Tier End Date]]&gt;TODAY()),1,0)</f>
        <v>0</v>
      </c>
      <c r="G213" s="1">
        <f>IFERROR(IF((_xlfn.XLOOKUP(AgentTierChange[[#This Row],[Agent Name]],MasterAgentList[Agent Name],MasterAgentList[Status])=""),1,0),"")</f>
        <v>1</v>
      </c>
      <c r="H213" s="18">
        <f>_xlfn.XLOOKUP(AgentTierChange[[#This Row],[Agent Name]],MasterAgentList[Agent Name],MasterAgentList[Live Start Date])</f>
        <v>43836</v>
      </c>
      <c r="I213" s="20">
        <f>_xlfn.XLOOKUP(AgentTierChange[[#This Row],[FBID]],MasterAgentList[FB ID],MasterAgentList[Wave])</f>
        <v>25</v>
      </c>
      <c r="J213" s="66" t="str">
        <f t="shared" si="3"/>
        <v>Match</v>
      </c>
    </row>
    <row r="214" spans="1:10" x14ac:dyDescent="0.2">
      <c r="A214" s="35" t="str">
        <f>_xlfn.XLOOKUP(AgentTierChange[[#This Row],[Agent Name]],MasterAgentList[Agent Name],MasterAgentList[FB ID])</f>
        <v>100044882678488</v>
      </c>
      <c r="B214" s="1" t="s">
        <v>66</v>
      </c>
      <c r="C214" s="1" t="s">
        <v>51</v>
      </c>
      <c r="D214" s="18">
        <v>44031</v>
      </c>
      <c r="E214" s="19">
        <f>IF(AgentTierChange[[#This Row],[Tier]]="Nesting",AgentTierChange[[#This Row],[Live Start Date]]+89,IF(AgentTierChange[[#This Row],[Agent Name]]&lt;&gt;B215,54789,""))</f>
        <v>54789</v>
      </c>
      <c r="F214" s="1">
        <f ca="1">IF(AND(AgentTierChange[[#This Row],[Tier Start Date]]&lt;=TODAY(),AgentTierChange[[#This Row],[Tier End Date]]&gt;TODAY()),1,0)</f>
        <v>1</v>
      </c>
      <c r="G214" s="1">
        <f>IFERROR(IF((_xlfn.XLOOKUP(AgentTierChange[[#This Row],[Agent Name]],MasterAgentList[Agent Name],MasterAgentList[Status])=""),1,0),"")</f>
        <v>1</v>
      </c>
      <c r="H214" s="18">
        <f>_xlfn.XLOOKUP(AgentTierChange[[#This Row],[Agent Name]],MasterAgentList[Agent Name],MasterAgentList[Live Start Date])</f>
        <v>43836</v>
      </c>
      <c r="I214" s="20">
        <f>_xlfn.XLOOKUP(AgentTierChange[[#This Row],[FBID]],MasterAgentList[FB ID],MasterAgentList[Wave])</f>
        <v>25</v>
      </c>
      <c r="J214" s="66" t="str">
        <f t="shared" si="3"/>
        <v>Match</v>
      </c>
    </row>
    <row r="215" spans="1:10" x14ac:dyDescent="0.2">
      <c r="A215" s="88" t="str">
        <f>_xlfn.XLOOKUP(AgentTierChange[[#This Row],[Agent Name]],MasterAgentList[Agent Name],MasterAgentList[FB ID])</f>
        <v>100073038564444</v>
      </c>
      <c r="B215" s="64" t="s">
        <v>6436</v>
      </c>
      <c r="C215" s="64" t="s">
        <v>43</v>
      </c>
      <c r="D215" s="65">
        <v>44488</v>
      </c>
      <c r="E215" s="19">
        <f>IF(AgentTierChange[[#This Row],[Tier]]="Nesting",AgentTierChange[[#This Row],[Live Start Date]]+89,IF(AgentTierChange[[#This Row],[Agent Name]]&lt;&gt;B216,54789,""))</f>
        <v>44577</v>
      </c>
      <c r="F215" s="66">
        <f ca="1">IF(AND(AgentTierChange[[#This Row],[Tier Start Date]]&lt;=TODAY(),AgentTierChange[[#This Row],[Tier End Date]]&gt;TODAY()),1,0)</f>
        <v>1</v>
      </c>
      <c r="G215" s="66">
        <f>IFERROR(IF((_xlfn.XLOOKUP(AgentTierChange[[#This Row],[Agent Name]],MasterAgentList[Agent Name],MasterAgentList[Status])=""),1,0),"")</f>
        <v>0</v>
      </c>
      <c r="H215" s="67">
        <f>_xlfn.XLOOKUP(AgentTierChange[[#This Row],[Agent Name]],MasterAgentList[Agent Name],MasterAgentList[Live Start Date])</f>
        <v>44488</v>
      </c>
      <c r="I215" s="66">
        <f>_xlfn.XLOOKUP(AgentTierChange[[#This Row],[FBID]],MasterAgentList[FB ID],MasterAgentList[Wave])</f>
        <v>43</v>
      </c>
      <c r="J215" s="66" t="str">
        <f t="shared" si="3"/>
        <v/>
      </c>
    </row>
    <row r="216" spans="1:10" x14ac:dyDescent="0.2">
      <c r="A216" s="88" t="str">
        <f>_xlfn.XLOOKUP(AgentTierChange[[#This Row],[Agent Name]],MasterAgentList[Agent Name],MasterAgentList[FB ID])</f>
        <v>100073038564444</v>
      </c>
      <c r="B216" s="64" t="s">
        <v>6436</v>
      </c>
      <c r="C216" s="64" t="s">
        <v>53</v>
      </c>
      <c r="D216" s="65">
        <v>44578</v>
      </c>
      <c r="E216" s="19">
        <f>IF(AgentTierChange[[#This Row],[Tier]]="Nesting",AgentTierChange[[#This Row],[Live Start Date]]+89,IF(AgentTierChange[[#This Row],[Agent Name]]&lt;&gt;B217,54789,""))</f>
        <v>54789</v>
      </c>
      <c r="F216" s="66">
        <f ca="1">IF(AND(AgentTierChange[[#This Row],[Tier Start Date]]&lt;=TODAY(),AgentTierChange[[#This Row],[Tier End Date]]&gt;TODAY()),1,0)</f>
        <v>0</v>
      </c>
      <c r="G216" s="66">
        <f>IFERROR(IF((_xlfn.XLOOKUP(AgentTierChange[[#This Row],[Agent Name]],MasterAgentList[Agent Name],MasterAgentList[Status])=""),1,0),"")</f>
        <v>0</v>
      </c>
      <c r="H216" s="67">
        <f>_xlfn.XLOOKUP(AgentTierChange[[#This Row],[Agent Name]],MasterAgentList[Agent Name],MasterAgentList[Live Start Date])</f>
        <v>44488</v>
      </c>
      <c r="I216" s="66">
        <f>_xlfn.XLOOKUP(AgentTierChange[[#This Row],[FBID]],MasterAgentList[FB ID],MasterAgentList[Wave])</f>
        <v>43</v>
      </c>
      <c r="J216" s="66" t="str">
        <f t="shared" si="3"/>
        <v>Match</v>
      </c>
    </row>
    <row r="217" spans="1:10" x14ac:dyDescent="0.2">
      <c r="A217" s="35" t="str">
        <f>_xlfn.XLOOKUP(AgentTierChange[[#This Row],[Agent Name]],MasterAgentList[Agent Name],MasterAgentList[FB ID])</f>
        <v>100062162886318</v>
      </c>
      <c r="B217" s="1" t="s">
        <v>114</v>
      </c>
      <c r="C217" s="1" t="s">
        <v>43</v>
      </c>
      <c r="D217" s="18">
        <v>44232</v>
      </c>
      <c r="E217" s="19">
        <f>IF(AgentTierChange[[#This Row],[Tier]]="Nesting",AgentTierChange[[#This Row],[Live Start Date]]+89,IF(AgentTierChange[[#This Row],[Agent Name]]&lt;&gt;B218,54789,""))</f>
        <v>44321</v>
      </c>
      <c r="F217" s="1">
        <f ca="1">IF(AND(AgentTierChange[[#This Row],[Tier Start Date]]&lt;=TODAY(),AgentTierChange[[#This Row],[Tier End Date]]&gt;TODAY()),1,0)</f>
        <v>0</v>
      </c>
      <c r="G217" s="1">
        <f>IFERROR(IF((_xlfn.XLOOKUP(AgentTierChange[[#This Row],[Agent Name]],MasterAgentList[Agent Name],MasterAgentList[Status])=""),1,0),"")</f>
        <v>0</v>
      </c>
      <c r="H217" s="18">
        <f>_xlfn.XLOOKUP(AgentTierChange[[#This Row],[Agent Name]],MasterAgentList[Agent Name],MasterAgentList[Live Start Date])</f>
        <v>44232</v>
      </c>
      <c r="I217" s="20">
        <f>_xlfn.XLOOKUP(AgentTierChange[[#This Row],[FBID]],MasterAgentList[FB ID],MasterAgentList[Wave])</f>
        <v>33</v>
      </c>
      <c r="J217" s="66" t="str">
        <f t="shared" si="3"/>
        <v/>
      </c>
    </row>
    <row r="218" spans="1:10" x14ac:dyDescent="0.2">
      <c r="A218" s="35" t="str">
        <f>_xlfn.XLOOKUP(AgentTierChange[[#This Row],[Agent Name]],MasterAgentList[Agent Name],MasterAgentList[FB ID])</f>
        <v>100062162886318</v>
      </c>
      <c r="B218" s="1" t="s">
        <v>114</v>
      </c>
      <c r="C218" s="1" t="s">
        <v>51</v>
      </c>
      <c r="D218" s="18">
        <v>44322</v>
      </c>
      <c r="E218" s="19">
        <f>IF(AgentTierChange[[#This Row],[Tier]]="Nesting",AgentTierChange[[#This Row],[Live Start Date]]+89,IF(AgentTierChange[[#This Row],[Agent Name]]&lt;&gt;B219,54789,""))</f>
        <v>54789</v>
      </c>
      <c r="F218" s="1">
        <f ca="1">IF(AND(AgentTierChange[[#This Row],[Tier Start Date]]&lt;=TODAY(),AgentTierChange[[#This Row],[Tier End Date]]&gt;TODAY()),1,0)</f>
        <v>1</v>
      </c>
      <c r="G218" s="1">
        <f>IFERROR(IF((_xlfn.XLOOKUP(AgentTierChange[[#This Row],[Agent Name]],MasterAgentList[Agent Name],MasterAgentList[Status])=""),1,0),"")</f>
        <v>0</v>
      </c>
      <c r="H218" s="18">
        <f>_xlfn.XLOOKUP(AgentTierChange[[#This Row],[Agent Name]],MasterAgentList[Agent Name],MasterAgentList[Live Start Date])</f>
        <v>44232</v>
      </c>
      <c r="I218" s="20">
        <f>_xlfn.XLOOKUP(AgentTierChange[[#This Row],[FBID]],MasterAgentList[FB ID],MasterAgentList[Wave])</f>
        <v>33</v>
      </c>
      <c r="J218" s="66" t="str">
        <f t="shared" si="3"/>
        <v>Match</v>
      </c>
    </row>
    <row r="219" spans="1:10" x14ac:dyDescent="0.2">
      <c r="A219" s="35" t="str">
        <f>_xlfn.XLOOKUP(AgentTierChange[[#This Row],[Agent Name]],MasterAgentList[Agent Name],MasterAgentList[FB ID])</f>
        <v>100048326447050</v>
      </c>
      <c r="B219" s="1" t="s">
        <v>77</v>
      </c>
      <c r="C219" s="1" t="s">
        <v>43</v>
      </c>
      <c r="D219" s="18">
        <v>43920</v>
      </c>
      <c r="E219" s="19">
        <f>IF(AgentTierChange[[#This Row],[Tier]]="Nesting",AgentTierChange[[#This Row],[Live Start Date]]+90,IF(AgentTierChange[[#This Row],[Agent Name]]&lt;&gt;B220,54789,""))</f>
        <v>44010</v>
      </c>
      <c r="F219" s="1">
        <f ca="1">IF(AND(AgentTierChange[[#This Row],[Tier Start Date]]&lt;=TODAY(),AgentTierChange[[#This Row],[Tier End Date]]&gt;TODAY()),1,0)</f>
        <v>0</v>
      </c>
      <c r="G219" s="21">
        <f>IFERROR(IF((_xlfn.XLOOKUP(AgentTierChange[[#This Row],[Agent Name]],MasterAgentList[Agent Name],MasterAgentList[Status])=""),1,0),"")</f>
        <v>0</v>
      </c>
      <c r="H219" s="18">
        <f>_xlfn.XLOOKUP(AgentTierChange[[#This Row],[Agent Name]],MasterAgentList[Agent Name],MasterAgentList[Live Start Date])</f>
        <v>43920</v>
      </c>
      <c r="I219" s="20">
        <f>_xlfn.XLOOKUP(AgentTierChange[[#This Row],[FBID]],MasterAgentList[FB ID],MasterAgentList[Wave])</f>
        <v>27</v>
      </c>
      <c r="J219" s="66" t="str">
        <f t="shared" si="3"/>
        <v/>
      </c>
    </row>
    <row r="220" spans="1:10" x14ac:dyDescent="0.2">
      <c r="A220" s="35" t="str">
        <f>_xlfn.XLOOKUP(AgentTierChange[[#This Row],[Agent Name]],MasterAgentList[Agent Name],MasterAgentList[FB ID])</f>
        <v>100048326447050</v>
      </c>
      <c r="B220" s="1" t="s">
        <v>77</v>
      </c>
      <c r="C220" s="1" t="s">
        <v>53</v>
      </c>
      <c r="D220" s="18">
        <v>44011</v>
      </c>
      <c r="E220" s="19">
        <v>43989</v>
      </c>
      <c r="F220" s="1">
        <f ca="1">IF(AND(AgentTierChange[[#This Row],[Tier Start Date]]&lt;=TODAY(),AgentTierChange[[#This Row],[Tier End Date]]&gt;TODAY()),1,0)</f>
        <v>0</v>
      </c>
      <c r="G220" s="1">
        <f>IFERROR(IF((_xlfn.XLOOKUP(AgentTierChange[[#This Row],[Agent Name]],MasterAgentList[Agent Name],MasterAgentList[Status])=""),1,0),"")</f>
        <v>0</v>
      </c>
      <c r="H220" s="18">
        <f>_xlfn.XLOOKUP(AgentTierChange[[#This Row],[Agent Name]],MasterAgentList[Agent Name],MasterAgentList[Live Start Date])</f>
        <v>43920</v>
      </c>
      <c r="I220" s="20">
        <f>_xlfn.XLOOKUP(AgentTierChange[[#This Row],[FBID]],MasterAgentList[FB ID],MasterAgentList[Wave])</f>
        <v>27</v>
      </c>
      <c r="J220" s="66" t="str">
        <f t="shared" si="3"/>
        <v>Match</v>
      </c>
    </row>
    <row r="221" spans="1:10" x14ac:dyDescent="0.2">
      <c r="A221" s="35" t="str">
        <f>_xlfn.XLOOKUP(AgentTierChange[[#This Row],[Agent Name]],MasterAgentList[Agent Name],MasterAgentList[FB ID])</f>
        <v>100048326447050</v>
      </c>
      <c r="B221" s="1" t="s">
        <v>77</v>
      </c>
      <c r="C221" s="1" t="s">
        <v>86</v>
      </c>
      <c r="D221" s="18">
        <v>43990</v>
      </c>
      <c r="E221" s="19">
        <v>44015</v>
      </c>
      <c r="F221" s="1">
        <f ca="1">IF(AND(AgentTierChange[[#This Row],[Tier Start Date]]&lt;=TODAY(),AgentTierChange[[#This Row],[Tier End Date]]&gt;TODAY()),1,0)</f>
        <v>0</v>
      </c>
      <c r="G221" s="21">
        <f>IFERROR(IF((_xlfn.XLOOKUP(AgentTierChange[[#This Row],[Agent Name]],MasterAgentList[Agent Name],MasterAgentList[Status])=""),1,0),"")</f>
        <v>0</v>
      </c>
      <c r="H221" s="18">
        <f>_xlfn.XLOOKUP(AgentTierChange[[#This Row],[Agent Name]],MasterAgentList[Agent Name],MasterAgentList[Live Start Date])</f>
        <v>43920</v>
      </c>
      <c r="I221" s="20">
        <f>_xlfn.XLOOKUP(AgentTierChange[[#This Row],[FBID]],MasterAgentList[FB ID],MasterAgentList[Wave])</f>
        <v>27</v>
      </c>
      <c r="J221" s="66" t="str">
        <f t="shared" si="3"/>
        <v>Match</v>
      </c>
    </row>
    <row r="222" spans="1:10" x14ac:dyDescent="0.2">
      <c r="A222" s="35" t="str">
        <f>_xlfn.XLOOKUP(AgentTierChange[[#This Row],[Agent Name]],MasterAgentList[Agent Name],MasterAgentList[FB ID])</f>
        <v>100048326447050</v>
      </c>
      <c r="B222" s="1" t="s">
        <v>77</v>
      </c>
      <c r="C222" s="1" t="s">
        <v>53</v>
      </c>
      <c r="D222" s="18">
        <v>44016</v>
      </c>
      <c r="E222" s="19">
        <v>44023</v>
      </c>
      <c r="F222" s="1">
        <f ca="1">IF(AND(AgentTierChange[[#This Row],[Tier Start Date]]&lt;=TODAY(),AgentTierChange[[#This Row],[Tier End Date]]&gt;TODAY()),1,0)</f>
        <v>0</v>
      </c>
      <c r="G222" s="1">
        <f>IFERROR(IF((_xlfn.XLOOKUP(AgentTierChange[[#This Row],[Agent Name]],MasterAgentList[Agent Name],MasterAgentList[Status])=""),1,0),"")</f>
        <v>0</v>
      </c>
      <c r="H222" s="18">
        <f>_xlfn.XLOOKUP(AgentTierChange[[#This Row],[Agent Name]],MasterAgentList[Agent Name],MasterAgentList[Live Start Date])</f>
        <v>43920</v>
      </c>
      <c r="I222" s="20">
        <f>_xlfn.XLOOKUP(AgentTierChange[[#This Row],[FBID]],MasterAgentList[FB ID],MasterAgentList[Wave])</f>
        <v>27</v>
      </c>
      <c r="J222" s="66" t="str">
        <f t="shared" si="3"/>
        <v>Match</v>
      </c>
    </row>
    <row r="223" spans="1:10" x14ac:dyDescent="0.2">
      <c r="A223" s="35" t="str">
        <f>_xlfn.XLOOKUP(AgentTierChange[[#This Row],[Agent Name]],MasterAgentList[Agent Name],MasterAgentList[FB ID])</f>
        <v>100048326447050</v>
      </c>
      <c r="B223" s="1" t="s">
        <v>77</v>
      </c>
      <c r="C223" s="1" t="s">
        <v>87</v>
      </c>
      <c r="D223" s="18">
        <v>44024</v>
      </c>
      <c r="E223" s="19">
        <v>44051</v>
      </c>
      <c r="F223" s="1">
        <f ca="1">IF(AND(AgentTierChange[[#This Row],[Tier Start Date]]&lt;=TODAY(),AgentTierChange[[#This Row],[Tier End Date]]&gt;TODAY()),1,0)</f>
        <v>0</v>
      </c>
      <c r="G223" s="1">
        <f>IFERROR(IF((_xlfn.XLOOKUP(AgentTierChange[[#This Row],[Agent Name]],MasterAgentList[Agent Name],MasterAgentList[Status])=""),1,0),"")</f>
        <v>0</v>
      </c>
      <c r="H223" s="18">
        <f>_xlfn.XLOOKUP(AgentTierChange[[#This Row],[Agent Name]],MasterAgentList[Agent Name],MasterAgentList[Live Start Date])</f>
        <v>43920</v>
      </c>
      <c r="I223" s="20">
        <f>_xlfn.XLOOKUP(AgentTierChange[[#This Row],[FBID]],MasterAgentList[FB ID],MasterAgentList[Wave])</f>
        <v>27</v>
      </c>
      <c r="J223" s="66" t="str">
        <f t="shared" si="3"/>
        <v>Match</v>
      </c>
    </row>
    <row r="224" spans="1:10" x14ac:dyDescent="0.2">
      <c r="A224" s="35" t="str">
        <f>_xlfn.XLOOKUP(AgentTierChange[[#This Row],[Agent Name]],MasterAgentList[Agent Name],MasterAgentList[FB ID])</f>
        <v>100048326447050</v>
      </c>
      <c r="B224" s="1" t="s">
        <v>77</v>
      </c>
      <c r="C224" s="1" t="s">
        <v>53</v>
      </c>
      <c r="D224" s="18">
        <v>44052</v>
      </c>
      <c r="E224" s="19">
        <v>44079</v>
      </c>
      <c r="F224" s="1">
        <f ca="1">IF(AND(AgentTierChange[[#This Row],[Tier Start Date]]&lt;=TODAY(),AgentTierChange[[#This Row],[Tier End Date]]&gt;TODAY()),1,0)</f>
        <v>0</v>
      </c>
      <c r="G224" s="1">
        <f>IFERROR(IF((_xlfn.XLOOKUP(AgentTierChange[[#This Row],[Agent Name]],MasterAgentList[Agent Name],MasterAgentList[Status])=""),1,0),"")</f>
        <v>0</v>
      </c>
      <c r="H224" s="18">
        <f>_xlfn.XLOOKUP(AgentTierChange[[#This Row],[Agent Name]],MasterAgentList[Agent Name],MasterAgentList[Live Start Date])</f>
        <v>43920</v>
      </c>
      <c r="I224" s="20">
        <f>_xlfn.XLOOKUP(AgentTierChange[[#This Row],[FBID]],MasterAgentList[FB ID],MasterAgentList[Wave])</f>
        <v>27</v>
      </c>
      <c r="J224" s="66" t="str">
        <f t="shared" si="3"/>
        <v>Match</v>
      </c>
    </row>
    <row r="225" spans="1:10" x14ac:dyDescent="0.2">
      <c r="A225" s="35" t="str">
        <f>_xlfn.XLOOKUP(AgentTierChange[[#This Row],[Agent Name]],MasterAgentList[Agent Name],MasterAgentList[FB ID])</f>
        <v>100048326447050</v>
      </c>
      <c r="B225" s="1" t="s">
        <v>77</v>
      </c>
      <c r="C225" s="1" t="s">
        <v>51</v>
      </c>
      <c r="D225" s="18">
        <v>44080</v>
      </c>
      <c r="E225" s="19">
        <v>44430</v>
      </c>
      <c r="F225" s="1">
        <f ca="1">IF(AND(AgentTierChange[[#This Row],[Tier Start Date]]&lt;=TODAY(),AgentTierChange[[#This Row],[Tier End Date]]&gt;TODAY()),1,0)</f>
        <v>0</v>
      </c>
      <c r="G225" s="21">
        <f>IFERROR(IF((_xlfn.XLOOKUP(AgentTierChange[[#This Row],[Agent Name]],MasterAgentList[Agent Name],MasterAgentList[Status])=""),1,0),"")</f>
        <v>0</v>
      </c>
      <c r="H225" s="18">
        <f>_xlfn.XLOOKUP(AgentTierChange[[#This Row],[Agent Name]],MasterAgentList[Agent Name],MasterAgentList[Live Start Date])</f>
        <v>43920</v>
      </c>
      <c r="I225" s="20">
        <f>_xlfn.XLOOKUP(AgentTierChange[[#This Row],[FBID]],MasterAgentList[FB ID],MasterAgentList[Wave])</f>
        <v>27</v>
      </c>
      <c r="J225" s="66" t="str">
        <f t="shared" si="3"/>
        <v>Match</v>
      </c>
    </row>
    <row r="226" spans="1:10" x14ac:dyDescent="0.2">
      <c r="A226" s="88" t="str">
        <f>_xlfn.XLOOKUP(AgentTierChange[[#This Row],[Agent Name]],MasterAgentList[Agent Name],MasterAgentList[FB ID])</f>
        <v>100048326447050</v>
      </c>
      <c r="B226" s="72" t="s">
        <v>77</v>
      </c>
      <c r="C226" s="64" t="s">
        <v>127</v>
      </c>
      <c r="D226" s="65">
        <v>44431</v>
      </c>
      <c r="E226" s="19">
        <f>IF(AgentTierChange[[#This Row],[Tier]]="Nesting",AgentTierChange[[#This Row],[Live Start Date]]+89,IF(AgentTierChange[[#This Row],[Agent Name]]&lt;&gt;B227,54789,""))</f>
        <v>54789</v>
      </c>
      <c r="F226" s="66">
        <f ca="1">IF(AND(AgentTierChange[[#This Row],[Tier Start Date]]&lt;=TODAY(),AgentTierChange[[#This Row],[Tier End Date]]&gt;TODAY()),1,0)</f>
        <v>1</v>
      </c>
      <c r="G226" s="66">
        <f>IFERROR(IF((_xlfn.XLOOKUP(AgentTierChange[[#This Row],[Agent Name]],MasterAgentList[Agent Name],MasterAgentList[Status])=""),1,0),"")</f>
        <v>0</v>
      </c>
      <c r="H226" s="67">
        <f>_xlfn.XLOOKUP(AgentTierChange[[#This Row],[Agent Name]],MasterAgentList[Agent Name],MasterAgentList[Live Start Date])</f>
        <v>43920</v>
      </c>
      <c r="I226" s="66">
        <f>_xlfn.XLOOKUP(AgentTierChange[[#This Row],[FBID]],MasterAgentList[FB ID],MasterAgentList[Wave])</f>
        <v>27</v>
      </c>
      <c r="J226" s="66" t="str">
        <f t="shared" si="3"/>
        <v>Match</v>
      </c>
    </row>
    <row r="227" spans="1:10" x14ac:dyDescent="0.2">
      <c r="A227" s="35" t="str">
        <f>_xlfn.XLOOKUP(AgentTierChange[[#This Row],[Agent Name]],MasterAgentList[Agent Name],MasterAgentList[FB ID])</f>
        <v>100063502961743</v>
      </c>
      <c r="B227" s="23" t="s">
        <v>158</v>
      </c>
      <c r="C227" s="1" t="s">
        <v>43</v>
      </c>
      <c r="D227" s="18">
        <v>44263</v>
      </c>
      <c r="E227" s="19">
        <f>IF(AgentTierChange[[#This Row],[Tier]]="Nesting",AgentTierChange[[#This Row],[Live Start Date]]+89,IF(AgentTierChange[[#This Row],[Agent Name]]&lt;&gt;B228,54789,""))</f>
        <v>44352</v>
      </c>
      <c r="F227" s="1">
        <f ca="1">IF(AND(AgentTierChange[[#This Row],[Tier Start Date]]&lt;=TODAY(),AgentTierChange[[#This Row],[Tier End Date]]&gt;TODAY()),1,0)</f>
        <v>0</v>
      </c>
      <c r="G227" s="1">
        <f>IFERROR(IF((_xlfn.XLOOKUP(AgentTierChange[[#This Row],[Agent Name]],MasterAgentList[Agent Name],MasterAgentList[Status])=""),1,0),"")</f>
        <v>0</v>
      </c>
      <c r="H227" s="18">
        <f>_xlfn.XLOOKUP(AgentTierChange[[#This Row],[Agent Name]],MasterAgentList[Agent Name],MasterAgentList[Live Start Date])</f>
        <v>44263</v>
      </c>
      <c r="I227" s="20">
        <f>_xlfn.XLOOKUP(AgentTierChange[[#This Row],[FBID]],MasterAgentList[FB ID],MasterAgentList[Wave])</f>
        <v>34</v>
      </c>
      <c r="J227" s="66" t="str">
        <f t="shared" si="3"/>
        <v/>
      </c>
    </row>
    <row r="228" spans="1:10" x14ac:dyDescent="0.2">
      <c r="A228" s="35" t="str">
        <f>_xlfn.XLOOKUP(AgentTierChange[[#This Row],[Agent Name]],MasterAgentList[Agent Name],MasterAgentList[FB ID])</f>
        <v>100063502961743</v>
      </c>
      <c r="B228" s="23" t="s">
        <v>158</v>
      </c>
      <c r="C228" s="1" t="s">
        <v>53</v>
      </c>
      <c r="D228" s="18">
        <v>44353</v>
      </c>
      <c r="E228" s="19">
        <f>IF(AgentTierChange[[#This Row],[Tier]]="Nesting",AgentTierChange[[#This Row],[Live Start Date]]+89,IF(AgentTierChange[[#This Row],[Agent Name]]&lt;&gt;B229,54789,""))</f>
        <v>54789</v>
      </c>
      <c r="F228" s="1">
        <f ca="1">IF(AND(AgentTierChange[[#This Row],[Tier Start Date]]&lt;=TODAY(),AgentTierChange[[#This Row],[Tier End Date]]&gt;TODAY()),1,0)</f>
        <v>1</v>
      </c>
      <c r="G228" s="21">
        <f>IFERROR(IF((_xlfn.XLOOKUP(AgentTierChange[[#This Row],[Agent Name]],MasterAgentList[Agent Name],MasterAgentList[Status])=""),1,0),"")</f>
        <v>0</v>
      </c>
      <c r="H228" s="18">
        <f>_xlfn.XLOOKUP(AgentTierChange[[#This Row],[Agent Name]],MasterAgentList[Agent Name],MasterAgentList[Live Start Date])</f>
        <v>44263</v>
      </c>
      <c r="I228" s="20">
        <f>_xlfn.XLOOKUP(AgentTierChange[[#This Row],[FBID]],MasterAgentList[FB ID],MasterAgentList[Wave])</f>
        <v>34</v>
      </c>
      <c r="J228" s="66" t="str">
        <f t="shared" si="3"/>
        <v>Match</v>
      </c>
    </row>
    <row r="229" spans="1:10" x14ac:dyDescent="0.2">
      <c r="A229" s="35" t="str">
        <f>_xlfn.XLOOKUP(AgentTierChange[[#This Row],[Agent Name]],MasterAgentList[Agent Name],MasterAgentList[FB ID])</f>
        <v>100030269094126</v>
      </c>
      <c r="B229" s="1" t="s">
        <v>15</v>
      </c>
      <c r="C229" s="1" t="s">
        <v>42</v>
      </c>
      <c r="D229" s="18">
        <v>43444</v>
      </c>
      <c r="E229" s="19">
        <v>43677</v>
      </c>
      <c r="F229" s="1">
        <f ca="1">IF(AND(AgentTierChange[[#This Row],[Tier Start Date]]&lt;=TODAY(),AgentTierChange[[#This Row],[Tier End Date]]&gt;TODAY()),1,0)</f>
        <v>0</v>
      </c>
      <c r="G229" s="1">
        <f>IFERROR(IF((_xlfn.XLOOKUP(AgentTierChange[[#This Row],[Agent Name]],MasterAgentList[Agent Name],MasterAgentList[Status])=""),1,0),"")</f>
        <v>1</v>
      </c>
      <c r="H229" s="18">
        <f>_xlfn.XLOOKUP(AgentTierChange[[#This Row],[Agent Name]],MasterAgentList[Agent Name],MasterAgentList[Live Start Date])</f>
        <v>43444</v>
      </c>
      <c r="I229" s="20">
        <f>_xlfn.XLOOKUP(AgentTierChange[[#This Row],[FBID]],MasterAgentList[FB ID],MasterAgentList[Wave])</f>
        <v>15</v>
      </c>
      <c r="J229" s="66" t="str">
        <f t="shared" si="3"/>
        <v/>
      </c>
    </row>
    <row r="230" spans="1:10" x14ac:dyDescent="0.2">
      <c r="A230" s="35" t="str">
        <f>_xlfn.XLOOKUP(AgentTierChange[[#This Row],[Agent Name]],MasterAgentList[Agent Name],MasterAgentList[FB ID])</f>
        <v>100030269094126</v>
      </c>
      <c r="B230" s="1" t="s">
        <v>15</v>
      </c>
      <c r="C230" s="1" t="s">
        <v>53</v>
      </c>
      <c r="D230" s="18">
        <v>43678</v>
      </c>
      <c r="E230" s="19">
        <v>43696</v>
      </c>
      <c r="F230" s="1">
        <f ca="1">IF(AND(AgentTierChange[[#This Row],[Tier Start Date]]&lt;=TODAY(),AgentTierChange[[#This Row],[Tier End Date]]&gt;TODAY()),1,0)</f>
        <v>0</v>
      </c>
      <c r="G230" s="1">
        <f>IFERROR(IF((_xlfn.XLOOKUP(AgentTierChange[[#This Row],[Agent Name]],MasterAgentList[Agent Name],MasterAgentList[Status])=""),1,0),"")</f>
        <v>1</v>
      </c>
      <c r="H230" s="18">
        <f>_xlfn.XLOOKUP(AgentTierChange[[#This Row],[Agent Name]],MasterAgentList[Agent Name],MasterAgentList[Live Start Date])</f>
        <v>43444</v>
      </c>
      <c r="I230" s="20">
        <f>_xlfn.XLOOKUP(AgentTierChange[[#This Row],[FBID]],MasterAgentList[FB ID],MasterAgentList[Wave])</f>
        <v>15</v>
      </c>
      <c r="J230" s="66" t="str">
        <f t="shared" si="3"/>
        <v>Match</v>
      </c>
    </row>
    <row r="231" spans="1:10" x14ac:dyDescent="0.2">
      <c r="A231" s="35" t="str">
        <f>_xlfn.XLOOKUP(AgentTierChange[[#This Row],[Agent Name]],MasterAgentList[Agent Name],MasterAgentList[FB ID])</f>
        <v>100030269094126</v>
      </c>
      <c r="B231" s="1" t="s">
        <v>15</v>
      </c>
      <c r="C231" s="1" t="s">
        <v>51</v>
      </c>
      <c r="D231" s="18">
        <v>43697</v>
      </c>
      <c r="E231" s="19">
        <v>44052</v>
      </c>
      <c r="F231" s="1">
        <f ca="1">IF(AND(AgentTierChange[[#This Row],[Tier Start Date]]&lt;=TODAY(),AgentTierChange[[#This Row],[Tier End Date]]&gt;TODAY()),1,0)</f>
        <v>0</v>
      </c>
      <c r="G231" s="1">
        <f>IFERROR(IF((_xlfn.XLOOKUP(AgentTierChange[[#This Row],[Agent Name]],MasterAgentList[Agent Name],MasterAgentList[Status])=""),1,0),"")</f>
        <v>1</v>
      </c>
      <c r="H231" s="18">
        <f>_xlfn.XLOOKUP(AgentTierChange[[#This Row],[Agent Name]],MasterAgentList[Agent Name],MasterAgentList[Live Start Date])</f>
        <v>43444</v>
      </c>
      <c r="I231" s="20">
        <f>_xlfn.XLOOKUP(AgentTierChange[[#This Row],[FBID]],MasterAgentList[FB ID],MasterAgentList[Wave])</f>
        <v>15</v>
      </c>
      <c r="J231" s="66" t="str">
        <f t="shared" si="3"/>
        <v>Match</v>
      </c>
    </row>
    <row r="232" spans="1:10" x14ac:dyDescent="0.2">
      <c r="A232" s="35" t="str">
        <f>_xlfn.XLOOKUP(AgentTierChange[[#This Row],[Agent Name]],MasterAgentList[Agent Name],MasterAgentList[FB ID])</f>
        <v>100030269094126</v>
      </c>
      <c r="B232" s="1" t="s">
        <v>15</v>
      </c>
      <c r="C232" s="1" t="s">
        <v>87</v>
      </c>
      <c r="D232" s="18">
        <v>44053</v>
      </c>
      <c r="E232" s="19">
        <v>44080</v>
      </c>
      <c r="F232" s="1">
        <f ca="1">IF(AND(AgentTierChange[[#This Row],[Tier Start Date]]&lt;=TODAY(),AgentTierChange[[#This Row],[Tier End Date]]&gt;TODAY()),1,0)</f>
        <v>0</v>
      </c>
      <c r="G232" s="1">
        <f>IFERROR(IF((_xlfn.XLOOKUP(AgentTierChange[[#This Row],[Agent Name]],MasterAgentList[Agent Name],MasterAgentList[Status])=""),1,0),"")</f>
        <v>1</v>
      </c>
      <c r="H232" s="18">
        <f>_xlfn.XLOOKUP(AgentTierChange[[#This Row],[Agent Name]],MasterAgentList[Agent Name],MasterAgentList[Live Start Date])</f>
        <v>43444</v>
      </c>
      <c r="I232" s="20">
        <f>_xlfn.XLOOKUP(AgentTierChange[[#This Row],[FBID]],MasterAgentList[FB ID],MasterAgentList[Wave])</f>
        <v>15</v>
      </c>
      <c r="J232" s="66" t="str">
        <f t="shared" si="3"/>
        <v>Match</v>
      </c>
    </row>
    <row r="233" spans="1:10" x14ac:dyDescent="0.2">
      <c r="A233" s="35" t="str">
        <f>_xlfn.XLOOKUP(AgentTierChange[[#This Row],[Agent Name]],MasterAgentList[Agent Name],MasterAgentList[FB ID])</f>
        <v>100030269094126</v>
      </c>
      <c r="B233" s="1" t="s">
        <v>15</v>
      </c>
      <c r="C233" s="1" t="s">
        <v>51</v>
      </c>
      <c r="D233" s="18">
        <v>44081</v>
      </c>
      <c r="E233" s="19">
        <f>IF(AgentTierChange[[#This Row],[Tier]]="Nesting",AgentTierChange[[#This Row],[Live Start Date]]+89,IF(AgentTierChange[[#This Row],[Agent Name]]&lt;&gt;B234,54789,""))</f>
        <v>54789</v>
      </c>
      <c r="F233" s="1">
        <f ca="1">IF(AND(AgentTierChange[[#This Row],[Tier Start Date]]&lt;=TODAY(),AgentTierChange[[#This Row],[Tier End Date]]&gt;TODAY()),1,0)</f>
        <v>1</v>
      </c>
      <c r="G233" s="21">
        <f>IFERROR(IF((_xlfn.XLOOKUP(AgentTierChange[[#This Row],[Agent Name]],MasterAgentList[Agent Name],MasterAgentList[Status])=""),1,0),"")</f>
        <v>1</v>
      </c>
      <c r="H233" s="18">
        <f>_xlfn.XLOOKUP(AgentTierChange[[#This Row],[Agent Name]],MasterAgentList[Agent Name],MasterAgentList[Live Start Date])</f>
        <v>43444</v>
      </c>
      <c r="I233" s="20">
        <f>_xlfn.XLOOKUP(AgentTierChange[[#This Row],[FBID]],MasterAgentList[FB ID],MasterAgentList[Wave])</f>
        <v>15</v>
      </c>
      <c r="J233" s="66" t="str">
        <f t="shared" si="3"/>
        <v>Match</v>
      </c>
    </row>
    <row r="234" spans="1:10" x14ac:dyDescent="0.2">
      <c r="A234" s="88" t="str">
        <f>_xlfn.XLOOKUP(AgentTierChange[[#This Row],[Agent Name]],MasterAgentList[Agent Name],MasterAgentList[FB ID])</f>
        <v>100073214205602</v>
      </c>
      <c r="B234" s="64" t="s">
        <v>6437</v>
      </c>
      <c r="C234" s="64" t="s">
        <v>43</v>
      </c>
      <c r="D234" s="65">
        <v>44488</v>
      </c>
      <c r="E234" s="19">
        <f>IF(AgentTierChange[[#This Row],[Tier]]="Nesting",AgentTierChange[[#This Row],[Live Start Date]]+89,IF(AgentTierChange[[#This Row],[Agent Name]]&lt;&gt;B235,54789,""))</f>
        <v>44577</v>
      </c>
      <c r="F234" s="66">
        <f ca="1">IF(AND(AgentTierChange[[#This Row],[Tier Start Date]]&lt;=TODAY(),AgentTierChange[[#This Row],[Tier End Date]]&gt;TODAY()),1,0)</f>
        <v>1</v>
      </c>
      <c r="G234" s="66">
        <f>IFERROR(IF((_xlfn.XLOOKUP(AgentTierChange[[#This Row],[Agent Name]],MasterAgentList[Agent Name],MasterAgentList[Status])=""),1,0),"")</f>
        <v>1</v>
      </c>
      <c r="H234" s="67">
        <f>_xlfn.XLOOKUP(AgentTierChange[[#This Row],[Agent Name]],MasterAgentList[Agent Name],MasterAgentList[Live Start Date])</f>
        <v>44488</v>
      </c>
      <c r="I234" s="66">
        <f>_xlfn.XLOOKUP(AgentTierChange[[#This Row],[FBID]],MasterAgentList[FB ID],MasterAgentList[Wave])</f>
        <v>43</v>
      </c>
      <c r="J234" s="66" t="str">
        <f t="shared" si="3"/>
        <v/>
      </c>
    </row>
    <row r="235" spans="1:10" x14ac:dyDescent="0.2">
      <c r="A235" s="88" t="str">
        <f>_xlfn.XLOOKUP(AgentTierChange[[#This Row],[Agent Name]],MasterAgentList[Agent Name],MasterAgentList[FB ID])</f>
        <v>100073214205602</v>
      </c>
      <c r="B235" s="64" t="s">
        <v>6437</v>
      </c>
      <c r="C235" s="64" t="s">
        <v>53</v>
      </c>
      <c r="D235" s="65">
        <v>44578</v>
      </c>
      <c r="E235" s="19">
        <f>IF(AgentTierChange[[#This Row],[Tier]]="Nesting",AgentTierChange[[#This Row],[Live Start Date]]+89,IF(AgentTierChange[[#This Row],[Agent Name]]&lt;&gt;B236,54789,""))</f>
        <v>54789</v>
      </c>
      <c r="F235" s="66">
        <f ca="1">IF(AND(AgentTierChange[[#This Row],[Tier Start Date]]&lt;=TODAY(),AgentTierChange[[#This Row],[Tier End Date]]&gt;TODAY()),1,0)</f>
        <v>0</v>
      </c>
      <c r="G235" s="66">
        <f>IFERROR(IF((_xlfn.XLOOKUP(AgentTierChange[[#This Row],[Agent Name]],MasterAgentList[Agent Name],MasterAgentList[Status])=""),1,0),"")</f>
        <v>1</v>
      </c>
      <c r="H235" s="67">
        <f>_xlfn.XLOOKUP(AgentTierChange[[#This Row],[Agent Name]],MasterAgentList[Agent Name],MasterAgentList[Live Start Date])</f>
        <v>44488</v>
      </c>
      <c r="I235" s="66">
        <f>_xlfn.XLOOKUP(AgentTierChange[[#This Row],[FBID]],MasterAgentList[FB ID],MasterAgentList[Wave])</f>
        <v>43</v>
      </c>
      <c r="J235" s="66" t="str">
        <f t="shared" si="3"/>
        <v>Match</v>
      </c>
    </row>
    <row r="236" spans="1:10" x14ac:dyDescent="0.2">
      <c r="A236" s="87" t="str">
        <f>_xlfn.XLOOKUP(AgentTierChange[[#This Row],[Agent Name]],MasterAgentList[Agent Name],MasterAgentList[FB ID])</f>
        <v>100070566427051</v>
      </c>
      <c r="B236" s="1" t="s">
        <v>2877</v>
      </c>
      <c r="C236" s="5" t="s">
        <v>43</v>
      </c>
      <c r="D236" s="24">
        <v>44410</v>
      </c>
      <c r="E236" s="19">
        <f>IF(AgentTierChange[[#This Row],[Tier]]="Nesting",AgentTierChange[[#This Row],[Live Start Date]]+89,IF(AgentTierChange[[#This Row],[Agent Name]]&lt;&gt;B237,54789,""))</f>
        <v>44499</v>
      </c>
      <c r="F236" s="2">
        <f ca="1">IF(AND(AgentTierChange[[#This Row],[Tier Start Date]]&lt;=TODAY(),AgentTierChange[[#This Row],[Tier End Date]]&gt;TODAY()),1,0)</f>
        <v>0</v>
      </c>
      <c r="G236" s="2">
        <f>IFERROR(IF((_xlfn.XLOOKUP(AgentTierChange[[#This Row],[Agent Name]],MasterAgentList[Agent Name],MasterAgentList[Status])=""),1,0),"")</f>
        <v>1</v>
      </c>
      <c r="H236" s="22">
        <f>_xlfn.XLOOKUP(AgentTierChange[[#This Row],[Agent Name]],MasterAgentList[Agent Name],MasterAgentList[Live Start Date])</f>
        <v>44410</v>
      </c>
      <c r="I236" s="2">
        <f>_xlfn.XLOOKUP(AgentTierChange[[#This Row],[FBID]],MasterAgentList[FB ID],MasterAgentList[Wave])</f>
        <v>40</v>
      </c>
      <c r="J236" s="66" t="str">
        <f t="shared" si="3"/>
        <v/>
      </c>
    </row>
    <row r="237" spans="1:10" x14ac:dyDescent="0.2">
      <c r="A237" s="88" t="str">
        <f>_xlfn.XLOOKUP(AgentTierChange[[#This Row],[Agent Name]],MasterAgentList[Agent Name],MasterAgentList[FB ID])</f>
        <v>100070566427051</v>
      </c>
      <c r="B237" s="61" t="s">
        <v>2877</v>
      </c>
      <c r="C237" s="64" t="s">
        <v>53</v>
      </c>
      <c r="D237" s="65">
        <v>44500</v>
      </c>
      <c r="E237" s="19">
        <f>IF(AgentTierChange[[#This Row],[Tier]]="Nesting",AgentTierChange[[#This Row],[Live Start Date]]+89,IF(AgentTierChange[[#This Row],[Agent Name]]&lt;&gt;B238,54789,""))</f>
        <v>54789</v>
      </c>
      <c r="F237" s="66">
        <f ca="1">IF(AND(AgentTierChange[[#This Row],[Tier Start Date]]&lt;=TODAY(),AgentTierChange[[#This Row],[Tier End Date]]&gt;TODAY()),1,0)</f>
        <v>1</v>
      </c>
      <c r="G237" s="66">
        <f>IFERROR(IF((_xlfn.XLOOKUP(AgentTierChange[[#This Row],[Agent Name]],MasterAgentList[Agent Name],MasterAgentList[Status])=""),1,0),"")</f>
        <v>1</v>
      </c>
      <c r="H237" s="67">
        <f>_xlfn.XLOOKUP(AgentTierChange[[#This Row],[Agent Name]],MasterAgentList[Agent Name],MasterAgentList[Live Start Date])</f>
        <v>44410</v>
      </c>
      <c r="I237" s="66">
        <f>_xlfn.XLOOKUP(AgentTierChange[[#This Row],[FBID]],MasterAgentList[FB ID],MasterAgentList[Wave])</f>
        <v>40</v>
      </c>
      <c r="J237" s="66" t="str">
        <f t="shared" si="3"/>
        <v>Match</v>
      </c>
    </row>
    <row r="238" spans="1:10" x14ac:dyDescent="0.2">
      <c r="A238" s="35" t="str">
        <f>_xlfn.XLOOKUP(AgentTierChange[[#This Row],[Agent Name]],MasterAgentList[Agent Name],MasterAgentList[FB ID])</f>
        <v>100069745241066</v>
      </c>
      <c r="B238" s="1" t="s">
        <v>2845</v>
      </c>
      <c r="C238" s="1" t="s">
        <v>43</v>
      </c>
      <c r="D238" s="24">
        <v>44396</v>
      </c>
      <c r="E238" s="19">
        <f>IF(AgentTierChange[[#This Row],[Tier]]="Nesting",AgentTierChange[[#This Row],[Live Start Date]]+89,IF(AgentTierChange[[#This Row],[Agent Name]]&lt;&gt;B239,54789,""))</f>
        <v>44485</v>
      </c>
      <c r="F238" s="2">
        <f ca="1">IF(AND(AgentTierChange[[#This Row],[Tier Start Date]]&lt;=TODAY(),AgentTierChange[[#This Row],[Tier End Date]]&gt;TODAY()),1,0)</f>
        <v>0</v>
      </c>
      <c r="G238" s="2">
        <f>IFERROR(IF((_xlfn.XLOOKUP(AgentTierChange[[#This Row],[Agent Name]],MasterAgentList[Agent Name],MasterAgentList[Status])=""),1,0),"")</f>
        <v>1</v>
      </c>
      <c r="H238" s="22">
        <f>_xlfn.XLOOKUP(AgentTierChange[[#This Row],[Agent Name]],MasterAgentList[Agent Name],MasterAgentList[Live Start Date])</f>
        <v>44396</v>
      </c>
      <c r="I238" s="20">
        <f>_xlfn.XLOOKUP(AgentTierChange[[#This Row],[FBID]],MasterAgentList[FB ID],MasterAgentList[Wave])</f>
        <v>39</v>
      </c>
      <c r="J238" s="66" t="str">
        <f t="shared" si="3"/>
        <v/>
      </c>
    </row>
    <row r="239" spans="1:10" x14ac:dyDescent="0.2">
      <c r="A239" s="35" t="str">
        <f>_xlfn.XLOOKUP(AgentTierChange[[#This Row],[Agent Name]],MasterAgentList[Agent Name],MasterAgentList[FB ID])</f>
        <v>100069745241066</v>
      </c>
      <c r="B239" s="1" t="s">
        <v>2845</v>
      </c>
      <c r="C239" s="1" t="s">
        <v>53</v>
      </c>
      <c r="D239" s="24">
        <v>44486</v>
      </c>
      <c r="E239" s="19">
        <f>IF(AgentTierChange[[#This Row],[Tier]]="Nesting",AgentTierChange[[#This Row],[Live Start Date]]+89,IF(AgentTierChange[[#This Row],[Agent Name]]&lt;&gt;B240,54789,""))</f>
        <v>54789</v>
      </c>
      <c r="F239" s="2">
        <f ca="1">IF(AND(AgentTierChange[[#This Row],[Tier Start Date]]&lt;=TODAY(),AgentTierChange[[#This Row],[Tier End Date]]&gt;TODAY()),1,0)</f>
        <v>1</v>
      </c>
      <c r="G239" s="2">
        <f>IFERROR(IF((_xlfn.XLOOKUP(AgentTierChange[[#This Row],[Agent Name]],MasterAgentList[Agent Name],MasterAgentList[Status])=""),1,0),"")</f>
        <v>1</v>
      </c>
      <c r="H239" s="22">
        <f>_xlfn.XLOOKUP(AgentTierChange[[#This Row],[Agent Name]],MasterAgentList[Agent Name],MasterAgentList[Live Start Date])</f>
        <v>44396</v>
      </c>
      <c r="I239" s="20">
        <f>_xlfn.XLOOKUP(AgentTierChange[[#This Row],[FBID]],MasterAgentList[FB ID],MasterAgentList[Wave])</f>
        <v>39</v>
      </c>
      <c r="J239" s="66" t="str">
        <f t="shared" si="3"/>
        <v>Match</v>
      </c>
    </row>
    <row r="240" spans="1:10" x14ac:dyDescent="0.2">
      <c r="A240" s="35" t="str">
        <f>_xlfn.XLOOKUP(AgentTierChange[[#This Row],[Agent Name]],MasterAgentList[Agent Name],MasterAgentList[FB ID])</f>
        <v>100032453741139</v>
      </c>
      <c r="B240" s="1" t="s">
        <v>16</v>
      </c>
      <c r="C240" s="1" t="s">
        <v>43</v>
      </c>
      <c r="D240" s="18">
        <v>43983</v>
      </c>
      <c r="E240" s="19">
        <f>IF(AgentTierChange[[#This Row],[Tier]]="Nesting",AgentTierChange[[#This Row],[Live Start Date]]+89,IF(AgentTierChange[[#This Row],[Agent Name]]&lt;&gt;#REF!,54789,""))</f>
        <v>44072</v>
      </c>
      <c r="F240" s="1">
        <f ca="1">IF(AND(AgentTierChange[[#This Row],[Tier Start Date]]&lt;=TODAY(),AgentTierChange[[#This Row],[Tier End Date]]&gt;TODAY()),1,0)</f>
        <v>0</v>
      </c>
      <c r="G240" s="1">
        <f>IFERROR(IF((_xlfn.XLOOKUP(AgentTierChange[[#This Row],[Agent Name]],MasterAgentList[Agent Name],MasterAgentList[Status])=""),1,0),"")</f>
        <v>1</v>
      </c>
      <c r="H240" s="18">
        <f>_xlfn.XLOOKUP(AgentTierChange[[#This Row],[Agent Name]],MasterAgentList[Agent Name],MasterAgentList[Live Start Date])</f>
        <v>43983</v>
      </c>
      <c r="I240" s="20">
        <f>_xlfn.XLOOKUP(AgentTierChange[[#This Row],[FBID]],MasterAgentList[FB ID],MasterAgentList[Wave])</f>
        <v>28</v>
      </c>
      <c r="J240" s="66" t="str">
        <f t="shared" si="3"/>
        <v/>
      </c>
    </row>
    <row r="241" spans="1:10" x14ac:dyDescent="0.2">
      <c r="A241" s="35" t="str">
        <f>_xlfn.XLOOKUP(AgentTierChange[[#This Row],[Agent Name]],MasterAgentList[Agent Name],MasterAgentList[FB ID])</f>
        <v>100032453741139</v>
      </c>
      <c r="B241" s="1" t="s">
        <v>16</v>
      </c>
      <c r="C241" s="1" t="s">
        <v>51</v>
      </c>
      <c r="D241" s="18">
        <v>44073</v>
      </c>
      <c r="E241" s="19">
        <v>44121</v>
      </c>
      <c r="F241" s="1">
        <f ca="1">IF(AND(AgentTierChange[[#This Row],[Tier Start Date]]&lt;=TODAY(),AgentTierChange[[#This Row],[Tier End Date]]&gt;TODAY()),1,0)</f>
        <v>0</v>
      </c>
      <c r="G241" s="1">
        <f>IFERROR(IF((_xlfn.XLOOKUP(AgentTierChange[[#This Row],[Agent Name]],MasterAgentList[Agent Name],MasterAgentList[Status])=""),1,0),"")</f>
        <v>1</v>
      </c>
      <c r="H241" s="18">
        <f>_xlfn.XLOOKUP(AgentTierChange[[#This Row],[Agent Name]],MasterAgentList[Agent Name],MasterAgentList[Live Start Date])</f>
        <v>43983</v>
      </c>
      <c r="I241" s="20">
        <f>_xlfn.XLOOKUP(AgentTierChange[[#This Row],[FBID]],MasterAgentList[FB ID],MasterAgentList[Wave])</f>
        <v>28</v>
      </c>
      <c r="J241" s="66" t="str">
        <f t="shared" si="3"/>
        <v>Match</v>
      </c>
    </row>
    <row r="242" spans="1:10" x14ac:dyDescent="0.2">
      <c r="A242" s="35" t="str">
        <f>_xlfn.XLOOKUP(AgentTierChange[[#This Row],[Agent Name]],MasterAgentList[Agent Name],MasterAgentList[FB ID])</f>
        <v>100032453741139</v>
      </c>
      <c r="B242" s="1" t="s">
        <v>16</v>
      </c>
      <c r="C242" s="1" t="s">
        <v>87</v>
      </c>
      <c r="D242" s="18">
        <v>44122</v>
      </c>
      <c r="E242" s="19">
        <v>44149</v>
      </c>
      <c r="F242" s="1">
        <f ca="1">IF(AND(AgentTierChange[[#This Row],[Tier Start Date]]&lt;=TODAY(),AgentTierChange[[#This Row],[Tier End Date]]&gt;TODAY()),1,0)</f>
        <v>0</v>
      </c>
      <c r="G242" s="1">
        <f>IFERROR(IF((_xlfn.XLOOKUP(AgentTierChange[[#This Row],[Agent Name]],MasterAgentList[Agent Name],MasterAgentList[Status])=""),1,0),"")</f>
        <v>1</v>
      </c>
      <c r="H242" s="18">
        <f>_xlfn.XLOOKUP(AgentTierChange[[#This Row],[Agent Name]],MasterAgentList[Agent Name],MasterAgentList[Live Start Date])</f>
        <v>43983</v>
      </c>
      <c r="I242" s="20">
        <f>_xlfn.XLOOKUP(AgentTierChange[[#This Row],[FBID]],MasterAgentList[FB ID],MasterAgentList[Wave])</f>
        <v>28</v>
      </c>
      <c r="J242" s="66" t="str">
        <f t="shared" si="3"/>
        <v>Match</v>
      </c>
    </row>
    <row r="243" spans="1:10" x14ac:dyDescent="0.2">
      <c r="A243" s="35" t="str">
        <f>_xlfn.XLOOKUP(AgentTierChange[[#This Row],[Agent Name]],MasterAgentList[Agent Name],MasterAgentList[FB ID])</f>
        <v>100032453741139</v>
      </c>
      <c r="B243" s="1" t="s">
        <v>16</v>
      </c>
      <c r="C243" s="1" t="s">
        <v>51</v>
      </c>
      <c r="D243" s="18">
        <v>44150</v>
      </c>
      <c r="E243" s="19">
        <f>IF(AgentTierChange[[#This Row],[Tier]]="Nesting",AgentTierChange[[#This Row],[Live Start Date]]+89,IF(AgentTierChange[[#This Row],[Agent Name]]&lt;&gt;B244,54789,""))</f>
        <v>54789</v>
      </c>
      <c r="F243" s="1">
        <f ca="1">IF(AND(AgentTierChange[[#This Row],[Tier Start Date]]&lt;=TODAY(),AgentTierChange[[#This Row],[Tier End Date]]&gt;TODAY()),1,0)</f>
        <v>1</v>
      </c>
      <c r="G243" s="1">
        <f>IFERROR(IF((_xlfn.XLOOKUP(AgentTierChange[[#This Row],[Agent Name]],MasterAgentList[Agent Name],MasterAgentList[Status])=""),1,0),"")</f>
        <v>1</v>
      </c>
      <c r="H243" s="18">
        <f>_xlfn.XLOOKUP(AgentTierChange[[#This Row],[Agent Name]],MasterAgentList[Agent Name],MasterAgentList[Live Start Date])</f>
        <v>43983</v>
      </c>
      <c r="I243" s="20">
        <f>_xlfn.XLOOKUP(AgentTierChange[[#This Row],[FBID]],MasterAgentList[FB ID],MasterAgentList[Wave])</f>
        <v>28</v>
      </c>
      <c r="J243" s="66" t="str">
        <f t="shared" si="3"/>
        <v>Match</v>
      </c>
    </row>
    <row r="244" spans="1:10" x14ac:dyDescent="0.2">
      <c r="A244" s="35" t="str">
        <f>_xlfn.XLOOKUP(AgentTierChange[[#This Row],[Agent Name]],MasterAgentList[Agent Name],MasterAgentList[FB ID])</f>
        <v>100063697383315</v>
      </c>
      <c r="B244" s="23" t="s">
        <v>137</v>
      </c>
      <c r="C244" s="1" t="s">
        <v>43</v>
      </c>
      <c r="D244" s="18">
        <v>44263</v>
      </c>
      <c r="E244" s="19">
        <f>IF(AgentTierChange[[#This Row],[Tier]]="Nesting",AgentTierChange[[#This Row],[Live Start Date]]+89,IF(AgentTierChange[[#This Row],[Agent Name]]&lt;&gt;B245,54789,""))</f>
        <v>44352</v>
      </c>
      <c r="F244" s="1">
        <f ca="1">IF(AND(AgentTierChange[[#This Row],[Tier Start Date]]&lt;=TODAY(),AgentTierChange[[#This Row],[Tier End Date]]&gt;TODAY()),1,0)</f>
        <v>0</v>
      </c>
      <c r="G244" s="1">
        <f>IFERROR(IF((_xlfn.XLOOKUP(AgentTierChange[[#This Row],[Agent Name]],MasterAgentList[Agent Name],MasterAgentList[Status])=""),1,0),"")</f>
        <v>0</v>
      </c>
      <c r="H244" s="18">
        <f>_xlfn.XLOOKUP(AgentTierChange[[#This Row],[Agent Name]],MasterAgentList[Agent Name],MasterAgentList[Live Start Date])</f>
        <v>44263</v>
      </c>
      <c r="I244" s="20">
        <f>_xlfn.XLOOKUP(AgentTierChange[[#This Row],[FBID]],MasterAgentList[FB ID],MasterAgentList[Wave])</f>
        <v>34</v>
      </c>
      <c r="J244" s="66" t="str">
        <f t="shared" si="3"/>
        <v/>
      </c>
    </row>
    <row r="245" spans="1:10" x14ac:dyDescent="0.2">
      <c r="A245" s="35" t="str">
        <f>_xlfn.XLOOKUP(AgentTierChange[[#This Row],[Agent Name]],MasterAgentList[Agent Name],MasterAgentList[FB ID])</f>
        <v>100063697383315</v>
      </c>
      <c r="B245" s="1" t="s">
        <v>137</v>
      </c>
      <c r="C245" s="1" t="s">
        <v>51</v>
      </c>
      <c r="D245" s="18">
        <v>44353</v>
      </c>
      <c r="E245" s="19">
        <f>IF(AgentTierChange[[#This Row],[Tier]]="Nesting",AgentTierChange[[#This Row],[Live Start Date]]+89,IF(AgentTierChange[[#This Row],[Agent Name]]&lt;&gt;B246,54789,""))</f>
        <v>54789</v>
      </c>
      <c r="F245" s="1">
        <f ca="1">IF(AND(AgentTierChange[[#This Row],[Tier Start Date]]&lt;=TODAY(),AgentTierChange[[#This Row],[Tier End Date]]&gt;TODAY()),1,0)</f>
        <v>1</v>
      </c>
      <c r="G245" s="1">
        <f>IFERROR(IF((_xlfn.XLOOKUP(AgentTierChange[[#This Row],[Agent Name]],MasterAgentList[Agent Name],MasterAgentList[Status])=""),1,0),"")</f>
        <v>0</v>
      </c>
      <c r="H245" s="18">
        <f>_xlfn.XLOOKUP(AgentTierChange[[#This Row],[Agent Name]],MasterAgentList[Agent Name],MasterAgentList[Live Start Date])</f>
        <v>44263</v>
      </c>
      <c r="I245" s="20">
        <f>_xlfn.XLOOKUP(AgentTierChange[[#This Row],[FBID]],MasterAgentList[FB ID],MasterAgentList[Wave])</f>
        <v>34</v>
      </c>
      <c r="J245" s="66" t="str">
        <f t="shared" si="3"/>
        <v>Match</v>
      </c>
    </row>
    <row r="246" spans="1:10" x14ac:dyDescent="0.2">
      <c r="A246" s="88" t="str">
        <f>_xlfn.XLOOKUP(AgentTierChange[[#This Row],[Agent Name]],MasterAgentList[Agent Name],MasterAgentList[FB ID])</f>
        <v>100072167781031</v>
      </c>
      <c r="B246" s="64" t="s">
        <v>6334</v>
      </c>
      <c r="C246" s="1" t="s">
        <v>43</v>
      </c>
      <c r="D246" s="65">
        <v>44460</v>
      </c>
      <c r="E246" s="19">
        <f>IF(AgentTierChange[[#This Row],[Tier]]="Nesting",AgentTierChange[[#This Row],[Live Start Date]]+89,IF(AgentTierChange[[#This Row],[Agent Name]]&lt;&gt;B247,54789,""))</f>
        <v>44549</v>
      </c>
      <c r="F246" s="66">
        <f ca="1">IF(AND(AgentTierChange[[#This Row],[Tier Start Date]]&lt;=TODAY(),AgentTierChange[[#This Row],[Tier End Date]]&gt;TODAY()),1,0)</f>
        <v>1</v>
      </c>
      <c r="G246" s="66">
        <f>IFERROR(IF((_xlfn.XLOOKUP(AgentTierChange[[#This Row],[Agent Name]],MasterAgentList[Agent Name],MasterAgentList[Status])=""),1,0),"")</f>
        <v>1</v>
      </c>
      <c r="H246" s="67">
        <f>_xlfn.XLOOKUP(AgentTierChange[[#This Row],[Agent Name]],MasterAgentList[Agent Name],MasterAgentList[Live Start Date])</f>
        <v>44460</v>
      </c>
      <c r="I246" s="66">
        <f>_xlfn.XLOOKUP(AgentTierChange[[#This Row],[FBID]],MasterAgentList[FB ID],MasterAgentList[Wave])</f>
        <v>42</v>
      </c>
      <c r="J246" s="66" t="str">
        <f t="shared" si="3"/>
        <v/>
      </c>
    </row>
    <row r="247" spans="1:10" x14ac:dyDescent="0.2">
      <c r="A247" s="88" t="str">
        <f>_xlfn.XLOOKUP(AgentTierChange[[#This Row],[Agent Name]],MasterAgentList[Agent Name],MasterAgentList[FB ID])</f>
        <v>100072167781031</v>
      </c>
      <c r="B247" s="64" t="s">
        <v>6334</v>
      </c>
      <c r="C247" s="64" t="s">
        <v>53</v>
      </c>
      <c r="D247" s="65">
        <v>44550</v>
      </c>
      <c r="E247" s="19">
        <f>IF(AgentTierChange[[#This Row],[Tier]]="Nesting",AgentTierChange[[#This Row],[Live Start Date]]+89,IF(AgentTierChange[[#This Row],[Agent Name]]&lt;&gt;B248,54789,""))</f>
        <v>54789</v>
      </c>
      <c r="F247" s="66">
        <f ca="1">IF(AND(AgentTierChange[[#This Row],[Tier Start Date]]&lt;=TODAY(),AgentTierChange[[#This Row],[Tier End Date]]&gt;TODAY()),1,0)</f>
        <v>0</v>
      </c>
      <c r="G247" s="66">
        <f>IFERROR(IF((_xlfn.XLOOKUP(AgentTierChange[[#This Row],[Agent Name]],MasterAgentList[Agent Name],MasterAgentList[Status])=""),1,0),"")</f>
        <v>1</v>
      </c>
      <c r="H247" s="67">
        <f>_xlfn.XLOOKUP(AgentTierChange[[#This Row],[Agent Name]],MasterAgentList[Agent Name],MasterAgentList[Live Start Date])</f>
        <v>44460</v>
      </c>
      <c r="I247" s="66">
        <f>_xlfn.XLOOKUP(AgentTierChange[[#This Row],[FBID]],MasterAgentList[FB ID],MasterAgentList[Wave])</f>
        <v>42</v>
      </c>
      <c r="J247" s="66" t="str">
        <f t="shared" si="3"/>
        <v>Match</v>
      </c>
    </row>
    <row r="248" spans="1:10" x14ac:dyDescent="0.2">
      <c r="A248" s="35" t="str">
        <f>_xlfn.XLOOKUP(AgentTierChange[[#This Row],[Agent Name]],MasterAgentList[Agent Name],MasterAgentList[FB ID])</f>
        <v>100044797333121</v>
      </c>
      <c r="B248" s="1" t="s">
        <v>65</v>
      </c>
      <c r="C248" s="1" t="s">
        <v>43</v>
      </c>
      <c r="D248" s="18">
        <v>43836</v>
      </c>
      <c r="E248" s="19">
        <f>IF(AgentTierChange[[#This Row],[Tier]]="Nesting",AgentTierChange[[#This Row],[Live Start Date]]+90,IF(AgentTierChange[[#This Row],[Agent Name]]&lt;&gt;B249,54789,""))</f>
        <v>43926</v>
      </c>
      <c r="F248" s="1">
        <f ca="1">IF(AND(AgentTierChange[[#This Row],[Tier Start Date]]&lt;=TODAY(),AgentTierChange[[#This Row],[Tier End Date]]&gt;TODAY()),1,0)</f>
        <v>0</v>
      </c>
      <c r="G248" s="1">
        <f>IFERROR(IF((_xlfn.XLOOKUP(AgentTierChange[[#This Row],[Agent Name]],MasterAgentList[Agent Name],MasterAgentList[Status])=""),1,0),"")</f>
        <v>1</v>
      </c>
      <c r="H248" s="18">
        <f>_xlfn.XLOOKUP(AgentTierChange[[#This Row],[Agent Name]],MasterAgentList[Agent Name],MasterAgentList[Live Start Date])</f>
        <v>43836</v>
      </c>
      <c r="I248" s="20">
        <f>_xlfn.XLOOKUP(AgentTierChange[[#This Row],[FBID]],MasterAgentList[FB ID],MasterAgentList[Wave])</f>
        <v>25</v>
      </c>
      <c r="J248" s="66" t="str">
        <f t="shared" si="3"/>
        <v/>
      </c>
    </row>
    <row r="249" spans="1:10" x14ac:dyDescent="0.2">
      <c r="A249" s="35" t="str">
        <f>_xlfn.XLOOKUP(AgentTierChange[[#This Row],[Agent Name]],MasterAgentList[Agent Name],MasterAgentList[FB ID])</f>
        <v>100044797333121</v>
      </c>
      <c r="B249" s="1" t="s">
        <v>65</v>
      </c>
      <c r="C249" s="1" t="s">
        <v>53</v>
      </c>
      <c r="D249" s="18">
        <v>43927</v>
      </c>
      <c r="E249" s="19">
        <v>43982</v>
      </c>
      <c r="F249" s="1">
        <f ca="1">IF(AND(AgentTierChange[[#This Row],[Tier Start Date]]&lt;=TODAY(),AgentTierChange[[#This Row],[Tier End Date]]&gt;TODAY()),1,0)</f>
        <v>0</v>
      </c>
      <c r="G249" s="1">
        <f>IFERROR(IF((_xlfn.XLOOKUP(AgentTierChange[[#This Row],[Agent Name]],MasterAgentList[Agent Name],MasterAgentList[Status])=""),1,0),"")</f>
        <v>1</v>
      </c>
      <c r="H249" s="18">
        <f>_xlfn.XLOOKUP(AgentTierChange[[#This Row],[Agent Name]],MasterAgentList[Agent Name],MasterAgentList[Live Start Date])</f>
        <v>43836</v>
      </c>
      <c r="I249" s="20">
        <f>_xlfn.XLOOKUP(AgentTierChange[[#This Row],[FBID]],MasterAgentList[FB ID],MasterAgentList[Wave])</f>
        <v>25</v>
      </c>
      <c r="J249" s="66" t="str">
        <f t="shared" si="3"/>
        <v>Match</v>
      </c>
    </row>
    <row r="250" spans="1:10" x14ac:dyDescent="0.2">
      <c r="A250" s="35" t="str">
        <f>_xlfn.XLOOKUP(AgentTierChange[[#This Row],[Agent Name]],MasterAgentList[Agent Name],MasterAgentList[FB ID])</f>
        <v>100044797333121</v>
      </c>
      <c r="B250" s="1" t="s">
        <v>65</v>
      </c>
      <c r="C250" s="1" t="s">
        <v>51</v>
      </c>
      <c r="D250" s="18">
        <v>43983</v>
      </c>
      <c r="E250" s="19">
        <v>44086</v>
      </c>
      <c r="F250" s="1">
        <f ca="1">IF(AND(AgentTierChange[[#This Row],[Tier Start Date]]&lt;=TODAY(),AgentTierChange[[#This Row],[Tier End Date]]&gt;TODAY()),1,0)</f>
        <v>0</v>
      </c>
      <c r="G250" s="1">
        <f>IFERROR(IF((_xlfn.XLOOKUP(AgentTierChange[[#This Row],[Agent Name]],MasterAgentList[Agent Name],MasterAgentList[Status])=""),1,0),"")</f>
        <v>1</v>
      </c>
      <c r="H250" s="18">
        <f>_xlfn.XLOOKUP(AgentTierChange[[#This Row],[Agent Name]],MasterAgentList[Agent Name],MasterAgentList[Live Start Date])</f>
        <v>43836</v>
      </c>
      <c r="I250" s="20">
        <f>_xlfn.XLOOKUP(AgentTierChange[[#This Row],[FBID]],MasterAgentList[FB ID],MasterAgentList[Wave])</f>
        <v>25</v>
      </c>
      <c r="J250" s="66" t="str">
        <f t="shared" si="3"/>
        <v>Match</v>
      </c>
    </row>
    <row r="251" spans="1:10" x14ac:dyDescent="0.2">
      <c r="A251" s="35" t="str">
        <f>_xlfn.XLOOKUP(AgentTierChange[[#This Row],[Agent Name]],MasterAgentList[Agent Name],MasterAgentList[FB ID])</f>
        <v>100044797333121</v>
      </c>
      <c r="B251" s="1" t="s">
        <v>65</v>
      </c>
      <c r="C251" s="1" t="s">
        <v>87</v>
      </c>
      <c r="D251" s="18">
        <v>44087</v>
      </c>
      <c r="E251" s="19">
        <v>44114</v>
      </c>
      <c r="F251" s="1">
        <f ca="1">IF(AND(AgentTierChange[[#This Row],[Tier Start Date]]&lt;=TODAY(),AgentTierChange[[#This Row],[Tier End Date]]&gt;TODAY()),1,0)</f>
        <v>0</v>
      </c>
      <c r="G251" s="1">
        <f>IFERROR(IF((_xlfn.XLOOKUP(AgentTierChange[[#This Row],[Agent Name]],MasterAgentList[Agent Name],MasterAgentList[Status])=""),1,0),"")</f>
        <v>1</v>
      </c>
      <c r="H251" s="18">
        <f>_xlfn.XLOOKUP(AgentTierChange[[#This Row],[Agent Name]],MasterAgentList[Agent Name],MasterAgentList[Live Start Date])</f>
        <v>43836</v>
      </c>
      <c r="I251" s="20">
        <f>_xlfn.XLOOKUP(AgentTierChange[[#This Row],[FBID]],MasterAgentList[FB ID],MasterAgentList[Wave])</f>
        <v>25</v>
      </c>
      <c r="J251" s="66" t="str">
        <f t="shared" si="3"/>
        <v>Match</v>
      </c>
    </row>
    <row r="252" spans="1:10" x14ac:dyDescent="0.2">
      <c r="A252" s="35" t="str">
        <f>_xlfn.XLOOKUP(AgentTierChange[[#This Row],[Agent Name]],MasterAgentList[Agent Name],MasterAgentList[FB ID])</f>
        <v>100044797333121</v>
      </c>
      <c r="B252" s="1" t="s">
        <v>65</v>
      </c>
      <c r="C252" s="1" t="s">
        <v>51</v>
      </c>
      <c r="D252" s="18">
        <v>44115</v>
      </c>
      <c r="E252" s="19">
        <v>44135</v>
      </c>
      <c r="F252" s="1">
        <f ca="1">IF(AND(AgentTierChange[[#This Row],[Tier Start Date]]&lt;=TODAY(),AgentTierChange[[#This Row],[Tier End Date]]&gt;TODAY()),1,0)</f>
        <v>0</v>
      </c>
      <c r="G252" s="1">
        <f>IFERROR(IF((_xlfn.XLOOKUP(AgentTierChange[[#This Row],[Agent Name]],MasterAgentList[Agent Name],MasterAgentList[Status])=""),1,0),"")</f>
        <v>1</v>
      </c>
      <c r="H252" s="18">
        <f>_xlfn.XLOOKUP(AgentTierChange[[#This Row],[Agent Name]],MasterAgentList[Agent Name],MasterAgentList[Live Start Date])</f>
        <v>43836</v>
      </c>
      <c r="I252" s="20">
        <f>_xlfn.XLOOKUP(AgentTierChange[[#This Row],[FBID]],MasterAgentList[FB ID],MasterAgentList[Wave])</f>
        <v>25</v>
      </c>
      <c r="J252" s="66" t="str">
        <f t="shared" si="3"/>
        <v>Match</v>
      </c>
    </row>
    <row r="253" spans="1:10" x14ac:dyDescent="0.2">
      <c r="A253" s="35" t="str">
        <f>_xlfn.XLOOKUP(AgentTierChange[[#This Row],[Agent Name]],MasterAgentList[Agent Name],MasterAgentList[FB ID])</f>
        <v>100044797333121</v>
      </c>
      <c r="B253" s="1" t="s">
        <v>65</v>
      </c>
      <c r="C253" s="1" t="s">
        <v>100</v>
      </c>
      <c r="D253" s="18">
        <v>44136</v>
      </c>
      <c r="E253" s="19">
        <v>44241</v>
      </c>
      <c r="F253" s="1">
        <f ca="1">IF(AND(AgentTierChange[[#This Row],[Tier Start Date]]&lt;=TODAY(),AgentTierChange[[#This Row],[Tier End Date]]&gt;TODAY()),1,0)</f>
        <v>0</v>
      </c>
      <c r="G253" s="1">
        <f>IFERROR(IF((_xlfn.XLOOKUP(AgentTierChange[[#This Row],[Agent Name]],MasterAgentList[Agent Name],MasterAgentList[Status])=""),1,0),"")</f>
        <v>1</v>
      </c>
      <c r="H253" s="18">
        <f>_xlfn.XLOOKUP(AgentTierChange[[#This Row],[Agent Name]],MasterAgentList[Agent Name],MasterAgentList[Live Start Date])</f>
        <v>43836</v>
      </c>
      <c r="I253" s="20">
        <f>_xlfn.XLOOKUP(AgentTierChange[[#This Row],[FBID]],MasterAgentList[FB ID],MasterAgentList[Wave])</f>
        <v>25</v>
      </c>
      <c r="J253" s="66" t="str">
        <f t="shared" si="3"/>
        <v>Match</v>
      </c>
    </row>
    <row r="254" spans="1:10" x14ac:dyDescent="0.2">
      <c r="A254" s="35" t="str">
        <f>_xlfn.XLOOKUP(AgentTierChange[[#This Row],[Agent Name]],MasterAgentList[Agent Name],MasterAgentList[FB ID])</f>
        <v>100044797333121</v>
      </c>
      <c r="B254" s="1" t="s">
        <v>65</v>
      </c>
      <c r="C254" s="1" t="s">
        <v>51</v>
      </c>
      <c r="D254" s="18">
        <v>44242</v>
      </c>
      <c r="E254" s="19">
        <f>IF(AgentTierChange[[#This Row],[Tier]]="Nesting",AgentTierChange[[#This Row],[Live Start Date]]+89,IF(AgentTierChange[[#This Row],[Agent Name]]&lt;&gt;B255,54789,""))</f>
        <v>54789</v>
      </c>
      <c r="F254" s="1">
        <f ca="1">IF(AND(AgentTierChange[[#This Row],[Tier Start Date]]&lt;=TODAY(),AgentTierChange[[#This Row],[Tier End Date]]&gt;TODAY()),1,0)</f>
        <v>1</v>
      </c>
      <c r="G254" s="21">
        <f>IFERROR(IF((_xlfn.XLOOKUP(AgentTierChange[[#This Row],[Agent Name]],MasterAgentList[Agent Name],MasterAgentList[Status])=""),1,0),"")</f>
        <v>1</v>
      </c>
      <c r="H254" s="18">
        <f>_xlfn.XLOOKUP(AgentTierChange[[#This Row],[Agent Name]],MasterAgentList[Agent Name],MasterAgentList[Live Start Date])</f>
        <v>43836</v>
      </c>
      <c r="I254" s="20">
        <f>_xlfn.XLOOKUP(AgentTierChange[[#This Row],[FBID]],MasterAgentList[FB ID],MasterAgentList[Wave])</f>
        <v>25</v>
      </c>
      <c r="J254" s="66" t="str">
        <f t="shared" si="3"/>
        <v>Match</v>
      </c>
    </row>
    <row r="255" spans="1:10" x14ac:dyDescent="0.2">
      <c r="A255" s="88" t="str">
        <f>_xlfn.XLOOKUP(AgentTierChange[[#This Row],[Agent Name]],MasterAgentList[Agent Name],MasterAgentList[FB ID])</f>
        <v>100060274531350</v>
      </c>
      <c r="B255" s="64" t="s">
        <v>6336</v>
      </c>
      <c r="C255" s="1" t="s">
        <v>43</v>
      </c>
      <c r="D255" s="65">
        <v>44460</v>
      </c>
      <c r="E255" s="19">
        <f>IF(AgentTierChange[[#This Row],[Tier]]="Nesting",AgentTierChange[[#This Row],[Live Start Date]]+89,IF(AgentTierChange[[#This Row],[Agent Name]]&lt;&gt;B256,54789,""))</f>
        <v>44549</v>
      </c>
      <c r="F255" s="66">
        <f ca="1">IF(AND(AgentTierChange[[#This Row],[Tier Start Date]]&lt;=TODAY(),AgentTierChange[[#This Row],[Tier End Date]]&gt;TODAY()),1,0)</f>
        <v>1</v>
      </c>
      <c r="G255" s="66">
        <f>IFERROR(IF((_xlfn.XLOOKUP(AgentTierChange[[#This Row],[Agent Name]],MasterAgentList[Agent Name],MasterAgentList[Status])=""),1,0),"")</f>
        <v>1</v>
      </c>
      <c r="H255" s="67">
        <f>_xlfn.XLOOKUP(AgentTierChange[[#This Row],[Agent Name]],MasterAgentList[Agent Name],MasterAgentList[Live Start Date])</f>
        <v>44460</v>
      </c>
      <c r="I255" s="66">
        <f>_xlfn.XLOOKUP(AgentTierChange[[#This Row],[FBID]],MasterAgentList[FB ID],MasterAgentList[Wave])</f>
        <v>42</v>
      </c>
      <c r="J255" s="66" t="str">
        <f t="shared" si="3"/>
        <v/>
      </c>
    </row>
    <row r="256" spans="1:10" x14ac:dyDescent="0.2">
      <c r="A256" s="88" t="str">
        <f>_xlfn.XLOOKUP(AgentTierChange[[#This Row],[Agent Name]],MasterAgentList[Agent Name],MasterAgentList[FB ID])</f>
        <v>100060274531350</v>
      </c>
      <c r="B256" s="64" t="s">
        <v>6336</v>
      </c>
      <c r="C256" s="64" t="s">
        <v>53</v>
      </c>
      <c r="D256" s="65">
        <v>44550</v>
      </c>
      <c r="E256" s="19">
        <f>IF(AgentTierChange[[#This Row],[Tier]]="Nesting",AgentTierChange[[#This Row],[Live Start Date]]+89,IF(AgentTierChange[[#This Row],[Agent Name]]&lt;&gt;B257,54789,""))</f>
        <v>54789</v>
      </c>
      <c r="F256" s="66">
        <f ca="1">IF(AND(AgentTierChange[[#This Row],[Tier Start Date]]&lt;=TODAY(),AgentTierChange[[#This Row],[Tier End Date]]&gt;TODAY()),1,0)</f>
        <v>0</v>
      </c>
      <c r="G256" s="66">
        <f>IFERROR(IF((_xlfn.XLOOKUP(AgentTierChange[[#This Row],[Agent Name]],MasterAgentList[Agent Name],MasterAgentList[Status])=""),1,0),"")</f>
        <v>1</v>
      </c>
      <c r="H256" s="67">
        <f>_xlfn.XLOOKUP(AgentTierChange[[#This Row],[Agent Name]],MasterAgentList[Agent Name],MasterAgentList[Live Start Date])</f>
        <v>44460</v>
      </c>
      <c r="I256" s="66">
        <f>_xlfn.XLOOKUP(AgentTierChange[[#This Row],[FBID]],MasterAgentList[FB ID],MasterAgentList[Wave])</f>
        <v>42</v>
      </c>
      <c r="J256" s="66" t="str">
        <f t="shared" si="3"/>
        <v>Match</v>
      </c>
    </row>
    <row r="257" spans="1:10" x14ac:dyDescent="0.2">
      <c r="A257" s="35" t="str">
        <f>_xlfn.XLOOKUP(AgentTierChange[[#This Row],[Agent Name]],MasterAgentList[Agent Name],MasterAgentList[FB ID])</f>
        <v>100056889757790</v>
      </c>
      <c r="B257" s="25" t="s">
        <v>104</v>
      </c>
      <c r="C257" s="1" t="s">
        <v>43</v>
      </c>
      <c r="D257" s="18">
        <v>44144</v>
      </c>
      <c r="E257" s="19">
        <f>IF(AgentTierChange[[#This Row],[Tier]]="Nesting",AgentTierChange[[#This Row],[Live Start Date]]+89,IF(AgentTierChange[[#This Row],[Agent Name]]&lt;&gt;B258,54789,""))</f>
        <v>44233</v>
      </c>
      <c r="F257" s="1">
        <f ca="1">IF(AND(AgentTierChange[[#This Row],[Tier Start Date]]&lt;=TODAY(),AgentTierChange[[#This Row],[Tier End Date]]&gt;TODAY()),1,0)</f>
        <v>0</v>
      </c>
      <c r="G257" s="21">
        <f>IFERROR(IF((_xlfn.XLOOKUP(AgentTierChange[[#This Row],[Agent Name]],MasterAgentList[Agent Name],MasterAgentList[Status])=""),1,0),"")</f>
        <v>1</v>
      </c>
      <c r="H257" s="18">
        <f>_xlfn.XLOOKUP(AgentTierChange[[#This Row],[Agent Name]],MasterAgentList[Agent Name],MasterAgentList[Live Start Date])</f>
        <v>44144</v>
      </c>
      <c r="I257" s="20">
        <f>_xlfn.XLOOKUP(AgentTierChange[[#This Row],[FBID]],MasterAgentList[FB ID],MasterAgentList[Wave])</f>
        <v>32</v>
      </c>
      <c r="J257" s="66" t="str">
        <f t="shared" si="3"/>
        <v/>
      </c>
    </row>
    <row r="258" spans="1:10" x14ac:dyDescent="0.2">
      <c r="A258" s="35" t="str">
        <f>_xlfn.XLOOKUP(AgentTierChange[[#This Row],[Agent Name]],MasterAgentList[Agent Name],MasterAgentList[FB ID])</f>
        <v>100056889757790</v>
      </c>
      <c r="B258" s="25" t="s">
        <v>104</v>
      </c>
      <c r="C258" s="1" t="s">
        <v>53</v>
      </c>
      <c r="D258" s="18">
        <v>44234</v>
      </c>
      <c r="E258" s="19">
        <v>44253</v>
      </c>
      <c r="F258" s="1">
        <f ca="1">IF(AND(AgentTierChange[[#This Row],[Tier Start Date]]&lt;=TODAY(),AgentTierChange[[#This Row],[Tier End Date]]&gt;TODAY()),1,0)</f>
        <v>0</v>
      </c>
      <c r="G258" s="1">
        <f>IFERROR(IF((_xlfn.XLOOKUP(AgentTierChange[[#This Row],[Agent Name]],MasterAgentList[Agent Name],MasterAgentList[Status])=""),1,0),"")</f>
        <v>1</v>
      </c>
      <c r="H258" s="18">
        <f>_xlfn.XLOOKUP(AgentTierChange[[#This Row],[Agent Name]],MasterAgentList[Agent Name],MasterAgentList[Live Start Date])</f>
        <v>44144</v>
      </c>
      <c r="I258" s="20">
        <f>_xlfn.XLOOKUP(AgentTierChange[[#This Row],[FBID]],MasterAgentList[FB ID],MasterAgentList[Wave])</f>
        <v>32</v>
      </c>
      <c r="J258" s="66" t="str">
        <f t="shared" ref="J258:J321" si="4">IF(B258=B257,IF(E257&lt;D258,"Match","Date Issue"),"")</f>
        <v>Match</v>
      </c>
    </row>
    <row r="259" spans="1:10" x14ac:dyDescent="0.2">
      <c r="A259" s="35" t="str">
        <f>_xlfn.XLOOKUP(AgentTierChange[[#This Row],[Agent Name]],MasterAgentList[Agent Name],MasterAgentList[FB ID])</f>
        <v>100056889757790</v>
      </c>
      <c r="B259" s="1" t="s">
        <v>104</v>
      </c>
      <c r="C259" s="1" t="s">
        <v>51</v>
      </c>
      <c r="D259" s="18">
        <v>44254</v>
      </c>
      <c r="E259" s="19">
        <f>IF(AgentTierChange[[#This Row],[Tier]]="Nesting",AgentTierChange[[#This Row],[Live Start Date]]+89,IF(AgentTierChange[[#This Row],[Agent Name]]&lt;&gt;B260,54789,""))</f>
        <v>54789</v>
      </c>
      <c r="F259" s="1">
        <f ca="1">IF(AND(AgentTierChange[[#This Row],[Tier Start Date]]&lt;=TODAY(),AgentTierChange[[#This Row],[Tier End Date]]&gt;TODAY()),1,0)</f>
        <v>1</v>
      </c>
      <c r="G259" s="1">
        <f>IFERROR(IF((_xlfn.XLOOKUP(AgentTierChange[[#This Row],[Agent Name]],MasterAgentList[Agent Name],MasterAgentList[Status])=""),1,0),"")</f>
        <v>1</v>
      </c>
      <c r="H259" s="18">
        <f>_xlfn.XLOOKUP(AgentTierChange[[#This Row],[Agent Name]],MasterAgentList[Agent Name],MasterAgentList[Live Start Date])</f>
        <v>44144</v>
      </c>
      <c r="I259" s="20">
        <f>_xlfn.XLOOKUP(AgentTierChange[[#This Row],[FBID]],MasterAgentList[FB ID],MasterAgentList[Wave])</f>
        <v>32</v>
      </c>
      <c r="J259" s="66" t="str">
        <f t="shared" si="4"/>
        <v>Match</v>
      </c>
    </row>
    <row r="260" spans="1:10" x14ac:dyDescent="0.2">
      <c r="A260" s="35" t="str">
        <f>_xlfn.XLOOKUP(AgentTierChange[[#This Row],[Agent Name]],MasterAgentList[Agent Name],MasterAgentList[FB ID])</f>
        <v>100025522983496</v>
      </c>
      <c r="B260" s="1" t="s">
        <v>67</v>
      </c>
      <c r="C260" s="1" t="s">
        <v>43</v>
      </c>
      <c r="D260" s="18">
        <v>43227</v>
      </c>
      <c r="E260" s="19">
        <f>IF(AgentTierChange[[#This Row],[Tier]]="Nesting",AgentTierChange[[#This Row],[Live Start Date]]+89,IF(AgentTierChange[[#This Row],[Agent Name]]&lt;&gt;B261,54789,""))</f>
        <v>43316</v>
      </c>
      <c r="F260" s="1">
        <f ca="1">IF(AND(AgentTierChange[[#This Row],[Tier Start Date]]&lt;=TODAY(),AgentTierChange[[#This Row],[Tier End Date]]&gt;TODAY()),1,0)</f>
        <v>0</v>
      </c>
      <c r="G260" s="1">
        <f>IFERROR(IF((_xlfn.XLOOKUP(AgentTierChange[[#This Row],[Agent Name]],MasterAgentList[Agent Name],MasterAgentList[Status])=""),1,0),"")</f>
        <v>1</v>
      </c>
      <c r="H260" s="18">
        <f>_xlfn.XLOOKUP(AgentTierChange[[#This Row],[Agent Name]],MasterAgentList[Agent Name],MasterAgentList[Live Start Date])</f>
        <v>43227</v>
      </c>
      <c r="I260" s="20">
        <f>_xlfn.XLOOKUP(AgentTierChange[[#This Row],[FBID]],MasterAgentList[FB ID],MasterAgentList[Wave])</f>
        <v>11</v>
      </c>
      <c r="J260" s="66" t="str">
        <f t="shared" si="4"/>
        <v/>
      </c>
    </row>
    <row r="261" spans="1:10" x14ac:dyDescent="0.2">
      <c r="A261" s="35" t="str">
        <f>_xlfn.XLOOKUP(AgentTierChange[[#This Row],[Agent Name]],MasterAgentList[Agent Name],MasterAgentList[FB ID])</f>
        <v>100025522983496</v>
      </c>
      <c r="B261" s="1" t="s">
        <v>67</v>
      </c>
      <c r="C261" s="1" t="s">
        <v>51</v>
      </c>
      <c r="D261" s="18">
        <v>43317</v>
      </c>
      <c r="E261" s="19">
        <f>IF(AgentTierChange[[#This Row],[Tier]]="Nesting",AgentTierChange[[#This Row],[Live Start Date]]+89,IF(AgentTierChange[[#This Row],[Agent Name]]&lt;&gt;B262,54789,""))</f>
        <v>54789</v>
      </c>
      <c r="F261" s="1">
        <f ca="1">IF(AND(AgentTierChange[[#This Row],[Tier Start Date]]&lt;=TODAY(),AgentTierChange[[#This Row],[Tier End Date]]&gt;TODAY()),1,0)</f>
        <v>1</v>
      </c>
      <c r="G261" s="1">
        <f>IFERROR(IF((_xlfn.XLOOKUP(AgentTierChange[[#This Row],[Agent Name]],MasterAgentList[Agent Name],MasterAgentList[Status])=""),1,0),"")</f>
        <v>1</v>
      </c>
      <c r="H261" s="18">
        <f>_xlfn.XLOOKUP(AgentTierChange[[#This Row],[Agent Name]],MasterAgentList[Agent Name],MasterAgentList[Live Start Date])</f>
        <v>43227</v>
      </c>
      <c r="I261" s="20">
        <f>_xlfn.XLOOKUP(AgentTierChange[[#This Row],[FBID]],MasterAgentList[FB ID],MasterAgentList[Wave])</f>
        <v>11</v>
      </c>
      <c r="J261" s="66" t="str">
        <f t="shared" si="4"/>
        <v>Match</v>
      </c>
    </row>
    <row r="262" spans="1:10" x14ac:dyDescent="0.2">
      <c r="A262" s="35" t="str">
        <f>_xlfn.XLOOKUP(AgentTierChange[[#This Row],[Agent Name]],MasterAgentList[Agent Name],MasterAgentList[FB ID])</f>
        <v>100051066349218</v>
      </c>
      <c r="B262" s="1" t="s">
        <v>81</v>
      </c>
      <c r="C262" s="1" t="s">
        <v>43</v>
      </c>
      <c r="D262" s="18">
        <v>43983</v>
      </c>
      <c r="E262" s="19">
        <f>IF(AgentTierChange[[#This Row],[Tier]]="Nesting",AgentTierChange[[#This Row],[Live Start Date]]+89,IF(AgentTierChange[[#This Row],[Agent Name]]&lt;&gt;B263,54789,""))</f>
        <v>44072</v>
      </c>
      <c r="F262" s="1">
        <f ca="1">IF(AND(AgentTierChange[[#This Row],[Tier Start Date]]&lt;=TODAY(),AgentTierChange[[#This Row],[Tier End Date]]&gt;TODAY()),1,0)</f>
        <v>0</v>
      </c>
      <c r="G262" s="1">
        <f>IFERROR(IF((_xlfn.XLOOKUP(AgentTierChange[[#This Row],[Agent Name]],MasterAgentList[Agent Name],MasterAgentList[Status])=""),1,0),"")</f>
        <v>0</v>
      </c>
      <c r="H262" s="18">
        <f>_xlfn.XLOOKUP(AgentTierChange[[#This Row],[Agent Name]],MasterAgentList[Agent Name],MasterAgentList[Live Start Date])</f>
        <v>43983</v>
      </c>
      <c r="I262" s="20">
        <f>_xlfn.XLOOKUP(AgentTierChange[[#This Row],[FBID]],MasterAgentList[FB ID],MasterAgentList[Wave])</f>
        <v>28</v>
      </c>
      <c r="J262" s="66" t="str">
        <f t="shared" si="4"/>
        <v/>
      </c>
    </row>
    <row r="263" spans="1:10" x14ac:dyDescent="0.2">
      <c r="A263" s="35" t="str">
        <f>_xlfn.XLOOKUP(AgentTierChange[[#This Row],[Agent Name]],MasterAgentList[Agent Name],MasterAgentList[FB ID])</f>
        <v>100051066349218</v>
      </c>
      <c r="B263" s="1" t="s">
        <v>81</v>
      </c>
      <c r="C263" s="1" t="s">
        <v>87</v>
      </c>
      <c r="D263" s="18">
        <v>44073</v>
      </c>
      <c r="E263" s="19">
        <v>44094</v>
      </c>
      <c r="F263" s="1">
        <f ca="1">IF(AND(AgentTierChange[[#This Row],[Tier Start Date]]&lt;=TODAY(),AgentTierChange[[#This Row],[Tier End Date]]&gt;TODAY()),1,0)</f>
        <v>0</v>
      </c>
      <c r="G263" s="1">
        <f>IFERROR(IF((_xlfn.XLOOKUP(AgentTierChange[[#This Row],[Agent Name]],MasterAgentList[Agent Name],MasterAgentList[Status])=""),1,0),"")</f>
        <v>0</v>
      </c>
      <c r="H263" s="18">
        <f>_xlfn.XLOOKUP(AgentTierChange[[#This Row],[Agent Name]],MasterAgentList[Agent Name],MasterAgentList[Live Start Date])</f>
        <v>43983</v>
      </c>
      <c r="I263" s="20">
        <f>_xlfn.XLOOKUP(AgentTierChange[[#This Row],[FBID]],MasterAgentList[FB ID],MasterAgentList[Wave])</f>
        <v>28</v>
      </c>
      <c r="J263" s="66" t="str">
        <f t="shared" si="4"/>
        <v>Match</v>
      </c>
    </row>
    <row r="264" spans="1:10" x14ac:dyDescent="0.2">
      <c r="A264" s="35" t="str">
        <f>_xlfn.XLOOKUP(AgentTierChange[[#This Row],[Agent Name]],MasterAgentList[Agent Name],MasterAgentList[FB ID])</f>
        <v>100051066349218</v>
      </c>
      <c r="B264" s="1" t="s">
        <v>81</v>
      </c>
      <c r="C264" s="1" t="s">
        <v>53</v>
      </c>
      <c r="D264" s="18">
        <v>44095</v>
      </c>
      <c r="E264" s="19">
        <f>IF(AgentTierChange[[#This Row],[Tier]]="Nesting",AgentTierChange[[#This Row],[Live Start Date]]+89,IF(AgentTierChange[[#This Row],[Agent Name]]&lt;&gt;B265,54789,""))</f>
        <v>54789</v>
      </c>
      <c r="F264" s="1">
        <f ca="1">IF(AND(AgentTierChange[[#This Row],[Tier Start Date]]&lt;=TODAY(),AgentTierChange[[#This Row],[Tier End Date]]&gt;TODAY()),1,0)</f>
        <v>1</v>
      </c>
      <c r="G264" s="1">
        <f>IFERROR(IF((_xlfn.XLOOKUP(AgentTierChange[[#This Row],[Agent Name]],MasterAgentList[Agent Name],MasterAgentList[Status])=""),1,0),"")</f>
        <v>0</v>
      </c>
      <c r="H264" s="18">
        <f>_xlfn.XLOOKUP(AgentTierChange[[#This Row],[Agent Name]],MasterAgentList[Agent Name],MasterAgentList[Live Start Date])</f>
        <v>43983</v>
      </c>
      <c r="I264" s="20">
        <f>_xlfn.XLOOKUP(AgentTierChange[[#This Row],[FBID]],MasterAgentList[FB ID],MasterAgentList[Wave])</f>
        <v>28</v>
      </c>
      <c r="J264" s="66" t="str">
        <f t="shared" si="4"/>
        <v>Match</v>
      </c>
    </row>
    <row r="265" spans="1:10" x14ac:dyDescent="0.2">
      <c r="A265" s="35" t="str">
        <f>_xlfn.XLOOKUP(AgentTierChange[[#This Row],[Agent Name]],MasterAgentList[Agent Name],MasterAgentList[FB ID])</f>
        <v>100046159294508</v>
      </c>
      <c r="B265" s="1" t="s">
        <v>69</v>
      </c>
      <c r="C265" s="1" t="s">
        <v>43</v>
      </c>
      <c r="D265" s="18">
        <v>43864</v>
      </c>
      <c r="E265" s="19">
        <f>IF(AgentTierChange[[#This Row],[Tier]]="Nesting",AgentTierChange[[#This Row],[Live Start Date]]+89,IF(AgentTierChange[[#This Row],[Agent Name]]&lt;&gt;B266,54789,""))</f>
        <v>43953</v>
      </c>
      <c r="F265" s="1">
        <f ca="1">IF(AND(AgentTierChange[[#This Row],[Tier Start Date]]&lt;=TODAY(),AgentTierChange[[#This Row],[Tier End Date]]&gt;TODAY()),1,0)</f>
        <v>0</v>
      </c>
      <c r="G265" s="1">
        <f>IFERROR(IF((_xlfn.XLOOKUP(AgentTierChange[[#This Row],[Agent Name]],MasterAgentList[Agent Name],MasterAgentList[Status])=""),1,0),"")</f>
        <v>0</v>
      </c>
      <c r="H265" s="18">
        <f>_xlfn.XLOOKUP(AgentTierChange[[#This Row],[Agent Name]],MasterAgentList[Agent Name],MasterAgentList[Live Start Date])</f>
        <v>43864</v>
      </c>
      <c r="I265" s="20">
        <f>_xlfn.XLOOKUP(AgentTierChange[[#This Row],[FBID]],MasterAgentList[FB ID],MasterAgentList[Wave])</f>
        <v>26</v>
      </c>
      <c r="J265" s="66" t="str">
        <f t="shared" si="4"/>
        <v/>
      </c>
    </row>
    <row r="266" spans="1:10" x14ac:dyDescent="0.2">
      <c r="A266" s="35" t="str">
        <f>_xlfn.XLOOKUP(AgentTierChange[[#This Row],[Agent Name]],MasterAgentList[Agent Name],MasterAgentList[FB ID])</f>
        <v>100046159294508</v>
      </c>
      <c r="B266" s="1" t="s">
        <v>69</v>
      </c>
      <c r="C266" s="1" t="s">
        <v>53</v>
      </c>
      <c r="D266" s="18">
        <v>43954</v>
      </c>
      <c r="E266" s="19">
        <v>43982</v>
      </c>
      <c r="F266" s="1">
        <f ca="1">IF(AND(AgentTierChange[[#This Row],[Tier Start Date]]&lt;=TODAY(),AgentTierChange[[#This Row],[Tier End Date]]&gt;TODAY()),1,0)</f>
        <v>0</v>
      </c>
      <c r="G266" s="1">
        <f>IFERROR(IF((_xlfn.XLOOKUP(AgentTierChange[[#This Row],[Agent Name]],MasterAgentList[Agent Name],MasterAgentList[Status])=""),1,0),"")</f>
        <v>0</v>
      </c>
      <c r="H266" s="18">
        <f>_xlfn.XLOOKUP(AgentTierChange[[#This Row],[Agent Name]],MasterAgentList[Agent Name],MasterAgentList[Live Start Date])</f>
        <v>43864</v>
      </c>
      <c r="I266" s="20">
        <f>_xlfn.XLOOKUP(AgentTierChange[[#This Row],[FBID]],MasterAgentList[FB ID],MasterAgentList[Wave])</f>
        <v>26</v>
      </c>
      <c r="J266" s="66" t="str">
        <f t="shared" si="4"/>
        <v>Match</v>
      </c>
    </row>
    <row r="267" spans="1:10" x14ac:dyDescent="0.2">
      <c r="A267" s="35" t="str">
        <f>_xlfn.XLOOKUP(AgentTierChange[[#This Row],[Agent Name]],MasterAgentList[Agent Name],MasterAgentList[FB ID])</f>
        <v>100046159294508</v>
      </c>
      <c r="B267" s="1" t="s">
        <v>69</v>
      </c>
      <c r="C267" s="1" t="s">
        <v>51</v>
      </c>
      <c r="D267" s="18">
        <v>43983</v>
      </c>
      <c r="E267" s="19">
        <v>44031</v>
      </c>
      <c r="F267" s="1">
        <f ca="1">IF(AND(AgentTierChange[[#This Row],[Tier Start Date]]&lt;=TODAY(),AgentTierChange[[#This Row],[Tier End Date]]&gt;TODAY()),1,0)</f>
        <v>0</v>
      </c>
      <c r="G267" s="1">
        <f>IFERROR(IF((_xlfn.XLOOKUP(AgentTierChange[[#This Row],[Agent Name]],MasterAgentList[Agent Name],MasterAgentList[Status])=""),1,0),"")</f>
        <v>0</v>
      </c>
      <c r="H267" s="18">
        <f>_xlfn.XLOOKUP(AgentTierChange[[#This Row],[Agent Name]],MasterAgentList[Agent Name],MasterAgentList[Live Start Date])</f>
        <v>43864</v>
      </c>
      <c r="I267" s="20">
        <f>_xlfn.XLOOKUP(AgentTierChange[[#This Row],[FBID]],MasterAgentList[FB ID],MasterAgentList[Wave])</f>
        <v>26</v>
      </c>
      <c r="J267" s="66" t="str">
        <f t="shared" si="4"/>
        <v>Match</v>
      </c>
    </row>
    <row r="268" spans="1:10" x14ac:dyDescent="0.2">
      <c r="A268" s="35" t="str">
        <f>_xlfn.XLOOKUP(AgentTierChange[[#This Row],[Agent Name]],MasterAgentList[Agent Name],MasterAgentList[FB ID])</f>
        <v>100046159294508</v>
      </c>
      <c r="B268" s="1" t="s">
        <v>69</v>
      </c>
      <c r="C268" s="1" t="s">
        <v>87</v>
      </c>
      <c r="D268" s="18">
        <v>44032</v>
      </c>
      <c r="E268" s="19">
        <v>44059</v>
      </c>
      <c r="F268" s="1">
        <f ca="1">IF(AND(AgentTierChange[[#This Row],[Tier Start Date]]&lt;=TODAY(),AgentTierChange[[#This Row],[Tier End Date]]&gt;TODAY()),1,0)</f>
        <v>0</v>
      </c>
      <c r="G268" s="1">
        <f>IFERROR(IF((_xlfn.XLOOKUP(AgentTierChange[[#This Row],[Agent Name]],MasterAgentList[Agent Name],MasterAgentList[Status])=""),1,0),"")</f>
        <v>0</v>
      </c>
      <c r="H268" s="18">
        <f>_xlfn.XLOOKUP(AgentTierChange[[#This Row],[Agent Name]],MasterAgentList[Agent Name],MasterAgentList[Live Start Date])</f>
        <v>43864</v>
      </c>
      <c r="I268" s="20">
        <f>_xlfn.XLOOKUP(AgentTierChange[[#This Row],[FBID]],MasterAgentList[FB ID],MasterAgentList[Wave])</f>
        <v>26</v>
      </c>
      <c r="J268" s="66" t="str">
        <f t="shared" si="4"/>
        <v>Match</v>
      </c>
    </row>
    <row r="269" spans="1:10" x14ac:dyDescent="0.2">
      <c r="A269" s="35" t="str">
        <f>_xlfn.XLOOKUP(AgentTierChange[[#This Row],[Agent Name]],MasterAgentList[Agent Name],MasterAgentList[FB ID])</f>
        <v>100046159294508</v>
      </c>
      <c r="B269" s="1" t="s">
        <v>69</v>
      </c>
      <c r="C269" s="1" t="s">
        <v>51</v>
      </c>
      <c r="D269" s="18">
        <v>44060</v>
      </c>
      <c r="E269" s="19">
        <f>IF(AgentTierChange[[#This Row],[Tier]]="Nesting",AgentTierChange[[#This Row],[Live Start Date]]+89,IF(AgentTierChange[[#This Row],[Agent Name]]&lt;&gt;B270,54789,""))</f>
        <v>54789</v>
      </c>
      <c r="F269" s="1">
        <f ca="1">IF(AND(AgentTierChange[[#This Row],[Tier Start Date]]&lt;=TODAY(),AgentTierChange[[#This Row],[Tier End Date]]&gt;TODAY()),1,0)</f>
        <v>1</v>
      </c>
      <c r="G269" s="1">
        <f>IFERROR(IF((_xlfn.XLOOKUP(AgentTierChange[[#This Row],[Agent Name]],MasterAgentList[Agent Name],MasterAgentList[Status])=""),1,0),"")</f>
        <v>0</v>
      </c>
      <c r="H269" s="18">
        <f>_xlfn.XLOOKUP(AgentTierChange[[#This Row],[Agent Name]],MasterAgentList[Agent Name],MasterAgentList[Live Start Date])</f>
        <v>43864</v>
      </c>
      <c r="I269" s="20">
        <f>_xlfn.XLOOKUP(AgentTierChange[[#This Row],[FBID]],MasterAgentList[FB ID],MasterAgentList[Wave])</f>
        <v>26</v>
      </c>
      <c r="J269" s="66" t="str">
        <f t="shared" si="4"/>
        <v>Match</v>
      </c>
    </row>
    <row r="270" spans="1:10" x14ac:dyDescent="0.2">
      <c r="A270" s="35" t="str">
        <f>_xlfn.XLOOKUP(AgentTierChange[[#This Row],[Agent Name]],MasterAgentList[Agent Name],MasterAgentList[FB ID])</f>
        <v>100025057961095</v>
      </c>
      <c r="B270" s="1" t="s">
        <v>125</v>
      </c>
      <c r="C270" s="1" t="s">
        <v>127</v>
      </c>
      <c r="D270" s="18">
        <v>43206</v>
      </c>
      <c r="E270" s="19">
        <f>IF(AgentTierChange[[#This Row],[Tier]]="Nesting",AgentTierChange[[#This Row],[Live Start Date]]+89,IF(AgentTierChange[[#This Row],[Agent Name]]&lt;&gt;B271,54789,""))</f>
        <v>54789</v>
      </c>
      <c r="F270" s="1">
        <f ca="1">IF(AND(AgentTierChange[[#This Row],[Tier Start Date]]&lt;=TODAY(),AgentTierChange[[#This Row],[Tier End Date]]&gt;TODAY()),1,0)</f>
        <v>1</v>
      </c>
      <c r="G270" s="1">
        <f>IFERROR(IF((_xlfn.XLOOKUP(AgentTierChange[[#This Row],[Agent Name]],MasterAgentList[Agent Name],MasterAgentList[Status])=""),1,0),"")</f>
        <v>0</v>
      </c>
      <c r="H270" s="18">
        <f>_xlfn.XLOOKUP(AgentTierChange[[#This Row],[Agent Name]],MasterAgentList[Agent Name],MasterAgentList[Live Start Date])</f>
        <v>43206</v>
      </c>
      <c r="I270" s="20">
        <f>_xlfn.XLOOKUP(AgentTierChange[[#This Row],[FBID]],MasterAgentList[FB ID],MasterAgentList[Wave])</f>
        <v>10</v>
      </c>
      <c r="J270" s="66" t="str">
        <f t="shared" si="4"/>
        <v/>
      </c>
    </row>
    <row r="271" spans="1:10" x14ac:dyDescent="0.2">
      <c r="A271" s="87" t="str">
        <f>_xlfn.XLOOKUP(AgentTierChange[[#This Row],[Agent Name]],MasterAgentList[Agent Name],MasterAgentList[FB ID])</f>
        <v>100068077906281</v>
      </c>
      <c r="B271" s="20" t="s">
        <v>348</v>
      </c>
      <c r="C271" s="5" t="s">
        <v>43</v>
      </c>
      <c r="D271" s="24">
        <v>44361</v>
      </c>
      <c r="E271" s="19">
        <f>IF(AgentTierChange[[#This Row],[Tier]]="Nesting",AgentTierChange[[#This Row],[Live Start Date]]+89,IF(AgentTierChange[[#This Row],[Agent Name]]&lt;&gt;B272,54789,""))</f>
        <v>44450</v>
      </c>
      <c r="F271" s="2">
        <f ca="1">IF(AND(AgentTierChange[[#This Row],[Tier Start Date]]&lt;=TODAY(),AgentTierChange[[#This Row],[Tier End Date]]&gt;TODAY()),1,0)</f>
        <v>0</v>
      </c>
      <c r="G271" s="2">
        <f>IFERROR(IF((_xlfn.XLOOKUP(AgentTierChange[[#This Row],[Agent Name]],MasterAgentList[Agent Name],MasterAgentList[Status])=""),1,0),"")</f>
        <v>0</v>
      </c>
      <c r="H271" s="22">
        <f>_xlfn.XLOOKUP(AgentTierChange[[#This Row],[Agent Name]],MasterAgentList[Agent Name],MasterAgentList[Live Start Date])</f>
        <v>44361</v>
      </c>
      <c r="I271" s="20">
        <f>_xlfn.XLOOKUP(AgentTierChange[[#This Row],[FBID]],MasterAgentList[FB ID],MasterAgentList[Wave])</f>
        <v>38</v>
      </c>
      <c r="J271" s="66" t="str">
        <f t="shared" si="4"/>
        <v/>
      </c>
    </row>
    <row r="272" spans="1:10" x14ac:dyDescent="0.2">
      <c r="A272" s="87" t="str">
        <f>_xlfn.XLOOKUP(AgentTierChange[[#This Row],[Agent Name]],MasterAgentList[Agent Name],MasterAgentList[FB ID])</f>
        <v>100068077906281</v>
      </c>
      <c r="B272" s="20" t="s">
        <v>348</v>
      </c>
      <c r="C272" s="5" t="s">
        <v>53</v>
      </c>
      <c r="D272" s="24">
        <v>44451</v>
      </c>
      <c r="E272" s="19">
        <f>IF(AgentTierChange[[#This Row],[Tier]]="Nesting",AgentTierChange[[#This Row],[Live Start Date]]+89,IF(AgentTierChange[[#This Row],[Agent Name]]&lt;&gt;B273,54789,""))</f>
        <v>54789</v>
      </c>
      <c r="F272" s="2">
        <f ca="1">IF(AND(AgentTierChange[[#This Row],[Tier Start Date]]&lt;=TODAY(),AgentTierChange[[#This Row],[Tier End Date]]&gt;TODAY()),1,0)</f>
        <v>1</v>
      </c>
      <c r="G272" s="2">
        <f>IFERROR(IF((_xlfn.XLOOKUP(AgentTierChange[[#This Row],[Agent Name]],MasterAgentList[Agent Name],MasterAgentList[Status])=""),1,0),"")</f>
        <v>0</v>
      </c>
      <c r="H272" s="22">
        <f>_xlfn.XLOOKUP(AgentTierChange[[#This Row],[Agent Name]],MasterAgentList[Agent Name],MasterAgentList[Live Start Date])</f>
        <v>44361</v>
      </c>
      <c r="I272" s="20">
        <f>_xlfn.XLOOKUP(AgentTierChange[[#This Row],[FBID]],MasterAgentList[FB ID],MasterAgentList[Wave])</f>
        <v>38</v>
      </c>
      <c r="J272" s="66" t="str">
        <f t="shared" si="4"/>
        <v>Match</v>
      </c>
    </row>
    <row r="273" spans="1:10" x14ac:dyDescent="0.2">
      <c r="A273" s="35" t="str">
        <f>_xlfn.XLOOKUP(AgentTierChange[[#This Row],[Agent Name]],MasterAgentList[Agent Name],MasterAgentList[FB ID])</f>
        <v>100067091649540</v>
      </c>
      <c r="B273" s="1" t="s">
        <v>174</v>
      </c>
      <c r="C273" s="1" t="s">
        <v>43</v>
      </c>
      <c r="D273" s="18">
        <v>44337</v>
      </c>
      <c r="E273" s="19">
        <f>IF(AgentTierChange[[#This Row],[Tier]]="Nesting",AgentTierChange[[#This Row],[Live Start Date]]+89,IF(AgentTierChange[[#This Row],[Agent Name]]&lt;&gt;B274,54789,""))</f>
        <v>44426</v>
      </c>
      <c r="F273" s="1">
        <f ca="1">IF(AND(AgentTierChange[[#This Row],[Tier Start Date]]&lt;=TODAY(),AgentTierChange[[#This Row],[Tier End Date]]&gt;TODAY()),1,0)</f>
        <v>0</v>
      </c>
      <c r="G273" s="1">
        <f>IFERROR(IF((_xlfn.XLOOKUP(AgentTierChange[[#This Row],[Agent Name]],MasterAgentList[Agent Name],MasterAgentList[Status])=""),1,0),"")</f>
        <v>1</v>
      </c>
      <c r="H273" s="18">
        <f>_xlfn.XLOOKUP(AgentTierChange[[#This Row],[Agent Name]],MasterAgentList[Agent Name],MasterAgentList[Live Start Date])</f>
        <v>44337</v>
      </c>
      <c r="I273" s="20">
        <f>_xlfn.XLOOKUP(AgentTierChange[[#This Row],[FBID]],MasterAgentList[FB ID],MasterAgentList[Wave])</f>
        <v>37</v>
      </c>
      <c r="J273" s="66" t="str">
        <f t="shared" si="4"/>
        <v/>
      </c>
    </row>
    <row r="274" spans="1:10" x14ac:dyDescent="0.2">
      <c r="A274" s="88" t="str">
        <f>_xlfn.XLOOKUP(AgentTierChange[[#This Row],[Agent Name]],MasterAgentList[Agent Name],MasterAgentList[FB ID])</f>
        <v>100067091649540</v>
      </c>
      <c r="B274" s="1" t="s">
        <v>174</v>
      </c>
      <c r="C274" s="64" t="s">
        <v>53</v>
      </c>
      <c r="D274" s="65">
        <v>44427</v>
      </c>
      <c r="E274" s="19">
        <f>IF(AgentTierChange[[#This Row],[Tier]]="Nesting",AgentTierChange[[#This Row],[Live Start Date]]+89,IF(AgentTierChange[[#This Row],[Agent Name]]&lt;&gt;B275,54789,""))</f>
        <v>54789</v>
      </c>
      <c r="F274" s="66">
        <f ca="1">IF(AND(AgentTierChange[[#This Row],[Tier Start Date]]&lt;=TODAY(),AgentTierChange[[#This Row],[Tier End Date]]&gt;TODAY()),1,0)</f>
        <v>1</v>
      </c>
      <c r="G274" s="66">
        <f>IFERROR(IF((_xlfn.XLOOKUP(AgentTierChange[[#This Row],[Agent Name]],MasterAgentList[Agent Name],MasterAgentList[Status])=""),1,0),"")</f>
        <v>1</v>
      </c>
      <c r="H274" s="67">
        <f>_xlfn.XLOOKUP(AgentTierChange[[#This Row],[Agent Name]],MasterAgentList[Agent Name],MasterAgentList[Live Start Date])</f>
        <v>44337</v>
      </c>
      <c r="I274" s="66">
        <f>_xlfn.XLOOKUP(AgentTierChange[[#This Row],[FBID]],MasterAgentList[FB ID],MasterAgentList[Wave])</f>
        <v>37</v>
      </c>
      <c r="J274" s="66" t="str">
        <f t="shared" si="4"/>
        <v>Match</v>
      </c>
    </row>
    <row r="275" spans="1:10" x14ac:dyDescent="0.2">
      <c r="A275" s="88" t="str">
        <f>_xlfn.XLOOKUP(AgentTierChange[[#This Row],[Agent Name]],MasterAgentList[Agent Name],MasterAgentList[FB ID])</f>
        <v>100071243426446</v>
      </c>
      <c r="B275" s="61" t="s">
        <v>6299</v>
      </c>
      <c r="C275" s="64" t="s">
        <v>43</v>
      </c>
      <c r="D275" s="65">
        <v>44438</v>
      </c>
      <c r="E275" s="19">
        <f>IF(AgentTierChange[[#This Row],[Tier]]="Nesting",AgentTierChange[[#This Row],[Live Start Date]]+89,IF(AgentTierChange[[#This Row],[Agent Name]]&lt;&gt;B276,54789,""))</f>
        <v>44527</v>
      </c>
      <c r="F275" s="66">
        <f ca="1">IF(AND(AgentTierChange[[#This Row],[Tier Start Date]]&lt;=TODAY(),AgentTierChange[[#This Row],[Tier End Date]]&gt;TODAY()),1,0)</f>
        <v>1</v>
      </c>
      <c r="G275" s="66">
        <f>IFERROR(IF((_xlfn.XLOOKUP(AgentTierChange[[#This Row],[Agent Name]],MasterAgentList[Agent Name],MasterAgentList[Status])=""),1,0),"")</f>
        <v>1</v>
      </c>
      <c r="H275" s="67">
        <f>_xlfn.XLOOKUP(AgentTierChange[[#This Row],[Agent Name]],MasterAgentList[Agent Name],MasterAgentList[Live Start Date])</f>
        <v>44438</v>
      </c>
      <c r="I275" s="66">
        <f>_xlfn.XLOOKUP(AgentTierChange[[#This Row],[FBID]],MasterAgentList[FB ID],MasterAgentList[Wave])</f>
        <v>41</v>
      </c>
      <c r="J275" s="66" t="str">
        <f t="shared" si="4"/>
        <v/>
      </c>
    </row>
    <row r="276" spans="1:10" x14ac:dyDescent="0.2">
      <c r="A276" s="88" t="str">
        <f>_xlfn.XLOOKUP(AgentTierChange[[#This Row],[Agent Name]],MasterAgentList[Agent Name],MasterAgentList[FB ID])</f>
        <v>100071243426446</v>
      </c>
      <c r="B276" s="61" t="s">
        <v>6299</v>
      </c>
      <c r="C276" s="64" t="s">
        <v>53</v>
      </c>
      <c r="D276" s="65">
        <v>44528</v>
      </c>
      <c r="E276" s="19">
        <f>IF(AgentTierChange[[#This Row],[Tier]]="Nesting",AgentTierChange[[#This Row],[Live Start Date]]+89,IF(AgentTierChange[[#This Row],[Agent Name]]&lt;&gt;B277,54789,""))</f>
        <v>54789</v>
      </c>
      <c r="F276" s="66">
        <f ca="1">IF(AND(AgentTierChange[[#This Row],[Tier Start Date]]&lt;=TODAY(),AgentTierChange[[#This Row],[Tier End Date]]&gt;TODAY()),1,0)</f>
        <v>0</v>
      </c>
      <c r="G276" s="66">
        <f>IFERROR(IF((_xlfn.XLOOKUP(AgentTierChange[[#This Row],[Agent Name]],MasterAgentList[Agent Name],MasterAgentList[Status])=""),1,0),"")</f>
        <v>1</v>
      </c>
      <c r="H276" s="67">
        <f>_xlfn.XLOOKUP(AgentTierChange[[#This Row],[Agent Name]],MasterAgentList[Agent Name],MasterAgentList[Live Start Date])</f>
        <v>44438</v>
      </c>
      <c r="I276" s="66">
        <f>_xlfn.XLOOKUP(AgentTierChange[[#This Row],[FBID]],MasterAgentList[FB ID],MasterAgentList[Wave])</f>
        <v>41</v>
      </c>
      <c r="J276" s="66" t="str">
        <f t="shared" si="4"/>
        <v>Match</v>
      </c>
    </row>
    <row r="277" spans="1:10" x14ac:dyDescent="0.2">
      <c r="A277" s="35" t="str">
        <f>_xlfn.XLOOKUP(AgentTierChange[[#This Row],[Agent Name]],MasterAgentList[Agent Name],MasterAgentList[FB ID])</f>
        <v>100046506673594</v>
      </c>
      <c r="B277" s="1" t="s">
        <v>92</v>
      </c>
      <c r="C277" s="1" t="s">
        <v>43</v>
      </c>
      <c r="D277" s="18">
        <v>44074</v>
      </c>
      <c r="E277" s="19">
        <f>IF(AgentTierChange[[#This Row],[Tier]]="Nesting",AgentTierChange[[#This Row],[Live Start Date]]+89,IF(AgentTierChange[[#This Row],[Agent Name]]&lt;&gt;B278,54789,""))</f>
        <v>44163</v>
      </c>
      <c r="F277" s="1">
        <f ca="1">IF(AND(AgentTierChange[[#This Row],[Tier Start Date]]&lt;=TODAY(),AgentTierChange[[#This Row],[Tier End Date]]&gt;TODAY()),1,0)</f>
        <v>0</v>
      </c>
      <c r="G277" s="1">
        <f>IFERROR(IF((_xlfn.XLOOKUP(AgentTierChange[[#This Row],[Agent Name]],MasterAgentList[Agent Name],MasterAgentList[Status])=""),1,0),"")</f>
        <v>0</v>
      </c>
      <c r="H277" s="18">
        <f>_xlfn.XLOOKUP(AgentTierChange[[#This Row],[Agent Name]],MasterAgentList[Agent Name],MasterAgentList[Live Start Date])</f>
        <v>44074</v>
      </c>
      <c r="I277" s="20">
        <f>_xlfn.XLOOKUP(AgentTierChange[[#This Row],[FBID]],MasterAgentList[FB ID],MasterAgentList[Wave])</f>
        <v>30</v>
      </c>
      <c r="J277" s="66" t="str">
        <f t="shared" si="4"/>
        <v/>
      </c>
    </row>
    <row r="278" spans="1:10" x14ac:dyDescent="0.2">
      <c r="A278" s="35" t="str">
        <f>_xlfn.XLOOKUP(AgentTierChange[[#This Row],[Agent Name]],MasterAgentList[Agent Name],MasterAgentList[FB ID])</f>
        <v>100046506673594</v>
      </c>
      <c r="B278" s="1" t="s">
        <v>92</v>
      </c>
      <c r="C278" s="1" t="s">
        <v>53</v>
      </c>
      <c r="D278" s="18">
        <v>44164</v>
      </c>
      <c r="E278" s="19">
        <v>44201</v>
      </c>
      <c r="F278" s="1">
        <f ca="1">IF(AND(AgentTierChange[[#This Row],[Tier Start Date]]&lt;=TODAY(),AgentTierChange[[#This Row],[Tier End Date]]&gt;TODAY()),1,0)</f>
        <v>0</v>
      </c>
      <c r="G278" s="21">
        <f>IFERROR(IF((_xlfn.XLOOKUP(AgentTierChange[[#This Row],[Agent Name]],MasterAgentList[Agent Name],MasterAgentList[Status])=""),1,0),"")</f>
        <v>0</v>
      </c>
      <c r="H278" s="18">
        <f>_xlfn.XLOOKUP(AgentTierChange[[#This Row],[Agent Name]],MasterAgentList[Agent Name],MasterAgentList[Live Start Date])</f>
        <v>44074</v>
      </c>
      <c r="I278" s="20">
        <f>_xlfn.XLOOKUP(AgentTierChange[[#This Row],[FBID]],MasterAgentList[FB ID],MasterAgentList[Wave])</f>
        <v>30</v>
      </c>
      <c r="J278" s="66" t="str">
        <f t="shared" si="4"/>
        <v>Match</v>
      </c>
    </row>
    <row r="279" spans="1:10" x14ac:dyDescent="0.2">
      <c r="A279" s="35" t="str">
        <f>_xlfn.XLOOKUP(AgentTierChange[[#This Row],[Agent Name]],MasterAgentList[Agent Name],MasterAgentList[FB ID])</f>
        <v>100046506673594</v>
      </c>
      <c r="B279" s="1" t="s">
        <v>92</v>
      </c>
      <c r="C279" s="1" t="s">
        <v>51</v>
      </c>
      <c r="D279" s="18">
        <v>44202</v>
      </c>
      <c r="E279" s="19">
        <f>IF(AgentTierChange[[#This Row],[Tier]]="Nesting",AgentTierChange[[#This Row],[Live Start Date]]+89,IF(AgentTierChange[[#This Row],[Agent Name]]&lt;&gt;B280,54789,""))</f>
        <v>54789</v>
      </c>
      <c r="F279" s="1">
        <f ca="1">IF(AND(AgentTierChange[[#This Row],[Tier Start Date]]&lt;=TODAY(),AgentTierChange[[#This Row],[Tier End Date]]&gt;TODAY()),1,0)</f>
        <v>1</v>
      </c>
      <c r="G279" s="21">
        <f>IFERROR(IF((_xlfn.XLOOKUP(AgentTierChange[[#This Row],[Agent Name]],MasterAgentList[Agent Name],MasterAgentList[Status])=""),1,0),"")</f>
        <v>0</v>
      </c>
      <c r="H279" s="18">
        <f>_xlfn.XLOOKUP(AgentTierChange[[#This Row],[Agent Name]],MasterAgentList[Agent Name],MasterAgentList[Live Start Date])</f>
        <v>44074</v>
      </c>
      <c r="I279" s="20">
        <f>_xlfn.XLOOKUP(AgentTierChange[[#This Row],[FBID]],MasterAgentList[FB ID],MasterAgentList[Wave])</f>
        <v>30</v>
      </c>
      <c r="J279" s="66" t="str">
        <f t="shared" si="4"/>
        <v>Match</v>
      </c>
    </row>
    <row r="280" spans="1:10" x14ac:dyDescent="0.2">
      <c r="A280" s="35" t="str">
        <f>_xlfn.XLOOKUP(AgentTierChange[[#This Row],[Agent Name]],MasterAgentList[Agent Name],MasterAgentList[FB ID])</f>
        <v>100048604145251</v>
      </c>
      <c r="B280" s="1" t="s">
        <v>76</v>
      </c>
      <c r="C280" s="1" t="s">
        <v>43</v>
      </c>
      <c r="D280" s="18">
        <v>43920</v>
      </c>
      <c r="E280" s="19">
        <f>IF(AgentTierChange[[#This Row],[Tier]]="Nesting",AgentTierChange[[#This Row],[Live Start Date]]+89,IF(AgentTierChange[[#This Row],[Agent Name]]&lt;&gt;B281,54789,""))</f>
        <v>44009</v>
      </c>
      <c r="F280" s="1">
        <f ca="1">IF(AND(AgentTierChange[[#This Row],[Tier Start Date]]&lt;=TODAY(),AgentTierChange[[#This Row],[Tier End Date]]&gt;TODAY()),1,0)</f>
        <v>0</v>
      </c>
      <c r="G280" s="1">
        <f>IFERROR(IF((_xlfn.XLOOKUP(AgentTierChange[[#This Row],[Agent Name]],MasterAgentList[Agent Name],MasterAgentList[Status])=""),1,0),"")</f>
        <v>0</v>
      </c>
      <c r="H280" s="18">
        <f>_xlfn.XLOOKUP(AgentTierChange[[#This Row],[Agent Name]],MasterAgentList[Agent Name],MasterAgentList[Live Start Date])</f>
        <v>43920</v>
      </c>
      <c r="I280" s="20">
        <f>_xlfn.XLOOKUP(AgentTierChange[[#This Row],[FBID]],MasterAgentList[FB ID],MasterAgentList[Wave])</f>
        <v>27</v>
      </c>
      <c r="J280" s="66" t="str">
        <f t="shared" si="4"/>
        <v/>
      </c>
    </row>
    <row r="281" spans="1:10" x14ac:dyDescent="0.2">
      <c r="A281" s="35" t="str">
        <f>_xlfn.XLOOKUP(AgentTierChange[[#This Row],[Agent Name]],MasterAgentList[Agent Name],MasterAgentList[FB ID])</f>
        <v>100048604145251</v>
      </c>
      <c r="B281" s="1" t="s">
        <v>76</v>
      </c>
      <c r="C281" s="1" t="s">
        <v>53</v>
      </c>
      <c r="D281" s="18">
        <v>44010</v>
      </c>
      <c r="E281" s="19">
        <v>44052</v>
      </c>
      <c r="F281" s="1">
        <f ca="1">IF(AND(AgentTierChange[[#This Row],[Tier Start Date]]&lt;=TODAY(),AgentTierChange[[#This Row],[Tier End Date]]&gt;TODAY()),1,0)</f>
        <v>0</v>
      </c>
      <c r="G281" s="1">
        <f>IFERROR(IF((_xlfn.XLOOKUP(AgentTierChange[[#This Row],[Agent Name]],MasterAgentList[Agent Name],MasterAgentList[Status])=""),1,0),"")</f>
        <v>0</v>
      </c>
      <c r="H281" s="18">
        <f>_xlfn.XLOOKUP(AgentTierChange[[#This Row],[Agent Name]],MasterAgentList[Agent Name],MasterAgentList[Live Start Date])</f>
        <v>43920</v>
      </c>
      <c r="I281" s="20">
        <f>_xlfn.XLOOKUP(AgentTierChange[[#This Row],[FBID]],MasterAgentList[FB ID],MasterAgentList[Wave])</f>
        <v>27</v>
      </c>
      <c r="J281" s="66" t="str">
        <f t="shared" si="4"/>
        <v>Match</v>
      </c>
    </row>
    <row r="282" spans="1:10" x14ac:dyDescent="0.2">
      <c r="A282" s="35" t="str">
        <f>_xlfn.XLOOKUP(AgentTierChange[[#This Row],[Agent Name]],MasterAgentList[Agent Name],MasterAgentList[FB ID])</f>
        <v>100048604145251</v>
      </c>
      <c r="B282" s="1" t="s">
        <v>76</v>
      </c>
      <c r="C282" s="1" t="s">
        <v>87</v>
      </c>
      <c r="D282" s="18">
        <v>44053</v>
      </c>
      <c r="E282" s="19">
        <v>44080</v>
      </c>
      <c r="F282" s="1">
        <f ca="1">IF(AND(AgentTierChange[[#This Row],[Tier Start Date]]&lt;=TODAY(),AgentTierChange[[#This Row],[Tier End Date]]&gt;TODAY()),1,0)</f>
        <v>0</v>
      </c>
      <c r="G282" s="1">
        <f>IFERROR(IF((_xlfn.XLOOKUP(AgentTierChange[[#This Row],[Agent Name]],MasterAgentList[Agent Name],MasterAgentList[Status])=""),1,0),"")</f>
        <v>0</v>
      </c>
      <c r="H282" s="18">
        <f>_xlfn.XLOOKUP(AgentTierChange[[#This Row],[Agent Name]],MasterAgentList[Agent Name],MasterAgentList[Live Start Date])</f>
        <v>43920</v>
      </c>
      <c r="I282" s="20">
        <f>_xlfn.XLOOKUP(AgentTierChange[[#This Row],[FBID]],MasterAgentList[FB ID],MasterAgentList[Wave])</f>
        <v>27</v>
      </c>
      <c r="J282" s="66" t="str">
        <f t="shared" si="4"/>
        <v>Match</v>
      </c>
    </row>
    <row r="283" spans="1:10" x14ac:dyDescent="0.2">
      <c r="A283" s="35" t="str">
        <f>_xlfn.XLOOKUP(AgentTierChange[[#This Row],[Agent Name]],MasterAgentList[Agent Name],MasterAgentList[FB ID])</f>
        <v>100048604145251</v>
      </c>
      <c r="B283" s="1" t="s">
        <v>76</v>
      </c>
      <c r="C283" s="1" t="s">
        <v>51</v>
      </c>
      <c r="D283" s="18">
        <v>44081</v>
      </c>
      <c r="E283" s="19">
        <v>44135</v>
      </c>
      <c r="F283" s="1">
        <f ca="1">IF(AND(AgentTierChange[[#This Row],[Tier Start Date]]&lt;=TODAY(),AgentTierChange[[#This Row],[Tier End Date]]&gt;TODAY()),1,0)</f>
        <v>0</v>
      </c>
      <c r="G283" s="1">
        <f>IFERROR(IF((_xlfn.XLOOKUP(AgentTierChange[[#This Row],[Agent Name]],MasterAgentList[Agent Name],MasterAgentList[Status])=""),1,0),"")</f>
        <v>0</v>
      </c>
      <c r="H283" s="18">
        <f>_xlfn.XLOOKUP(AgentTierChange[[#This Row],[Agent Name]],MasterAgentList[Agent Name],MasterAgentList[Live Start Date])</f>
        <v>43920</v>
      </c>
      <c r="I283" s="20">
        <f>_xlfn.XLOOKUP(AgentTierChange[[#This Row],[FBID]],MasterAgentList[FB ID],MasterAgentList[Wave])</f>
        <v>27</v>
      </c>
      <c r="J283" s="66" t="str">
        <f t="shared" si="4"/>
        <v>Match</v>
      </c>
    </row>
    <row r="284" spans="1:10" x14ac:dyDescent="0.2">
      <c r="A284" s="35" t="str">
        <f>_xlfn.XLOOKUP(AgentTierChange[[#This Row],[Agent Name]],MasterAgentList[Agent Name],MasterAgentList[FB ID])</f>
        <v>100048604145251</v>
      </c>
      <c r="B284" s="1" t="s">
        <v>76</v>
      </c>
      <c r="C284" s="1" t="s">
        <v>100</v>
      </c>
      <c r="D284" s="18">
        <v>44136</v>
      </c>
      <c r="E284" s="19">
        <v>44377</v>
      </c>
      <c r="F284" s="1">
        <f ca="1">IF(AND(AgentTierChange[[#This Row],[Tier Start Date]]&lt;=TODAY(),AgentTierChange[[#This Row],[Tier End Date]]&gt;TODAY()),1,0)</f>
        <v>0</v>
      </c>
      <c r="G284" s="1">
        <f>IFERROR(IF((_xlfn.XLOOKUP(AgentTierChange[[#This Row],[Agent Name]],MasterAgentList[Agent Name],MasterAgentList[Status])=""),1,0),"")</f>
        <v>0</v>
      </c>
      <c r="H284" s="18">
        <f>_xlfn.XLOOKUP(AgentTierChange[[#This Row],[Agent Name]],MasterAgentList[Agent Name],MasterAgentList[Live Start Date])</f>
        <v>43920</v>
      </c>
      <c r="I284" s="20">
        <f>_xlfn.XLOOKUP(AgentTierChange[[#This Row],[FBID]],MasterAgentList[FB ID],MasterAgentList[Wave])</f>
        <v>27</v>
      </c>
      <c r="J284" s="66" t="str">
        <f t="shared" si="4"/>
        <v>Match</v>
      </c>
    </row>
    <row r="285" spans="1:10" ht="15" thickBot="1" x14ac:dyDescent="0.25">
      <c r="A285" s="87" t="str">
        <f>_xlfn.XLOOKUP(AgentTierChange[[#This Row],[Agent Name]],MasterAgentList[Agent Name],MasterAgentList[FB ID])</f>
        <v>100048604145251</v>
      </c>
      <c r="B285" s="20" t="s">
        <v>76</v>
      </c>
      <c r="C285" s="5" t="s">
        <v>127</v>
      </c>
      <c r="D285" s="24">
        <v>44378</v>
      </c>
      <c r="E285" s="19">
        <f>IF(AgentTierChange[[#This Row],[Tier]]="Nesting",AgentTierChange[[#This Row],[Live Start Date]]+89,IF(AgentTierChange[[#This Row],[Agent Name]]&lt;&gt;B286,54789,""))</f>
        <v>54789</v>
      </c>
      <c r="F285" s="2">
        <f ca="1">IF(AND(AgentTierChange[[#This Row],[Tier Start Date]]&lt;=TODAY(),AgentTierChange[[#This Row],[Tier End Date]]&gt;TODAY()),1,0)</f>
        <v>1</v>
      </c>
      <c r="G285" s="2">
        <f>IFERROR(IF((_xlfn.XLOOKUP(AgentTierChange[[#This Row],[Agent Name]],MasterAgentList[Agent Name],MasterAgentList[Status])=""),1,0),"")</f>
        <v>0</v>
      </c>
      <c r="H285" s="22">
        <f>_xlfn.XLOOKUP(AgentTierChange[[#This Row],[Agent Name]],MasterAgentList[Agent Name],MasterAgentList[Live Start Date])</f>
        <v>43920</v>
      </c>
      <c r="I285" s="20">
        <f>_xlfn.XLOOKUP(AgentTierChange[[#This Row],[FBID]],MasterAgentList[FB ID],MasterAgentList[Wave])</f>
        <v>27</v>
      </c>
      <c r="J285" s="66" t="str">
        <f t="shared" si="4"/>
        <v>Match</v>
      </c>
    </row>
    <row r="286" spans="1:10" ht="15" thickBot="1" x14ac:dyDescent="0.25">
      <c r="A286" s="35" t="str">
        <f>_xlfn.XLOOKUP(AgentTierChange[[#This Row],[Agent Name]],MasterAgentList[Agent Name],MasterAgentList[FB ID])</f>
        <v>100057022477050</v>
      </c>
      <c r="B286" s="90" t="s">
        <v>105</v>
      </c>
      <c r="C286" s="1" t="s">
        <v>43</v>
      </c>
      <c r="D286" s="18">
        <v>44144</v>
      </c>
      <c r="E286" s="19">
        <f>IF(AgentTierChange[[#This Row],[Tier]]="Nesting",AgentTierChange[[#This Row],[Live Start Date]]+89,IF(AgentTierChange[[#This Row],[Agent Name]]&lt;&gt;B287,54789,""))</f>
        <v>44233</v>
      </c>
      <c r="F286" s="1">
        <f ca="1">IF(AND(AgentTierChange[[#This Row],[Tier Start Date]]&lt;=TODAY(),AgentTierChange[[#This Row],[Tier End Date]]&gt;TODAY()),1,0)</f>
        <v>0</v>
      </c>
      <c r="G286" s="1">
        <f>IFERROR(IF((_xlfn.XLOOKUP(AgentTierChange[[#This Row],[Agent Name]],MasterAgentList[Agent Name],MasterAgentList[Status])=""),1,0),"")</f>
        <v>0</v>
      </c>
      <c r="H286" s="18">
        <f>_xlfn.XLOOKUP(AgentTierChange[[#This Row],[Agent Name]],MasterAgentList[Agent Name],MasterAgentList[Live Start Date])</f>
        <v>44144</v>
      </c>
      <c r="I286" s="20">
        <f>_xlfn.XLOOKUP(AgentTierChange[[#This Row],[FBID]],MasterAgentList[FB ID],MasterAgentList[Wave])</f>
        <v>32</v>
      </c>
      <c r="J286" s="66" t="str">
        <f t="shared" si="4"/>
        <v/>
      </c>
    </row>
    <row r="287" spans="1:10" ht="15" thickBot="1" x14ac:dyDescent="0.25">
      <c r="A287" s="35" t="str">
        <f>_xlfn.XLOOKUP(AgentTierChange[[#This Row],[Agent Name]],MasterAgentList[Agent Name],MasterAgentList[FB ID])</f>
        <v>100057022477050</v>
      </c>
      <c r="B287" s="90" t="s">
        <v>105</v>
      </c>
      <c r="C287" s="1" t="s">
        <v>53</v>
      </c>
      <c r="D287" s="18">
        <v>44234</v>
      </c>
      <c r="E287" s="19">
        <f>IF(AgentTierChange[[#This Row],[Tier]]="Nesting",AgentTierChange[[#This Row],[Live Start Date]]+89,IF(AgentTierChange[[#This Row],[Agent Name]]&lt;&gt;B288,54789,""))</f>
        <v>54789</v>
      </c>
      <c r="F287" s="1">
        <f ca="1">IF(AND(AgentTierChange[[#This Row],[Tier Start Date]]&lt;=TODAY(),AgentTierChange[[#This Row],[Tier End Date]]&gt;TODAY()),1,0)</f>
        <v>1</v>
      </c>
      <c r="G287" s="1">
        <f>IFERROR(IF((_xlfn.XLOOKUP(AgentTierChange[[#This Row],[Agent Name]],MasterAgentList[Agent Name],MasterAgentList[Status])=""),1,0),"")</f>
        <v>0</v>
      </c>
      <c r="H287" s="18">
        <f>_xlfn.XLOOKUP(AgentTierChange[[#This Row],[Agent Name]],MasterAgentList[Agent Name],MasterAgentList[Live Start Date])</f>
        <v>44144</v>
      </c>
      <c r="I287" s="20">
        <f>_xlfn.XLOOKUP(AgentTierChange[[#This Row],[FBID]],MasterAgentList[FB ID],MasterAgentList[Wave])</f>
        <v>32</v>
      </c>
      <c r="J287" s="66" t="str">
        <f t="shared" si="4"/>
        <v>Match</v>
      </c>
    </row>
    <row r="288" spans="1:10" ht="15" thickBot="1" x14ac:dyDescent="0.25">
      <c r="A288" s="35" t="str">
        <f>_xlfn.XLOOKUP(AgentTierChange[[#This Row],[Agent Name]],MasterAgentList[Agent Name],MasterAgentList[FB ID])</f>
        <v>100066954015640</v>
      </c>
      <c r="B288" s="27" t="s">
        <v>175</v>
      </c>
      <c r="C288" s="1" t="s">
        <v>43</v>
      </c>
      <c r="D288" s="18">
        <v>44337</v>
      </c>
      <c r="E288" s="19">
        <f>IF(AgentTierChange[[#This Row],[Tier]]="Nesting",AgentTierChange[[#This Row],[Live Start Date]]+89,IF(AgentTierChange[[#This Row],[Agent Name]]&lt;&gt;B289,54789,""))</f>
        <v>44426</v>
      </c>
      <c r="F288" s="1">
        <f ca="1">IF(AND(AgentTierChange[[#This Row],[Tier Start Date]]&lt;=TODAY(),AgentTierChange[[#This Row],[Tier End Date]]&gt;TODAY()),1,0)</f>
        <v>0</v>
      </c>
      <c r="G288" s="1">
        <f>IFERROR(IF((_xlfn.XLOOKUP(AgentTierChange[[#This Row],[Agent Name]],MasterAgentList[Agent Name],MasterAgentList[Status])=""),1,0),"")</f>
        <v>1</v>
      </c>
      <c r="H288" s="18">
        <f>_xlfn.XLOOKUP(AgentTierChange[[#This Row],[Agent Name]],MasterAgentList[Agent Name],MasterAgentList[Live Start Date])</f>
        <v>44337</v>
      </c>
      <c r="I288" s="20">
        <f>_xlfn.XLOOKUP(AgentTierChange[[#This Row],[FBID]],MasterAgentList[FB ID],MasterAgentList[Wave])</f>
        <v>37</v>
      </c>
      <c r="J288" s="66" t="str">
        <f t="shared" si="4"/>
        <v/>
      </c>
    </row>
    <row r="289" spans="1:10" ht="15" thickBot="1" x14ac:dyDescent="0.25">
      <c r="A289" s="88" t="str">
        <f>_xlfn.XLOOKUP(AgentTierChange[[#This Row],[Agent Name]],MasterAgentList[Agent Name],MasterAgentList[FB ID])</f>
        <v>100066954015640</v>
      </c>
      <c r="B289" s="27" t="s">
        <v>175</v>
      </c>
      <c r="C289" s="64" t="s">
        <v>53</v>
      </c>
      <c r="D289" s="65">
        <v>44427</v>
      </c>
      <c r="E289" s="19">
        <f>IF(AgentTierChange[[#This Row],[Tier]]="Nesting",AgentTierChange[[#This Row],[Live Start Date]]+89,IF(AgentTierChange[[#This Row],[Agent Name]]&lt;&gt;B290,54789,""))</f>
        <v>54789</v>
      </c>
      <c r="F289" s="66">
        <f ca="1">IF(AND(AgentTierChange[[#This Row],[Tier Start Date]]&lt;=TODAY(),AgentTierChange[[#This Row],[Tier End Date]]&gt;TODAY()),1,0)</f>
        <v>1</v>
      </c>
      <c r="G289" s="66">
        <f>IFERROR(IF((_xlfn.XLOOKUP(AgentTierChange[[#This Row],[Agent Name]],MasterAgentList[Agent Name],MasterAgentList[Status])=""),1,0),"")</f>
        <v>1</v>
      </c>
      <c r="H289" s="67">
        <f>_xlfn.XLOOKUP(AgentTierChange[[#This Row],[Agent Name]],MasterAgentList[Agent Name],MasterAgentList[Live Start Date])</f>
        <v>44337</v>
      </c>
      <c r="I289" s="66">
        <f>_xlfn.XLOOKUP(AgentTierChange[[#This Row],[FBID]],MasterAgentList[FB ID],MasterAgentList[Wave])</f>
        <v>37</v>
      </c>
      <c r="J289" s="66" t="str">
        <f t="shared" si="4"/>
        <v>Match</v>
      </c>
    </row>
    <row r="290" spans="1:10" ht="15" thickBot="1" x14ac:dyDescent="0.25">
      <c r="A290" s="88" t="str">
        <f>_xlfn.XLOOKUP(AgentTierChange[[#This Row],[Agent Name]],MasterAgentList[Agent Name],MasterAgentList[FB ID])</f>
        <v>100072159261423</v>
      </c>
      <c r="B290" s="89" t="s">
        <v>6338</v>
      </c>
      <c r="C290" s="1" t="s">
        <v>43</v>
      </c>
      <c r="D290" s="65">
        <v>44460</v>
      </c>
      <c r="E290" s="19">
        <f>IF(AgentTierChange[[#This Row],[Tier]]="Nesting",AgentTierChange[[#This Row],[Live Start Date]]+89,IF(AgentTierChange[[#This Row],[Agent Name]]&lt;&gt;B291,54789,""))</f>
        <v>44549</v>
      </c>
      <c r="F290" s="66">
        <f ca="1">IF(AND(AgentTierChange[[#This Row],[Tier Start Date]]&lt;=TODAY(),AgentTierChange[[#This Row],[Tier End Date]]&gt;TODAY()),1,0)</f>
        <v>1</v>
      </c>
      <c r="G290" s="66">
        <f>IFERROR(IF((_xlfn.XLOOKUP(AgentTierChange[[#This Row],[Agent Name]],MasterAgentList[Agent Name],MasterAgentList[Status])=""),1,0),"")</f>
        <v>1</v>
      </c>
      <c r="H290" s="67">
        <f>_xlfn.XLOOKUP(AgentTierChange[[#This Row],[Agent Name]],MasterAgentList[Agent Name],MasterAgentList[Live Start Date])</f>
        <v>44460</v>
      </c>
      <c r="I290" s="66">
        <f>_xlfn.XLOOKUP(AgentTierChange[[#This Row],[FBID]],MasterAgentList[FB ID],MasterAgentList[Wave])</f>
        <v>42</v>
      </c>
      <c r="J290" s="66" t="str">
        <f t="shared" si="4"/>
        <v/>
      </c>
    </row>
    <row r="291" spans="1:10" ht="15" thickBot="1" x14ac:dyDescent="0.25">
      <c r="A291" s="88" t="str">
        <f>_xlfn.XLOOKUP(AgentTierChange[[#This Row],[Agent Name]],MasterAgentList[Agent Name],MasterAgentList[FB ID])</f>
        <v>100072159261423</v>
      </c>
      <c r="B291" s="89" t="s">
        <v>6338</v>
      </c>
      <c r="C291" s="64" t="s">
        <v>53</v>
      </c>
      <c r="D291" s="65">
        <v>44550</v>
      </c>
      <c r="E291" s="19">
        <f>IF(AgentTierChange[[#This Row],[Tier]]="Nesting",AgentTierChange[[#This Row],[Live Start Date]]+89,IF(AgentTierChange[[#This Row],[Agent Name]]&lt;&gt;B292,54789,""))</f>
        <v>54789</v>
      </c>
      <c r="F291" s="66">
        <f ca="1">IF(AND(AgentTierChange[[#This Row],[Tier Start Date]]&lt;=TODAY(),AgentTierChange[[#This Row],[Tier End Date]]&gt;TODAY()),1,0)</f>
        <v>0</v>
      </c>
      <c r="G291" s="66">
        <f>IFERROR(IF((_xlfn.XLOOKUP(AgentTierChange[[#This Row],[Agent Name]],MasterAgentList[Agent Name],MasterAgentList[Status])=""),1,0),"")</f>
        <v>1</v>
      </c>
      <c r="H291" s="67">
        <f>_xlfn.XLOOKUP(AgentTierChange[[#This Row],[Agent Name]],MasterAgentList[Agent Name],MasterAgentList[Live Start Date])</f>
        <v>44460</v>
      </c>
      <c r="I291" s="66">
        <f>_xlfn.XLOOKUP(AgentTierChange[[#This Row],[FBID]],MasterAgentList[FB ID],MasterAgentList[Wave])</f>
        <v>42</v>
      </c>
      <c r="J291" s="66" t="str">
        <f t="shared" si="4"/>
        <v>Match</v>
      </c>
    </row>
    <row r="292" spans="1:10" ht="15" thickBot="1" x14ac:dyDescent="0.25">
      <c r="A292" s="35" t="str">
        <f>_xlfn.XLOOKUP(AgentTierChange[[#This Row],[Agent Name]],MasterAgentList[Agent Name],MasterAgentList[FB ID])</f>
        <v>100033143779826</v>
      </c>
      <c r="B292" s="91" t="s">
        <v>138</v>
      </c>
      <c r="C292" s="1" t="s">
        <v>43</v>
      </c>
      <c r="D292" s="18">
        <v>44263</v>
      </c>
      <c r="E292" s="19">
        <f>IF(AgentTierChange[[#This Row],[Tier]]="Nesting",AgentTierChange[[#This Row],[Live Start Date]]+89,IF(AgentTierChange[[#This Row],[Agent Name]]&lt;&gt;B293,54789,""))</f>
        <v>44352</v>
      </c>
      <c r="F292" s="1">
        <f ca="1">IF(AND(AgentTierChange[[#This Row],[Tier Start Date]]&lt;=TODAY(),AgentTierChange[[#This Row],[Tier End Date]]&gt;TODAY()),1,0)</f>
        <v>0</v>
      </c>
      <c r="G292" s="1">
        <f>IFERROR(IF((_xlfn.XLOOKUP(AgentTierChange[[#This Row],[Agent Name]],MasterAgentList[Agent Name],MasterAgentList[Status])=""),1,0),"")</f>
        <v>1</v>
      </c>
      <c r="H292" s="18">
        <f>_xlfn.XLOOKUP(AgentTierChange[[#This Row],[Agent Name]],MasterAgentList[Agent Name],MasterAgentList[Live Start Date])</f>
        <v>44263</v>
      </c>
      <c r="I292" s="20">
        <f>_xlfn.XLOOKUP(AgentTierChange[[#This Row],[FBID]],MasterAgentList[FB ID],MasterAgentList[Wave])</f>
        <v>34</v>
      </c>
      <c r="J292" s="66" t="str">
        <f t="shared" si="4"/>
        <v/>
      </c>
    </row>
    <row r="293" spans="1:10" x14ac:dyDescent="0.2">
      <c r="A293" s="35" t="str">
        <f>_xlfn.XLOOKUP(AgentTierChange[[#This Row],[Agent Name]],MasterAgentList[Agent Name],MasterAgentList[FB ID])</f>
        <v>100033143779826</v>
      </c>
      <c r="B293" s="1" t="s">
        <v>138</v>
      </c>
      <c r="C293" s="1" t="s">
        <v>51</v>
      </c>
      <c r="D293" s="18">
        <v>44353</v>
      </c>
      <c r="E293" s="19">
        <f>IF(AgentTierChange[[#This Row],[Tier]]="Nesting",AgentTierChange[[#This Row],[Live Start Date]]+89,IF(AgentTierChange[[#This Row],[Agent Name]]&lt;&gt;B294,54789,""))</f>
        <v>54789</v>
      </c>
      <c r="F293" s="1">
        <f ca="1">IF(AND(AgentTierChange[[#This Row],[Tier Start Date]]&lt;=TODAY(),AgentTierChange[[#This Row],[Tier End Date]]&gt;TODAY()),1,0)</f>
        <v>1</v>
      </c>
      <c r="G293" s="1">
        <f>IFERROR(IF((_xlfn.XLOOKUP(AgentTierChange[[#This Row],[Agent Name]],MasterAgentList[Agent Name],MasterAgentList[Status])=""),1,0),"")</f>
        <v>1</v>
      </c>
      <c r="H293" s="18">
        <f>_xlfn.XLOOKUP(AgentTierChange[[#This Row],[Agent Name]],MasterAgentList[Agent Name],MasterAgentList[Live Start Date])</f>
        <v>44263</v>
      </c>
      <c r="I293" s="20">
        <f>_xlfn.XLOOKUP(AgentTierChange[[#This Row],[FBID]],MasterAgentList[FB ID],MasterAgentList[Wave])</f>
        <v>34</v>
      </c>
      <c r="J293" s="66" t="str">
        <f t="shared" si="4"/>
        <v>Match</v>
      </c>
    </row>
    <row r="294" spans="1:10" x14ac:dyDescent="0.2">
      <c r="A294" s="87" t="str">
        <f>_xlfn.XLOOKUP(AgentTierChange[[#This Row],[Agent Name]],MasterAgentList[Agent Name],MasterAgentList[FB ID])</f>
        <v>100070230200931</v>
      </c>
      <c r="B294" s="1" t="s">
        <v>2878</v>
      </c>
      <c r="C294" s="5" t="s">
        <v>43</v>
      </c>
      <c r="D294" s="24">
        <v>44410</v>
      </c>
      <c r="E294" s="19">
        <f>IF(AgentTierChange[[#This Row],[Tier]]="Nesting",AgentTierChange[[#This Row],[Live Start Date]]+89,IF(AgentTierChange[[#This Row],[Agent Name]]&lt;&gt;B295,54789,""))</f>
        <v>44499</v>
      </c>
      <c r="F294" s="2">
        <f ca="1">IF(AND(AgentTierChange[[#This Row],[Tier Start Date]]&lt;=TODAY(),AgentTierChange[[#This Row],[Tier End Date]]&gt;TODAY()),1,0)</f>
        <v>0</v>
      </c>
      <c r="G294" s="2">
        <f>IFERROR(IF((_xlfn.XLOOKUP(AgentTierChange[[#This Row],[Agent Name]],MasterAgentList[Agent Name],MasterAgentList[Status])=""),1,0),"")</f>
        <v>0</v>
      </c>
      <c r="H294" s="22">
        <f>_xlfn.XLOOKUP(AgentTierChange[[#This Row],[Agent Name]],MasterAgentList[Agent Name],MasterAgentList[Live Start Date])</f>
        <v>44410</v>
      </c>
      <c r="I294" s="2">
        <f>_xlfn.XLOOKUP(AgentTierChange[[#This Row],[FBID]],MasterAgentList[FB ID],MasterAgentList[Wave])</f>
        <v>40</v>
      </c>
      <c r="J294" s="66" t="str">
        <f t="shared" si="4"/>
        <v/>
      </c>
    </row>
    <row r="295" spans="1:10" x14ac:dyDescent="0.2">
      <c r="A295" s="88" t="str">
        <f>_xlfn.XLOOKUP(AgentTierChange[[#This Row],[Agent Name]],MasterAgentList[Agent Name],MasterAgentList[FB ID])</f>
        <v>100070230200931</v>
      </c>
      <c r="B295" s="61" t="s">
        <v>2878</v>
      </c>
      <c r="C295" s="64" t="s">
        <v>53</v>
      </c>
      <c r="D295" s="65">
        <v>44500</v>
      </c>
      <c r="E295" s="19">
        <f>IF(AgentTierChange[[#This Row],[Tier]]="Nesting",AgentTierChange[[#This Row],[Live Start Date]]+89,IF(AgentTierChange[[#This Row],[Agent Name]]&lt;&gt;B296,54789,""))</f>
        <v>54789</v>
      </c>
      <c r="F295" s="66">
        <f ca="1">IF(AND(AgentTierChange[[#This Row],[Tier Start Date]]&lt;=TODAY(),AgentTierChange[[#This Row],[Tier End Date]]&gt;TODAY()),1,0)</f>
        <v>1</v>
      </c>
      <c r="G295" s="66">
        <f>IFERROR(IF((_xlfn.XLOOKUP(AgentTierChange[[#This Row],[Agent Name]],MasterAgentList[Agent Name],MasterAgentList[Status])=""),1,0),"")</f>
        <v>0</v>
      </c>
      <c r="H295" s="67">
        <f>_xlfn.XLOOKUP(AgentTierChange[[#This Row],[Agent Name]],MasterAgentList[Agent Name],MasterAgentList[Live Start Date])</f>
        <v>44410</v>
      </c>
      <c r="I295" s="66">
        <f>_xlfn.XLOOKUP(AgentTierChange[[#This Row],[FBID]],MasterAgentList[FB ID],MasterAgentList[Wave])</f>
        <v>40</v>
      </c>
      <c r="J295" s="66" t="str">
        <f t="shared" si="4"/>
        <v>Match</v>
      </c>
    </row>
    <row r="296" spans="1:10" x14ac:dyDescent="0.2">
      <c r="A296" s="35" t="str">
        <f>_xlfn.XLOOKUP(AgentTierChange[[#This Row],[Agent Name]],MasterAgentList[Agent Name],MasterAgentList[FB ID])</f>
        <v>100034445302330</v>
      </c>
      <c r="B296" s="1" t="s">
        <v>17</v>
      </c>
      <c r="C296" s="1" t="s">
        <v>43</v>
      </c>
      <c r="D296" s="18">
        <v>43556</v>
      </c>
      <c r="E296" s="19">
        <f>IF(AgentTierChange[[#This Row],[Tier]]="Nesting",AgentTierChange[[#This Row],[Live Start Date]]+89,IF(AgentTierChange[[#This Row],[Agent Name]]&lt;&gt;B297,54789,""))</f>
        <v>43645</v>
      </c>
      <c r="F296" s="1">
        <f ca="1">IF(AND(AgentTierChange[[#This Row],[Tier Start Date]]&lt;=TODAY(),AgentTierChange[[#This Row],[Tier End Date]]&gt;TODAY()),1,0)</f>
        <v>0</v>
      </c>
      <c r="G296" s="1">
        <f>IFERROR(IF((_xlfn.XLOOKUP(AgentTierChange[[#This Row],[Agent Name]],MasterAgentList[Agent Name],MasterAgentList[Status])=""),1,0),"")</f>
        <v>0</v>
      </c>
      <c r="H296" s="18">
        <f>_xlfn.XLOOKUP(AgentTierChange[[#This Row],[Agent Name]],MasterAgentList[Agent Name],MasterAgentList[Live Start Date])</f>
        <v>43556</v>
      </c>
      <c r="I296" s="20">
        <f>_xlfn.XLOOKUP(AgentTierChange[[#This Row],[FBID]],MasterAgentList[FB ID],MasterAgentList[Wave])</f>
        <v>19</v>
      </c>
      <c r="J296" s="66" t="str">
        <f t="shared" si="4"/>
        <v/>
      </c>
    </row>
    <row r="297" spans="1:10" x14ac:dyDescent="0.2">
      <c r="A297" s="35" t="str">
        <f>_xlfn.XLOOKUP(AgentTierChange[[#This Row],[Agent Name]],MasterAgentList[Agent Name],MasterAgentList[FB ID])</f>
        <v>100034445302330</v>
      </c>
      <c r="B297" s="1" t="s">
        <v>17</v>
      </c>
      <c r="C297" s="1" t="s">
        <v>42</v>
      </c>
      <c r="D297" s="18">
        <v>43646</v>
      </c>
      <c r="E297" s="19">
        <v>43677</v>
      </c>
      <c r="F297" s="1">
        <f ca="1">IF(AND(AgentTierChange[[#This Row],[Tier Start Date]]&lt;=TODAY(),AgentTierChange[[#This Row],[Tier End Date]]&gt;TODAY()),1,0)</f>
        <v>0</v>
      </c>
      <c r="G297" s="1">
        <f>IFERROR(IF((_xlfn.XLOOKUP(AgentTierChange[[#This Row],[Agent Name]],MasterAgentList[Agent Name],MasterAgentList[Status])=""),1,0),"")</f>
        <v>0</v>
      </c>
      <c r="H297" s="18">
        <f>_xlfn.XLOOKUP(AgentTierChange[[#This Row],[Agent Name]],MasterAgentList[Agent Name],MasterAgentList[Live Start Date])</f>
        <v>43556</v>
      </c>
      <c r="I297" s="20">
        <f>_xlfn.XLOOKUP(AgentTierChange[[#This Row],[FBID]],MasterAgentList[FB ID],MasterAgentList[Wave])</f>
        <v>19</v>
      </c>
      <c r="J297" s="66" t="str">
        <f t="shared" si="4"/>
        <v>Match</v>
      </c>
    </row>
    <row r="298" spans="1:10" x14ac:dyDescent="0.2">
      <c r="A298" s="35" t="str">
        <f>_xlfn.XLOOKUP(AgentTierChange[[#This Row],[Agent Name]],MasterAgentList[Agent Name],MasterAgentList[FB ID])</f>
        <v>100034445302330</v>
      </c>
      <c r="B298" s="1" t="s">
        <v>17</v>
      </c>
      <c r="C298" s="1" t="s">
        <v>53</v>
      </c>
      <c r="D298" s="18">
        <v>43678</v>
      </c>
      <c r="E298" s="19">
        <v>43831</v>
      </c>
      <c r="F298" s="1">
        <f ca="1">IF(AND(AgentTierChange[[#This Row],[Tier Start Date]]&lt;=TODAY(),AgentTierChange[[#This Row],[Tier End Date]]&gt;TODAY()),1,0)</f>
        <v>0</v>
      </c>
      <c r="G298" s="1">
        <f>IFERROR(IF((_xlfn.XLOOKUP(AgentTierChange[[#This Row],[Agent Name]],MasterAgentList[Agent Name],MasterAgentList[Status])=""),1,0),"")</f>
        <v>0</v>
      </c>
      <c r="H298" s="18">
        <f>_xlfn.XLOOKUP(AgentTierChange[[#This Row],[Agent Name]],MasterAgentList[Agent Name],MasterAgentList[Live Start Date])</f>
        <v>43556</v>
      </c>
      <c r="I298" s="20">
        <f>_xlfn.XLOOKUP(AgentTierChange[[#This Row],[FBID]],MasterAgentList[FB ID],MasterAgentList[Wave])</f>
        <v>19</v>
      </c>
      <c r="J298" s="66" t="str">
        <f t="shared" si="4"/>
        <v>Match</v>
      </c>
    </row>
    <row r="299" spans="1:10" x14ac:dyDescent="0.2">
      <c r="A299" s="35" t="str">
        <f>_xlfn.XLOOKUP(AgentTierChange[[#This Row],[Agent Name]],MasterAgentList[Agent Name],MasterAgentList[FB ID])</f>
        <v>100034445302330</v>
      </c>
      <c r="B299" s="1" t="s">
        <v>17</v>
      </c>
      <c r="C299" s="1" t="s">
        <v>51</v>
      </c>
      <c r="D299" s="18">
        <v>43832</v>
      </c>
      <c r="E299" s="19">
        <v>44016</v>
      </c>
      <c r="F299" s="1">
        <f ca="1">IF(AND(AgentTierChange[[#This Row],[Tier Start Date]]&lt;=TODAY(),AgentTierChange[[#This Row],[Tier End Date]]&gt;TODAY()),1,0)</f>
        <v>0</v>
      </c>
      <c r="G299" s="1">
        <f>IFERROR(IF((_xlfn.XLOOKUP(AgentTierChange[[#This Row],[Agent Name]],MasterAgentList[Agent Name],MasterAgentList[Status])=""),1,0),"")</f>
        <v>0</v>
      </c>
      <c r="H299" s="18">
        <f>_xlfn.XLOOKUP(AgentTierChange[[#This Row],[Agent Name]],MasterAgentList[Agent Name],MasterAgentList[Live Start Date])</f>
        <v>43556</v>
      </c>
      <c r="I299" s="20">
        <f>_xlfn.XLOOKUP(AgentTierChange[[#This Row],[FBID]],MasterAgentList[FB ID],MasterAgentList[Wave])</f>
        <v>19</v>
      </c>
      <c r="J299" s="66" t="str">
        <f t="shared" si="4"/>
        <v>Match</v>
      </c>
    </row>
    <row r="300" spans="1:10" x14ac:dyDescent="0.2">
      <c r="A300" s="35" t="str">
        <f>_xlfn.XLOOKUP(AgentTierChange[[#This Row],[Agent Name]],MasterAgentList[Agent Name],MasterAgentList[FB ID])</f>
        <v>100034445302330</v>
      </c>
      <c r="B300" s="1" t="s">
        <v>17</v>
      </c>
      <c r="C300" s="1" t="s">
        <v>87</v>
      </c>
      <c r="D300" s="18">
        <v>44017</v>
      </c>
      <c r="E300" s="19">
        <v>44044</v>
      </c>
      <c r="F300" s="1">
        <f ca="1">IF(AND(AgentTierChange[[#This Row],[Tier Start Date]]&lt;=TODAY(),AgentTierChange[[#This Row],[Tier End Date]]&gt;TODAY()),1,0)</f>
        <v>0</v>
      </c>
      <c r="G300" s="1">
        <f>IFERROR(IF((_xlfn.XLOOKUP(AgentTierChange[[#This Row],[Agent Name]],MasterAgentList[Agent Name],MasterAgentList[Status])=""),1,0),"")</f>
        <v>0</v>
      </c>
      <c r="H300" s="18">
        <f>_xlfn.XLOOKUP(AgentTierChange[[#This Row],[Agent Name]],MasterAgentList[Agent Name],MasterAgentList[Live Start Date])</f>
        <v>43556</v>
      </c>
      <c r="I300" s="20">
        <f>_xlfn.XLOOKUP(AgentTierChange[[#This Row],[FBID]],MasterAgentList[FB ID],MasterAgentList[Wave])</f>
        <v>19</v>
      </c>
      <c r="J300" s="66" t="str">
        <f t="shared" si="4"/>
        <v>Match</v>
      </c>
    </row>
    <row r="301" spans="1:10" x14ac:dyDescent="0.2">
      <c r="A301" s="35" t="str">
        <f>_xlfn.XLOOKUP(AgentTierChange[[#This Row],[Agent Name]],MasterAgentList[Agent Name],MasterAgentList[FB ID])</f>
        <v>100034445302330</v>
      </c>
      <c r="B301" s="1" t="s">
        <v>17</v>
      </c>
      <c r="C301" s="1" t="s">
        <v>51</v>
      </c>
      <c r="D301" s="18">
        <v>44045</v>
      </c>
      <c r="E301" s="19">
        <f>IF(AgentTierChange[[#This Row],[Tier]]="Nesting",AgentTierChange[[#This Row],[Live Start Date]]+89,IF(AgentTierChange[[#This Row],[Agent Name]]&lt;&gt;B302,54789,""))</f>
        <v>54789</v>
      </c>
      <c r="F301" s="1">
        <f ca="1">IF(AND(AgentTierChange[[#This Row],[Tier Start Date]]&lt;=TODAY(),AgentTierChange[[#This Row],[Tier End Date]]&gt;TODAY()),1,0)</f>
        <v>1</v>
      </c>
      <c r="G301" s="1">
        <f>IFERROR(IF((_xlfn.XLOOKUP(AgentTierChange[[#This Row],[Agent Name]],MasterAgentList[Agent Name],MasterAgentList[Status])=""),1,0),"")</f>
        <v>0</v>
      </c>
      <c r="H301" s="18">
        <f>_xlfn.XLOOKUP(AgentTierChange[[#This Row],[Agent Name]],MasterAgentList[Agent Name],MasterAgentList[Live Start Date])</f>
        <v>43556</v>
      </c>
      <c r="I301" s="20">
        <f>_xlfn.XLOOKUP(AgentTierChange[[#This Row],[FBID]],MasterAgentList[FB ID],MasterAgentList[Wave])</f>
        <v>19</v>
      </c>
      <c r="J301" s="66" t="str">
        <f t="shared" si="4"/>
        <v>Match</v>
      </c>
    </row>
    <row r="302" spans="1:10" x14ac:dyDescent="0.2">
      <c r="A302" s="35" t="str">
        <f>_xlfn.XLOOKUP(AgentTierChange[[#This Row],[Agent Name]],MasterAgentList[Agent Name],MasterAgentList[FB ID])</f>
        <v>100046232890640</v>
      </c>
      <c r="B302" s="29" t="s">
        <v>70</v>
      </c>
      <c r="C302" s="1" t="s">
        <v>43</v>
      </c>
      <c r="D302" s="18">
        <v>43864</v>
      </c>
      <c r="E302" s="19">
        <f>IF(AgentTierChange[[#This Row],[Tier]]="Nesting",AgentTierChange[[#This Row],[Live Start Date]]+89,IF(AgentTierChange[[#This Row],[Agent Name]]&lt;&gt;B303,54789,""))</f>
        <v>43953</v>
      </c>
      <c r="F302" s="1">
        <f ca="1">IF(AND(AgentTierChange[[#This Row],[Tier Start Date]]&lt;=TODAY(),AgentTierChange[[#This Row],[Tier End Date]]&gt;TODAY()),1,0)</f>
        <v>0</v>
      </c>
      <c r="G302" s="1">
        <f>IFERROR(IF((_xlfn.XLOOKUP(AgentTierChange[[#This Row],[Agent Name]],MasterAgentList[Agent Name],MasterAgentList[Status])=""),1,0),"")</f>
        <v>1</v>
      </c>
      <c r="H302" s="18">
        <f>_xlfn.XLOOKUP(AgentTierChange[[#This Row],[Agent Name]],MasterAgentList[Agent Name],MasterAgentList[Live Start Date])</f>
        <v>43864</v>
      </c>
      <c r="I302" s="20">
        <f>_xlfn.XLOOKUP(AgentTierChange[[#This Row],[FBID]],MasterAgentList[FB ID],MasterAgentList[Wave])</f>
        <v>26</v>
      </c>
      <c r="J302" s="66" t="str">
        <f t="shared" si="4"/>
        <v/>
      </c>
    </row>
    <row r="303" spans="1:10" x14ac:dyDescent="0.2">
      <c r="A303" s="35" t="str">
        <f>_xlfn.XLOOKUP(AgentTierChange[[#This Row],[Agent Name]],MasterAgentList[Agent Name],MasterAgentList[FB ID])</f>
        <v>100046232890640</v>
      </c>
      <c r="B303" s="29" t="s">
        <v>70</v>
      </c>
      <c r="C303" s="1" t="s">
        <v>53</v>
      </c>
      <c r="D303" s="18">
        <v>43954</v>
      </c>
      <c r="E303" s="19">
        <v>44016</v>
      </c>
      <c r="F303" s="1">
        <f ca="1">IF(AND(AgentTierChange[[#This Row],[Tier Start Date]]&lt;=TODAY(),AgentTierChange[[#This Row],[Tier End Date]]&gt;TODAY()),1,0)</f>
        <v>0</v>
      </c>
      <c r="G303" s="1">
        <f>IFERROR(IF((_xlfn.XLOOKUP(AgentTierChange[[#This Row],[Agent Name]],MasterAgentList[Agent Name],MasterAgentList[Status])=""),1,0),"")</f>
        <v>1</v>
      </c>
      <c r="H303" s="18">
        <f>_xlfn.XLOOKUP(AgentTierChange[[#This Row],[Agent Name]],MasterAgentList[Agent Name],MasterAgentList[Live Start Date])</f>
        <v>43864</v>
      </c>
      <c r="I303" s="20">
        <f>_xlfn.XLOOKUP(AgentTierChange[[#This Row],[FBID]],MasterAgentList[FB ID],MasterAgentList[Wave])</f>
        <v>26</v>
      </c>
      <c r="J303" s="66" t="str">
        <f t="shared" si="4"/>
        <v>Match</v>
      </c>
    </row>
    <row r="304" spans="1:10" x14ac:dyDescent="0.2">
      <c r="A304" s="35" t="str">
        <f>_xlfn.XLOOKUP(AgentTierChange[[#This Row],[Agent Name]],MasterAgentList[Agent Name],MasterAgentList[FB ID])</f>
        <v>100046232890640</v>
      </c>
      <c r="B304" s="29" t="s">
        <v>70</v>
      </c>
      <c r="C304" s="1" t="s">
        <v>51</v>
      </c>
      <c r="D304" s="18">
        <v>44017</v>
      </c>
      <c r="E304" s="19">
        <v>44045</v>
      </c>
      <c r="F304" s="1">
        <f ca="1">IF(AND(AgentTierChange[[#This Row],[Tier Start Date]]&lt;=TODAY(),AgentTierChange[[#This Row],[Tier End Date]]&gt;TODAY()),1,0)</f>
        <v>0</v>
      </c>
      <c r="G304" s="21">
        <f>IFERROR(IF((_xlfn.XLOOKUP(AgentTierChange[[#This Row],[Agent Name]],MasterAgentList[Agent Name],MasterAgentList[Status])=""),1,0),"")</f>
        <v>1</v>
      </c>
      <c r="H304" s="18">
        <f>_xlfn.XLOOKUP(AgentTierChange[[#This Row],[Agent Name]],MasterAgentList[Agent Name],MasterAgentList[Live Start Date])</f>
        <v>43864</v>
      </c>
      <c r="I304" s="20">
        <f>_xlfn.XLOOKUP(AgentTierChange[[#This Row],[FBID]],MasterAgentList[FB ID],MasterAgentList[Wave])</f>
        <v>26</v>
      </c>
      <c r="J304" s="66" t="str">
        <f t="shared" si="4"/>
        <v>Match</v>
      </c>
    </row>
    <row r="305" spans="1:10" x14ac:dyDescent="0.2">
      <c r="A305" s="35" t="str">
        <f>_xlfn.XLOOKUP(AgentTierChange[[#This Row],[Agent Name]],MasterAgentList[Agent Name],MasterAgentList[FB ID])</f>
        <v>100046232890640</v>
      </c>
      <c r="B305" s="29" t="s">
        <v>70</v>
      </c>
      <c r="C305" s="1" t="s">
        <v>87</v>
      </c>
      <c r="D305" s="18">
        <v>44046</v>
      </c>
      <c r="E305" s="19">
        <v>44073</v>
      </c>
      <c r="F305" s="1">
        <f ca="1">IF(AND(AgentTierChange[[#This Row],[Tier Start Date]]&lt;=TODAY(),AgentTierChange[[#This Row],[Tier End Date]]&gt;TODAY()),1,0)</f>
        <v>0</v>
      </c>
      <c r="G305" s="1">
        <f>IFERROR(IF((_xlfn.XLOOKUP(AgentTierChange[[#This Row],[Agent Name]],MasterAgentList[Agent Name],MasterAgentList[Status])=""),1,0),"")</f>
        <v>1</v>
      </c>
      <c r="H305" s="18">
        <f>_xlfn.XLOOKUP(AgentTierChange[[#This Row],[Agent Name]],MasterAgentList[Agent Name],MasterAgentList[Live Start Date])</f>
        <v>43864</v>
      </c>
      <c r="I305" s="20">
        <f>_xlfn.XLOOKUP(AgentTierChange[[#This Row],[FBID]],MasterAgentList[FB ID],MasterAgentList[Wave])</f>
        <v>26</v>
      </c>
      <c r="J305" s="66" t="str">
        <f t="shared" si="4"/>
        <v>Match</v>
      </c>
    </row>
    <row r="306" spans="1:10" x14ac:dyDescent="0.2">
      <c r="A306" s="35" t="str">
        <f>_xlfn.XLOOKUP(AgentTierChange[[#This Row],[Agent Name]],MasterAgentList[Agent Name],MasterAgentList[FB ID])</f>
        <v>100046232890640</v>
      </c>
      <c r="B306" s="29" t="s">
        <v>70</v>
      </c>
      <c r="C306" s="1" t="s">
        <v>51</v>
      </c>
      <c r="D306" s="18">
        <v>44074</v>
      </c>
      <c r="E306" s="19">
        <v>44135</v>
      </c>
      <c r="F306" s="1">
        <f ca="1">IF(AND(AgentTierChange[[#This Row],[Tier Start Date]]&lt;=TODAY(),AgentTierChange[[#This Row],[Tier End Date]]&gt;TODAY()),1,0)</f>
        <v>0</v>
      </c>
      <c r="G306" s="1">
        <f>IFERROR(IF((_xlfn.XLOOKUP(AgentTierChange[[#This Row],[Agent Name]],MasterAgentList[Agent Name],MasterAgentList[Status])=""),1,0),"")</f>
        <v>1</v>
      </c>
      <c r="H306" s="18">
        <f>_xlfn.XLOOKUP(AgentTierChange[[#This Row],[Agent Name]],MasterAgentList[Agent Name],MasterAgentList[Live Start Date])</f>
        <v>43864</v>
      </c>
      <c r="I306" s="20">
        <f>_xlfn.XLOOKUP(AgentTierChange[[#This Row],[FBID]],MasterAgentList[FB ID],MasterAgentList[Wave])</f>
        <v>26</v>
      </c>
      <c r="J306" s="66" t="str">
        <f t="shared" si="4"/>
        <v>Match</v>
      </c>
    </row>
    <row r="307" spans="1:10" x14ac:dyDescent="0.2">
      <c r="A307" s="35" t="str">
        <f>_xlfn.XLOOKUP(AgentTierChange[[#This Row],[Agent Name]],MasterAgentList[Agent Name],MasterAgentList[FB ID])</f>
        <v>100046232890640</v>
      </c>
      <c r="B307" s="29" t="s">
        <v>70</v>
      </c>
      <c r="C307" s="1" t="s">
        <v>100</v>
      </c>
      <c r="D307" s="18">
        <v>44136</v>
      </c>
      <c r="E307" s="19">
        <f>IF(AgentTierChange[[#This Row],[Tier]]="Nesting",AgentTierChange[[#This Row],[Live Start Date]]+89,IF(AgentTierChange[[#This Row],[Agent Name]]&lt;&gt;B308,54789,""))</f>
        <v>54789</v>
      </c>
      <c r="F307" s="1">
        <f ca="1">IF(AND(AgentTierChange[[#This Row],[Tier Start Date]]&lt;=TODAY(),AgentTierChange[[#This Row],[Tier End Date]]&gt;TODAY()),1,0)</f>
        <v>1</v>
      </c>
      <c r="G307" s="21">
        <f>IFERROR(IF((_xlfn.XLOOKUP(AgentTierChange[[#This Row],[Agent Name]],MasterAgentList[Agent Name],MasterAgentList[Status])=""),1,0),"")</f>
        <v>1</v>
      </c>
      <c r="H307" s="18">
        <f>_xlfn.XLOOKUP(AgentTierChange[[#This Row],[Agent Name]],MasterAgentList[Agent Name],MasterAgentList[Live Start Date])</f>
        <v>43864</v>
      </c>
      <c r="I307" s="20">
        <f>_xlfn.XLOOKUP(AgentTierChange[[#This Row],[FBID]],MasterAgentList[FB ID],MasterAgentList[Wave])</f>
        <v>26</v>
      </c>
      <c r="J307" s="66" t="str">
        <f t="shared" si="4"/>
        <v>Match</v>
      </c>
    </row>
    <row r="308" spans="1:10" x14ac:dyDescent="0.2">
      <c r="A308" s="35" t="str">
        <f>_xlfn.XLOOKUP(AgentTierChange[[#This Row],[Agent Name]],MasterAgentList[Agent Name],MasterAgentList[FB ID])</f>
        <v>100023099321145</v>
      </c>
      <c r="B308" s="29" t="s">
        <v>99</v>
      </c>
      <c r="C308" s="1" t="s">
        <v>127</v>
      </c>
      <c r="D308" s="18">
        <v>43080</v>
      </c>
      <c r="E308" s="19">
        <f>IF(AgentTierChange[[#This Row],[Tier]]="Nesting",AgentTierChange[[#This Row],[Live Start Date]]+89,IF(AgentTierChange[[#This Row],[Agent Name]]&lt;&gt;B309,54789,""))</f>
        <v>54789</v>
      </c>
      <c r="F308" s="1">
        <f ca="1">IF(AND(AgentTierChange[[#This Row],[Tier Start Date]]&lt;=TODAY(),AgentTierChange[[#This Row],[Tier End Date]]&gt;TODAY()),1,0)</f>
        <v>1</v>
      </c>
      <c r="G308" s="1">
        <f>IFERROR(IF((_xlfn.XLOOKUP(AgentTierChange[[#This Row],[Agent Name]],MasterAgentList[Agent Name],MasterAgentList[Status])=""),1,0),"")</f>
        <v>0</v>
      </c>
      <c r="H308" s="18">
        <f>_xlfn.XLOOKUP(AgentTierChange[[#This Row],[Agent Name]],MasterAgentList[Agent Name],MasterAgentList[Live Start Date])</f>
        <v>43080</v>
      </c>
      <c r="I308" s="20">
        <f>_xlfn.XLOOKUP(AgentTierChange[[#This Row],[FBID]],MasterAgentList[FB ID],MasterAgentList[Wave])</f>
        <v>7</v>
      </c>
      <c r="J308" s="66" t="str">
        <f t="shared" si="4"/>
        <v/>
      </c>
    </row>
    <row r="309" spans="1:10" x14ac:dyDescent="0.2">
      <c r="A309" s="35" t="str">
        <f>_xlfn.XLOOKUP(AgentTierChange[[#This Row],[Agent Name]],MasterAgentList[Agent Name],MasterAgentList[FB ID])</f>
        <v>100064027972853</v>
      </c>
      <c r="B309" s="1" t="s">
        <v>150</v>
      </c>
      <c r="C309" s="1" t="s">
        <v>43</v>
      </c>
      <c r="D309" s="18">
        <v>44281</v>
      </c>
      <c r="E309" s="19">
        <f>IF(AgentTierChange[[#This Row],[Tier]]="Nesting",AgentTierChange[[#This Row],[Live Start Date]]+89,IF(AgentTierChange[[#This Row],[Agent Name]]&lt;&gt;B310,54789,""))</f>
        <v>44370</v>
      </c>
      <c r="F309" s="1">
        <f ca="1">IF(AND(AgentTierChange[[#This Row],[Tier Start Date]]&lt;=TODAY(),AgentTierChange[[#This Row],[Tier End Date]]&gt;TODAY()),1,0)</f>
        <v>0</v>
      </c>
      <c r="G309" s="21">
        <f>IFERROR(IF((_xlfn.XLOOKUP(AgentTierChange[[#This Row],[Agent Name]],MasterAgentList[Agent Name],MasterAgentList[Status])=""),1,0),"")</f>
        <v>0</v>
      </c>
      <c r="H309" s="18">
        <f>_xlfn.XLOOKUP(AgentTierChange[[#This Row],[Agent Name]],MasterAgentList[Agent Name],MasterAgentList[Live Start Date])</f>
        <v>44281</v>
      </c>
      <c r="I309" s="20">
        <f>_xlfn.XLOOKUP(AgentTierChange[[#This Row],[FBID]],MasterAgentList[FB ID],MasterAgentList[Wave])</f>
        <v>35</v>
      </c>
      <c r="J309" s="66" t="str">
        <f t="shared" si="4"/>
        <v/>
      </c>
    </row>
    <row r="310" spans="1:10" x14ac:dyDescent="0.2">
      <c r="A310" s="87" t="str">
        <f>_xlfn.XLOOKUP(AgentTierChange[[#This Row],[Agent Name]],MasterAgentList[Agent Name],MasterAgentList[FB ID])</f>
        <v>100064027972853</v>
      </c>
      <c r="B310" s="1" t="s">
        <v>150</v>
      </c>
      <c r="C310" s="5" t="s">
        <v>51</v>
      </c>
      <c r="D310" s="18">
        <v>44371</v>
      </c>
      <c r="E310" s="19">
        <f>IF(AgentTierChange[[#This Row],[Tier]]="Nesting",AgentTierChange[[#This Row],[Live Start Date]]+89,IF(AgentTierChange[[#This Row],[Agent Name]]&lt;&gt;B311,54789,""))</f>
        <v>54789</v>
      </c>
      <c r="F310" s="2">
        <f ca="1">IF(AND(AgentTierChange[[#This Row],[Tier Start Date]]&lt;=TODAY(),AgentTierChange[[#This Row],[Tier End Date]]&gt;TODAY()),1,0)</f>
        <v>1</v>
      </c>
      <c r="G310" s="2">
        <f>IFERROR(IF((_xlfn.XLOOKUP(AgentTierChange[[#This Row],[Agent Name]],MasterAgentList[Agent Name],MasterAgentList[Status])=""),1,0),"")</f>
        <v>0</v>
      </c>
      <c r="H310" s="22">
        <f>_xlfn.XLOOKUP(AgentTierChange[[#This Row],[Agent Name]],MasterAgentList[Agent Name],MasterAgentList[Live Start Date])</f>
        <v>44281</v>
      </c>
      <c r="I310" s="20">
        <f>_xlfn.XLOOKUP(AgentTierChange[[#This Row],[FBID]],MasterAgentList[FB ID],MasterAgentList[Wave])</f>
        <v>35</v>
      </c>
      <c r="J310" s="66" t="str">
        <f t="shared" si="4"/>
        <v>Match</v>
      </c>
    </row>
    <row r="311" spans="1:10" x14ac:dyDescent="0.2">
      <c r="A311" s="35" t="str">
        <f>_xlfn.XLOOKUP(AgentTierChange[[#This Row],[Agent Name]],MasterAgentList[Agent Name],MasterAgentList[FB ID])</f>
        <v>100029299462348</v>
      </c>
      <c r="B311" s="1" t="s">
        <v>18</v>
      </c>
      <c r="C311" s="1" t="s">
        <v>42</v>
      </c>
      <c r="D311" s="18">
        <v>43410</v>
      </c>
      <c r="E311" s="19">
        <v>43677</v>
      </c>
      <c r="F311" s="1">
        <f ca="1">IF(AND(AgentTierChange[[#This Row],[Tier Start Date]]&lt;=TODAY(),AgentTierChange[[#This Row],[Tier End Date]]&gt;TODAY()),1,0)</f>
        <v>0</v>
      </c>
      <c r="G311" s="1">
        <f>IFERROR(IF((_xlfn.XLOOKUP(AgentTierChange[[#This Row],[Agent Name]],MasterAgentList[Agent Name],MasterAgentList[Status])=""),1,0),"")</f>
        <v>1</v>
      </c>
      <c r="H311" s="18">
        <f>_xlfn.XLOOKUP(AgentTierChange[[#This Row],[Agent Name]],MasterAgentList[Agent Name],MasterAgentList[Live Start Date])</f>
        <v>43410</v>
      </c>
      <c r="I311" s="20">
        <f>_xlfn.XLOOKUP(AgentTierChange[[#This Row],[FBID]],MasterAgentList[FB ID],MasterAgentList[Wave])</f>
        <v>14</v>
      </c>
      <c r="J311" s="66" t="str">
        <f t="shared" si="4"/>
        <v/>
      </c>
    </row>
    <row r="312" spans="1:10" x14ac:dyDescent="0.2">
      <c r="A312" s="35" t="str">
        <f>_xlfn.XLOOKUP(AgentTierChange[[#This Row],[Agent Name]],MasterAgentList[Agent Name],MasterAgentList[FB ID])</f>
        <v>100029299462348</v>
      </c>
      <c r="B312" s="1" t="s">
        <v>18</v>
      </c>
      <c r="C312" s="1" t="s">
        <v>47</v>
      </c>
      <c r="D312" s="18">
        <v>43678</v>
      </c>
      <c r="E312" s="19">
        <v>43890</v>
      </c>
      <c r="F312" s="1">
        <f ca="1">IF(AND(AgentTierChange[[#This Row],[Tier Start Date]]&lt;=TODAY(),AgentTierChange[[#This Row],[Tier End Date]]&gt;TODAY()),1,0)</f>
        <v>0</v>
      </c>
      <c r="G312" s="1">
        <f>IFERROR(IF((_xlfn.XLOOKUP(AgentTierChange[[#This Row],[Agent Name]],MasterAgentList[Agent Name],MasterAgentList[Status])=""),1,0),"")</f>
        <v>1</v>
      </c>
      <c r="H312" s="18">
        <f>_xlfn.XLOOKUP(AgentTierChange[[#This Row],[Agent Name]],MasterAgentList[Agent Name],MasterAgentList[Live Start Date])</f>
        <v>43410</v>
      </c>
      <c r="I312" s="20">
        <f>_xlfn.XLOOKUP(AgentTierChange[[#This Row],[FBID]],MasterAgentList[FB ID],MasterAgentList[Wave])</f>
        <v>14</v>
      </c>
      <c r="J312" s="66" t="str">
        <f t="shared" si="4"/>
        <v>Match</v>
      </c>
    </row>
    <row r="313" spans="1:10" x14ac:dyDescent="0.2">
      <c r="A313" s="35" t="str">
        <f>_xlfn.XLOOKUP(AgentTierChange[[#This Row],[Agent Name]],MasterAgentList[Agent Name],MasterAgentList[FB ID])</f>
        <v>100029299462348</v>
      </c>
      <c r="B313" s="1" t="s">
        <v>18</v>
      </c>
      <c r="C313" s="1" t="s">
        <v>51</v>
      </c>
      <c r="D313" s="18">
        <v>43891</v>
      </c>
      <c r="E313" s="19">
        <v>44135</v>
      </c>
      <c r="F313" s="1">
        <f ca="1">IF(AND(AgentTierChange[[#This Row],[Tier Start Date]]&lt;=TODAY(),AgentTierChange[[#This Row],[Tier End Date]]&gt;TODAY()),1,0)</f>
        <v>0</v>
      </c>
      <c r="G313" s="1">
        <f>IFERROR(IF((_xlfn.XLOOKUP(AgentTierChange[[#This Row],[Agent Name]],MasterAgentList[Agent Name],MasterAgentList[Status])=""),1,0),"")</f>
        <v>1</v>
      </c>
      <c r="H313" s="18">
        <f>_xlfn.XLOOKUP(AgentTierChange[[#This Row],[Agent Name]],MasterAgentList[Agent Name],MasterAgentList[Live Start Date])</f>
        <v>43410</v>
      </c>
      <c r="I313" s="20">
        <f>_xlfn.XLOOKUP(AgentTierChange[[#This Row],[FBID]],MasterAgentList[FB ID],MasterAgentList[Wave])</f>
        <v>14</v>
      </c>
      <c r="J313" s="66" t="str">
        <f t="shared" si="4"/>
        <v>Match</v>
      </c>
    </row>
    <row r="314" spans="1:10" x14ac:dyDescent="0.2">
      <c r="A314" s="35" t="str">
        <f>_xlfn.XLOOKUP(AgentTierChange[[#This Row],[Agent Name]],MasterAgentList[Agent Name],MasterAgentList[FB ID])</f>
        <v>100029299462348</v>
      </c>
      <c r="B314" s="1" t="s">
        <v>18</v>
      </c>
      <c r="C314" s="1" t="s">
        <v>100</v>
      </c>
      <c r="D314" s="18">
        <v>44136</v>
      </c>
      <c r="E314" s="19">
        <f>IF(AgentTierChange[[#This Row],[Tier]]="Nesting",AgentTierChange[[#This Row],[Live Start Date]]+89,IF(AgentTierChange[[#This Row],[Agent Name]]&lt;&gt;B315,54789,""))</f>
        <v>54789</v>
      </c>
      <c r="F314" s="1">
        <f ca="1">IF(AND(AgentTierChange[[#This Row],[Tier Start Date]]&lt;=TODAY(),AgentTierChange[[#This Row],[Tier End Date]]&gt;TODAY()),1,0)</f>
        <v>1</v>
      </c>
      <c r="G314" s="21">
        <f>IFERROR(IF((_xlfn.XLOOKUP(AgentTierChange[[#This Row],[Agent Name]],MasterAgentList[Agent Name],MasterAgentList[Status])=""),1,0),"")</f>
        <v>1</v>
      </c>
      <c r="H314" s="18">
        <f>_xlfn.XLOOKUP(AgentTierChange[[#This Row],[Agent Name]],MasterAgentList[Agent Name],MasterAgentList[Live Start Date])</f>
        <v>43410</v>
      </c>
      <c r="I314" s="20">
        <f>_xlfn.XLOOKUP(AgentTierChange[[#This Row],[FBID]],MasterAgentList[FB ID],MasterAgentList[Wave])</f>
        <v>14</v>
      </c>
      <c r="J314" s="66" t="str">
        <f t="shared" si="4"/>
        <v>Match</v>
      </c>
    </row>
    <row r="315" spans="1:10" x14ac:dyDescent="0.2">
      <c r="A315" s="35" t="str">
        <f>_xlfn.XLOOKUP(AgentTierChange[[#This Row],[Agent Name]],MasterAgentList[Agent Name],MasterAgentList[FB ID])</f>
        <v>100064166386393</v>
      </c>
      <c r="B315" s="29" t="s">
        <v>151</v>
      </c>
      <c r="C315" s="1" t="s">
        <v>43</v>
      </c>
      <c r="D315" s="18">
        <v>44281</v>
      </c>
      <c r="E315" s="19">
        <f>IF(AgentTierChange[[#This Row],[Tier]]="Nesting",AgentTierChange[[#This Row],[Live Start Date]]+89,IF(AgentTierChange[[#This Row],[Agent Name]]&lt;&gt;B316,54789,""))</f>
        <v>44370</v>
      </c>
      <c r="F315" s="1">
        <f ca="1">IF(AND(AgentTierChange[[#This Row],[Tier Start Date]]&lt;=TODAY(),AgentTierChange[[#This Row],[Tier End Date]]&gt;TODAY()),1,0)</f>
        <v>0</v>
      </c>
      <c r="G315" s="1">
        <f>IFERROR(IF((_xlfn.XLOOKUP(AgentTierChange[[#This Row],[Agent Name]],MasterAgentList[Agent Name],MasterAgentList[Status])=""),1,0),"")</f>
        <v>1</v>
      </c>
      <c r="H315" s="18">
        <f>_xlfn.XLOOKUP(AgentTierChange[[#This Row],[Agent Name]],MasterAgentList[Agent Name],MasterAgentList[Live Start Date])</f>
        <v>44281</v>
      </c>
      <c r="I315" s="20">
        <f>_xlfn.XLOOKUP(AgentTierChange[[#This Row],[FBID]],MasterAgentList[FB ID],MasterAgentList[Wave])</f>
        <v>35</v>
      </c>
      <c r="J315" s="66" t="str">
        <f t="shared" si="4"/>
        <v/>
      </c>
    </row>
    <row r="316" spans="1:10" x14ac:dyDescent="0.2">
      <c r="A316" s="87" t="str">
        <f>_xlfn.XLOOKUP(AgentTierChange[[#This Row],[Agent Name]],MasterAgentList[Agent Name],MasterAgentList[FB ID])</f>
        <v>100064166386393</v>
      </c>
      <c r="B316" s="29" t="s">
        <v>151</v>
      </c>
      <c r="C316" s="5" t="s">
        <v>51</v>
      </c>
      <c r="D316" s="18">
        <v>44371</v>
      </c>
      <c r="E316" s="19">
        <f>IF(AgentTierChange[[#This Row],[Tier]]="Nesting",AgentTierChange[[#This Row],[Live Start Date]]+89,IF(AgentTierChange[[#This Row],[Agent Name]]&lt;&gt;B317,54789,""))</f>
        <v>54789</v>
      </c>
      <c r="F316" s="2">
        <f ca="1">IF(AND(AgentTierChange[[#This Row],[Tier Start Date]]&lt;=TODAY(),AgentTierChange[[#This Row],[Tier End Date]]&gt;TODAY()),1,0)</f>
        <v>1</v>
      </c>
      <c r="G316" s="2">
        <f>IFERROR(IF((_xlfn.XLOOKUP(AgentTierChange[[#This Row],[Agent Name]],MasterAgentList[Agent Name],MasterAgentList[Status])=""),1,0),"")</f>
        <v>1</v>
      </c>
      <c r="H316" s="22">
        <f>_xlfn.XLOOKUP(AgentTierChange[[#This Row],[Agent Name]],MasterAgentList[Agent Name],MasterAgentList[Live Start Date])</f>
        <v>44281</v>
      </c>
      <c r="I316" s="20">
        <f>_xlfn.XLOOKUP(AgentTierChange[[#This Row],[FBID]],MasterAgentList[FB ID],MasterAgentList[Wave])</f>
        <v>35</v>
      </c>
      <c r="J316" s="66" t="str">
        <f t="shared" si="4"/>
        <v>Match</v>
      </c>
    </row>
    <row r="317" spans="1:10" x14ac:dyDescent="0.2">
      <c r="A317" s="88" t="str">
        <f>_xlfn.XLOOKUP(AgentTierChange[[#This Row],[Agent Name]],MasterAgentList[Agent Name],MasterAgentList[FB ID])</f>
        <v>100071304993051</v>
      </c>
      <c r="B317" s="62" t="s">
        <v>6302</v>
      </c>
      <c r="C317" s="64" t="s">
        <v>43</v>
      </c>
      <c r="D317" s="65">
        <v>44438</v>
      </c>
      <c r="E317" s="19">
        <f>IF(AgentTierChange[[#This Row],[Tier]]="Nesting",AgentTierChange[[#This Row],[Live Start Date]]+89,IF(AgentTierChange[[#This Row],[Agent Name]]&lt;&gt;B318,54789,""))</f>
        <v>44527</v>
      </c>
      <c r="F317" s="66">
        <f ca="1">IF(AND(AgentTierChange[[#This Row],[Tier Start Date]]&lt;=TODAY(),AgentTierChange[[#This Row],[Tier End Date]]&gt;TODAY()),1,0)</f>
        <v>1</v>
      </c>
      <c r="G317" s="66">
        <f>IFERROR(IF((_xlfn.XLOOKUP(AgentTierChange[[#This Row],[Agent Name]],MasterAgentList[Agent Name],MasterAgentList[Status])=""),1,0),"")</f>
        <v>1</v>
      </c>
      <c r="H317" s="67">
        <f>_xlfn.XLOOKUP(AgentTierChange[[#This Row],[Agent Name]],MasterAgentList[Agent Name],MasterAgentList[Live Start Date])</f>
        <v>44438</v>
      </c>
      <c r="I317" s="66">
        <f>_xlfn.XLOOKUP(AgentTierChange[[#This Row],[FBID]],MasterAgentList[FB ID],MasterAgentList[Wave])</f>
        <v>41</v>
      </c>
      <c r="J317" s="66" t="str">
        <f t="shared" si="4"/>
        <v/>
      </c>
    </row>
    <row r="318" spans="1:10" x14ac:dyDescent="0.2">
      <c r="A318" s="88" t="str">
        <f>_xlfn.XLOOKUP(AgentTierChange[[#This Row],[Agent Name]],MasterAgentList[Agent Name],MasterAgentList[FB ID])</f>
        <v>100071304993051</v>
      </c>
      <c r="B318" s="62" t="s">
        <v>6302</v>
      </c>
      <c r="C318" s="64" t="s">
        <v>53</v>
      </c>
      <c r="D318" s="65">
        <v>44528</v>
      </c>
      <c r="E318" s="19">
        <f>IF(AgentTierChange[[#This Row],[Tier]]="Nesting",AgentTierChange[[#This Row],[Live Start Date]]+89,IF(AgentTierChange[[#This Row],[Agent Name]]&lt;&gt;B319,54789,""))</f>
        <v>54789</v>
      </c>
      <c r="F318" s="66">
        <f ca="1">IF(AND(AgentTierChange[[#This Row],[Tier Start Date]]&lt;=TODAY(),AgentTierChange[[#This Row],[Tier End Date]]&gt;TODAY()),1,0)</f>
        <v>0</v>
      </c>
      <c r="G318" s="66">
        <f>IFERROR(IF((_xlfn.XLOOKUP(AgentTierChange[[#This Row],[Agent Name]],MasterAgentList[Agent Name],MasterAgentList[Status])=""),1,0),"")</f>
        <v>1</v>
      </c>
      <c r="H318" s="67">
        <f>_xlfn.XLOOKUP(AgentTierChange[[#This Row],[Agent Name]],MasterAgentList[Agent Name],MasterAgentList[Live Start Date])</f>
        <v>44438</v>
      </c>
      <c r="I318" s="66">
        <f>_xlfn.XLOOKUP(AgentTierChange[[#This Row],[FBID]],MasterAgentList[FB ID],MasterAgentList[Wave])</f>
        <v>41</v>
      </c>
      <c r="J318" s="66" t="str">
        <f t="shared" si="4"/>
        <v>Match</v>
      </c>
    </row>
    <row r="319" spans="1:10" x14ac:dyDescent="0.2">
      <c r="A319" s="87" t="str">
        <f>_xlfn.XLOOKUP(AgentTierChange[[#This Row],[Agent Name]],MasterAgentList[Agent Name],MasterAgentList[FB ID])</f>
        <v>100070670612685</v>
      </c>
      <c r="B319" s="29" t="s">
        <v>2879</v>
      </c>
      <c r="C319" s="5" t="s">
        <v>43</v>
      </c>
      <c r="D319" s="24">
        <v>44410</v>
      </c>
      <c r="E319" s="19">
        <f>IF(AgentTierChange[[#This Row],[Tier]]="Nesting",AgentTierChange[[#This Row],[Live Start Date]]+89,IF(AgentTierChange[[#This Row],[Agent Name]]&lt;&gt;B320,54789,""))</f>
        <v>44499</v>
      </c>
      <c r="F319" s="2">
        <f ca="1">IF(AND(AgentTierChange[[#This Row],[Tier Start Date]]&lt;=TODAY(),AgentTierChange[[#This Row],[Tier End Date]]&gt;TODAY()),1,0)</f>
        <v>0</v>
      </c>
      <c r="G319" s="2">
        <f>IFERROR(IF((_xlfn.XLOOKUP(AgentTierChange[[#This Row],[Agent Name]],MasterAgentList[Agent Name],MasterAgentList[Status])=""),1,0),"")</f>
        <v>0</v>
      </c>
      <c r="H319" s="22">
        <f>_xlfn.XLOOKUP(AgentTierChange[[#This Row],[Agent Name]],MasterAgentList[Agent Name],MasterAgentList[Live Start Date])</f>
        <v>44410</v>
      </c>
      <c r="I319" s="2">
        <f>_xlfn.XLOOKUP(AgentTierChange[[#This Row],[FBID]],MasterAgentList[FB ID],MasterAgentList[Wave])</f>
        <v>40</v>
      </c>
      <c r="J319" s="66" t="str">
        <f t="shared" si="4"/>
        <v/>
      </c>
    </row>
    <row r="320" spans="1:10" x14ac:dyDescent="0.2">
      <c r="A320" s="88" t="str">
        <f>_xlfn.XLOOKUP(AgentTierChange[[#This Row],[Agent Name]],MasterAgentList[Agent Name],MasterAgentList[FB ID])</f>
        <v>100070670612685</v>
      </c>
      <c r="B320" s="62" t="s">
        <v>2879</v>
      </c>
      <c r="C320" s="64" t="s">
        <v>53</v>
      </c>
      <c r="D320" s="65">
        <v>44500</v>
      </c>
      <c r="E320" s="19">
        <f>IF(AgentTierChange[[#This Row],[Tier]]="Nesting",AgentTierChange[[#This Row],[Live Start Date]]+89,IF(AgentTierChange[[#This Row],[Agent Name]]&lt;&gt;B321,54789,""))</f>
        <v>54789</v>
      </c>
      <c r="F320" s="66">
        <f ca="1">IF(AND(AgentTierChange[[#This Row],[Tier Start Date]]&lt;=TODAY(),AgentTierChange[[#This Row],[Tier End Date]]&gt;TODAY()),1,0)</f>
        <v>1</v>
      </c>
      <c r="G320" s="66">
        <f>IFERROR(IF((_xlfn.XLOOKUP(AgentTierChange[[#This Row],[Agent Name]],MasterAgentList[Agent Name],MasterAgentList[Status])=""),1,0),"")</f>
        <v>0</v>
      </c>
      <c r="H320" s="67">
        <f>_xlfn.XLOOKUP(AgentTierChange[[#This Row],[Agent Name]],MasterAgentList[Agent Name],MasterAgentList[Live Start Date])</f>
        <v>44410</v>
      </c>
      <c r="I320" s="66">
        <f>_xlfn.XLOOKUP(AgentTierChange[[#This Row],[FBID]],MasterAgentList[FB ID],MasterAgentList[Wave])</f>
        <v>40</v>
      </c>
      <c r="J320" s="66" t="str">
        <f t="shared" si="4"/>
        <v>Match</v>
      </c>
    </row>
    <row r="321" spans="1:10" x14ac:dyDescent="0.2">
      <c r="A321" s="87" t="str">
        <f>_xlfn.XLOOKUP(AgentTierChange[[#This Row],[Agent Name]],MasterAgentList[Agent Name],MasterAgentList[FB ID])</f>
        <v>100068270195648</v>
      </c>
      <c r="B321" s="4" t="s">
        <v>349</v>
      </c>
      <c r="C321" s="5" t="s">
        <v>43</v>
      </c>
      <c r="D321" s="24">
        <v>44361</v>
      </c>
      <c r="E321" s="19">
        <f>IF(AgentTierChange[[#This Row],[Tier]]="Nesting",AgentTierChange[[#This Row],[Live Start Date]]+89,IF(AgentTierChange[[#This Row],[Agent Name]]&lt;&gt;B322,54789,""))</f>
        <v>44450</v>
      </c>
      <c r="F321" s="2">
        <f ca="1">IF(AND(AgentTierChange[[#This Row],[Tier Start Date]]&lt;=TODAY(),AgentTierChange[[#This Row],[Tier End Date]]&gt;TODAY()),1,0)</f>
        <v>0</v>
      </c>
      <c r="G321" s="2">
        <f>IFERROR(IF((_xlfn.XLOOKUP(AgentTierChange[[#This Row],[Agent Name]],MasterAgentList[Agent Name],MasterAgentList[Status])=""),1,0),"")</f>
        <v>1</v>
      </c>
      <c r="H321" s="22">
        <f>_xlfn.XLOOKUP(AgentTierChange[[#This Row],[Agent Name]],MasterAgentList[Agent Name],MasterAgentList[Live Start Date])</f>
        <v>44361</v>
      </c>
      <c r="I321" s="20">
        <f>_xlfn.XLOOKUP(AgentTierChange[[#This Row],[FBID]],MasterAgentList[FB ID],MasterAgentList[Wave])</f>
        <v>38</v>
      </c>
      <c r="J321" s="66" t="str">
        <f t="shared" si="4"/>
        <v/>
      </c>
    </row>
    <row r="322" spans="1:10" x14ac:dyDescent="0.2">
      <c r="A322" s="87" t="str">
        <f>_xlfn.XLOOKUP(AgentTierChange[[#This Row],[Agent Name]],MasterAgentList[Agent Name],MasterAgentList[FB ID])</f>
        <v>100068270195648</v>
      </c>
      <c r="B322" s="20" t="s">
        <v>349</v>
      </c>
      <c r="C322" s="5" t="s">
        <v>53</v>
      </c>
      <c r="D322" s="24">
        <v>44451</v>
      </c>
      <c r="E322" s="19">
        <f>IF(AgentTierChange[[#This Row],[Tier]]="Nesting",AgentTierChange[[#This Row],[Live Start Date]]+89,IF(AgentTierChange[[#This Row],[Agent Name]]&lt;&gt;B323,54789,""))</f>
        <v>54789</v>
      </c>
      <c r="F322" s="2">
        <f ca="1">IF(AND(AgentTierChange[[#This Row],[Tier Start Date]]&lt;=TODAY(),AgentTierChange[[#This Row],[Tier End Date]]&gt;TODAY()),1,0)</f>
        <v>1</v>
      </c>
      <c r="G322" s="2">
        <f>IFERROR(IF((_xlfn.XLOOKUP(AgentTierChange[[#This Row],[Agent Name]],MasterAgentList[Agent Name],MasterAgentList[Status])=""),1,0),"")</f>
        <v>1</v>
      </c>
      <c r="H322" s="22">
        <f>_xlfn.XLOOKUP(AgentTierChange[[#This Row],[Agent Name]],MasterAgentList[Agent Name],MasterAgentList[Live Start Date])</f>
        <v>44361</v>
      </c>
      <c r="I322" s="20">
        <f>_xlfn.XLOOKUP(AgentTierChange[[#This Row],[FBID]],MasterAgentList[FB ID],MasterAgentList[Wave])</f>
        <v>38</v>
      </c>
      <c r="J322" s="66" t="str">
        <f t="shared" ref="J322:J385" si="5">IF(B322=B321,IF(E321&lt;D322,"Match","Date Issue"),"")</f>
        <v>Match</v>
      </c>
    </row>
    <row r="323" spans="1:10" x14ac:dyDescent="0.2">
      <c r="A323" s="35" t="str">
        <f>_xlfn.XLOOKUP(AgentTierChange[[#This Row],[Agent Name]],MasterAgentList[Agent Name],MasterAgentList[FB ID])</f>
        <v>100033337848243</v>
      </c>
      <c r="B323" s="1" t="s">
        <v>19</v>
      </c>
      <c r="C323" s="1" t="s">
        <v>43</v>
      </c>
      <c r="D323" s="18">
        <v>43787</v>
      </c>
      <c r="E323" s="19">
        <f>IF(AgentTierChange[[#This Row],[Tier]]="Nesting",AgentTierChange[[#This Row],[Live Start Date]]+89,IF(AgentTierChange[[#This Row],[Agent Name]]&lt;&gt;B324,54789,""))</f>
        <v>43876</v>
      </c>
      <c r="F323" s="1">
        <f ca="1">IF(AND(AgentTierChange[[#This Row],[Tier Start Date]]&lt;=TODAY(),AgentTierChange[[#This Row],[Tier End Date]]&gt;TODAY()),1,0)</f>
        <v>0</v>
      </c>
      <c r="G323" s="1">
        <f>IFERROR(IF((_xlfn.XLOOKUP(AgentTierChange[[#This Row],[Agent Name]],MasterAgentList[Agent Name],MasterAgentList[Status])=""),1,0),"")</f>
        <v>0</v>
      </c>
      <c r="H323" s="18">
        <f>_xlfn.XLOOKUP(AgentTierChange[[#This Row],[Agent Name]],MasterAgentList[Agent Name],MasterAgentList[Live Start Date])</f>
        <v>43787</v>
      </c>
      <c r="I323" s="20">
        <f>_xlfn.XLOOKUP(AgentTierChange[[#This Row],[FBID]],MasterAgentList[FB ID],MasterAgentList[Wave])</f>
        <v>24</v>
      </c>
      <c r="J323" s="66" t="str">
        <f t="shared" si="5"/>
        <v/>
      </c>
    </row>
    <row r="324" spans="1:10" x14ac:dyDescent="0.2">
      <c r="A324" s="35" t="str">
        <f>_xlfn.XLOOKUP(AgentTierChange[[#This Row],[Agent Name]],MasterAgentList[Agent Name],MasterAgentList[FB ID])</f>
        <v>100033337848243</v>
      </c>
      <c r="B324" s="1" t="s">
        <v>19</v>
      </c>
      <c r="C324" s="1" t="s">
        <v>51</v>
      </c>
      <c r="D324" s="18">
        <v>43877</v>
      </c>
      <c r="E324" s="19">
        <v>44073</v>
      </c>
      <c r="F324" s="1">
        <f ca="1">IF(AND(AgentTierChange[[#This Row],[Tier Start Date]]&lt;=TODAY(),AgentTierChange[[#This Row],[Tier End Date]]&gt;TODAY()),1,0)</f>
        <v>0</v>
      </c>
      <c r="G324" s="1">
        <f>IFERROR(IF((_xlfn.XLOOKUP(AgentTierChange[[#This Row],[Agent Name]],MasterAgentList[Agent Name],MasterAgentList[Status])=""),1,0),"")</f>
        <v>0</v>
      </c>
      <c r="H324" s="18">
        <f>_xlfn.XLOOKUP(AgentTierChange[[#This Row],[Agent Name]],MasterAgentList[Agent Name],MasterAgentList[Live Start Date])</f>
        <v>43787</v>
      </c>
      <c r="I324" s="20">
        <f>_xlfn.XLOOKUP(AgentTierChange[[#This Row],[FBID]],MasterAgentList[FB ID],MasterAgentList[Wave])</f>
        <v>24</v>
      </c>
      <c r="J324" s="66" t="str">
        <f t="shared" si="5"/>
        <v>Match</v>
      </c>
    </row>
    <row r="325" spans="1:10" x14ac:dyDescent="0.2">
      <c r="A325" s="35" t="str">
        <f>_xlfn.XLOOKUP(AgentTierChange[[#This Row],[Agent Name]],MasterAgentList[Agent Name],MasterAgentList[FB ID])</f>
        <v>100033337848243</v>
      </c>
      <c r="B325" s="1" t="s">
        <v>19</v>
      </c>
      <c r="C325" s="1" t="s">
        <v>87</v>
      </c>
      <c r="D325" s="18">
        <v>44074</v>
      </c>
      <c r="E325" s="19">
        <v>44101</v>
      </c>
      <c r="F325" s="1">
        <f ca="1">IF(AND(AgentTierChange[[#This Row],[Tier Start Date]]&lt;=TODAY(),AgentTierChange[[#This Row],[Tier End Date]]&gt;TODAY()),1,0)</f>
        <v>0</v>
      </c>
      <c r="G325" s="21">
        <f>IFERROR(IF((_xlfn.XLOOKUP(AgentTierChange[[#This Row],[Agent Name]],MasterAgentList[Agent Name],MasterAgentList[Status])=""),1,0),"")</f>
        <v>0</v>
      </c>
      <c r="H325" s="18">
        <f>_xlfn.XLOOKUP(AgentTierChange[[#This Row],[Agent Name]],MasterAgentList[Agent Name],MasterAgentList[Live Start Date])</f>
        <v>43787</v>
      </c>
      <c r="I325" s="20">
        <f>_xlfn.XLOOKUP(AgentTierChange[[#This Row],[FBID]],MasterAgentList[FB ID],MasterAgentList[Wave])</f>
        <v>24</v>
      </c>
      <c r="J325" s="66" t="str">
        <f t="shared" si="5"/>
        <v>Match</v>
      </c>
    </row>
    <row r="326" spans="1:10" x14ac:dyDescent="0.2">
      <c r="A326" s="35" t="str">
        <f>_xlfn.XLOOKUP(AgentTierChange[[#This Row],[Agent Name]],MasterAgentList[Agent Name],MasterAgentList[FB ID])</f>
        <v>100033337848243</v>
      </c>
      <c r="B326" s="1" t="s">
        <v>19</v>
      </c>
      <c r="C326" s="1" t="s">
        <v>51</v>
      </c>
      <c r="D326" s="18">
        <v>44102</v>
      </c>
      <c r="E326" s="19">
        <f>IF(AgentTierChange[[#This Row],[Tier]]="Nesting",AgentTierChange[[#This Row],[Live Start Date]]+89,IF(AgentTierChange[[#This Row],[Agent Name]]&lt;&gt;B327,54789,""))</f>
        <v>54789</v>
      </c>
      <c r="F326" s="1">
        <f ca="1">IF(AND(AgentTierChange[[#This Row],[Tier Start Date]]&lt;=TODAY(),AgentTierChange[[#This Row],[Tier End Date]]&gt;TODAY()),1,0)</f>
        <v>1</v>
      </c>
      <c r="G326" s="1">
        <f>IFERROR(IF((_xlfn.XLOOKUP(AgentTierChange[[#This Row],[Agent Name]],MasterAgentList[Agent Name],MasterAgentList[Status])=""),1,0),"")</f>
        <v>0</v>
      </c>
      <c r="H326" s="18">
        <f>_xlfn.XLOOKUP(AgentTierChange[[#This Row],[Agent Name]],MasterAgentList[Agent Name],MasterAgentList[Live Start Date])</f>
        <v>43787</v>
      </c>
      <c r="I326" s="20">
        <f>_xlfn.XLOOKUP(AgentTierChange[[#This Row],[FBID]],MasterAgentList[FB ID],MasterAgentList[Wave])</f>
        <v>24</v>
      </c>
      <c r="J326" s="66" t="str">
        <f t="shared" si="5"/>
        <v>Match</v>
      </c>
    </row>
    <row r="327" spans="1:10" x14ac:dyDescent="0.2">
      <c r="A327" s="35" t="str">
        <f>_xlfn.XLOOKUP(AgentTierChange[[#This Row],[Agent Name]],MasterAgentList[Agent Name],MasterAgentList[FB ID])</f>
        <v>100065243411479</v>
      </c>
      <c r="B327" s="1" t="s">
        <v>163</v>
      </c>
      <c r="C327" s="1" t="s">
        <v>43</v>
      </c>
      <c r="D327" s="18">
        <v>44298</v>
      </c>
      <c r="E327" s="19">
        <f>IF(AgentTierChange[[#This Row],[Tier]]="Nesting",AgentTierChange[[#This Row],[Live Start Date]]+89,IF(AgentTierChange[[#This Row],[Agent Name]]&lt;&gt;B328,54789,""))</f>
        <v>44387</v>
      </c>
      <c r="F327" s="1">
        <f ca="1">IF(AND(AgentTierChange[[#This Row],[Tier Start Date]]&lt;=TODAY(),AgentTierChange[[#This Row],[Tier End Date]]&gt;TODAY()),1,0)</f>
        <v>0</v>
      </c>
      <c r="G327" s="1">
        <f>IFERROR(IF((_xlfn.XLOOKUP(AgentTierChange[[#This Row],[Agent Name]],MasterAgentList[Agent Name],MasterAgentList[Status])=""),1,0),"")</f>
        <v>1</v>
      </c>
      <c r="H327" s="18">
        <f>_xlfn.XLOOKUP(AgentTierChange[[#This Row],[Agent Name]],MasterAgentList[Agent Name],MasterAgentList[Live Start Date])</f>
        <v>44298</v>
      </c>
      <c r="I327" s="20">
        <f>_xlfn.XLOOKUP(AgentTierChange[[#This Row],[FBID]],MasterAgentList[FB ID],MasterAgentList[Wave])</f>
        <v>36</v>
      </c>
      <c r="J327" s="66" t="str">
        <f t="shared" si="5"/>
        <v/>
      </c>
    </row>
    <row r="328" spans="1:10" x14ac:dyDescent="0.2">
      <c r="A328" s="35" t="str">
        <f>_xlfn.XLOOKUP(AgentTierChange[[#This Row],[Agent Name]],MasterAgentList[Agent Name],MasterAgentList[FB ID])</f>
        <v>100065243411479</v>
      </c>
      <c r="B328" s="29" t="s">
        <v>163</v>
      </c>
      <c r="C328" s="1" t="s">
        <v>53</v>
      </c>
      <c r="D328" s="18">
        <v>44388</v>
      </c>
      <c r="E328" s="19">
        <v>44453</v>
      </c>
      <c r="F328" s="1">
        <f ca="1">IF(AND(AgentTierChange[[#This Row],[Tier Start Date]]&lt;=TODAY(),AgentTierChange[[#This Row],[Tier End Date]]&gt;TODAY()),1,0)</f>
        <v>0</v>
      </c>
      <c r="G328" s="1">
        <f>IFERROR(IF((_xlfn.XLOOKUP(AgentTierChange[[#This Row],[Agent Name]],MasterAgentList[Agent Name],MasterAgentList[Status])=""),1,0),"")</f>
        <v>1</v>
      </c>
      <c r="H328" s="18">
        <f>_xlfn.XLOOKUP(AgentTierChange[[#This Row],[Agent Name]],MasterAgentList[Agent Name],MasterAgentList[Live Start Date])</f>
        <v>44298</v>
      </c>
      <c r="I328" s="20">
        <f>_xlfn.XLOOKUP(AgentTierChange[[#This Row],[FBID]],MasterAgentList[FB ID],MasterAgentList[Wave])</f>
        <v>36</v>
      </c>
      <c r="J328" s="66" t="str">
        <f t="shared" si="5"/>
        <v>Match</v>
      </c>
    </row>
    <row r="329" spans="1:10" x14ac:dyDescent="0.2">
      <c r="A329" s="88" t="str">
        <f>_xlfn.XLOOKUP(AgentTierChange[[#This Row],[Agent Name]],MasterAgentList[Agent Name],MasterAgentList[FB ID])</f>
        <v>100065243411479</v>
      </c>
      <c r="B329" s="61" t="s">
        <v>163</v>
      </c>
      <c r="C329" s="64" t="s">
        <v>51</v>
      </c>
      <c r="D329" s="65">
        <v>44454</v>
      </c>
      <c r="E329" s="19">
        <f>IF(AgentTierChange[[#This Row],[Tier]]="Nesting",AgentTierChange[[#This Row],[Live Start Date]]+89,IF(AgentTierChange[[#This Row],[Agent Name]]&lt;&gt;B330,54789,""))</f>
        <v>54789</v>
      </c>
      <c r="F329" s="66">
        <f ca="1">IF(AND(AgentTierChange[[#This Row],[Tier Start Date]]&lt;=TODAY(),AgentTierChange[[#This Row],[Tier End Date]]&gt;TODAY()),1,0)</f>
        <v>1</v>
      </c>
      <c r="G329" s="66">
        <f>IFERROR(IF((_xlfn.XLOOKUP(AgentTierChange[[#This Row],[Agent Name]],MasterAgentList[Agent Name],MasterAgentList[Status])=""),1,0),"")</f>
        <v>1</v>
      </c>
      <c r="H329" s="67">
        <f>_xlfn.XLOOKUP(AgentTierChange[[#This Row],[Agent Name]],MasterAgentList[Agent Name],MasterAgentList[Live Start Date])</f>
        <v>44298</v>
      </c>
      <c r="I329" s="66">
        <f>_xlfn.XLOOKUP(AgentTierChange[[#This Row],[FBID]],MasterAgentList[FB ID],MasterAgentList[Wave])</f>
        <v>36</v>
      </c>
      <c r="J329" s="66" t="str">
        <f t="shared" si="5"/>
        <v>Match</v>
      </c>
    </row>
    <row r="330" spans="1:10" x14ac:dyDescent="0.2">
      <c r="A330" s="35" t="str">
        <f>_xlfn.XLOOKUP(AgentTierChange[[#This Row],[Agent Name]],MasterAgentList[Agent Name],MasterAgentList[FB ID])</f>
        <v>100065118736999</v>
      </c>
      <c r="B330" s="29" t="s">
        <v>164</v>
      </c>
      <c r="C330" s="1" t="s">
        <v>43</v>
      </c>
      <c r="D330" s="18">
        <v>44298</v>
      </c>
      <c r="E330" s="19">
        <f>IF(AgentTierChange[[#This Row],[Tier]]="Nesting",AgentTierChange[[#This Row],[Live Start Date]]+89,IF(AgentTierChange[[#This Row],[Agent Name]]&lt;&gt;B331,54789,""))</f>
        <v>44387</v>
      </c>
      <c r="F330" s="1">
        <f ca="1">IF(AND(AgentTierChange[[#This Row],[Tier Start Date]]&lt;=TODAY(),AgentTierChange[[#This Row],[Tier End Date]]&gt;TODAY()),1,0)</f>
        <v>0</v>
      </c>
      <c r="G330" s="1">
        <f>IFERROR(IF((_xlfn.XLOOKUP(AgentTierChange[[#This Row],[Agent Name]],MasterAgentList[Agent Name],MasterAgentList[Status])=""),1,0),"")</f>
        <v>1</v>
      </c>
      <c r="H330" s="18">
        <f>_xlfn.XLOOKUP(AgentTierChange[[#This Row],[Agent Name]],MasterAgentList[Agent Name],MasterAgentList[Live Start Date])</f>
        <v>44298</v>
      </c>
      <c r="I330" s="20">
        <f>_xlfn.XLOOKUP(AgentTierChange[[#This Row],[FBID]],MasterAgentList[FB ID],MasterAgentList[Wave])</f>
        <v>36</v>
      </c>
      <c r="J330" s="66" t="str">
        <f t="shared" si="5"/>
        <v/>
      </c>
    </row>
    <row r="331" spans="1:10" x14ac:dyDescent="0.2">
      <c r="A331" s="35" t="str">
        <f>_xlfn.XLOOKUP(AgentTierChange[[#This Row],[Agent Name]],MasterAgentList[Agent Name],MasterAgentList[FB ID])</f>
        <v>100065118736999</v>
      </c>
      <c r="B331" s="29" t="s">
        <v>164</v>
      </c>
      <c r="C331" s="1" t="s">
        <v>53</v>
      </c>
      <c r="D331" s="18">
        <v>44388</v>
      </c>
      <c r="E331" s="19">
        <v>44453</v>
      </c>
      <c r="F331" s="1">
        <f ca="1">IF(AND(AgentTierChange[[#This Row],[Tier Start Date]]&lt;=TODAY(),AgentTierChange[[#This Row],[Tier End Date]]&gt;TODAY()),1,0)</f>
        <v>0</v>
      </c>
      <c r="G331" s="1">
        <f>IFERROR(IF((_xlfn.XLOOKUP(AgentTierChange[[#This Row],[Agent Name]],MasterAgentList[Agent Name],MasterAgentList[Status])=""),1,0),"")</f>
        <v>1</v>
      </c>
      <c r="H331" s="18">
        <f>_xlfn.XLOOKUP(AgentTierChange[[#This Row],[Agent Name]],MasterAgentList[Agent Name],MasterAgentList[Live Start Date])</f>
        <v>44298</v>
      </c>
      <c r="I331" s="20">
        <f>_xlfn.XLOOKUP(AgentTierChange[[#This Row],[FBID]],MasterAgentList[FB ID],MasterAgentList[Wave])</f>
        <v>36</v>
      </c>
      <c r="J331" s="66" t="str">
        <f t="shared" si="5"/>
        <v>Match</v>
      </c>
    </row>
    <row r="332" spans="1:10" x14ac:dyDescent="0.2">
      <c r="A332" s="88" t="str">
        <f>_xlfn.XLOOKUP(AgentTierChange[[#This Row],[Agent Name]],MasterAgentList[Agent Name],MasterAgentList[FB ID])</f>
        <v>100065118736999</v>
      </c>
      <c r="B332" s="61" t="s">
        <v>164</v>
      </c>
      <c r="C332" s="64" t="s">
        <v>51</v>
      </c>
      <c r="D332" s="65">
        <v>44454</v>
      </c>
      <c r="E332" s="19">
        <f>IF(AgentTierChange[[#This Row],[Tier]]="Nesting",AgentTierChange[[#This Row],[Live Start Date]]+89,IF(AgentTierChange[[#This Row],[Agent Name]]&lt;&gt;B333,54789,""))</f>
        <v>54789</v>
      </c>
      <c r="F332" s="66">
        <f ca="1">IF(AND(AgentTierChange[[#This Row],[Tier Start Date]]&lt;=TODAY(),AgentTierChange[[#This Row],[Tier End Date]]&gt;TODAY()),1,0)</f>
        <v>1</v>
      </c>
      <c r="G332" s="66">
        <f>IFERROR(IF((_xlfn.XLOOKUP(AgentTierChange[[#This Row],[Agent Name]],MasterAgentList[Agent Name],MasterAgentList[Status])=""),1,0),"")</f>
        <v>1</v>
      </c>
      <c r="H332" s="67">
        <f>_xlfn.XLOOKUP(AgentTierChange[[#This Row],[Agent Name]],MasterAgentList[Agent Name],MasterAgentList[Live Start Date])</f>
        <v>44298</v>
      </c>
      <c r="I332" s="66">
        <f>_xlfn.XLOOKUP(AgentTierChange[[#This Row],[FBID]],MasterAgentList[FB ID],MasterAgentList[Wave])</f>
        <v>36</v>
      </c>
      <c r="J332" s="66" t="str">
        <f t="shared" si="5"/>
        <v>Match</v>
      </c>
    </row>
    <row r="333" spans="1:10" x14ac:dyDescent="0.2">
      <c r="A333" s="87" t="str">
        <f>_xlfn.XLOOKUP(AgentTierChange[[#This Row],[Agent Name]],MasterAgentList[Agent Name],MasterAgentList[FB ID])</f>
        <v>100070569816825</v>
      </c>
      <c r="B333" s="29" t="s">
        <v>2880</v>
      </c>
      <c r="C333" s="5" t="s">
        <v>43</v>
      </c>
      <c r="D333" s="24">
        <v>44410</v>
      </c>
      <c r="E333" s="19">
        <f>IF(AgentTierChange[[#This Row],[Tier]]="Nesting",AgentTierChange[[#This Row],[Live Start Date]]+89,IF(AgentTierChange[[#This Row],[Agent Name]]&lt;&gt;B334,54789,""))</f>
        <v>44499</v>
      </c>
      <c r="F333" s="2">
        <f ca="1">IF(AND(AgentTierChange[[#This Row],[Tier Start Date]]&lt;=TODAY(),AgentTierChange[[#This Row],[Tier End Date]]&gt;TODAY()),1,0)</f>
        <v>0</v>
      </c>
      <c r="G333" s="2">
        <f>IFERROR(IF((_xlfn.XLOOKUP(AgentTierChange[[#This Row],[Agent Name]],MasterAgentList[Agent Name],MasterAgentList[Status])=""),1,0),"")</f>
        <v>1</v>
      </c>
      <c r="H333" s="22">
        <f>_xlfn.XLOOKUP(AgentTierChange[[#This Row],[Agent Name]],MasterAgentList[Agent Name],MasterAgentList[Live Start Date])</f>
        <v>44410</v>
      </c>
      <c r="I333" s="2">
        <f>_xlfn.XLOOKUP(AgentTierChange[[#This Row],[FBID]],MasterAgentList[FB ID],MasterAgentList[Wave])</f>
        <v>40</v>
      </c>
      <c r="J333" s="66" t="str">
        <f t="shared" si="5"/>
        <v/>
      </c>
    </row>
    <row r="334" spans="1:10" x14ac:dyDescent="0.2">
      <c r="A334" s="88" t="str">
        <f>_xlfn.XLOOKUP(AgentTierChange[[#This Row],[Agent Name]],MasterAgentList[Agent Name],MasterAgentList[FB ID])</f>
        <v>100070569816825</v>
      </c>
      <c r="B334" s="62" t="s">
        <v>2880</v>
      </c>
      <c r="C334" s="64" t="s">
        <v>53</v>
      </c>
      <c r="D334" s="65">
        <v>44500</v>
      </c>
      <c r="E334" s="19">
        <f>IF(AgentTierChange[[#This Row],[Tier]]="Nesting",AgentTierChange[[#This Row],[Live Start Date]]+89,IF(AgentTierChange[[#This Row],[Agent Name]]&lt;&gt;B335,54789,""))</f>
        <v>54789</v>
      </c>
      <c r="F334" s="66">
        <f ca="1">IF(AND(AgentTierChange[[#This Row],[Tier Start Date]]&lt;=TODAY(),AgentTierChange[[#This Row],[Tier End Date]]&gt;TODAY()),1,0)</f>
        <v>1</v>
      </c>
      <c r="G334" s="66">
        <f>IFERROR(IF((_xlfn.XLOOKUP(AgentTierChange[[#This Row],[Agent Name]],MasterAgentList[Agent Name],MasterAgentList[Status])=""),1,0),"")</f>
        <v>1</v>
      </c>
      <c r="H334" s="67">
        <f>_xlfn.XLOOKUP(AgentTierChange[[#This Row],[Agent Name]],MasterAgentList[Agent Name],MasterAgentList[Live Start Date])</f>
        <v>44410</v>
      </c>
      <c r="I334" s="66">
        <f>_xlfn.XLOOKUP(AgentTierChange[[#This Row],[FBID]],MasterAgentList[FB ID],MasterAgentList[Wave])</f>
        <v>40</v>
      </c>
      <c r="J334" s="66" t="str">
        <f t="shared" si="5"/>
        <v>Match</v>
      </c>
    </row>
    <row r="335" spans="1:10" x14ac:dyDescent="0.2">
      <c r="A335" s="35" t="str">
        <f>_xlfn.XLOOKUP(AgentTierChange[[#This Row],[Agent Name]],MasterAgentList[Agent Name],MasterAgentList[FB ID])</f>
        <v>100069884404590</v>
      </c>
      <c r="B335" s="29" t="s">
        <v>2846</v>
      </c>
      <c r="C335" s="1" t="s">
        <v>43</v>
      </c>
      <c r="D335" s="24">
        <v>44396</v>
      </c>
      <c r="E335" s="19">
        <f>IF(AgentTierChange[[#This Row],[Tier]]="Nesting",AgentTierChange[[#This Row],[Live Start Date]]+89,IF(AgentTierChange[[#This Row],[Agent Name]]&lt;&gt;B336,54789,""))</f>
        <v>44485</v>
      </c>
      <c r="F335" s="2">
        <f ca="1">IF(AND(AgentTierChange[[#This Row],[Tier Start Date]]&lt;=TODAY(),AgentTierChange[[#This Row],[Tier End Date]]&gt;TODAY()),1,0)</f>
        <v>0</v>
      </c>
      <c r="G335" s="2">
        <f>IFERROR(IF((_xlfn.XLOOKUP(AgentTierChange[[#This Row],[Agent Name]],MasterAgentList[Agent Name],MasterAgentList[Status])=""),1,0),"")</f>
        <v>0</v>
      </c>
      <c r="H335" s="22">
        <f>_xlfn.XLOOKUP(AgentTierChange[[#This Row],[Agent Name]],MasterAgentList[Agent Name],MasterAgentList[Live Start Date])</f>
        <v>44396</v>
      </c>
      <c r="I335" s="20">
        <f>_xlfn.XLOOKUP(AgentTierChange[[#This Row],[FBID]],MasterAgentList[FB ID],MasterAgentList[Wave])</f>
        <v>39</v>
      </c>
      <c r="J335" s="66" t="str">
        <f t="shared" si="5"/>
        <v/>
      </c>
    </row>
    <row r="336" spans="1:10" x14ac:dyDescent="0.2">
      <c r="A336" s="35" t="str">
        <f>_xlfn.XLOOKUP(AgentTierChange[[#This Row],[Agent Name]],MasterAgentList[Agent Name],MasterAgentList[FB ID])</f>
        <v>100069884404590</v>
      </c>
      <c r="B336" s="29" t="s">
        <v>2846</v>
      </c>
      <c r="C336" s="1" t="s">
        <v>53</v>
      </c>
      <c r="D336" s="24">
        <v>44486</v>
      </c>
      <c r="E336" s="19">
        <f>IF(AgentTierChange[[#This Row],[Tier]]="Nesting",AgentTierChange[[#This Row],[Live Start Date]]+89,IF(AgentTierChange[[#This Row],[Agent Name]]&lt;&gt;B337,54789,""))</f>
        <v>54789</v>
      </c>
      <c r="F336" s="2">
        <f ca="1">IF(AND(AgentTierChange[[#This Row],[Tier Start Date]]&lt;=TODAY(),AgentTierChange[[#This Row],[Tier End Date]]&gt;TODAY()),1,0)</f>
        <v>1</v>
      </c>
      <c r="G336" s="2">
        <f>IFERROR(IF((_xlfn.XLOOKUP(AgentTierChange[[#This Row],[Agent Name]],MasterAgentList[Agent Name],MasterAgentList[Status])=""),1,0),"")</f>
        <v>0</v>
      </c>
      <c r="H336" s="22">
        <f>_xlfn.XLOOKUP(AgentTierChange[[#This Row],[Agent Name]],MasterAgentList[Agent Name],MasterAgentList[Live Start Date])</f>
        <v>44396</v>
      </c>
      <c r="I336" s="20">
        <f>_xlfn.XLOOKUP(AgentTierChange[[#This Row],[FBID]],MasterAgentList[FB ID],MasterAgentList[Wave])</f>
        <v>39</v>
      </c>
      <c r="J336" s="66" t="str">
        <f t="shared" si="5"/>
        <v>Match</v>
      </c>
    </row>
    <row r="337" spans="1:10" x14ac:dyDescent="0.2">
      <c r="A337" s="35" t="str">
        <f>_xlfn.XLOOKUP(AgentTierChange[[#This Row],[Agent Name]],MasterAgentList[Agent Name],MasterAgentList[FB ID])</f>
        <v>100064211354224</v>
      </c>
      <c r="B337" s="29" t="s">
        <v>152</v>
      </c>
      <c r="C337" s="1" t="s">
        <v>43</v>
      </c>
      <c r="D337" s="18">
        <v>44281</v>
      </c>
      <c r="E337" s="19">
        <f>IF(AgentTierChange[[#This Row],[Tier]]="Nesting",AgentTierChange[[#This Row],[Live Start Date]]+89,IF(AgentTierChange[[#This Row],[Agent Name]]&lt;&gt;B338,54789,""))</f>
        <v>44370</v>
      </c>
      <c r="F337" s="1">
        <f ca="1">IF(AND(AgentTierChange[[#This Row],[Tier Start Date]]&lt;=TODAY(),AgentTierChange[[#This Row],[Tier End Date]]&gt;TODAY()),1,0)</f>
        <v>0</v>
      </c>
      <c r="G337" s="1">
        <f>IFERROR(IF((_xlfn.XLOOKUP(AgentTierChange[[#This Row],[Agent Name]],MasterAgentList[Agent Name],MasterAgentList[Status])=""),1,0),"")</f>
        <v>0</v>
      </c>
      <c r="H337" s="18">
        <f>_xlfn.XLOOKUP(AgentTierChange[[#This Row],[Agent Name]],MasterAgentList[Agent Name],MasterAgentList[Live Start Date])</f>
        <v>44281</v>
      </c>
      <c r="I337" s="20">
        <f>_xlfn.XLOOKUP(AgentTierChange[[#This Row],[FBID]],MasterAgentList[FB ID],MasterAgentList[Wave])</f>
        <v>35</v>
      </c>
      <c r="J337" s="66" t="str">
        <f t="shared" si="5"/>
        <v/>
      </c>
    </row>
    <row r="338" spans="1:10" x14ac:dyDescent="0.2">
      <c r="A338" s="87" t="str">
        <f>_xlfn.XLOOKUP(AgentTierChange[[#This Row],[Agent Name]],MasterAgentList[Agent Name],MasterAgentList[FB ID])</f>
        <v>100064211354224</v>
      </c>
      <c r="B338" s="29" t="s">
        <v>152</v>
      </c>
      <c r="C338" s="5" t="s">
        <v>51</v>
      </c>
      <c r="D338" s="18">
        <v>44371</v>
      </c>
      <c r="E338" s="19">
        <f>IF(AgentTierChange[[#This Row],[Tier]]="Nesting",AgentTierChange[[#This Row],[Live Start Date]]+89,IF(AgentTierChange[[#This Row],[Agent Name]]&lt;&gt;B339,54789,""))</f>
        <v>54789</v>
      </c>
      <c r="F338" s="2">
        <f ca="1">IF(AND(AgentTierChange[[#This Row],[Tier Start Date]]&lt;=TODAY(),AgentTierChange[[#This Row],[Tier End Date]]&gt;TODAY()),1,0)</f>
        <v>1</v>
      </c>
      <c r="G338" s="2">
        <f>IFERROR(IF((_xlfn.XLOOKUP(AgentTierChange[[#This Row],[Agent Name]],MasterAgentList[Agent Name],MasterAgentList[Status])=""),1,0),"")</f>
        <v>0</v>
      </c>
      <c r="H338" s="22">
        <f>_xlfn.XLOOKUP(AgentTierChange[[#This Row],[Agent Name]],MasterAgentList[Agent Name],MasterAgentList[Live Start Date])</f>
        <v>44281</v>
      </c>
      <c r="I338" s="20">
        <f>_xlfn.XLOOKUP(AgentTierChange[[#This Row],[FBID]],MasterAgentList[FB ID],MasterAgentList[Wave])</f>
        <v>35</v>
      </c>
      <c r="J338" s="66" t="str">
        <f t="shared" si="5"/>
        <v>Match</v>
      </c>
    </row>
    <row r="339" spans="1:10" x14ac:dyDescent="0.2">
      <c r="A339" s="87" t="str">
        <f>_xlfn.XLOOKUP(AgentTierChange[[#This Row],[Agent Name]],MasterAgentList[Agent Name],MasterAgentList[FB ID])</f>
        <v>100070470820919</v>
      </c>
      <c r="B339" s="29" t="s">
        <v>2881</v>
      </c>
      <c r="C339" s="5" t="s">
        <v>43</v>
      </c>
      <c r="D339" s="24">
        <v>44410</v>
      </c>
      <c r="E339" s="19">
        <f>IF(AgentTierChange[[#This Row],[Tier]]="Nesting",AgentTierChange[[#This Row],[Live Start Date]]+89,IF(AgentTierChange[[#This Row],[Agent Name]]&lt;&gt;B340,54789,""))</f>
        <v>44499</v>
      </c>
      <c r="F339" s="2">
        <f ca="1">IF(AND(AgentTierChange[[#This Row],[Tier Start Date]]&lt;=TODAY(),AgentTierChange[[#This Row],[Tier End Date]]&gt;TODAY()),1,0)</f>
        <v>0</v>
      </c>
      <c r="G339" s="2">
        <f>IFERROR(IF((_xlfn.XLOOKUP(AgentTierChange[[#This Row],[Agent Name]],MasterAgentList[Agent Name],MasterAgentList[Status])=""),1,0),"")</f>
        <v>1</v>
      </c>
      <c r="H339" s="22">
        <f>_xlfn.XLOOKUP(AgentTierChange[[#This Row],[Agent Name]],MasterAgentList[Agent Name],MasterAgentList[Live Start Date])</f>
        <v>44410</v>
      </c>
      <c r="I339" s="2">
        <f>_xlfn.XLOOKUP(AgentTierChange[[#This Row],[FBID]],MasterAgentList[FB ID],MasterAgentList[Wave])</f>
        <v>40</v>
      </c>
      <c r="J339" s="66" t="str">
        <f t="shared" si="5"/>
        <v/>
      </c>
    </row>
    <row r="340" spans="1:10" x14ac:dyDescent="0.2">
      <c r="A340" s="88" t="str">
        <f>_xlfn.XLOOKUP(AgentTierChange[[#This Row],[Agent Name]],MasterAgentList[Agent Name],MasterAgentList[FB ID])</f>
        <v>100070470820919</v>
      </c>
      <c r="B340" s="61" t="s">
        <v>2881</v>
      </c>
      <c r="C340" s="64" t="s">
        <v>53</v>
      </c>
      <c r="D340" s="65">
        <v>44500</v>
      </c>
      <c r="E340" s="19">
        <f>IF(AgentTierChange[[#This Row],[Tier]]="Nesting",AgentTierChange[[#This Row],[Live Start Date]]+89,IF(AgentTierChange[[#This Row],[Agent Name]]&lt;&gt;B341,54789,""))</f>
        <v>54789</v>
      </c>
      <c r="F340" s="66">
        <f ca="1">IF(AND(AgentTierChange[[#This Row],[Tier Start Date]]&lt;=TODAY(),AgentTierChange[[#This Row],[Tier End Date]]&gt;TODAY()),1,0)</f>
        <v>1</v>
      </c>
      <c r="G340" s="66">
        <f>IFERROR(IF((_xlfn.XLOOKUP(AgentTierChange[[#This Row],[Agent Name]],MasterAgentList[Agent Name],MasterAgentList[Status])=""),1,0),"")</f>
        <v>1</v>
      </c>
      <c r="H340" s="67">
        <f>_xlfn.XLOOKUP(AgentTierChange[[#This Row],[Agent Name]],MasterAgentList[Agent Name],MasterAgentList[Live Start Date])</f>
        <v>44410</v>
      </c>
      <c r="I340" s="66">
        <f>_xlfn.XLOOKUP(AgentTierChange[[#This Row],[FBID]],MasterAgentList[FB ID],MasterAgentList[Wave])</f>
        <v>40</v>
      </c>
      <c r="J340" s="66" t="str">
        <f t="shared" si="5"/>
        <v>Match</v>
      </c>
    </row>
    <row r="341" spans="1:10" x14ac:dyDescent="0.2">
      <c r="A341" s="35" t="str">
        <f>_xlfn.XLOOKUP(AgentTierChange[[#This Row],[Agent Name]],MasterAgentList[Agent Name],MasterAgentList[FB ID])</f>
        <v>100045787731884</v>
      </c>
      <c r="B341" s="29" t="s">
        <v>71</v>
      </c>
      <c r="C341" s="1" t="s">
        <v>43</v>
      </c>
      <c r="D341" s="18">
        <v>43864</v>
      </c>
      <c r="E341" s="19">
        <f>IF(AgentTierChange[[#This Row],[Tier]]="Nesting",AgentTierChange[[#This Row],[Live Start Date]]+89,IF(AgentTierChange[[#This Row],[Agent Name]]&lt;&gt;B342,54789,""))</f>
        <v>43953</v>
      </c>
      <c r="F341" s="1">
        <f ca="1">IF(AND(AgentTierChange[[#This Row],[Tier Start Date]]&lt;=TODAY(),AgentTierChange[[#This Row],[Tier End Date]]&gt;TODAY()),1,0)</f>
        <v>0</v>
      </c>
      <c r="G341" s="1">
        <f>IFERROR(IF((_xlfn.XLOOKUP(AgentTierChange[[#This Row],[Agent Name]],MasterAgentList[Agent Name],MasterAgentList[Status])=""),1,0),"")</f>
        <v>0</v>
      </c>
      <c r="H341" s="18">
        <f>_xlfn.XLOOKUP(AgentTierChange[[#This Row],[Agent Name]],MasterAgentList[Agent Name],MasterAgentList[Live Start Date])</f>
        <v>43864</v>
      </c>
      <c r="I341" s="20">
        <f>_xlfn.XLOOKUP(AgentTierChange[[#This Row],[FBID]],MasterAgentList[FB ID],MasterAgentList[Wave])</f>
        <v>26</v>
      </c>
      <c r="J341" s="66" t="str">
        <f t="shared" si="5"/>
        <v/>
      </c>
    </row>
    <row r="342" spans="1:10" x14ac:dyDescent="0.2">
      <c r="A342" s="35" t="str">
        <f>_xlfn.XLOOKUP(AgentTierChange[[#This Row],[Agent Name]],MasterAgentList[Agent Name],MasterAgentList[FB ID])</f>
        <v>100045787731884</v>
      </c>
      <c r="B342" s="29" t="s">
        <v>71</v>
      </c>
      <c r="C342" s="1" t="s">
        <v>53</v>
      </c>
      <c r="D342" s="18">
        <v>43954</v>
      </c>
      <c r="E342" s="19">
        <v>44029</v>
      </c>
      <c r="F342" s="1">
        <f ca="1">IF(AND(AgentTierChange[[#This Row],[Tier Start Date]]&lt;=TODAY(),AgentTierChange[[#This Row],[Tier End Date]]&gt;TODAY()),1,0)</f>
        <v>0</v>
      </c>
      <c r="G342" s="1">
        <f>IFERROR(IF((_xlfn.XLOOKUP(AgentTierChange[[#This Row],[Agent Name]],MasterAgentList[Agent Name],MasterAgentList[Status])=""),1,0),"")</f>
        <v>0</v>
      </c>
      <c r="H342" s="18">
        <f>_xlfn.XLOOKUP(AgentTierChange[[#This Row],[Agent Name]],MasterAgentList[Agent Name],MasterAgentList[Live Start Date])</f>
        <v>43864</v>
      </c>
      <c r="I342" s="20">
        <f>_xlfn.XLOOKUP(AgentTierChange[[#This Row],[FBID]],MasterAgentList[FB ID],MasterAgentList[Wave])</f>
        <v>26</v>
      </c>
      <c r="J342" s="66" t="str">
        <f t="shared" si="5"/>
        <v>Match</v>
      </c>
    </row>
    <row r="343" spans="1:10" x14ac:dyDescent="0.2">
      <c r="A343" s="35" t="str">
        <f>_xlfn.XLOOKUP(AgentTierChange[[#This Row],[Agent Name]],MasterAgentList[Agent Name],MasterAgentList[FB ID])</f>
        <v>100045787731884</v>
      </c>
      <c r="B343" s="29" t="s">
        <v>71</v>
      </c>
      <c r="C343" s="1" t="s">
        <v>87</v>
      </c>
      <c r="D343" s="18">
        <v>44030</v>
      </c>
      <c r="E343" s="19">
        <v>44030</v>
      </c>
      <c r="F343" s="1">
        <f ca="1">IF(AND(AgentTierChange[[#This Row],[Tier Start Date]]&lt;=TODAY(),AgentTierChange[[#This Row],[Tier End Date]]&gt;TODAY()),1,0)</f>
        <v>0</v>
      </c>
      <c r="G343" s="1">
        <f>IFERROR(IF((_xlfn.XLOOKUP(AgentTierChange[[#This Row],[Agent Name]],MasterAgentList[Agent Name],MasterAgentList[Status])=""),1,0),"")</f>
        <v>0</v>
      </c>
      <c r="H343" s="18">
        <f>_xlfn.XLOOKUP(AgentTierChange[[#This Row],[Agent Name]],MasterAgentList[Agent Name],MasterAgentList[Live Start Date])</f>
        <v>43864</v>
      </c>
      <c r="I343" s="20">
        <f>_xlfn.XLOOKUP(AgentTierChange[[#This Row],[FBID]],MasterAgentList[FB ID],MasterAgentList[Wave])</f>
        <v>26</v>
      </c>
      <c r="J343" s="66" t="str">
        <f t="shared" si="5"/>
        <v>Match</v>
      </c>
    </row>
    <row r="344" spans="1:10" x14ac:dyDescent="0.2">
      <c r="A344" s="35" t="str">
        <f>_xlfn.XLOOKUP(AgentTierChange[[#This Row],[Agent Name]],MasterAgentList[Agent Name],MasterAgentList[FB ID])</f>
        <v>100045787731884</v>
      </c>
      <c r="B344" s="29" t="s">
        <v>71</v>
      </c>
      <c r="C344" s="1" t="s">
        <v>53</v>
      </c>
      <c r="D344" s="18">
        <v>44031</v>
      </c>
      <c r="E344" s="19">
        <v>44051</v>
      </c>
      <c r="F344" s="1">
        <f ca="1">IF(AND(AgentTierChange[[#This Row],[Tier Start Date]]&lt;=TODAY(),AgentTierChange[[#This Row],[Tier End Date]]&gt;TODAY()),1,0)</f>
        <v>0</v>
      </c>
      <c r="G344" s="1">
        <f>IFERROR(IF((_xlfn.XLOOKUP(AgentTierChange[[#This Row],[Agent Name]],MasterAgentList[Agent Name],MasterAgentList[Status])=""),1,0),"")</f>
        <v>0</v>
      </c>
      <c r="H344" s="18">
        <f>_xlfn.XLOOKUP(AgentTierChange[[#This Row],[Agent Name]],MasterAgentList[Agent Name],MasterAgentList[Live Start Date])</f>
        <v>43864</v>
      </c>
      <c r="I344" s="20">
        <f>_xlfn.XLOOKUP(AgentTierChange[[#This Row],[FBID]],MasterAgentList[FB ID],MasterAgentList[Wave])</f>
        <v>26</v>
      </c>
      <c r="J344" s="66" t="str">
        <f t="shared" si="5"/>
        <v>Match</v>
      </c>
    </row>
    <row r="345" spans="1:10" x14ac:dyDescent="0.2">
      <c r="A345" s="35" t="str">
        <f>_xlfn.XLOOKUP(AgentTierChange[[#This Row],[Agent Name]],MasterAgentList[Agent Name],MasterAgentList[FB ID])</f>
        <v>100045787731884</v>
      </c>
      <c r="B345" s="29" t="s">
        <v>71</v>
      </c>
      <c r="C345" s="1" t="s">
        <v>51</v>
      </c>
      <c r="D345" s="18">
        <v>44052</v>
      </c>
      <c r="E345" s="19">
        <f>IF(AgentTierChange[[#This Row],[Tier]]="Nesting",AgentTierChange[[#This Row],[Live Start Date]]+89,IF(AgentTierChange[[#This Row],[Agent Name]]&lt;&gt;B346,54789,""))</f>
        <v>54789</v>
      </c>
      <c r="F345" s="1">
        <f ca="1">IF(AND(AgentTierChange[[#This Row],[Tier Start Date]]&lt;=TODAY(),AgentTierChange[[#This Row],[Tier End Date]]&gt;TODAY()),1,0)</f>
        <v>1</v>
      </c>
      <c r="G345" s="1">
        <f>IFERROR(IF((_xlfn.XLOOKUP(AgentTierChange[[#This Row],[Agent Name]],MasterAgentList[Agent Name],MasterAgentList[Status])=""),1,0),"")</f>
        <v>0</v>
      </c>
      <c r="H345" s="18">
        <f>_xlfn.XLOOKUP(AgentTierChange[[#This Row],[Agent Name]],MasterAgentList[Agent Name],MasterAgentList[Live Start Date])</f>
        <v>43864</v>
      </c>
      <c r="I345" s="20">
        <f>_xlfn.XLOOKUP(AgentTierChange[[#This Row],[FBID]],MasterAgentList[FB ID],MasterAgentList[Wave])</f>
        <v>26</v>
      </c>
      <c r="J345" s="66" t="str">
        <f t="shared" si="5"/>
        <v>Match</v>
      </c>
    </row>
    <row r="346" spans="1:10" x14ac:dyDescent="0.2">
      <c r="A346" s="35" t="str">
        <f>_xlfn.XLOOKUP(AgentTierChange[[#This Row],[Agent Name]],MasterAgentList[Agent Name],MasterAgentList[FB ID])</f>
        <v>100048263960634</v>
      </c>
      <c r="B346" s="1" t="s">
        <v>79</v>
      </c>
      <c r="C346" s="1" t="s">
        <v>43</v>
      </c>
      <c r="D346" s="18">
        <v>43920</v>
      </c>
      <c r="E346" s="19">
        <f>IF(AgentTierChange[[#This Row],[Tier]]="Nesting",AgentTierChange[[#This Row],[Live Start Date]]+89,IF(AgentTierChange[[#This Row],[Agent Name]]&lt;&gt;B347,54789,""))</f>
        <v>44009</v>
      </c>
      <c r="F346" s="1">
        <f ca="1">IF(AND(AgentTierChange[[#This Row],[Tier Start Date]]&lt;=TODAY(),AgentTierChange[[#This Row],[Tier End Date]]&gt;TODAY()),1,0)</f>
        <v>0</v>
      </c>
      <c r="G346" s="1">
        <f>IFERROR(IF((_xlfn.XLOOKUP(AgentTierChange[[#This Row],[Agent Name]],MasterAgentList[Agent Name],MasterAgentList[Status])=""),1,0),"")</f>
        <v>1</v>
      </c>
      <c r="H346" s="18">
        <f>_xlfn.XLOOKUP(AgentTierChange[[#This Row],[Agent Name]],MasterAgentList[Agent Name],MasterAgentList[Live Start Date])</f>
        <v>43920</v>
      </c>
      <c r="I346" s="20">
        <f>_xlfn.XLOOKUP(AgentTierChange[[#This Row],[FBID]],MasterAgentList[FB ID],MasterAgentList[Wave])</f>
        <v>27</v>
      </c>
      <c r="J346" s="66" t="str">
        <f t="shared" si="5"/>
        <v/>
      </c>
    </row>
    <row r="347" spans="1:10" x14ac:dyDescent="0.2">
      <c r="A347" s="35" t="str">
        <f>_xlfn.XLOOKUP(AgentTierChange[[#This Row],[Agent Name]],MasterAgentList[Agent Name],MasterAgentList[FB ID])</f>
        <v>100048263960634</v>
      </c>
      <c r="B347" s="1" t="s">
        <v>79</v>
      </c>
      <c r="C347" s="1" t="s">
        <v>53</v>
      </c>
      <c r="D347" s="18">
        <v>44010</v>
      </c>
      <c r="E347" s="19">
        <v>44039</v>
      </c>
      <c r="F347" s="1">
        <f ca="1">IF(AND(AgentTierChange[[#This Row],[Tier Start Date]]&lt;=TODAY(),AgentTierChange[[#This Row],[Tier End Date]]&gt;TODAY()),1,0)</f>
        <v>0</v>
      </c>
      <c r="G347" s="1">
        <f>IFERROR(IF((_xlfn.XLOOKUP(AgentTierChange[[#This Row],[Agent Name]],MasterAgentList[Agent Name],MasterAgentList[Status])=""),1,0),"")</f>
        <v>1</v>
      </c>
      <c r="H347" s="18">
        <f>_xlfn.XLOOKUP(AgentTierChange[[#This Row],[Agent Name]],MasterAgentList[Agent Name],MasterAgentList[Live Start Date])</f>
        <v>43920</v>
      </c>
      <c r="I347" s="20">
        <f>_xlfn.XLOOKUP(AgentTierChange[[#This Row],[FBID]],MasterAgentList[FB ID],MasterAgentList[Wave])</f>
        <v>27</v>
      </c>
      <c r="J347" s="66" t="str">
        <f t="shared" si="5"/>
        <v>Match</v>
      </c>
    </row>
    <row r="348" spans="1:10" x14ac:dyDescent="0.2">
      <c r="A348" s="35" t="str">
        <f>_xlfn.XLOOKUP(AgentTierChange[[#This Row],[Agent Name]],MasterAgentList[Agent Name],MasterAgentList[FB ID])</f>
        <v>100048263960634</v>
      </c>
      <c r="B348" s="1" t="s">
        <v>79</v>
      </c>
      <c r="C348" s="1" t="s">
        <v>87</v>
      </c>
      <c r="D348" s="18">
        <v>44040</v>
      </c>
      <c r="E348" s="19">
        <v>44066</v>
      </c>
      <c r="F348" s="1">
        <f ca="1">IF(AND(AgentTierChange[[#This Row],[Tier Start Date]]&lt;=TODAY(),AgentTierChange[[#This Row],[Tier End Date]]&gt;TODAY()),1,0)</f>
        <v>0</v>
      </c>
      <c r="G348" s="1">
        <f>IFERROR(IF((_xlfn.XLOOKUP(AgentTierChange[[#This Row],[Agent Name]],MasterAgentList[Agent Name],MasterAgentList[Status])=""),1,0),"")</f>
        <v>1</v>
      </c>
      <c r="H348" s="18">
        <f>_xlfn.XLOOKUP(AgentTierChange[[#This Row],[Agent Name]],MasterAgentList[Agent Name],MasterAgentList[Live Start Date])</f>
        <v>43920</v>
      </c>
      <c r="I348" s="20">
        <f>_xlfn.XLOOKUP(AgentTierChange[[#This Row],[FBID]],MasterAgentList[FB ID],MasterAgentList[Wave])</f>
        <v>27</v>
      </c>
      <c r="J348" s="66" t="str">
        <f t="shared" si="5"/>
        <v>Match</v>
      </c>
    </row>
    <row r="349" spans="1:10" x14ac:dyDescent="0.2">
      <c r="A349" s="35" t="str">
        <f>_xlfn.XLOOKUP(AgentTierChange[[#This Row],[Agent Name]],MasterAgentList[Agent Name],MasterAgentList[FB ID])</f>
        <v>100048263960634</v>
      </c>
      <c r="B349" s="1" t="s">
        <v>79</v>
      </c>
      <c r="C349" s="1" t="s">
        <v>51</v>
      </c>
      <c r="D349" s="18">
        <v>44067</v>
      </c>
      <c r="E349" s="19">
        <v>44247</v>
      </c>
      <c r="F349" s="1">
        <f ca="1">IF(AND(AgentTierChange[[#This Row],[Tier Start Date]]&lt;=TODAY(),AgentTierChange[[#This Row],[Tier End Date]]&gt;TODAY()),1,0)</f>
        <v>0</v>
      </c>
      <c r="G349" s="1">
        <f>IFERROR(IF((_xlfn.XLOOKUP(AgentTierChange[[#This Row],[Agent Name]],MasterAgentList[Agent Name],MasterAgentList[Status])=""),1,0),"")</f>
        <v>1</v>
      </c>
      <c r="H349" s="18">
        <f>_xlfn.XLOOKUP(AgentTierChange[[#This Row],[Agent Name]],MasterAgentList[Agent Name],MasterAgentList[Live Start Date])</f>
        <v>43920</v>
      </c>
      <c r="I349" s="20">
        <f>_xlfn.XLOOKUP(AgentTierChange[[#This Row],[FBID]],MasterAgentList[FB ID],MasterAgentList[Wave])</f>
        <v>27</v>
      </c>
      <c r="J349" s="66" t="str">
        <f t="shared" si="5"/>
        <v>Match</v>
      </c>
    </row>
    <row r="350" spans="1:10" x14ac:dyDescent="0.2">
      <c r="A350" s="35" t="str">
        <f>_xlfn.XLOOKUP(AgentTierChange[[#This Row],[Agent Name]],MasterAgentList[Agent Name],MasterAgentList[FB ID])</f>
        <v>100048263960634</v>
      </c>
      <c r="B350" s="1" t="s">
        <v>79</v>
      </c>
      <c r="C350" s="1" t="s">
        <v>100</v>
      </c>
      <c r="D350" s="18">
        <v>44248</v>
      </c>
      <c r="E350" s="19">
        <f>IF(AgentTierChange[[#This Row],[Tier]]="Nesting",AgentTierChange[[#This Row],[Live Start Date]]+89,IF(AgentTierChange[[#This Row],[Agent Name]]&lt;&gt;B351,54789,""))</f>
        <v>54789</v>
      </c>
      <c r="F350" s="1">
        <f ca="1">IF(AND(AgentTierChange[[#This Row],[Tier Start Date]]&lt;=TODAY(),AgentTierChange[[#This Row],[Tier End Date]]&gt;TODAY()),1,0)</f>
        <v>1</v>
      </c>
      <c r="G350" s="1">
        <f>IFERROR(IF((_xlfn.XLOOKUP(AgentTierChange[[#This Row],[Agent Name]],MasterAgentList[Agent Name],MasterAgentList[Status])=""),1,0),"")</f>
        <v>1</v>
      </c>
      <c r="H350" s="18">
        <f>_xlfn.XLOOKUP(AgentTierChange[[#This Row],[Agent Name]],MasterAgentList[Agent Name],MasterAgentList[Live Start Date])</f>
        <v>43920</v>
      </c>
      <c r="I350" s="20">
        <f>_xlfn.XLOOKUP(AgentTierChange[[#This Row],[FBID]],MasterAgentList[FB ID],MasterAgentList[Wave])</f>
        <v>27</v>
      </c>
      <c r="J350" s="66" t="str">
        <f t="shared" si="5"/>
        <v>Match</v>
      </c>
    </row>
    <row r="351" spans="1:10" x14ac:dyDescent="0.2">
      <c r="A351" s="35" t="str">
        <f>_xlfn.XLOOKUP(AgentTierChange[[#This Row],[Agent Name]],MasterAgentList[Agent Name],MasterAgentList[FB ID])</f>
        <v>100069541159106</v>
      </c>
      <c r="B351" s="29" t="s">
        <v>2847</v>
      </c>
      <c r="C351" s="1" t="s">
        <v>43</v>
      </c>
      <c r="D351" s="24">
        <v>44396</v>
      </c>
      <c r="E351" s="19">
        <f>IF(AgentTierChange[[#This Row],[Tier]]="Nesting",AgentTierChange[[#This Row],[Live Start Date]]+89,IF(AgentTierChange[[#This Row],[Agent Name]]&lt;&gt;B352,54789,""))</f>
        <v>44485</v>
      </c>
      <c r="F351" s="2">
        <f ca="1">IF(AND(AgentTierChange[[#This Row],[Tier Start Date]]&lt;=TODAY(),AgentTierChange[[#This Row],[Tier End Date]]&gt;TODAY()),1,0)</f>
        <v>0</v>
      </c>
      <c r="G351" s="2">
        <f>IFERROR(IF((_xlfn.XLOOKUP(AgentTierChange[[#This Row],[Agent Name]],MasterAgentList[Agent Name],MasterAgentList[Status])=""),1,0),"")</f>
        <v>1</v>
      </c>
      <c r="H351" s="22">
        <f>_xlfn.XLOOKUP(AgentTierChange[[#This Row],[Agent Name]],MasterAgentList[Agent Name],MasterAgentList[Live Start Date])</f>
        <v>44396</v>
      </c>
      <c r="I351" s="20">
        <f>_xlfn.XLOOKUP(AgentTierChange[[#This Row],[FBID]],MasterAgentList[FB ID],MasterAgentList[Wave])</f>
        <v>39</v>
      </c>
      <c r="J351" s="66" t="str">
        <f t="shared" si="5"/>
        <v/>
      </c>
    </row>
    <row r="352" spans="1:10" x14ac:dyDescent="0.2">
      <c r="A352" s="35" t="str">
        <f>_xlfn.XLOOKUP(AgentTierChange[[#This Row],[Agent Name]],MasterAgentList[Agent Name],MasterAgentList[FB ID])</f>
        <v>100069541159106</v>
      </c>
      <c r="B352" s="29" t="s">
        <v>2847</v>
      </c>
      <c r="C352" s="1" t="s">
        <v>53</v>
      </c>
      <c r="D352" s="24">
        <v>44486</v>
      </c>
      <c r="E352" s="19">
        <f>IF(AgentTierChange[[#This Row],[Tier]]="Nesting",AgentTierChange[[#This Row],[Live Start Date]]+89,IF(AgentTierChange[[#This Row],[Agent Name]]&lt;&gt;B353,54789,""))</f>
        <v>54789</v>
      </c>
      <c r="F352" s="2">
        <f ca="1">IF(AND(AgentTierChange[[#This Row],[Tier Start Date]]&lt;=TODAY(),AgentTierChange[[#This Row],[Tier End Date]]&gt;TODAY()),1,0)</f>
        <v>1</v>
      </c>
      <c r="G352" s="2">
        <f>IFERROR(IF((_xlfn.XLOOKUP(AgentTierChange[[#This Row],[Agent Name]],MasterAgentList[Agent Name],MasterAgentList[Status])=""),1,0),"")</f>
        <v>1</v>
      </c>
      <c r="H352" s="22">
        <f>_xlfn.XLOOKUP(AgentTierChange[[#This Row],[Agent Name]],MasterAgentList[Agent Name],MasterAgentList[Live Start Date])</f>
        <v>44396</v>
      </c>
      <c r="I352" s="20">
        <f>_xlfn.XLOOKUP(AgentTierChange[[#This Row],[FBID]],MasterAgentList[FB ID],MasterAgentList[Wave])</f>
        <v>39</v>
      </c>
      <c r="J352" s="66" t="str">
        <f t="shared" si="5"/>
        <v>Match</v>
      </c>
    </row>
    <row r="353" spans="1:10" x14ac:dyDescent="0.2">
      <c r="A353" s="88" t="str">
        <f>_xlfn.XLOOKUP(AgentTierChange[[#This Row],[Agent Name]],MasterAgentList[Agent Name],MasterAgentList[FB ID])</f>
        <v>100072430207670</v>
      </c>
      <c r="B353" s="64" t="s">
        <v>6340</v>
      </c>
      <c r="C353" s="1" t="s">
        <v>43</v>
      </c>
      <c r="D353" s="65">
        <v>44460</v>
      </c>
      <c r="E353" s="19">
        <f>IF(AgentTierChange[[#This Row],[Tier]]="Nesting",AgentTierChange[[#This Row],[Live Start Date]]+89,IF(AgentTierChange[[#This Row],[Agent Name]]&lt;&gt;B354,54789,""))</f>
        <v>44549</v>
      </c>
      <c r="F353" s="66">
        <f ca="1">IF(AND(AgentTierChange[[#This Row],[Tier Start Date]]&lt;=TODAY(),AgentTierChange[[#This Row],[Tier End Date]]&gt;TODAY()),1,0)</f>
        <v>1</v>
      </c>
      <c r="G353" s="66">
        <f>IFERROR(IF((_xlfn.XLOOKUP(AgentTierChange[[#This Row],[Agent Name]],MasterAgentList[Agent Name],MasterAgentList[Status])=""),1,0),"")</f>
        <v>1</v>
      </c>
      <c r="H353" s="67">
        <f>_xlfn.XLOOKUP(AgentTierChange[[#This Row],[Agent Name]],MasterAgentList[Agent Name],MasterAgentList[Live Start Date])</f>
        <v>44460</v>
      </c>
      <c r="I353" s="66">
        <f>_xlfn.XLOOKUP(AgentTierChange[[#This Row],[FBID]],MasterAgentList[FB ID],MasterAgentList[Wave])</f>
        <v>42</v>
      </c>
      <c r="J353" s="66" t="str">
        <f t="shared" si="5"/>
        <v/>
      </c>
    </row>
    <row r="354" spans="1:10" x14ac:dyDescent="0.2">
      <c r="A354" s="88" t="str">
        <f>_xlfn.XLOOKUP(AgentTierChange[[#This Row],[Agent Name]],MasterAgentList[Agent Name],MasterAgentList[FB ID])</f>
        <v>100072430207670</v>
      </c>
      <c r="B354" s="64" t="s">
        <v>6340</v>
      </c>
      <c r="C354" s="64" t="s">
        <v>53</v>
      </c>
      <c r="D354" s="65">
        <v>44550</v>
      </c>
      <c r="E354" s="19">
        <f>IF(AgentTierChange[[#This Row],[Tier]]="Nesting",AgentTierChange[[#This Row],[Live Start Date]]+89,IF(AgentTierChange[[#This Row],[Agent Name]]&lt;&gt;B355,54789,""))</f>
        <v>54789</v>
      </c>
      <c r="F354" s="66">
        <f ca="1">IF(AND(AgentTierChange[[#This Row],[Tier Start Date]]&lt;=TODAY(),AgentTierChange[[#This Row],[Tier End Date]]&gt;TODAY()),1,0)</f>
        <v>0</v>
      </c>
      <c r="G354" s="66">
        <f>IFERROR(IF((_xlfn.XLOOKUP(AgentTierChange[[#This Row],[Agent Name]],MasterAgentList[Agent Name],MasterAgentList[Status])=""),1,0),"")</f>
        <v>1</v>
      </c>
      <c r="H354" s="67">
        <f>_xlfn.XLOOKUP(AgentTierChange[[#This Row],[Agent Name]],MasterAgentList[Agent Name],MasterAgentList[Live Start Date])</f>
        <v>44460</v>
      </c>
      <c r="I354" s="66">
        <f>_xlfn.XLOOKUP(AgentTierChange[[#This Row],[FBID]],MasterAgentList[FB ID],MasterAgentList[Wave])</f>
        <v>42</v>
      </c>
      <c r="J354" s="66" t="str">
        <f t="shared" si="5"/>
        <v>Match</v>
      </c>
    </row>
    <row r="355" spans="1:10" x14ac:dyDescent="0.2">
      <c r="A355" s="35" t="str">
        <f>_xlfn.XLOOKUP(AgentTierChange[[#This Row],[Agent Name]],MasterAgentList[Agent Name],MasterAgentList[FB ID])</f>
        <v>100054419514947</v>
      </c>
      <c r="B355" s="68" t="s">
        <v>97</v>
      </c>
      <c r="C355" s="1" t="s">
        <v>43</v>
      </c>
      <c r="D355" s="18">
        <v>44088</v>
      </c>
      <c r="E355" s="19">
        <f>IF(AgentTierChange[[#This Row],[Tier]]="Nesting",AgentTierChange[[#This Row],[Live Start Date]]+89,IF(AgentTierChange[[#This Row],[Agent Name]]&lt;&gt;B356,54789,""))</f>
        <v>44177</v>
      </c>
      <c r="F355" s="1">
        <f ca="1">IF(AND(AgentTierChange[[#This Row],[Tier Start Date]]&lt;=TODAY(),AgentTierChange[[#This Row],[Tier End Date]]&gt;TODAY()),1,0)</f>
        <v>0</v>
      </c>
      <c r="G355" s="1">
        <f>IFERROR(IF((_xlfn.XLOOKUP(AgentTierChange[[#This Row],[Agent Name]],MasterAgentList[Agent Name],MasterAgentList[Status])=""),1,0),"")</f>
        <v>0</v>
      </c>
      <c r="H355" s="18">
        <f>_xlfn.XLOOKUP(AgentTierChange[[#This Row],[Agent Name]],MasterAgentList[Agent Name],MasterAgentList[Live Start Date])</f>
        <v>44088</v>
      </c>
      <c r="I355" s="20">
        <f>_xlfn.XLOOKUP(AgentTierChange[[#This Row],[FBID]],MasterAgentList[FB ID],MasterAgentList[Wave])</f>
        <v>31</v>
      </c>
      <c r="J355" s="66" t="str">
        <f t="shared" si="5"/>
        <v/>
      </c>
    </row>
    <row r="356" spans="1:10" x14ac:dyDescent="0.2">
      <c r="A356" s="35" t="str">
        <f>_xlfn.XLOOKUP(AgentTierChange[[#This Row],[Agent Name]],MasterAgentList[Agent Name],MasterAgentList[FB ID])</f>
        <v>100054419514947</v>
      </c>
      <c r="B356" s="68" t="s">
        <v>97</v>
      </c>
      <c r="C356" s="1" t="s">
        <v>53</v>
      </c>
      <c r="D356" s="18">
        <v>44178</v>
      </c>
      <c r="E356" s="19">
        <v>44253</v>
      </c>
      <c r="F356" s="1">
        <f ca="1">IF(AND(AgentTierChange[[#This Row],[Tier Start Date]]&lt;=TODAY(),AgentTierChange[[#This Row],[Tier End Date]]&gt;TODAY()),1,0)</f>
        <v>0</v>
      </c>
      <c r="G356" s="1">
        <f>IFERROR(IF((_xlfn.XLOOKUP(AgentTierChange[[#This Row],[Agent Name]],MasterAgentList[Agent Name],MasterAgentList[Status])=""),1,0),"")</f>
        <v>0</v>
      </c>
      <c r="H356" s="18">
        <f>_xlfn.XLOOKUP(AgentTierChange[[#This Row],[Agent Name]],MasterAgentList[Agent Name],MasterAgentList[Live Start Date])</f>
        <v>44088</v>
      </c>
      <c r="I356" s="20">
        <f>_xlfn.XLOOKUP(AgentTierChange[[#This Row],[FBID]],MasterAgentList[FB ID],MasterAgentList[Wave])</f>
        <v>31</v>
      </c>
      <c r="J356" s="66" t="str">
        <f t="shared" si="5"/>
        <v>Match</v>
      </c>
    </row>
    <row r="357" spans="1:10" x14ac:dyDescent="0.2">
      <c r="A357" s="35" t="str">
        <f>_xlfn.XLOOKUP(AgentTierChange[[#This Row],[Agent Name]],MasterAgentList[Agent Name],MasterAgentList[FB ID])</f>
        <v>100054419514947</v>
      </c>
      <c r="B357" s="29" t="s">
        <v>97</v>
      </c>
      <c r="C357" s="1" t="s">
        <v>51</v>
      </c>
      <c r="D357" s="18">
        <v>44254</v>
      </c>
      <c r="E357" s="19">
        <f>IF(AgentTierChange[[#This Row],[Tier]]="Nesting",AgentTierChange[[#This Row],[Live Start Date]]+89,IF(AgentTierChange[[#This Row],[Agent Name]]&lt;&gt;B358,54789,""))</f>
        <v>54789</v>
      </c>
      <c r="F357" s="1">
        <f ca="1">IF(AND(AgentTierChange[[#This Row],[Tier Start Date]]&lt;=TODAY(),AgentTierChange[[#This Row],[Tier End Date]]&gt;TODAY()),1,0)</f>
        <v>1</v>
      </c>
      <c r="G357" s="1">
        <f>IFERROR(IF((_xlfn.XLOOKUP(AgentTierChange[[#This Row],[Agent Name]],MasterAgentList[Agent Name],MasterAgentList[Status])=""),1,0),"")</f>
        <v>0</v>
      </c>
      <c r="H357" s="18">
        <f>_xlfn.XLOOKUP(AgentTierChange[[#This Row],[Agent Name]],MasterAgentList[Agent Name],MasterAgentList[Live Start Date])</f>
        <v>44088</v>
      </c>
      <c r="I357" s="20">
        <f>_xlfn.XLOOKUP(AgentTierChange[[#This Row],[FBID]],MasterAgentList[FB ID],MasterAgentList[Wave])</f>
        <v>31</v>
      </c>
      <c r="J357" s="66" t="str">
        <f t="shared" si="5"/>
        <v>Match</v>
      </c>
    </row>
    <row r="358" spans="1:10" x14ac:dyDescent="0.2">
      <c r="A358" s="88" t="str">
        <f>_xlfn.XLOOKUP(AgentTierChange[[#This Row],[Agent Name]],MasterAgentList[Agent Name],MasterAgentList[FB ID])</f>
        <v>100072348522273</v>
      </c>
      <c r="B358" s="64" t="s">
        <v>6342</v>
      </c>
      <c r="C358" s="1" t="s">
        <v>43</v>
      </c>
      <c r="D358" s="65">
        <v>44460</v>
      </c>
      <c r="E358" s="19">
        <f>IF(AgentTierChange[[#This Row],[Tier]]="Nesting",AgentTierChange[[#This Row],[Live Start Date]]+89,IF(AgentTierChange[[#This Row],[Agent Name]]&lt;&gt;B359,54789,""))</f>
        <v>44549</v>
      </c>
      <c r="F358" s="66">
        <f ca="1">IF(AND(AgentTierChange[[#This Row],[Tier Start Date]]&lt;=TODAY(),AgentTierChange[[#This Row],[Tier End Date]]&gt;TODAY()),1,0)</f>
        <v>1</v>
      </c>
      <c r="G358" s="66">
        <f>IFERROR(IF((_xlfn.XLOOKUP(AgentTierChange[[#This Row],[Agent Name]],MasterAgentList[Agent Name],MasterAgentList[Status])=""),1,0),"")</f>
        <v>1</v>
      </c>
      <c r="H358" s="67">
        <f>_xlfn.XLOOKUP(AgentTierChange[[#This Row],[Agent Name]],MasterAgentList[Agent Name],MasterAgentList[Live Start Date])</f>
        <v>44460</v>
      </c>
      <c r="I358" s="66">
        <f>_xlfn.XLOOKUP(AgentTierChange[[#This Row],[FBID]],MasterAgentList[FB ID],MasterAgentList[Wave])</f>
        <v>42</v>
      </c>
      <c r="J358" s="66" t="str">
        <f t="shared" si="5"/>
        <v/>
      </c>
    </row>
    <row r="359" spans="1:10" x14ac:dyDescent="0.2">
      <c r="A359" s="88" t="str">
        <f>_xlfn.XLOOKUP(AgentTierChange[[#This Row],[Agent Name]],MasterAgentList[Agent Name],MasterAgentList[FB ID])</f>
        <v>100072348522273</v>
      </c>
      <c r="B359" s="64" t="s">
        <v>6342</v>
      </c>
      <c r="C359" s="64" t="s">
        <v>53</v>
      </c>
      <c r="D359" s="65">
        <v>44550</v>
      </c>
      <c r="E359" s="19">
        <f>IF(AgentTierChange[[#This Row],[Tier]]="Nesting",AgentTierChange[[#This Row],[Live Start Date]]+89,IF(AgentTierChange[[#This Row],[Agent Name]]&lt;&gt;B360,54789,""))</f>
        <v>54789</v>
      </c>
      <c r="F359" s="66">
        <f ca="1">IF(AND(AgentTierChange[[#This Row],[Tier Start Date]]&lt;=TODAY(),AgentTierChange[[#This Row],[Tier End Date]]&gt;TODAY()),1,0)</f>
        <v>0</v>
      </c>
      <c r="G359" s="66">
        <f>IFERROR(IF((_xlfn.XLOOKUP(AgentTierChange[[#This Row],[Agent Name]],MasterAgentList[Agent Name],MasterAgentList[Status])=""),1,0),"")</f>
        <v>1</v>
      </c>
      <c r="H359" s="67">
        <f>_xlfn.XLOOKUP(AgentTierChange[[#This Row],[Agent Name]],MasterAgentList[Agent Name],MasterAgentList[Live Start Date])</f>
        <v>44460</v>
      </c>
      <c r="I359" s="66">
        <f>_xlfn.XLOOKUP(AgentTierChange[[#This Row],[FBID]],MasterAgentList[FB ID],MasterAgentList[Wave])</f>
        <v>42</v>
      </c>
      <c r="J359" s="66" t="str">
        <f t="shared" si="5"/>
        <v>Match</v>
      </c>
    </row>
    <row r="360" spans="1:10" x14ac:dyDescent="0.2">
      <c r="A360" s="35" t="str">
        <f>_xlfn.XLOOKUP(AgentTierChange[[#This Row],[Agent Name]],MasterAgentList[Agent Name],MasterAgentList[FB ID])</f>
        <v>100061789305494</v>
      </c>
      <c r="B360" s="29" t="s">
        <v>119</v>
      </c>
      <c r="C360" s="1" t="s">
        <v>43</v>
      </c>
      <c r="D360" s="18">
        <v>44232</v>
      </c>
      <c r="E360" s="19">
        <f>IF(AgentTierChange[[#This Row],[Tier]]="Nesting",AgentTierChange[[#This Row],[Live Start Date]]+89,IF(AgentTierChange[[#This Row],[Agent Name]]&lt;&gt;B361,54789,""))</f>
        <v>44321</v>
      </c>
      <c r="F360" s="1">
        <f ca="1">IF(AND(AgentTierChange[[#This Row],[Tier Start Date]]&lt;=TODAY(),AgentTierChange[[#This Row],[Tier End Date]]&gt;TODAY()),1,0)</f>
        <v>0</v>
      </c>
      <c r="G360" s="1">
        <f>IFERROR(IF((_xlfn.XLOOKUP(AgentTierChange[[#This Row],[Agent Name]],MasterAgentList[Agent Name],MasterAgentList[Status])=""),1,0),"")</f>
        <v>0</v>
      </c>
      <c r="H360" s="18">
        <f>_xlfn.XLOOKUP(AgentTierChange[[#This Row],[Agent Name]],MasterAgentList[Agent Name],MasterAgentList[Live Start Date])</f>
        <v>44232</v>
      </c>
      <c r="I360" s="20">
        <f>_xlfn.XLOOKUP(AgentTierChange[[#This Row],[FBID]],MasterAgentList[FB ID],MasterAgentList[Wave])</f>
        <v>33</v>
      </c>
      <c r="J360" s="66" t="str">
        <f t="shared" si="5"/>
        <v/>
      </c>
    </row>
    <row r="361" spans="1:10" x14ac:dyDescent="0.2">
      <c r="A361" s="35" t="str">
        <f>_xlfn.XLOOKUP(AgentTierChange[[#This Row],[Agent Name]],MasterAgentList[Agent Name],MasterAgentList[FB ID])</f>
        <v>100061789305494</v>
      </c>
      <c r="B361" s="29" t="s">
        <v>156</v>
      </c>
      <c r="C361" s="1" t="s">
        <v>51</v>
      </c>
      <c r="D361" s="18">
        <v>44322</v>
      </c>
      <c r="E361" s="19">
        <f>IF(AgentTierChange[[#This Row],[Tier]]="Nesting",AgentTierChange[[#This Row],[Live Start Date]]+89,IF(AgentTierChange[[#This Row],[Agent Name]]&lt;&gt;B362,54789,""))</f>
        <v>54789</v>
      </c>
      <c r="F361" s="1">
        <f ca="1">IF(AND(AgentTierChange[[#This Row],[Tier Start Date]]&lt;=TODAY(),AgentTierChange[[#This Row],[Tier End Date]]&gt;TODAY()),1,0)</f>
        <v>1</v>
      </c>
      <c r="G361" s="1">
        <f>IFERROR(IF((_xlfn.XLOOKUP(AgentTierChange[[#This Row],[Agent Name]],MasterAgentList[Agent Name],MasterAgentList[Status])=""),1,0),"")</f>
        <v>0</v>
      </c>
      <c r="H361" s="18">
        <f>_xlfn.XLOOKUP(AgentTierChange[[#This Row],[Agent Name]],MasterAgentList[Agent Name],MasterAgentList[Live Start Date])</f>
        <v>44232</v>
      </c>
      <c r="I361" s="20">
        <f>_xlfn.XLOOKUP(AgentTierChange[[#This Row],[FBID]],MasterAgentList[FB ID],MasterAgentList[Wave])</f>
        <v>33</v>
      </c>
      <c r="J361" s="66" t="str">
        <f t="shared" si="5"/>
        <v>Match</v>
      </c>
    </row>
    <row r="362" spans="1:10" x14ac:dyDescent="0.2">
      <c r="A362" s="88" t="str">
        <f>_xlfn.XLOOKUP(AgentTierChange[[#This Row],[Agent Name]],MasterAgentList[Agent Name],MasterAgentList[FB ID])</f>
        <v>100073293701077</v>
      </c>
      <c r="B362" s="64" t="s">
        <v>6438</v>
      </c>
      <c r="C362" s="64" t="s">
        <v>43</v>
      </c>
      <c r="D362" s="65">
        <v>44488</v>
      </c>
      <c r="E362" s="19">
        <f>IF(AgentTierChange[[#This Row],[Tier]]="Nesting",AgentTierChange[[#This Row],[Live Start Date]]+89,IF(AgentTierChange[[#This Row],[Agent Name]]&lt;&gt;B363,54789,""))</f>
        <v>44577</v>
      </c>
      <c r="F362" s="66">
        <f ca="1">IF(AND(AgentTierChange[[#This Row],[Tier Start Date]]&lt;=TODAY(),AgentTierChange[[#This Row],[Tier End Date]]&gt;TODAY()),1,0)</f>
        <v>1</v>
      </c>
      <c r="G362" s="66">
        <f>IFERROR(IF((_xlfn.XLOOKUP(AgentTierChange[[#This Row],[Agent Name]],MasterAgentList[Agent Name],MasterAgentList[Status])=""),1,0),"")</f>
        <v>1</v>
      </c>
      <c r="H362" s="67">
        <f>_xlfn.XLOOKUP(AgentTierChange[[#This Row],[Agent Name]],MasterAgentList[Agent Name],MasterAgentList[Live Start Date])</f>
        <v>44488</v>
      </c>
      <c r="I362" s="66">
        <f>_xlfn.XLOOKUP(AgentTierChange[[#This Row],[FBID]],MasterAgentList[FB ID],MasterAgentList[Wave])</f>
        <v>43</v>
      </c>
      <c r="J362" s="66" t="str">
        <f t="shared" si="5"/>
        <v/>
      </c>
    </row>
    <row r="363" spans="1:10" x14ac:dyDescent="0.2">
      <c r="A363" s="88" t="str">
        <f>_xlfn.XLOOKUP(AgentTierChange[[#This Row],[Agent Name]],MasterAgentList[Agent Name],MasterAgentList[FB ID])</f>
        <v>100073293701077</v>
      </c>
      <c r="B363" s="64" t="s">
        <v>6438</v>
      </c>
      <c r="C363" s="64" t="s">
        <v>53</v>
      </c>
      <c r="D363" s="65">
        <v>44578</v>
      </c>
      <c r="E363" s="19">
        <f>IF(AgentTierChange[[#This Row],[Tier]]="Nesting",AgentTierChange[[#This Row],[Live Start Date]]+89,IF(AgentTierChange[[#This Row],[Agent Name]]&lt;&gt;B364,54789,""))</f>
        <v>54789</v>
      </c>
      <c r="F363" s="66">
        <f ca="1">IF(AND(AgentTierChange[[#This Row],[Tier Start Date]]&lt;=TODAY(),AgentTierChange[[#This Row],[Tier End Date]]&gt;TODAY()),1,0)</f>
        <v>0</v>
      </c>
      <c r="G363" s="66">
        <f>IFERROR(IF((_xlfn.XLOOKUP(AgentTierChange[[#This Row],[Agent Name]],MasterAgentList[Agent Name],MasterAgentList[Status])=""),1,0),"")</f>
        <v>1</v>
      </c>
      <c r="H363" s="67">
        <f>_xlfn.XLOOKUP(AgentTierChange[[#This Row],[Agent Name]],MasterAgentList[Agent Name],MasterAgentList[Live Start Date])</f>
        <v>44488</v>
      </c>
      <c r="I363" s="66">
        <f>_xlfn.XLOOKUP(AgentTierChange[[#This Row],[FBID]],MasterAgentList[FB ID],MasterAgentList[Wave])</f>
        <v>43</v>
      </c>
      <c r="J363" s="66" t="str">
        <f t="shared" si="5"/>
        <v>Match</v>
      </c>
    </row>
    <row r="364" spans="1:10" x14ac:dyDescent="0.2">
      <c r="A364" s="35" t="str">
        <f>_xlfn.XLOOKUP(AgentTierChange[[#This Row],[Agent Name]],MasterAgentList[Agent Name],MasterAgentList[FB ID])</f>
        <v>100043213658009</v>
      </c>
      <c r="B364" s="1" t="s">
        <v>63</v>
      </c>
      <c r="C364" s="1" t="s">
        <v>43</v>
      </c>
      <c r="D364" s="18">
        <v>43787</v>
      </c>
      <c r="E364" s="19">
        <f>IF(AgentTierChange[[#This Row],[Tier]]="Nesting",AgentTierChange[[#This Row],[Live Start Date]]+89,IF(AgentTierChange[[#This Row],[Agent Name]]&lt;&gt;B365,54789,""))</f>
        <v>43876</v>
      </c>
      <c r="F364" s="1">
        <f ca="1">IF(AND(AgentTierChange[[#This Row],[Tier Start Date]]&lt;=TODAY(),AgentTierChange[[#This Row],[Tier End Date]]&gt;TODAY()),1,0)</f>
        <v>0</v>
      </c>
      <c r="G364" s="1">
        <f>IFERROR(IF((_xlfn.XLOOKUP(AgentTierChange[[#This Row],[Agent Name]],MasterAgentList[Agent Name],MasterAgentList[Status])=""),1,0),"")</f>
        <v>1</v>
      </c>
      <c r="H364" s="18">
        <f>_xlfn.XLOOKUP(AgentTierChange[[#This Row],[Agent Name]],MasterAgentList[Agent Name],MasterAgentList[Live Start Date])</f>
        <v>43787</v>
      </c>
      <c r="I364" s="20">
        <f>_xlfn.XLOOKUP(AgentTierChange[[#This Row],[FBID]],MasterAgentList[FB ID],MasterAgentList[Wave])</f>
        <v>24</v>
      </c>
      <c r="J364" s="66" t="str">
        <f t="shared" si="5"/>
        <v/>
      </c>
    </row>
    <row r="365" spans="1:10" x14ac:dyDescent="0.2">
      <c r="A365" s="35" t="str">
        <f>_xlfn.XLOOKUP(AgentTierChange[[#This Row],[Agent Name]],MasterAgentList[Agent Name],MasterAgentList[FB ID])</f>
        <v>100043213658009</v>
      </c>
      <c r="B365" s="1" t="s">
        <v>63</v>
      </c>
      <c r="C365" s="1" t="s">
        <v>53</v>
      </c>
      <c r="D365" s="18">
        <v>43877</v>
      </c>
      <c r="E365" s="19">
        <v>43982</v>
      </c>
      <c r="F365" s="1">
        <f ca="1">IF(AND(AgentTierChange[[#This Row],[Tier Start Date]]&lt;=TODAY(),AgentTierChange[[#This Row],[Tier End Date]]&gt;TODAY()),1,0)</f>
        <v>0</v>
      </c>
      <c r="G365" s="21">
        <f>IFERROR(IF((_xlfn.XLOOKUP(AgentTierChange[[#This Row],[Agent Name]],MasterAgentList[Agent Name],MasterAgentList[Status])=""),1,0),"")</f>
        <v>1</v>
      </c>
      <c r="H365" s="18">
        <f>_xlfn.XLOOKUP(AgentTierChange[[#This Row],[Agent Name]],MasterAgentList[Agent Name],MasterAgentList[Live Start Date])</f>
        <v>43787</v>
      </c>
      <c r="I365" s="20">
        <f>_xlfn.XLOOKUP(AgentTierChange[[#This Row],[FBID]],MasterAgentList[FB ID],MasterAgentList[Wave])</f>
        <v>24</v>
      </c>
      <c r="J365" s="66" t="str">
        <f t="shared" si="5"/>
        <v>Match</v>
      </c>
    </row>
    <row r="366" spans="1:10" x14ac:dyDescent="0.2">
      <c r="A366" s="35" t="str">
        <f>_xlfn.XLOOKUP(AgentTierChange[[#This Row],[Agent Name]],MasterAgentList[Agent Name],MasterAgentList[FB ID])</f>
        <v>100043213658009</v>
      </c>
      <c r="B366" s="1" t="s">
        <v>63</v>
      </c>
      <c r="C366" s="1" t="s">
        <v>51</v>
      </c>
      <c r="D366" s="18">
        <v>43983</v>
      </c>
      <c r="E366" s="19">
        <v>44086</v>
      </c>
      <c r="F366" s="1">
        <f ca="1">IF(AND(AgentTierChange[[#This Row],[Tier Start Date]]&lt;=TODAY(),AgentTierChange[[#This Row],[Tier End Date]]&gt;TODAY()),1,0)</f>
        <v>0</v>
      </c>
      <c r="G366" s="1">
        <f>IFERROR(IF((_xlfn.XLOOKUP(AgentTierChange[[#This Row],[Agent Name]],MasterAgentList[Agent Name],MasterAgentList[Status])=""),1,0),"")</f>
        <v>1</v>
      </c>
      <c r="H366" s="18">
        <f>_xlfn.XLOOKUP(AgentTierChange[[#This Row],[Agent Name]],MasterAgentList[Agent Name],MasterAgentList[Live Start Date])</f>
        <v>43787</v>
      </c>
      <c r="I366" s="20">
        <f>_xlfn.XLOOKUP(AgentTierChange[[#This Row],[FBID]],MasterAgentList[FB ID],MasterAgentList[Wave])</f>
        <v>24</v>
      </c>
      <c r="J366" s="66" t="str">
        <f t="shared" si="5"/>
        <v>Match</v>
      </c>
    </row>
    <row r="367" spans="1:10" x14ac:dyDescent="0.2">
      <c r="A367" s="35" t="str">
        <f>_xlfn.XLOOKUP(AgentTierChange[[#This Row],[Agent Name]],MasterAgentList[Agent Name],MasterAgentList[FB ID])</f>
        <v>100043213658009</v>
      </c>
      <c r="B367" s="1" t="s">
        <v>63</v>
      </c>
      <c r="C367" s="1" t="s">
        <v>87</v>
      </c>
      <c r="D367" s="18">
        <v>44087</v>
      </c>
      <c r="E367" s="19">
        <v>44114</v>
      </c>
      <c r="F367" s="1">
        <f ca="1">IF(AND(AgentTierChange[[#This Row],[Tier Start Date]]&lt;=TODAY(),AgentTierChange[[#This Row],[Tier End Date]]&gt;TODAY()),1,0)</f>
        <v>0</v>
      </c>
      <c r="G367" s="21">
        <f>IFERROR(IF((_xlfn.XLOOKUP(AgentTierChange[[#This Row],[Agent Name]],MasterAgentList[Agent Name],MasterAgentList[Status])=""),1,0),"")</f>
        <v>1</v>
      </c>
      <c r="H367" s="18">
        <f>_xlfn.XLOOKUP(AgentTierChange[[#This Row],[Agent Name]],MasterAgentList[Agent Name],MasterAgentList[Live Start Date])</f>
        <v>43787</v>
      </c>
      <c r="I367" s="20">
        <f>_xlfn.XLOOKUP(AgentTierChange[[#This Row],[FBID]],MasterAgentList[FB ID],MasterAgentList[Wave])</f>
        <v>24</v>
      </c>
      <c r="J367" s="66" t="str">
        <f t="shared" si="5"/>
        <v>Match</v>
      </c>
    </row>
    <row r="368" spans="1:10" x14ac:dyDescent="0.2">
      <c r="A368" s="35" t="str">
        <f>_xlfn.XLOOKUP(AgentTierChange[[#This Row],[Agent Name]],MasterAgentList[Agent Name],MasterAgentList[FB ID])</f>
        <v>100043213658009</v>
      </c>
      <c r="B368" s="1" t="s">
        <v>63</v>
      </c>
      <c r="C368" s="1" t="s">
        <v>51</v>
      </c>
      <c r="D368" s="18">
        <v>44115</v>
      </c>
      <c r="E368" s="19">
        <f>IF(AgentTierChange[[#This Row],[Tier]]="Nesting",AgentTierChange[[#This Row],[Live Start Date]]+89,IF(AgentTierChange[[#This Row],[Agent Name]]&lt;&gt;B369,54789,""))</f>
        <v>54789</v>
      </c>
      <c r="F368" s="1">
        <f ca="1">IF(AND(AgentTierChange[[#This Row],[Tier Start Date]]&lt;=TODAY(),AgentTierChange[[#This Row],[Tier End Date]]&gt;TODAY()),1,0)</f>
        <v>1</v>
      </c>
      <c r="G368" s="1">
        <f>IFERROR(IF((_xlfn.XLOOKUP(AgentTierChange[[#This Row],[Agent Name]],MasterAgentList[Agent Name],MasterAgentList[Status])=""),1,0),"")</f>
        <v>1</v>
      </c>
      <c r="H368" s="18">
        <f>_xlfn.XLOOKUP(AgentTierChange[[#This Row],[Agent Name]],MasterAgentList[Agent Name],MasterAgentList[Live Start Date])</f>
        <v>43787</v>
      </c>
      <c r="I368" s="20">
        <f>_xlfn.XLOOKUP(AgentTierChange[[#This Row],[FBID]],MasterAgentList[FB ID],MasterAgentList[Wave])</f>
        <v>24</v>
      </c>
      <c r="J368" s="66" t="str">
        <f t="shared" si="5"/>
        <v>Match</v>
      </c>
    </row>
    <row r="369" spans="1:10" x14ac:dyDescent="0.2">
      <c r="A369" s="35" t="str">
        <f>_xlfn.XLOOKUP(AgentTierChange[[#This Row],[Agent Name]],MasterAgentList[Agent Name],MasterAgentList[FB ID])</f>
        <v>100054677200530</v>
      </c>
      <c r="B369" s="28" t="s">
        <v>98</v>
      </c>
      <c r="C369" s="1" t="s">
        <v>43</v>
      </c>
      <c r="D369" s="18">
        <v>44088</v>
      </c>
      <c r="E369" s="19">
        <f>IF(AgentTierChange[[#This Row],[Tier]]="Nesting",AgentTierChange[[#This Row],[Live Start Date]]+89,IF(AgentTierChange[[#This Row],[Agent Name]]&lt;&gt;B370,54789,""))</f>
        <v>44177</v>
      </c>
      <c r="F369" s="1">
        <f ca="1">IF(AND(AgentTierChange[[#This Row],[Tier Start Date]]&lt;=TODAY(),AgentTierChange[[#This Row],[Tier End Date]]&gt;TODAY()),1,0)</f>
        <v>0</v>
      </c>
      <c r="G369" s="21">
        <f>IFERROR(IF((_xlfn.XLOOKUP(AgentTierChange[[#This Row],[Agent Name]],MasterAgentList[Agent Name],MasterAgentList[Status])=""),1,0),"")</f>
        <v>0</v>
      </c>
      <c r="H369" s="18">
        <f>_xlfn.XLOOKUP(AgentTierChange[[#This Row],[Agent Name]],MasterAgentList[Agent Name],MasterAgentList[Live Start Date])</f>
        <v>44088</v>
      </c>
      <c r="I369" s="20">
        <f>_xlfn.XLOOKUP(AgentTierChange[[#This Row],[FBID]],MasterAgentList[FB ID],MasterAgentList[Wave])</f>
        <v>31</v>
      </c>
      <c r="J369" s="66" t="str">
        <f t="shared" si="5"/>
        <v/>
      </c>
    </row>
    <row r="370" spans="1:10" x14ac:dyDescent="0.2">
      <c r="A370" s="35" t="str">
        <f>_xlfn.XLOOKUP(AgentTierChange[[#This Row],[Agent Name]],MasterAgentList[Agent Name],MasterAgentList[FB ID])</f>
        <v>100054677200530</v>
      </c>
      <c r="B370" s="28" t="s">
        <v>98</v>
      </c>
      <c r="C370" s="1" t="s">
        <v>53</v>
      </c>
      <c r="D370" s="18">
        <v>44178</v>
      </c>
      <c r="E370" s="19">
        <v>44183</v>
      </c>
      <c r="F370" s="1">
        <f ca="1">IF(AND(AgentTierChange[[#This Row],[Tier Start Date]]&lt;=TODAY(),AgentTierChange[[#This Row],[Tier End Date]]&gt;TODAY()),1,0)</f>
        <v>0</v>
      </c>
      <c r="G370" s="1">
        <f>IFERROR(IF((_xlfn.XLOOKUP(AgentTierChange[[#This Row],[Agent Name]],MasterAgentList[Agent Name],MasterAgentList[Status])=""),1,0),"")</f>
        <v>0</v>
      </c>
      <c r="H370" s="18">
        <f>_xlfn.XLOOKUP(AgentTierChange[[#This Row],[Agent Name]],MasterAgentList[Agent Name],MasterAgentList[Live Start Date])</f>
        <v>44088</v>
      </c>
      <c r="I370" s="20">
        <f>_xlfn.XLOOKUP(AgentTierChange[[#This Row],[FBID]],MasterAgentList[FB ID],MasterAgentList[Wave])</f>
        <v>31</v>
      </c>
      <c r="J370" s="66" t="str">
        <f t="shared" si="5"/>
        <v>Match</v>
      </c>
    </row>
    <row r="371" spans="1:10" x14ac:dyDescent="0.2">
      <c r="A371" s="35" t="str">
        <f>_xlfn.XLOOKUP(AgentTierChange[[#This Row],[Agent Name]],MasterAgentList[Agent Name],MasterAgentList[FB ID])</f>
        <v>100054677200530</v>
      </c>
      <c r="B371" s="1" t="s">
        <v>98</v>
      </c>
      <c r="C371" s="1" t="s">
        <v>51</v>
      </c>
      <c r="D371" s="18">
        <v>44184</v>
      </c>
      <c r="E371" s="19">
        <f>IF(AgentTierChange[[#This Row],[Tier]]="Nesting",AgentTierChange[[#This Row],[Live Start Date]]+89,IF(AgentTierChange[[#This Row],[Agent Name]]&lt;&gt;B372,54789,""))</f>
        <v>54789</v>
      </c>
      <c r="F371" s="1">
        <f ca="1">IF(AND(AgentTierChange[[#This Row],[Tier Start Date]]&lt;=TODAY(),AgentTierChange[[#This Row],[Tier End Date]]&gt;TODAY()),1,0)</f>
        <v>1</v>
      </c>
      <c r="G371" s="1">
        <f>IFERROR(IF((_xlfn.XLOOKUP(AgentTierChange[[#This Row],[Agent Name]],MasterAgentList[Agent Name],MasterAgentList[Status])=""),1,0),"")</f>
        <v>0</v>
      </c>
      <c r="H371" s="18">
        <f>_xlfn.XLOOKUP(AgentTierChange[[#This Row],[Agent Name]],MasterAgentList[Agent Name],MasterAgentList[Live Start Date])</f>
        <v>44088</v>
      </c>
      <c r="I371" s="20">
        <f>_xlfn.XLOOKUP(AgentTierChange[[#This Row],[FBID]],MasterAgentList[FB ID],MasterAgentList[Wave])</f>
        <v>31</v>
      </c>
      <c r="J371" s="66" t="str">
        <f t="shared" si="5"/>
        <v>Match</v>
      </c>
    </row>
    <row r="372" spans="1:10" x14ac:dyDescent="0.2">
      <c r="A372" s="35" t="str">
        <f>_xlfn.XLOOKUP(AgentTierChange[[#This Row],[Agent Name]],MasterAgentList[Agent Name],MasterAgentList[FB ID])</f>
        <v>100061583571141</v>
      </c>
      <c r="B372" s="1" t="s">
        <v>115</v>
      </c>
      <c r="C372" s="1" t="s">
        <v>43</v>
      </c>
      <c r="D372" s="18">
        <v>44232</v>
      </c>
      <c r="E372" s="19">
        <f>IF(AgentTierChange[[#This Row],[Tier]]="Nesting",AgentTierChange[[#This Row],[Live Start Date]]+89,IF(AgentTierChange[[#This Row],[Agent Name]]&lt;&gt;B373,54789,""))</f>
        <v>44321</v>
      </c>
      <c r="F372" s="1">
        <f ca="1">IF(AND(AgentTierChange[[#This Row],[Tier Start Date]]&lt;=TODAY(),AgentTierChange[[#This Row],[Tier End Date]]&gt;TODAY()),1,0)</f>
        <v>0</v>
      </c>
      <c r="G372" s="21">
        <f>IFERROR(IF((_xlfn.XLOOKUP(AgentTierChange[[#This Row],[Agent Name]],MasterAgentList[Agent Name],MasterAgentList[Status])=""),1,0),"")</f>
        <v>1</v>
      </c>
      <c r="H372" s="18">
        <f>_xlfn.XLOOKUP(AgentTierChange[[#This Row],[Agent Name]],MasterAgentList[Agent Name],MasterAgentList[Live Start Date])</f>
        <v>44232</v>
      </c>
      <c r="I372" s="20">
        <f>_xlfn.XLOOKUP(AgentTierChange[[#This Row],[FBID]],MasterAgentList[FB ID],MasterAgentList[Wave])</f>
        <v>33</v>
      </c>
      <c r="J372" s="66" t="str">
        <f t="shared" si="5"/>
        <v/>
      </c>
    </row>
    <row r="373" spans="1:10" x14ac:dyDescent="0.2">
      <c r="A373" s="35" t="str">
        <f>_xlfn.XLOOKUP(AgentTierChange[[#This Row],[Agent Name]],MasterAgentList[Agent Name],MasterAgentList[FB ID])</f>
        <v>100061583571141</v>
      </c>
      <c r="B373" s="29" t="s">
        <v>115</v>
      </c>
      <c r="C373" s="1" t="s">
        <v>53</v>
      </c>
      <c r="D373" s="18">
        <v>44322</v>
      </c>
      <c r="E373" s="19">
        <v>44342</v>
      </c>
      <c r="F373" s="1">
        <f ca="1">IF(AND(AgentTierChange[[#This Row],[Tier Start Date]]&lt;=TODAY(),AgentTierChange[[#This Row],[Tier End Date]]&gt;TODAY()),1,0)</f>
        <v>0</v>
      </c>
      <c r="G373" s="1">
        <f>IFERROR(IF((_xlfn.XLOOKUP(AgentTierChange[[#This Row],[Agent Name]],MasterAgentList[Agent Name],MasterAgentList[Status])=""),1,0),"")</f>
        <v>1</v>
      </c>
      <c r="H373" s="18">
        <f>_xlfn.XLOOKUP(AgentTierChange[[#This Row],[Agent Name]],MasterAgentList[Agent Name],MasterAgentList[Live Start Date])</f>
        <v>44232</v>
      </c>
      <c r="I373" s="20">
        <f>_xlfn.XLOOKUP(AgentTierChange[[#This Row],[FBID]],MasterAgentList[FB ID],MasterAgentList[Wave])</f>
        <v>33</v>
      </c>
      <c r="J373" s="66" t="str">
        <f t="shared" si="5"/>
        <v>Match</v>
      </c>
    </row>
    <row r="374" spans="1:10" x14ac:dyDescent="0.2">
      <c r="A374" s="87" t="str">
        <f>_xlfn.XLOOKUP(AgentTierChange[[#This Row],[Agent Name]],MasterAgentList[Agent Name],MasterAgentList[FB ID])</f>
        <v>100061583571141</v>
      </c>
      <c r="B374" s="29" t="s">
        <v>115</v>
      </c>
      <c r="C374" s="5" t="s">
        <v>51</v>
      </c>
      <c r="D374" s="18">
        <v>44343</v>
      </c>
      <c r="E374" s="19">
        <f>IF(AgentTierChange[[#This Row],[Tier]]="Nesting",AgentTierChange[[#This Row],[Live Start Date]]+89,IF(AgentTierChange[[#This Row],[Agent Name]]&lt;&gt;B375,54789,""))</f>
        <v>54789</v>
      </c>
      <c r="F374" s="2">
        <f ca="1">IF(AND(AgentTierChange[[#This Row],[Tier Start Date]]&lt;=TODAY(),AgentTierChange[[#This Row],[Tier End Date]]&gt;TODAY()),1,0)</f>
        <v>1</v>
      </c>
      <c r="G374" s="2">
        <f>IFERROR(IF((_xlfn.XLOOKUP(AgentTierChange[[#This Row],[Agent Name]],MasterAgentList[Agent Name],MasterAgentList[Status])=""),1,0),"")</f>
        <v>1</v>
      </c>
      <c r="H374" s="22">
        <f>_xlfn.XLOOKUP(AgentTierChange[[#This Row],[Agent Name]],MasterAgentList[Agent Name],MasterAgentList[Live Start Date])</f>
        <v>44232</v>
      </c>
      <c r="I374" s="20">
        <f>_xlfn.XLOOKUP(AgentTierChange[[#This Row],[FBID]],MasterAgentList[FB ID],MasterAgentList[Wave])</f>
        <v>33</v>
      </c>
      <c r="J374" s="66" t="str">
        <f t="shared" si="5"/>
        <v>Match</v>
      </c>
    </row>
    <row r="375" spans="1:10" x14ac:dyDescent="0.2">
      <c r="A375" s="35" t="str">
        <f>_xlfn.XLOOKUP(AgentTierChange[[#This Row],[Agent Name]],MasterAgentList[Agent Name],MasterAgentList[FB ID])</f>
        <v>100023037340014</v>
      </c>
      <c r="B375" s="29" t="s">
        <v>123</v>
      </c>
      <c r="C375" s="1" t="s">
        <v>127</v>
      </c>
      <c r="D375" s="18">
        <v>43080</v>
      </c>
      <c r="E375" s="19">
        <f>IF(AgentTierChange[[#This Row],[Tier]]="Nesting",AgentTierChange[[#This Row],[Live Start Date]]+89,IF(AgentTierChange[[#This Row],[Agent Name]]&lt;&gt;B376,54789,""))</f>
        <v>54789</v>
      </c>
      <c r="F375" s="1">
        <f ca="1">IF(AND(AgentTierChange[[#This Row],[Tier Start Date]]&lt;=TODAY(),AgentTierChange[[#This Row],[Tier End Date]]&gt;TODAY()),1,0)</f>
        <v>1</v>
      </c>
      <c r="G375" s="1">
        <f>IFERROR(IF((_xlfn.XLOOKUP(AgentTierChange[[#This Row],[Agent Name]],MasterAgentList[Agent Name],MasterAgentList[Status])=""),1,0),"")</f>
        <v>0</v>
      </c>
      <c r="H375" s="18">
        <f>_xlfn.XLOOKUP(AgentTierChange[[#This Row],[Agent Name]],MasterAgentList[Agent Name],MasterAgentList[Live Start Date])</f>
        <v>43080</v>
      </c>
      <c r="I375" s="20">
        <f>_xlfn.XLOOKUP(AgentTierChange[[#This Row],[FBID]],MasterAgentList[FB ID],MasterAgentList[Wave])</f>
        <v>7</v>
      </c>
      <c r="J375" s="66" t="str">
        <f t="shared" si="5"/>
        <v/>
      </c>
    </row>
    <row r="376" spans="1:10" x14ac:dyDescent="0.2">
      <c r="A376" s="35" t="str">
        <f>_xlfn.XLOOKUP(AgentTierChange[[#This Row],[Agent Name]],MasterAgentList[Agent Name],MasterAgentList[FB ID])</f>
        <v>100024976401707</v>
      </c>
      <c r="B376" s="29" t="s">
        <v>20</v>
      </c>
      <c r="C376" s="1" t="s">
        <v>127</v>
      </c>
      <c r="D376" s="18">
        <v>43206</v>
      </c>
      <c r="E376" s="19">
        <f>IF(AgentTierChange[[#This Row],[Tier]]="Nesting",AgentTierChange[[#This Row],[Live Start Date]]+89,IF(AgentTierChange[[#This Row],[Agent Name]]&lt;&gt;B377,54789,""))</f>
        <v>54789</v>
      </c>
      <c r="F376" s="1">
        <f ca="1">IF(AND(AgentTierChange[[#This Row],[Tier Start Date]]&lt;=TODAY(),AgentTierChange[[#This Row],[Tier End Date]]&gt;TODAY()),1,0)</f>
        <v>1</v>
      </c>
      <c r="G376" s="1">
        <f>IFERROR(IF((_xlfn.XLOOKUP(AgentTierChange[[#This Row],[Agent Name]],MasterAgentList[Agent Name],MasterAgentList[Status])=""),1,0),"")</f>
        <v>0</v>
      </c>
      <c r="H376" s="18">
        <f>_xlfn.XLOOKUP(AgentTierChange[[#This Row],[Agent Name]],MasterAgentList[Agent Name],MasterAgentList[Live Start Date])</f>
        <v>43206</v>
      </c>
      <c r="I376" s="20">
        <f>_xlfn.XLOOKUP(AgentTierChange[[#This Row],[FBID]],MasterAgentList[FB ID],MasterAgentList[Wave])</f>
        <v>9</v>
      </c>
      <c r="J376" s="66" t="str">
        <f t="shared" si="5"/>
        <v/>
      </c>
    </row>
    <row r="377" spans="1:10" x14ac:dyDescent="0.2">
      <c r="A377" s="35" t="str">
        <f>_xlfn.XLOOKUP(AgentTierChange[[#This Row],[Agent Name]],MasterAgentList[Agent Name],MasterAgentList[FB ID])</f>
        <v>100026332093758</v>
      </c>
      <c r="B377" s="29" t="s">
        <v>95</v>
      </c>
      <c r="C377" s="1" t="s">
        <v>43</v>
      </c>
      <c r="D377" s="18">
        <v>44074</v>
      </c>
      <c r="E377" s="19">
        <f>IF(AgentTierChange[[#This Row],[Tier]]="Nesting",AgentTierChange[[#This Row],[Live Start Date]]+89,IF(AgentTierChange[[#This Row],[Agent Name]]&lt;&gt;B378,54789,""))</f>
        <v>44163</v>
      </c>
      <c r="F377" s="1">
        <f ca="1">IF(AND(AgentTierChange[[#This Row],[Tier Start Date]]&lt;=TODAY(),AgentTierChange[[#This Row],[Tier End Date]]&gt;TODAY()),1,0)</f>
        <v>0</v>
      </c>
      <c r="G377" s="1">
        <f>IFERROR(IF((_xlfn.XLOOKUP(AgentTierChange[[#This Row],[Agent Name]],MasterAgentList[Agent Name],MasterAgentList[Status])=""),1,0),"")</f>
        <v>0</v>
      </c>
      <c r="H377" s="18">
        <f>_xlfn.XLOOKUP(AgentTierChange[[#This Row],[Agent Name]],MasterAgentList[Agent Name],MasterAgentList[Live Start Date])</f>
        <v>44074</v>
      </c>
      <c r="I377" s="20">
        <f>_xlfn.XLOOKUP(AgentTierChange[[#This Row],[FBID]],MasterAgentList[FB ID],MasterAgentList[Wave])</f>
        <v>30</v>
      </c>
      <c r="J377" s="66" t="str">
        <f t="shared" si="5"/>
        <v/>
      </c>
    </row>
    <row r="378" spans="1:10" x14ac:dyDescent="0.2">
      <c r="A378" s="35" t="str">
        <f>_xlfn.XLOOKUP(AgentTierChange[[#This Row],[Agent Name]],MasterAgentList[Agent Name],MasterAgentList[FB ID])</f>
        <v>100026332093758</v>
      </c>
      <c r="B378" s="29" t="s">
        <v>95</v>
      </c>
      <c r="C378" s="1" t="s">
        <v>53</v>
      </c>
      <c r="D378" s="18">
        <v>44164</v>
      </c>
      <c r="E378" s="19">
        <v>44201</v>
      </c>
      <c r="F378" s="1">
        <f ca="1">IF(AND(AgentTierChange[[#This Row],[Tier Start Date]]&lt;=TODAY(),AgentTierChange[[#This Row],[Tier End Date]]&gt;TODAY()),1,0)</f>
        <v>0</v>
      </c>
      <c r="G378" s="1">
        <f>IFERROR(IF((_xlfn.XLOOKUP(AgentTierChange[[#This Row],[Agent Name]],MasterAgentList[Agent Name],MasterAgentList[Status])=""),1,0),"")</f>
        <v>0</v>
      </c>
      <c r="H378" s="18">
        <f>_xlfn.XLOOKUP(AgentTierChange[[#This Row],[Agent Name]],MasterAgentList[Agent Name],MasterAgentList[Live Start Date])</f>
        <v>44074</v>
      </c>
      <c r="I378" s="20">
        <f>_xlfn.XLOOKUP(AgentTierChange[[#This Row],[FBID]],MasterAgentList[FB ID],MasterAgentList[Wave])</f>
        <v>30</v>
      </c>
      <c r="J378" s="66" t="str">
        <f t="shared" si="5"/>
        <v>Match</v>
      </c>
    </row>
    <row r="379" spans="1:10" x14ac:dyDescent="0.2">
      <c r="A379" s="35" t="str">
        <f>_xlfn.XLOOKUP(AgentTierChange[[#This Row],[Agent Name]],MasterAgentList[Agent Name],MasterAgentList[FB ID])</f>
        <v>100026332093758</v>
      </c>
      <c r="B379" s="29" t="s">
        <v>95</v>
      </c>
      <c r="C379" s="1" t="s">
        <v>51</v>
      </c>
      <c r="D379" s="18">
        <v>44202</v>
      </c>
      <c r="E379" s="19">
        <f>IF(AgentTierChange[[#This Row],[Tier]]="Nesting",AgentTierChange[[#This Row],[Live Start Date]]+89,IF(AgentTierChange[[#This Row],[Agent Name]]&lt;&gt;B380,54789,""))</f>
        <v>54789</v>
      </c>
      <c r="F379" s="1">
        <f ca="1">IF(AND(AgentTierChange[[#This Row],[Tier Start Date]]&lt;=TODAY(),AgentTierChange[[#This Row],[Tier End Date]]&gt;TODAY()),1,0)</f>
        <v>1</v>
      </c>
      <c r="G379" s="1">
        <f>IFERROR(IF((_xlfn.XLOOKUP(AgentTierChange[[#This Row],[Agent Name]],MasterAgentList[Agent Name],MasterAgentList[Status])=""),1,0),"")</f>
        <v>0</v>
      </c>
      <c r="H379" s="18">
        <f>_xlfn.XLOOKUP(AgentTierChange[[#This Row],[Agent Name]],MasterAgentList[Agent Name],MasterAgentList[Live Start Date])</f>
        <v>44074</v>
      </c>
      <c r="I379" s="20">
        <f>_xlfn.XLOOKUP(AgentTierChange[[#This Row],[FBID]],MasterAgentList[FB ID],MasterAgentList[Wave])</f>
        <v>30</v>
      </c>
      <c r="J379" s="66" t="str">
        <f t="shared" si="5"/>
        <v>Match</v>
      </c>
    </row>
    <row r="380" spans="1:10" x14ac:dyDescent="0.2">
      <c r="A380" s="35" t="str">
        <f>_xlfn.XLOOKUP(AgentTierChange[[#This Row],[Agent Name]],MasterAgentList[Agent Name],MasterAgentList[FB ID])</f>
        <v>100042914833731</v>
      </c>
      <c r="B380" s="29" t="s">
        <v>61</v>
      </c>
      <c r="C380" s="1" t="s">
        <v>43</v>
      </c>
      <c r="D380" s="18">
        <v>43787</v>
      </c>
      <c r="E380" s="19">
        <f>IF(AgentTierChange[[#This Row],[Tier]]="Nesting",AgentTierChange[[#This Row],[Live Start Date]]+89,IF(AgentTierChange[[#This Row],[Agent Name]]&lt;&gt;B381,54789,""))</f>
        <v>43876</v>
      </c>
      <c r="F380" s="1">
        <f ca="1">IF(AND(AgentTierChange[[#This Row],[Tier Start Date]]&lt;=TODAY(),AgentTierChange[[#This Row],[Tier End Date]]&gt;TODAY()),1,0)</f>
        <v>0</v>
      </c>
      <c r="G380" s="1">
        <f>IFERROR(IF((_xlfn.XLOOKUP(AgentTierChange[[#This Row],[Agent Name]],MasterAgentList[Agent Name],MasterAgentList[Status])=""),1,0),"")</f>
        <v>1</v>
      </c>
      <c r="H380" s="18">
        <f>_xlfn.XLOOKUP(AgentTierChange[[#This Row],[Agent Name]],MasterAgentList[Agent Name],MasterAgentList[Live Start Date])</f>
        <v>43787</v>
      </c>
      <c r="I380" s="20">
        <f>_xlfn.XLOOKUP(AgentTierChange[[#This Row],[FBID]],MasterAgentList[FB ID],MasterAgentList[Wave])</f>
        <v>24</v>
      </c>
      <c r="J380" s="66" t="str">
        <f t="shared" si="5"/>
        <v/>
      </c>
    </row>
    <row r="381" spans="1:10" x14ac:dyDescent="0.2">
      <c r="A381" s="35" t="str">
        <f>_xlfn.XLOOKUP(AgentTierChange[[#This Row],[Agent Name]],MasterAgentList[Agent Name],MasterAgentList[FB ID])</f>
        <v>100042914833731</v>
      </c>
      <c r="B381" s="29" t="s">
        <v>61</v>
      </c>
      <c r="C381" s="1" t="s">
        <v>53</v>
      </c>
      <c r="D381" s="18">
        <v>43877</v>
      </c>
      <c r="E381" s="19">
        <v>43982</v>
      </c>
      <c r="F381" s="1">
        <f ca="1">IF(AND(AgentTierChange[[#This Row],[Tier Start Date]]&lt;=TODAY(),AgentTierChange[[#This Row],[Tier End Date]]&gt;TODAY()),1,0)</f>
        <v>0</v>
      </c>
      <c r="G381" s="21">
        <f>IFERROR(IF((_xlfn.XLOOKUP(AgentTierChange[[#This Row],[Agent Name]],MasterAgentList[Agent Name],MasterAgentList[Status])=""),1,0),"")</f>
        <v>1</v>
      </c>
      <c r="H381" s="18">
        <f>_xlfn.XLOOKUP(AgentTierChange[[#This Row],[Agent Name]],MasterAgentList[Agent Name],MasterAgentList[Live Start Date])</f>
        <v>43787</v>
      </c>
      <c r="I381" s="20">
        <f>_xlfn.XLOOKUP(AgentTierChange[[#This Row],[FBID]],MasterAgentList[FB ID],MasterAgentList[Wave])</f>
        <v>24</v>
      </c>
      <c r="J381" s="66" t="str">
        <f t="shared" si="5"/>
        <v>Match</v>
      </c>
    </row>
    <row r="382" spans="1:10" x14ac:dyDescent="0.2">
      <c r="A382" s="35" t="str">
        <f>_xlfn.XLOOKUP(AgentTierChange[[#This Row],[Agent Name]],MasterAgentList[Agent Name],MasterAgentList[FB ID])</f>
        <v>100042914833731</v>
      </c>
      <c r="B382" s="29" t="s">
        <v>61</v>
      </c>
      <c r="C382" s="1" t="s">
        <v>51</v>
      </c>
      <c r="D382" s="18">
        <v>43983</v>
      </c>
      <c r="E382" s="19">
        <v>44100</v>
      </c>
      <c r="F382" s="1">
        <f ca="1">IF(AND(AgentTierChange[[#This Row],[Tier Start Date]]&lt;=TODAY(),AgentTierChange[[#This Row],[Tier End Date]]&gt;TODAY()),1,0)</f>
        <v>0</v>
      </c>
      <c r="G382" s="1">
        <f>IFERROR(IF((_xlfn.XLOOKUP(AgentTierChange[[#This Row],[Agent Name]],MasterAgentList[Agent Name],MasterAgentList[Status])=""),1,0),"")</f>
        <v>1</v>
      </c>
      <c r="H382" s="18">
        <f>_xlfn.XLOOKUP(AgentTierChange[[#This Row],[Agent Name]],MasterAgentList[Agent Name],MasterAgentList[Live Start Date])</f>
        <v>43787</v>
      </c>
      <c r="I382" s="20">
        <f>_xlfn.XLOOKUP(AgentTierChange[[#This Row],[FBID]],MasterAgentList[FB ID],MasterAgentList[Wave])</f>
        <v>24</v>
      </c>
      <c r="J382" s="66" t="str">
        <f t="shared" si="5"/>
        <v>Match</v>
      </c>
    </row>
    <row r="383" spans="1:10" x14ac:dyDescent="0.2">
      <c r="A383" s="35" t="str">
        <f>_xlfn.XLOOKUP(AgentTierChange[[#This Row],[Agent Name]],MasterAgentList[Agent Name],MasterAgentList[FB ID])</f>
        <v>100042914833731</v>
      </c>
      <c r="B383" s="29" t="s">
        <v>61</v>
      </c>
      <c r="C383" s="1" t="s">
        <v>87</v>
      </c>
      <c r="D383" s="18">
        <v>44101</v>
      </c>
      <c r="E383" s="19">
        <v>44128</v>
      </c>
      <c r="F383" s="1">
        <f ca="1">IF(AND(AgentTierChange[[#This Row],[Tier Start Date]]&lt;=TODAY(),AgentTierChange[[#This Row],[Tier End Date]]&gt;TODAY()),1,0)</f>
        <v>0</v>
      </c>
      <c r="G383" s="1">
        <f>IFERROR(IF((_xlfn.XLOOKUP(AgentTierChange[[#This Row],[Agent Name]],MasterAgentList[Agent Name],MasterAgentList[Status])=""),1,0),"")</f>
        <v>1</v>
      </c>
      <c r="H383" s="18">
        <f>_xlfn.XLOOKUP(AgentTierChange[[#This Row],[Agent Name]],MasterAgentList[Agent Name],MasterAgentList[Live Start Date])</f>
        <v>43787</v>
      </c>
      <c r="I383" s="20">
        <f>_xlfn.XLOOKUP(AgentTierChange[[#This Row],[FBID]],MasterAgentList[FB ID],MasterAgentList[Wave])</f>
        <v>24</v>
      </c>
      <c r="J383" s="66" t="str">
        <f t="shared" si="5"/>
        <v>Match</v>
      </c>
    </row>
    <row r="384" spans="1:10" x14ac:dyDescent="0.2">
      <c r="A384" s="35" t="str">
        <f>_xlfn.XLOOKUP(AgentTierChange[[#This Row],[Agent Name]],MasterAgentList[Agent Name],MasterAgentList[FB ID])</f>
        <v>100042914833731</v>
      </c>
      <c r="B384" s="29" t="s">
        <v>61</v>
      </c>
      <c r="C384" s="1" t="s">
        <v>51</v>
      </c>
      <c r="D384" s="18">
        <v>44129</v>
      </c>
      <c r="E384" s="19">
        <f>IF(AgentTierChange[[#This Row],[Tier]]="Nesting",AgentTierChange[[#This Row],[Live Start Date]]+89,IF(AgentTierChange[[#This Row],[Agent Name]]&lt;&gt;B385,54789,""))</f>
        <v>54789</v>
      </c>
      <c r="F384" s="1">
        <f ca="1">IF(AND(AgentTierChange[[#This Row],[Tier Start Date]]&lt;=TODAY(),AgentTierChange[[#This Row],[Tier End Date]]&gt;TODAY()),1,0)</f>
        <v>1</v>
      </c>
      <c r="G384" s="1">
        <f>IFERROR(IF((_xlfn.XLOOKUP(AgentTierChange[[#This Row],[Agent Name]],MasterAgentList[Agent Name],MasterAgentList[Status])=""),1,0),"")</f>
        <v>1</v>
      </c>
      <c r="H384" s="18">
        <f>_xlfn.XLOOKUP(AgentTierChange[[#This Row],[Agent Name]],MasterAgentList[Agent Name],MasterAgentList[Live Start Date])</f>
        <v>43787</v>
      </c>
      <c r="I384" s="20">
        <f>_xlfn.XLOOKUP(AgentTierChange[[#This Row],[FBID]],MasterAgentList[FB ID],MasterAgentList[Wave])</f>
        <v>24</v>
      </c>
      <c r="J384" s="66" t="str">
        <f t="shared" si="5"/>
        <v>Match</v>
      </c>
    </row>
    <row r="385" spans="1:10" x14ac:dyDescent="0.2">
      <c r="A385" s="35" t="str">
        <f>_xlfn.XLOOKUP(AgentTierChange[[#This Row],[Agent Name]],MasterAgentList[Agent Name],MasterAgentList[FB ID])</f>
        <v>100061457576639</v>
      </c>
      <c r="B385" s="29" t="s">
        <v>116</v>
      </c>
      <c r="C385" s="1" t="s">
        <v>43</v>
      </c>
      <c r="D385" s="18">
        <v>44232</v>
      </c>
      <c r="E385" s="19">
        <f>IF(AgentTierChange[[#This Row],[Tier]]="Nesting",AgentTierChange[[#This Row],[Live Start Date]]+89,IF(AgentTierChange[[#This Row],[Agent Name]]&lt;&gt;B386,54789,""))</f>
        <v>44321</v>
      </c>
      <c r="F385" s="1">
        <f ca="1">IF(AND(AgentTierChange[[#This Row],[Tier Start Date]]&lt;=TODAY(),AgentTierChange[[#This Row],[Tier End Date]]&gt;TODAY()),1,0)</f>
        <v>0</v>
      </c>
      <c r="G385" s="1">
        <f>IFERROR(IF((_xlfn.XLOOKUP(AgentTierChange[[#This Row],[Agent Name]],MasterAgentList[Agent Name],MasterAgentList[Status])=""),1,0),"")</f>
        <v>0</v>
      </c>
      <c r="H385" s="18">
        <f>_xlfn.XLOOKUP(AgentTierChange[[#This Row],[Agent Name]],MasterAgentList[Agent Name],MasterAgentList[Live Start Date])</f>
        <v>44232</v>
      </c>
      <c r="I385" s="20">
        <f>_xlfn.XLOOKUP(AgentTierChange[[#This Row],[FBID]],MasterAgentList[FB ID],MasterAgentList[Wave])</f>
        <v>33</v>
      </c>
      <c r="J385" s="66" t="str">
        <f t="shared" si="5"/>
        <v/>
      </c>
    </row>
    <row r="386" spans="1:10" x14ac:dyDescent="0.2">
      <c r="A386" s="35" t="str">
        <f>_xlfn.XLOOKUP(AgentTierChange[[#This Row],[Agent Name]],MasterAgentList[Agent Name],MasterAgentList[FB ID])</f>
        <v>100061457576639</v>
      </c>
      <c r="B386" s="29" t="s">
        <v>116</v>
      </c>
      <c r="C386" s="1" t="s">
        <v>53</v>
      </c>
      <c r="D386" s="18">
        <v>44322</v>
      </c>
      <c r="E386" s="19">
        <f>IF(AgentTierChange[[#This Row],[Tier]]="Nesting",AgentTierChange[[#This Row],[Live Start Date]]+89,IF(AgentTierChange[[#This Row],[Agent Name]]&lt;&gt;B387,54789,""))</f>
        <v>54789</v>
      </c>
      <c r="F386" s="1">
        <f ca="1">IF(AND(AgentTierChange[[#This Row],[Tier Start Date]]&lt;=TODAY(),AgentTierChange[[#This Row],[Tier End Date]]&gt;TODAY()),1,0)</f>
        <v>1</v>
      </c>
      <c r="G386" s="1">
        <f>IFERROR(IF((_xlfn.XLOOKUP(AgentTierChange[[#This Row],[Agent Name]],MasterAgentList[Agent Name],MasterAgentList[Status])=""),1,0),"")</f>
        <v>0</v>
      </c>
      <c r="H386" s="18">
        <f>_xlfn.XLOOKUP(AgentTierChange[[#This Row],[Agent Name]],MasterAgentList[Agent Name],MasterAgentList[Live Start Date])</f>
        <v>44232</v>
      </c>
      <c r="I386" s="20">
        <f>_xlfn.XLOOKUP(AgentTierChange[[#This Row],[FBID]],MasterAgentList[FB ID],MasterAgentList[Wave])</f>
        <v>33</v>
      </c>
      <c r="J386" s="66" t="str">
        <f t="shared" ref="J386:J449" si="6">IF(B386=B385,IF(E385&lt;D386,"Match","Date Issue"),"")</f>
        <v>Match</v>
      </c>
    </row>
    <row r="387" spans="1:10" x14ac:dyDescent="0.2">
      <c r="A387" s="88" t="str">
        <f>_xlfn.XLOOKUP(AgentTierChange[[#This Row],[Agent Name]],MasterAgentList[Agent Name],MasterAgentList[FB ID])</f>
        <v>100068652137921</v>
      </c>
      <c r="B387" s="61" t="s">
        <v>6298</v>
      </c>
      <c r="C387" s="64" t="s">
        <v>43</v>
      </c>
      <c r="D387" s="65">
        <v>44438</v>
      </c>
      <c r="E387" s="19">
        <f>IF(AgentTierChange[[#This Row],[Tier]]="Nesting",AgentTierChange[[#This Row],[Live Start Date]]+89,IF(AgentTierChange[[#This Row],[Agent Name]]&lt;&gt;B388,54789,""))</f>
        <v>44527</v>
      </c>
      <c r="F387" s="66">
        <f ca="1">IF(AND(AgentTierChange[[#This Row],[Tier Start Date]]&lt;=TODAY(),AgentTierChange[[#This Row],[Tier End Date]]&gt;TODAY()),1,0)</f>
        <v>1</v>
      </c>
      <c r="G387" s="66">
        <f>IFERROR(IF((_xlfn.XLOOKUP(AgentTierChange[[#This Row],[Agent Name]],MasterAgentList[Agent Name],MasterAgentList[Status])=""),1,0),"")</f>
        <v>1</v>
      </c>
      <c r="H387" s="67">
        <f>_xlfn.XLOOKUP(AgentTierChange[[#This Row],[Agent Name]],MasterAgentList[Agent Name],MasterAgentList[Live Start Date])</f>
        <v>44438</v>
      </c>
      <c r="I387" s="66">
        <f>_xlfn.XLOOKUP(AgentTierChange[[#This Row],[FBID]],MasterAgentList[FB ID],MasterAgentList[Wave])</f>
        <v>41</v>
      </c>
      <c r="J387" s="66" t="str">
        <f t="shared" si="6"/>
        <v/>
      </c>
    </row>
    <row r="388" spans="1:10" x14ac:dyDescent="0.2">
      <c r="A388" s="88" t="str">
        <f>_xlfn.XLOOKUP(AgentTierChange[[#This Row],[Agent Name]],MasterAgentList[Agent Name],MasterAgentList[FB ID])</f>
        <v>100068652137921</v>
      </c>
      <c r="B388" s="61" t="s">
        <v>6298</v>
      </c>
      <c r="C388" s="64" t="s">
        <v>53</v>
      </c>
      <c r="D388" s="65">
        <v>44528</v>
      </c>
      <c r="E388" s="19">
        <f>IF(AgentTierChange[[#This Row],[Tier]]="Nesting",AgentTierChange[[#This Row],[Live Start Date]]+89,IF(AgentTierChange[[#This Row],[Agent Name]]&lt;&gt;B389,54789,""))</f>
        <v>54789</v>
      </c>
      <c r="F388" s="66">
        <f ca="1">IF(AND(AgentTierChange[[#This Row],[Tier Start Date]]&lt;=TODAY(),AgentTierChange[[#This Row],[Tier End Date]]&gt;TODAY()),1,0)</f>
        <v>0</v>
      </c>
      <c r="G388" s="66">
        <f>IFERROR(IF((_xlfn.XLOOKUP(AgentTierChange[[#This Row],[Agent Name]],MasterAgentList[Agent Name],MasterAgentList[Status])=""),1,0),"")</f>
        <v>1</v>
      </c>
      <c r="H388" s="67">
        <f>_xlfn.XLOOKUP(AgentTierChange[[#This Row],[Agent Name]],MasterAgentList[Agent Name],MasterAgentList[Live Start Date])</f>
        <v>44438</v>
      </c>
      <c r="I388" s="66">
        <f>_xlfn.XLOOKUP(AgentTierChange[[#This Row],[FBID]],MasterAgentList[FB ID],MasterAgentList[Wave])</f>
        <v>41</v>
      </c>
      <c r="J388" s="66" t="str">
        <f t="shared" si="6"/>
        <v>Match</v>
      </c>
    </row>
    <row r="389" spans="1:10" x14ac:dyDescent="0.2">
      <c r="A389" s="35" t="str">
        <f>_xlfn.XLOOKUP(AgentTierChange[[#This Row],[Agent Name]],MasterAgentList[Agent Name],MasterAgentList[FB ID])</f>
        <v>100067092849066</v>
      </c>
      <c r="B389" s="1" t="s">
        <v>176</v>
      </c>
      <c r="C389" s="1" t="s">
        <v>43</v>
      </c>
      <c r="D389" s="18">
        <v>44337</v>
      </c>
      <c r="E389" s="19">
        <f>IF(AgentTierChange[[#This Row],[Tier]]="Nesting",AgentTierChange[[#This Row],[Live Start Date]]+89,IF(AgentTierChange[[#This Row],[Agent Name]]&lt;&gt;B390,54789,""))</f>
        <v>44426</v>
      </c>
      <c r="F389" s="1">
        <f ca="1">IF(AND(AgentTierChange[[#This Row],[Tier Start Date]]&lt;=TODAY(),AgentTierChange[[#This Row],[Tier End Date]]&gt;TODAY()),1,0)</f>
        <v>0</v>
      </c>
      <c r="G389" s="1">
        <f>IFERROR(IF((_xlfn.XLOOKUP(AgentTierChange[[#This Row],[Agent Name]],MasterAgentList[Agent Name],MasterAgentList[Status])=""),1,0),"")</f>
        <v>1</v>
      </c>
      <c r="H389" s="18">
        <f>_xlfn.XLOOKUP(AgentTierChange[[#This Row],[Agent Name]],MasterAgentList[Agent Name],MasterAgentList[Live Start Date])</f>
        <v>44337</v>
      </c>
      <c r="I389" s="20">
        <f>_xlfn.XLOOKUP(AgentTierChange[[#This Row],[FBID]],MasterAgentList[FB ID],MasterAgentList[Wave])</f>
        <v>37</v>
      </c>
      <c r="J389" s="66" t="str">
        <f t="shared" si="6"/>
        <v/>
      </c>
    </row>
    <row r="390" spans="1:10" x14ac:dyDescent="0.2">
      <c r="A390" s="88" t="str">
        <f>_xlfn.XLOOKUP(AgentTierChange[[#This Row],[Agent Name]],MasterAgentList[Agent Name],MasterAgentList[FB ID])</f>
        <v>100067092849066</v>
      </c>
      <c r="B390" s="1" t="s">
        <v>176</v>
      </c>
      <c r="C390" s="64" t="s">
        <v>53</v>
      </c>
      <c r="D390" s="65">
        <v>44427</v>
      </c>
      <c r="E390" s="19">
        <f>IF(AgentTierChange[[#This Row],[Tier]]="Nesting",AgentTierChange[[#This Row],[Live Start Date]]+89,IF(AgentTierChange[[#This Row],[Agent Name]]&lt;&gt;B391,54789,""))</f>
        <v>54789</v>
      </c>
      <c r="F390" s="66">
        <f ca="1">IF(AND(AgentTierChange[[#This Row],[Tier Start Date]]&lt;=TODAY(),AgentTierChange[[#This Row],[Tier End Date]]&gt;TODAY()),1,0)</f>
        <v>1</v>
      </c>
      <c r="G390" s="66">
        <f>IFERROR(IF((_xlfn.XLOOKUP(AgentTierChange[[#This Row],[Agent Name]],MasterAgentList[Agent Name],MasterAgentList[Status])=""),1,0),"")</f>
        <v>1</v>
      </c>
      <c r="H390" s="67">
        <f>_xlfn.XLOOKUP(AgentTierChange[[#This Row],[Agent Name]],MasterAgentList[Agent Name],MasterAgentList[Live Start Date])</f>
        <v>44337</v>
      </c>
      <c r="I390" s="66">
        <f>_xlfn.XLOOKUP(AgentTierChange[[#This Row],[FBID]],MasterAgentList[FB ID],MasterAgentList[Wave])</f>
        <v>37</v>
      </c>
      <c r="J390" s="66" t="str">
        <f t="shared" si="6"/>
        <v>Match</v>
      </c>
    </row>
    <row r="391" spans="1:10" x14ac:dyDescent="0.2">
      <c r="A391" s="88" t="str">
        <f>_xlfn.XLOOKUP(AgentTierChange[[#This Row],[Agent Name]],MasterAgentList[Agent Name],MasterAgentList[FB ID])</f>
        <v>100065463397529</v>
      </c>
      <c r="B391" s="61" t="s">
        <v>6295</v>
      </c>
      <c r="C391" s="64" t="s">
        <v>43</v>
      </c>
      <c r="D391" s="65">
        <v>44438</v>
      </c>
      <c r="E391" s="19">
        <f>IF(AgentTierChange[[#This Row],[Tier]]="Nesting",AgentTierChange[[#This Row],[Live Start Date]]+89,IF(AgentTierChange[[#This Row],[Agent Name]]&lt;&gt;B392,54789,""))</f>
        <v>44527</v>
      </c>
      <c r="F391" s="66">
        <f ca="1">IF(AND(AgentTierChange[[#This Row],[Tier Start Date]]&lt;=TODAY(),AgentTierChange[[#This Row],[Tier End Date]]&gt;TODAY()),1,0)</f>
        <v>1</v>
      </c>
      <c r="G391" s="66">
        <f>IFERROR(IF((_xlfn.XLOOKUP(AgentTierChange[[#This Row],[Agent Name]],MasterAgentList[Agent Name],MasterAgentList[Status])=""),1,0),"")</f>
        <v>1</v>
      </c>
      <c r="H391" s="67">
        <f>_xlfn.XLOOKUP(AgentTierChange[[#This Row],[Agent Name]],MasterAgentList[Agent Name],MasterAgentList[Live Start Date])</f>
        <v>44438</v>
      </c>
      <c r="I391" s="66">
        <f>_xlfn.XLOOKUP(AgentTierChange[[#This Row],[FBID]],MasterAgentList[FB ID],MasterAgentList[Wave])</f>
        <v>41</v>
      </c>
      <c r="J391" s="66" t="str">
        <f t="shared" si="6"/>
        <v/>
      </c>
    </row>
    <row r="392" spans="1:10" x14ac:dyDescent="0.2">
      <c r="A392" s="88" t="str">
        <f>_xlfn.XLOOKUP(AgentTierChange[[#This Row],[Agent Name]],MasterAgentList[Agent Name],MasterAgentList[FB ID])</f>
        <v>100065463397529</v>
      </c>
      <c r="B392" s="61" t="s">
        <v>6295</v>
      </c>
      <c r="C392" s="64" t="s">
        <v>53</v>
      </c>
      <c r="D392" s="65">
        <v>44528</v>
      </c>
      <c r="E392" s="19">
        <f>IF(AgentTierChange[[#This Row],[Tier]]="Nesting",AgentTierChange[[#This Row],[Live Start Date]]+89,IF(AgentTierChange[[#This Row],[Agent Name]]&lt;&gt;B393,54789,""))</f>
        <v>54789</v>
      </c>
      <c r="F392" s="66">
        <f ca="1">IF(AND(AgentTierChange[[#This Row],[Tier Start Date]]&lt;=TODAY(),AgentTierChange[[#This Row],[Tier End Date]]&gt;TODAY()),1,0)</f>
        <v>0</v>
      </c>
      <c r="G392" s="66">
        <f>IFERROR(IF((_xlfn.XLOOKUP(AgentTierChange[[#This Row],[Agent Name]],MasterAgentList[Agent Name],MasterAgentList[Status])=""),1,0),"")</f>
        <v>1</v>
      </c>
      <c r="H392" s="67">
        <f>_xlfn.XLOOKUP(AgentTierChange[[#This Row],[Agent Name]],MasterAgentList[Agent Name],MasterAgentList[Live Start Date])</f>
        <v>44438</v>
      </c>
      <c r="I392" s="66">
        <f>_xlfn.XLOOKUP(AgentTierChange[[#This Row],[FBID]],MasterAgentList[FB ID],MasterAgentList[Wave])</f>
        <v>41</v>
      </c>
      <c r="J392" s="66" t="str">
        <f t="shared" si="6"/>
        <v>Match</v>
      </c>
    </row>
    <row r="393" spans="1:10" x14ac:dyDescent="0.2">
      <c r="A393" s="87" t="str">
        <f>_xlfn.XLOOKUP(AgentTierChange[[#This Row],[Agent Name]],MasterAgentList[Agent Name],MasterAgentList[FB ID])</f>
        <v>100068330823080</v>
      </c>
      <c r="B393" s="20" t="s">
        <v>350</v>
      </c>
      <c r="C393" s="5" t="s">
        <v>43</v>
      </c>
      <c r="D393" s="24">
        <v>44361</v>
      </c>
      <c r="E393" s="19">
        <f>IF(AgentTierChange[[#This Row],[Tier]]="Nesting",AgentTierChange[[#This Row],[Live Start Date]]+89,IF(AgentTierChange[[#This Row],[Agent Name]]&lt;&gt;B394,54789,""))</f>
        <v>44450</v>
      </c>
      <c r="F393" s="2">
        <f ca="1">IF(AND(AgentTierChange[[#This Row],[Tier Start Date]]&lt;=TODAY(),AgentTierChange[[#This Row],[Tier End Date]]&gt;TODAY()),1,0)</f>
        <v>0</v>
      </c>
      <c r="G393" s="2">
        <f>IFERROR(IF((_xlfn.XLOOKUP(AgentTierChange[[#This Row],[Agent Name]],MasterAgentList[Agent Name],MasterAgentList[Status])=""),1,0),"")</f>
        <v>1</v>
      </c>
      <c r="H393" s="22">
        <f>_xlfn.XLOOKUP(AgentTierChange[[#This Row],[Agent Name]],MasterAgentList[Agent Name],MasterAgentList[Live Start Date])</f>
        <v>44361</v>
      </c>
      <c r="I393" s="20">
        <f>_xlfn.XLOOKUP(AgentTierChange[[#This Row],[FBID]],MasterAgentList[FB ID],MasterAgentList[Wave])</f>
        <v>38</v>
      </c>
      <c r="J393" s="66" t="str">
        <f t="shared" si="6"/>
        <v/>
      </c>
    </row>
    <row r="394" spans="1:10" x14ac:dyDescent="0.2">
      <c r="A394" s="87" t="str">
        <f>_xlfn.XLOOKUP(AgentTierChange[[#This Row],[Agent Name]],MasterAgentList[Agent Name],MasterAgentList[FB ID])</f>
        <v>100068330823080</v>
      </c>
      <c r="B394" s="20" t="s">
        <v>350</v>
      </c>
      <c r="C394" s="5" t="s">
        <v>53</v>
      </c>
      <c r="D394" s="24">
        <v>44451</v>
      </c>
      <c r="E394" s="19">
        <v>44453</v>
      </c>
      <c r="F394" s="2">
        <f ca="1">IF(AND(AgentTierChange[[#This Row],[Tier Start Date]]&lt;=TODAY(),AgentTierChange[[#This Row],[Tier End Date]]&gt;TODAY()),1,0)</f>
        <v>0</v>
      </c>
      <c r="G394" s="2">
        <f>IFERROR(IF((_xlfn.XLOOKUP(AgentTierChange[[#This Row],[Agent Name]],MasterAgentList[Agent Name],MasterAgentList[Status])=""),1,0),"")</f>
        <v>1</v>
      </c>
      <c r="H394" s="22">
        <f>_xlfn.XLOOKUP(AgentTierChange[[#This Row],[Agent Name]],MasterAgentList[Agent Name],MasterAgentList[Live Start Date])</f>
        <v>44361</v>
      </c>
      <c r="I394" s="20">
        <f>_xlfn.XLOOKUP(AgentTierChange[[#This Row],[FBID]],MasterAgentList[FB ID],MasterAgentList[Wave])</f>
        <v>38</v>
      </c>
      <c r="J394" s="66" t="str">
        <f t="shared" si="6"/>
        <v>Match</v>
      </c>
    </row>
    <row r="395" spans="1:10" x14ac:dyDescent="0.2">
      <c r="A395" s="88" t="str">
        <f>_xlfn.XLOOKUP(AgentTierChange[[#This Row],[Agent Name]],MasterAgentList[Agent Name],MasterAgentList[FB ID])</f>
        <v>100068330823080</v>
      </c>
      <c r="B395" s="61" t="s">
        <v>350</v>
      </c>
      <c r="C395" s="64" t="s">
        <v>51</v>
      </c>
      <c r="D395" s="65">
        <v>44454</v>
      </c>
      <c r="E395" s="19">
        <f>IF(AgentTierChange[[#This Row],[Tier]]="Nesting",AgentTierChange[[#This Row],[Live Start Date]]+89,IF(AgentTierChange[[#This Row],[Agent Name]]&lt;&gt;B396,54789,""))</f>
        <v>54789</v>
      </c>
      <c r="F395" s="66">
        <f ca="1">IF(AND(AgentTierChange[[#This Row],[Tier Start Date]]&lt;=TODAY(),AgentTierChange[[#This Row],[Tier End Date]]&gt;TODAY()),1,0)</f>
        <v>1</v>
      </c>
      <c r="G395" s="66">
        <f>IFERROR(IF((_xlfn.XLOOKUP(AgentTierChange[[#This Row],[Agent Name]],MasterAgentList[Agent Name],MasterAgentList[Status])=""),1,0),"")</f>
        <v>1</v>
      </c>
      <c r="H395" s="67">
        <f>_xlfn.XLOOKUP(AgentTierChange[[#This Row],[Agent Name]],MasterAgentList[Agent Name],MasterAgentList[Live Start Date])</f>
        <v>44361</v>
      </c>
      <c r="I395" s="66">
        <f>_xlfn.XLOOKUP(AgentTierChange[[#This Row],[FBID]],MasterAgentList[FB ID],MasterAgentList[Wave])</f>
        <v>38</v>
      </c>
      <c r="J395" s="66" t="str">
        <f t="shared" si="6"/>
        <v>Match</v>
      </c>
    </row>
    <row r="396" spans="1:10" x14ac:dyDescent="0.2">
      <c r="A396" s="87" t="str">
        <f>_xlfn.XLOOKUP(AgentTierChange[[#This Row],[Agent Name]],MasterAgentList[Agent Name],MasterAgentList[FB ID])</f>
        <v>100015534220902</v>
      </c>
      <c r="B396" s="20" t="s">
        <v>85</v>
      </c>
      <c r="C396" s="5" t="s">
        <v>127</v>
      </c>
      <c r="D396" s="18">
        <v>42811</v>
      </c>
      <c r="E396" s="19">
        <f>IF(AgentTierChange[[#This Row],[Tier]]="Nesting",AgentTierChange[[#This Row],[Live Start Date]]+89,IF(AgentTierChange[[#This Row],[Agent Name]]&lt;&gt;B397,54789,""))</f>
        <v>54789</v>
      </c>
      <c r="F396" s="2">
        <f ca="1">IF(AND(AgentTierChange[[#This Row],[Tier Start Date]]&lt;=TODAY(),AgentTierChange[[#This Row],[Tier End Date]]&gt;TODAY()),1,0)</f>
        <v>1</v>
      </c>
      <c r="G396" s="2">
        <f>IFERROR(IF((_xlfn.XLOOKUP(AgentTierChange[[#This Row],[Agent Name]],MasterAgentList[Agent Name],MasterAgentList[Status])=""),1,0),"")</f>
        <v>0</v>
      </c>
      <c r="H396" s="22">
        <f>_xlfn.XLOOKUP(AgentTierChange[[#This Row],[Agent Name]],MasterAgentList[Agent Name],MasterAgentList[Live Start Date])</f>
        <v>42811</v>
      </c>
      <c r="I396" s="20">
        <f>_xlfn.XLOOKUP(AgentTierChange[[#This Row],[FBID]],MasterAgentList[FB ID],MasterAgentList[Wave])</f>
        <v>1</v>
      </c>
      <c r="J396" s="66" t="str">
        <f t="shared" si="6"/>
        <v/>
      </c>
    </row>
    <row r="397" spans="1:10" x14ac:dyDescent="0.2">
      <c r="A397" s="35" t="str">
        <f>_xlfn.XLOOKUP(AgentTierChange[[#This Row],[Agent Name]],MasterAgentList[Agent Name],MasterAgentList[FB ID])</f>
        <v>100056964214778</v>
      </c>
      <c r="B397" s="30" t="s">
        <v>106</v>
      </c>
      <c r="C397" s="1" t="s">
        <v>43</v>
      </c>
      <c r="D397" s="18">
        <v>44144</v>
      </c>
      <c r="E397" s="19">
        <f>IF(AgentTierChange[[#This Row],[Tier]]="Nesting",AgentTierChange[[#This Row],[Live Start Date]]+89,IF(AgentTierChange[[#This Row],[Agent Name]]&lt;&gt;B398,54789,""))</f>
        <v>44233</v>
      </c>
      <c r="F397" s="1">
        <f ca="1">IF(AND(AgentTierChange[[#This Row],[Tier Start Date]]&lt;=TODAY(),AgentTierChange[[#This Row],[Tier End Date]]&gt;TODAY()),1,0)</f>
        <v>0</v>
      </c>
      <c r="G397" s="1">
        <f>IFERROR(IF((_xlfn.XLOOKUP(AgentTierChange[[#This Row],[Agent Name]],MasterAgentList[Agent Name],MasterAgentList[Status])=""),1,0),"")</f>
        <v>0</v>
      </c>
      <c r="H397" s="18">
        <f>_xlfn.XLOOKUP(AgentTierChange[[#This Row],[Agent Name]],MasterAgentList[Agent Name],MasterAgentList[Live Start Date])</f>
        <v>44144</v>
      </c>
      <c r="I397" s="20">
        <f>_xlfn.XLOOKUP(AgentTierChange[[#This Row],[FBID]],MasterAgentList[FB ID],MasterAgentList[Wave])</f>
        <v>32</v>
      </c>
      <c r="J397" s="66" t="str">
        <f t="shared" si="6"/>
        <v/>
      </c>
    </row>
    <row r="398" spans="1:10" x14ac:dyDescent="0.2">
      <c r="A398" s="35" t="str">
        <f>_xlfn.XLOOKUP(AgentTierChange[[#This Row],[Agent Name]],MasterAgentList[Agent Name],MasterAgentList[FB ID])</f>
        <v>100056964214778</v>
      </c>
      <c r="B398" s="30" t="s">
        <v>106</v>
      </c>
      <c r="C398" s="1" t="s">
        <v>53</v>
      </c>
      <c r="D398" s="18">
        <v>44234</v>
      </c>
      <c r="E398" s="19">
        <v>44253</v>
      </c>
      <c r="F398" s="1">
        <f ca="1">IF(AND(AgentTierChange[[#This Row],[Tier Start Date]]&lt;=TODAY(),AgentTierChange[[#This Row],[Tier End Date]]&gt;TODAY()),1,0)</f>
        <v>0</v>
      </c>
      <c r="G398" s="1">
        <f>IFERROR(IF((_xlfn.XLOOKUP(AgentTierChange[[#This Row],[Agent Name]],MasterAgentList[Agent Name],MasterAgentList[Status])=""),1,0),"")</f>
        <v>0</v>
      </c>
      <c r="H398" s="18">
        <f>_xlfn.XLOOKUP(AgentTierChange[[#This Row],[Agent Name]],MasterAgentList[Agent Name],MasterAgentList[Live Start Date])</f>
        <v>44144</v>
      </c>
      <c r="I398" s="20">
        <f>_xlfn.XLOOKUP(AgentTierChange[[#This Row],[FBID]],MasterAgentList[FB ID],MasterAgentList[Wave])</f>
        <v>32</v>
      </c>
      <c r="J398" s="66" t="str">
        <f t="shared" si="6"/>
        <v>Match</v>
      </c>
    </row>
    <row r="399" spans="1:10" x14ac:dyDescent="0.2">
      <c r="A399" s="35" t="str">
        <f>_xlfn.XLOOKUP(AgentTierChange[[#This Row],[Agent Name]],MasterAgentList[Agent Name],MasterAgentList[FB ID])</f>
        <v>100056964214778</v>
      </c>
      <c r="B399" s="29" t="s">
        <v>106</v>
      </c>
      <c r="C399" s="1" t="s">
        <v>51</v>
      </c>
      <c r="D399" s="18">
        <v>44254</v>
      </c>
      <c r="E399" s="19">
        <f>IF(AgentTierChange[[#This Row],[Tier]]="Nesting",AgentTierChange[[#This Row],[Live Start Date]]+90,IF(AgentTierChange[[#This Row],[Agent Name]]&lt;&gt;B400,54789,""))</f>
        <v>54789</v>
      </c>
      <c r="F399" s="1">
        <f ca="1">IF(AND(AgentTierChange[[#This Row],[Tier Start Date]]&lt;=TODAY(),AgentTierChange[[#This Row],[Tier End Date]]&gt;TODAY()),1,0)</f>
        <v>1</v>
      </c>
      <c r="G399" s="1">
        <f>IFERROR(IF((_xlfn.XLOOKUP(AgentTierChange[[#This Row],[Agent Name]],MasterAgentList[Agent Name],MasterAgentList[Status])=""),1,0),"")</f>
        <v>0</v>
      </c>
      <c r="H399" s="18">
        <f>_xlfn.XLOOKUP(AgentTierChange[[#This Row],[Agent Name]],MasterAgentList[Agent Name],MasterAgentList[Live Start Date])</f>
        <v>44144</v>
      </c>
      <c r="I399" s="20">
        <f>_xlfn.XLOOKUP(AgentTierChange[[#This Row],[FBID]],MasterAgentList[FB ID],MasterAgentList[Wave])</f>
        <v>32</v>
      </c>
      <c r="J399" s="66" t="str">
        <f t="shared" si="6"/>
        <v>Match</v>
      </c>
    </row>
    <row r="400" spans="1:10" x14ac:dyDescent="0.2">
      <c r="A400" s="87" t="str">
        <f>_xlfn.XLOOKUP(AgentTierChange[[#This Row],[Agent Name]],MasterAgentList[Agent Name],MasterAgentList[FB ID])</f>
        <v>100030305151816</v>
      </c>
      <c r="B400" s="1" t="s">
        <v>3123</v>
      </c>
      <c r="C400" s="5" t="s">
        <v>53</v>
      </c>
      <c r="D400" s="24">
        <v>44440</v>
      </c>
      <c r="E400" s="19">
        <f>IF(AgentTierChange[[#This Row],[Tier]]="Nesting",AgentTierChange[[#This Row],[Live Start Date]]+89,IF(AgentTierChange[[#This Row],[Agent Name]]&lt;&gt;B401,54789,""))</f>
        <v>54789</v>
      </c>
      <c r="F400" s="2">
        <f ca="1">IF(AND(AgentTierChange[[#This Row],[Tier Start Date]]&lt;=TODAY(),AgentTierChange[[#This Row],[Tier End Date]]&gt;TODAY()),1,0)</f>
        <v>1</v>
      </c>
      <c r="G400" s="2">
        <f>IFERROR(IF((_xlfn.XLOOKUP(AgentTierChange[[#This Row],[Agent Name]],MasterAgentList[Agent Name],MasterAgentList[Status])=""),1,0),"")</f>
        <v>0</v>
      </c>
      <c r="H400" s="22">
        <f>_xlfn.XLOOKUP(AgentTierChange[[#This Row],[Agent Name]],MasterAgentList[Agent Name],MasterAgentList[Live Start Date])</f>
        <v>43444</v>
      </c>
      <c r="I400" s="2">
        <f>_xlfn.XLOOKUP(AgentTierChange[[#This Row],[FBID]],MasterAgentList[FB ID],MasterAgentList[Wave])</f>
        <v>15</v>
      </c>
      <c r="J400" s="66" t="str">
        <f t="shared" si="6"/>
        <v/>
      </c>
    </row>
    <row r="401" spans="1:10" x14ac:dyDescent="0.2">
      <c r="A401" s="35" t="str">
        <f>_xlfn.XLOOKUP(AgentTierChange[[#This Row],[Agent Name]],MasterAgentList[Agent Name],MasterAgentList[FB ID])</f>
        <v>100066746695399</v>
      </c>
      <c r="B401" s="29" t="s">
        <v>177</v>
      </c>
      <c r="C401" s="1" t="s">
        <v>43</v>
      </c>
      <c r="D401" s="18">
        <v>44337</v>
      </c>
      <c r="E401" s="19">
        <f>IF(AgentTierChange[[#This Row],[Tier]]="Nesting",AgentTierChange[[#This Row],[Live Start Date]]+89,IF(AgentTierChange[[#This Row],[Agent Name]]&lt;&gt;B402,54789,""))</f>
        <v>44426</v>
      </c>
      <c r="F401" s="1">
        <f ca="1">IF(AND(AgentTierChange[[#This Row],[Tier Start Date]]&lt;=TODAY(),AgentTierChange[[#This Row],[Tier End Date]]&gt;TODAY()),1,0)</f>
        <v>0</v>
      </c>
      <c r="G401" s="1">
        <f>IFERROR(IF((_xlfn.XLOOKUP(AgentTierChange[[#This Row],[Agent Name]],MasterAgentList[Agent Name],MasterAgentList[Status])=""),1,0),"")</f>
        <v>0</v>
      </c>
      <c r="H401" s="18">
        <f>_xlfn.XLOOKUP(AgentTierChange[[#This Row],[Agent Name]],MasterAgentList[Agent Name],MasterAgentList[Live Start Date])</f>
        <v>44337</v>
      </c>
      <c r="I401" s="20">
        <f>_xlfn.XLOOKUP(AgentTierChange[[#This Row],[FBID]],MasterAgentList[FB ID],MasterAgentList[Wave])</f>
        <v>37</v>
      </c>
      <c r="J401" s="66" t="str">
        <f t="shared" si="6"/>
        <v/>
      </c>
    </row>
    <row r="402" spans="1:10" x14ac:dyDescent="0.2">
      <c r="A402" s="88" t="str">
        <f>_xlfn.XLOOKUP(AgentTierChange[[#This Row],[Agent Name]],MasterAgentList[Agent Name],MasterAgentList[FB ID])</f>
        <v>100066746695399</v>
      </c>
      <c r="B402" s="29" t="s">
        <v>177</v>
      </c>
      <c r="C402" s="64" t="s">
        <v>53</v>
      </c>
      <c r="D402" s="65">
        <v>44427</v>
      </c>
      <c r="E402" s="19">
        <f>IF(AgentTierChange[[#This Row],[Tier]]="Nesting",AgentTierChange[[#This Row],[Live Start Date]]+89,IF(AgentTierChange[[#This Row],[Agent Name]]&lt;&gt;B403,54789,""))</f>
        <v>54789</v>
      </c>
      <c r="F402" s="66">
        <f ca="1">IF(AND(AgentTierChange[[#This Row],[Tier Start Date]]&lt;=TODAY(),AgentTierChange[[#This Row],[Tier End Date]]&gt;TODAY()),1,0)</f>
        <v>1</v>
      </c>
      <c r="G402" s="66">
        <f>IFERROR(IF((_xlfn.XLOOKUP(AgentTierChange[[#This Row],[Agent Name]],MasterAgentList[Agent Name],MasterAgentList[Status])=""),1,0),"")</f>
        <v>0</v>
      </c>
      <c r="H402" s="67">
        <f>_xlfn.XLOOKUP(AgentTierChange[[#This Row],[Agent Name]],MasterAgentList[Agent Name],MasterAgentList[Live Start Date])</f>
        <v>44337</v>
      </c>
      <c r="I402" s="66">
        <f>_xlfn.XLOOKUP(AgentTierChange[[#This Row],[FBID]],MasterAgentList[FB ID],MasterAgentList[Wave])</f>
        <v>37</v>
      </c>
      <c r="J402" s="66" t="str">
        <f t="shared" si="6"/>
        <v>Match</v>
      </c>
    </row>
    <row r="403" spans="1:10" x14ac:dyDescent="0.2">
      <c r="A403" s="35" t="str">
        <f>_xlfn.XLOOKUP(AgentTierChange[[#This Row],[Agent Name]],MasterAgentList[Agent Name],MasterAgentList[FB ID])</f>
        <v>100021335450656</v>
      </c>
      <c r="B403" s="29" t="s">
        <v>126</v>
      </c>
      <c r="C403" s="1" t="s">
        <v>127</v>
      </c>
      <c r="D403" s="18">
        <v>42961</v>
      </c>
      <c r="E403" s="19">
        <f>IF(AgentTierChange[[#This Row],[Tier]]="Nesting",AgentTierChange[[#This Row],[Live Start Date]]+89,IF(AgentTierChange[[#This Row],[Agent Name]]&lt;&gt;B404,54789,""))</f>
        <v>54789</v>
      </c>
      <c r="F403" s="1">
        <f ca="1">IF(AND(AgentTierChange[[#This Row],[Tier Start Date]]&lt;=TODAY(),AgentTierChange[[#This Row],[Tier End Date]]&gt;TODAY()),1,0)</f>
        <v>1</v>
      </c>
      <c r="G403" s="1">
        <f>IFERROR(IF((_xlfn.XLOOKUP(AgentTierChange[[#This Row],[Agent Name]],MasterAgentList[Agent Name],MasterAgentList[Status])=""),1,0),"")</f>
        <v>0</v>
      </c>
      <c r="H403" s="18">
        <f>_xlfn.XLOOKUP(AgentTierChange[[#This Row],[Agent Name]],MasterAgentList[Agent Name],MasterAgentList[Live Start Date])</f>
        <v>42961</v>
      </c>
      <c r="I403" s="20">
        <f>_xlfn.XLOOKUP(AgentTierChange[[#This Row],[FBID]],MasterAgentList[FB ID],MasterAgentList[Wave])</f>
        <v>4</v>
      </c>
      <c r="J403" s="66" t="str">
        <f t="shared" si="6"/>
        <v/>
      </c>
    </row>
    <row r="404" spans="1:10" x14ac:dyDescent="0.2">
      <c r="A404" s="88" t="str">
        <f>_xlfn.XLOOKUP(AgentTierChange[[#This Row],[Agent Name]],MasterAgentList[Agent Name],MasterAgentList[FB ID])</f>
        <v>100073332004068</v>
      </c>
      <c r="B404" s="64" t="s">
        <v>6439</v>
      </c>
      <c r="C404" s="64" t="s">
        <v>43</v>
      </c>
      <c r="D404" s="65">
        <v>44488</v>
      </c>
      <c r="E404" s="19">
        <f>IF(AgentTierChange[[#This Row],[Tier]]="Nesting",AgentTierChange[[#This Row],[Live Start Date]]+89,IF(AgentTierChange[[#This Row],[Agent Name]]&lt;&gt;B405,54789,""))</f>
        <v>44577</v>
      </c>
      <c r="F404" s="66">
        <f ca="1">IF(AND(AgentTierChange[[#This Row],[Tier Start Date]]&lt;=TODAY(),AgentTierChange[[#This Row],[Tier End Date]]&gt;TODAY()),1,0)</f>
        <v>1</v>
      </c>
      <c r="G404" s="66">
        <f>IFERROR(IF((_xlfn.XLOOKUP(AgentTierChange[[#This Row],[Agent Name]],MasterAgentList[Agent Name],MasterAgentList[Status])=""),1,0),"")</f>
        <v>1</v>
      </c>
      <c r="H404" s="67">
        <f>_xlfn.XLOOKUP(AgentTierChange[[#This Row],[Agent Name]],MasterAgentList[Agent Name],MasterAgentList[Live Start Date])</f>
        <v>44488</v>
      </c>
      <c r="I404" s="66">
        <f>_xlfn.XLOOKUP(AgentTierChange[[#This Row],[FBID]],MasterAgentList[FB ID],MasterAgentList[Wave])</f>
        <v>43</v>
      </c>
      <c r="J404" s="66" t="str">
        <f t="shared" si="6"/>
        <v/>
      </c>
    </row>
    <row r="405" spans="1:10" x14ac:dyDescent="0.2">
      <c r="A405" s="88" t="str">
        <f>_xlfn.XLOOKUP(AgentTierChange[[#This Row],[Agent Name]],MasterAgentList[Agent Name],MasterAgentList[FB ID])</f>
        <v>100073332004068</v>
      </c>
      <c r="B405" s="64" t="s">
        <v>6439</v>
      </c>
      <c r="C405" s="64" t="s">
        <v>53</v>
      </c>
      <c r="D405" s="65">
        <v>44578</v>
      </c>
      <c r="E405" s="19">
        <f>IF(AgentTierChange[[#This Row],[Tier]]="Nesting",AgentTierChange[[#This Row],[Live Start Date]]+89,IF(AgentTierChange[[#This Row],[Agent Name]]&lt;&gt;B406,54789,""))</f>
        <v>54789</v>
      </c>
      <c r="F405" s="66">
        <f ca="1">IF(AND(AgentTierChange[[#This Row],[Tier Start Date]]&lt;=TODAY(),AgentTierChange[[#This Row],[Tier End Date]]&gt;TODAY()),1,0)</f>
        <v>0</v>
      </c>
      <c r="G405" s="66">
        <f>IFERROR(IF((_xlfn.XLOOKUP(AgentTierChange[[#This Row],[Agent Name]],MasterAgentList[Agent Name],MasterAgentList[Status])=""),1,0),"")</f>
        <v>1</v>
      </c>
      <c r="H405" s="67">
        <f>_xlfn.XLOOKUP(AgentTierChange[[#This Row],[Agent Name]],MasterAgentList[Agent Name],MasterAgentList[Live Start Date])</f>
        <v>44488</v>
      </c>
      <c r="I405" s="66">
        <f>_xlfn.XLOOKUP(AgentTierChange[[#This Row],[FBID]],MasterAgentList[FB ID],MasterAgentList[Wave])</f>
        <v>43</v>
      </c>
      <c r="J405" s="66" t="str">
        <f t="shared" si="6"/>
        <v>Match</v>
      </c>
    </row>
    <row r="406" spans="1:10" x14ac:dyDescent="0.2">
      <c r="A406" s="35" t="str">
        <f>_xlfn.XLOOKUP(AgentTierChange[[#This Row],[Agent Name]],MasterAgentList[Agent Name],MasterAgentList[FB ID])</f>
        <v>100022083698435</v>
      </c>
      <c r="B406" s="29" t="s">
        <v>50</v>
      </c>
      <c r="C406" s="1" t="s">
        <v>127</v>
      </c>
      <c r="D406" s="18">
        <v>43017</v>
      </c>
      <c r="E406" s="19">
        <f>IF(AgentTierChange[[#This Row],[Tier]]="Nesting",AgentTierChange[[#This Row],[Live Start Date]]+89,IF(AgentTierChange[[#This Row],[Agent Name]]&lt;&gt;B407,54789,""))</f>
        <v>54789</v>
      </c>
      <c r="F406" s="1">
        <f ca="1">IF(AND(AgentTierChange[[#This Row],[Tier Start Date]]&lt;=TODAY(),AgentTierChange[[#This Row],[Tier End Date]]&gt;TODAY()),1,0)</f>
        <v>1</v>
      </c>
      <c r="G406" s="1">
        <f>IFERROR(IF((_xlfn.XLOOKUP(AgentTierChange[[#This Row],[Agent Name]],MasterAgentList[Agent Name],MasterAgentList[Status])=""),1,0),"")</f>
        <v>0</v>
      </c>
      <c r="H406" s="18">
        <f>_xlfn.XLOOKUP(AgentTierChange[[#This Row],[Agent Name]],MasterAgentList[Agent Name],MasterAgentList[Live Start Date])</f>
        <v>43017</v>
      </c>
      <c r="I406" s="20">
        <f>_xlfn.XLOOKUP(AgentTierChange[[#This Row],[FBID]],MasterAgentList[FB ID],MasterAgentList[Wave])</f>
        <v>5</v>
      </c>
      <c r="J406" s="66" t="str">
        <f t="shared" si="6"/>
        <v/>
      </c>
    </row>
    <row r="407" spans="1:10" x14ac:dyDescent="0.2">
      <c r="A407" s="35" t="str">
        <f>_xlfn.XLOOKUP(AgentTierChange[[#This Row],[Agent Name]],MasterAgentList[Agent Name],MasterAgentList[FB ID])</f>
        <v>100034424813948</v>
      </c>
      <c r="B407" s="29" t="s">
        <v>21</v>
      </c>
      <c r="C407" s="1" t="s">
        <v>127</v>
      </c>
      <c r="D407" s="18">
        <v>43556</v>
      </c>
      <c r="E407" s="19">
        <f>IF(AgentTierChange[[#This Row],[Tier]]="Nesting",AgentTierChange[[#This Row],[Live Start Date]]+89,IF(AgentTierChange[[#This Row],[Agent Name]]&lt;&gt;B408,54789,""))</f>
        <v>54789</v>
      </c>
      <c r="F407" s="1">
        <f ca="1">IF(AND(AgentTierChange[[#This Row],[Tier Start Date]]&lt;=TODAY(),AgentTierChange[[#This Row],[Tier End Date]]&gt;TODAY()),1,0)</f>
        <v>1</v>
      </c>
      <c r="G407" s="1">
        <f>IFERROR(IF((_xlfn.XLOOKUP(AgentTierChange[[#This Row],[Agent Name]],MasterAgentList[Agent Name],MasterAgentList[Status])=""),1,0),"")</f>
        <v>0</v>
      </c>
      <c r="H407" s="18">
        <f>_xlfn.XLOOKUP(AgentTierChange[[#This Row],[Agent Name]],MasterAgentList[Agent Name],MasterAgentList[Live Start Date])</f>
        <v>43556</v>
      </c>
      <c r="I407" s="20">
        <f>_xlfn.XLOOKUP(AgentTierChange[[#This Row],[FBID]],MasterAgentList[FB ID],MasterAgentList[Wave])</f>
        <v>19</v>
      </c>
      <c r="J407" s="66" t="str">
        <f t="shared" si="6"/>
        <v/>
      </c>
    </row>
    <row r="408" spans="1:10" x14ac:dyDescent="0.2">
      <c r="A408" s="35" t="str">
        <f>_xlfn.XLOOKUP(AgentTierChange[[#This Row],[Agent Name]],MasterAgentList[Agent Name],MasterAgentList[FB ID])</f>
        <v>100048314477320</v>
      </c>
      <c r="B408" s="29" t="s">
        <v>73</v>
      </c>
      <c r="C408" s="1" t="s">
        <v>43</v>
      </c>
      <c r="D408" s="18">
        <v>43831</v>
      </c>
      <c r="E408" s="19">
        <f>IF(AgentTierChange[[#This Row],[Tier]]="Nesting",AgentTierChange[[#This Row],[Live Start Date]]+89,IF(AgentTierChange[[#This Row],[Agent Name]]&lt;&gt;B409,54789,""))</f>
        <v>43920</v>
      </c>
      <c r="F408" s="1">
        <f ca="1">IF(AND(AgentTierChange[[#This Row],[Tier Start Date]]&lt;=TODAY(),AgentTierChange[[#This Row],[Tier End Date]]&gt;TODAY()),1,0)</f>
        <v>0</v>
      </c>
      <c r="G408" s="21">
        <f>IFERROR(IF((_xlfn.XLOOKUP(AgentTierChange[[#This Row],[Agent Name]],MasterAgentList[Agent Name],MasterAgentList[Status])=""),1,0),"")</f>
        <v>0</v>
      </c>
      <c r="H408" s="18">
        <f>_xlfn.XLOOKUP(AgentTierChange[[#This Row],[Agent Name]],MasterAgentList[Agent Name],MasterAgentList[Live Start Date])</f>
        <v>43831</v>
      </c>
      <c r="I408" s="20">
        <f>_xlfn.XLOOKUP(AgentTierChange[[#This Row],[FBID]],MasterAgentList[FB ID],MasterAgentList[Wave])</f>
        <v>27</v>
      </c>
      <c r="J408" s="66" t="str">
        <f t="shared" si="6"/>
        <v/>
      </c>
    </row>
    <row r="409" spans="1:10" x14ac:dyDescent="0.2">
      <c r="A409" s="35" t="str">
        <f>_xlfn.XLOOKUP(AgentTierChange[[#This Row],[Agent Name]],MasterAgentList[Agent Name],MasterAgentList[FB ID])</f>
        <v>100048314477320</v>
      </c>
      <c r="B409" s="29" t="s">
        <v>73</v>
      </c>
      <c r="C409" s="1" t="s">
        <v>53</v>
      </c>
      <c r="D409" s="18">
        <v>43921</v>
      </c>
      <c r="E409" s="19">
        <v>43989</v>
      </c>
      <c r="F409" s="1">
        <f ca="1">IF(AND(AgentTierChange[[#This Row],[Tier Start Date]]&lt;=TODAY(),AgentTierChange[[#This Row],[Tier End Date]]&gt;TODAY()),1,0)</f>
        <v>0</v>
      </c>
      <c r="G409" s="1">
        <f>IFERROR(IF((_xlfn.XLOOKUP(AgentTierChange[[#This Row],[Agent Name]],MasterAgentList[Agent Name],MasterAgentList[Status])=""),1,0),"")</f>
        <v>0</v>
      </c>
      <c r="H409" s="18">
        <f>_xlfn.XLOOKUP(AgentTierChange[[#This Row],[Agent Name]],MasterAgentList[Agent Name],MasterAgentList[Live Start Date])</f>
        <v>43831</v>
      </c>
      <c r="I409" s="20">
        <f>_xlfn.XLOOKUP(AgentTierChange[[#This Row],[FBID]],MasterAgentList[FB ID],MasterAgentList[Wave])</f>
        <v>27</v>
      </c>
      <c r="J409" s="66" t="str">
        <f t="shared" si="6"/>
        <v>Match</v>
      </c>
    </row>
    <row r="410" spans="1:10" x14ac:dyDescent="0.2">
      <c r="A410" s="35" t="str">
        <f>_xlfn.XLOOKUP(AgentTierChange[[#This Row],[Agent Name]],MasterAgentList[Agent Name],MasterAgentList[FB ID])</f>
        <v>100048314477320</v>
      </c>
      <c r="B410" s="29" t="s">
        <v>73</v>
      </c>
      <c r="C410" s="1" t="s">
        <v>86</v>
      </c>
      <c r="D410" s="18">
        <v>43990</v>
      </c>
      <c r="E410" s="19">
        <v>44015</v>
      </c>
      <c r="F410" s="1">
        <f ca="1">IF(AND(AgentTierChange[[#This Row],[Tier Start Date]]&lt;=TODAY(),AgentTierChange[[#This Row],[Tier End Date]]&gt;TODAY()),1,0)</f>
        <v>0</v>
      </c>
      <c r="G410" s="21">
        <f>IFERROR(IF((_xlfn.XLOOKUP(AgentTierChange[[#This Row],[Agent Name]],MasterAgentList[Agent Name],MasterAgentList[Status])=""),1,0),"")</f>
        <v>0</v>
      </c>
      <c r="H410" s="18">
        <f>_xlfn.XLOOKUP(AgentTierChange[[#This Row],[Agent Name]],MasterAgentList[Agent Name],MasterAgentList[Live Start Date])</f>
        <v>43831</v>
      </c>
      <c r="I410" s="20">
        <f>_xlfn.XLOOKUP(AgentTierChange[[#This Row],[FBID]],MasterAgentList[FB ID],MasterAgentList[Wave])</f>
        <v>27</v>
      </c>
      <c r="J410" s="66" t="str">
        <f t="shared" si="6"/>
        <v>Match</v>
      </c>
    </row>
    <row r="411" spans="1:10" x14ac:dyDescent="0.2">
      <c r="A411" s="35" t="str">
        <f>_xlfn.XLOOKUP(AgentTierChange[[#This Row],[Agent Name]],MasterAgentList[Agent Name],MasterAgentList[FB ID])</f>
        <v>100048314477320</v>
      </c>
      <c r="B411" s="29" t="s">
        <v>73</v>
      </c>
      <c r="C411" s="1" t="s">
        <v>53</v>
      </c>
      <c r="D411" s="18">
        <v>44016</v>
      </c>
      <c r="E411" s="19">
        <v>44037</v>
      </c>
      <c r="F411" s="1">
        <f ca="1">IF(AND(AgentTierChange[[#This Row],[Tier Start Date]]&lt;=TODAY(),AgentTierChange[[#This Row],[Tier End Date]]&gt;TODAY()),1,0)</f>
        <v>0</v>
      </c>
      <c r="G411" s="1">
        <f>IFERROR(IF((_xlfn.XLOOKUP(AgentTierChange[[#This Row],[Agent Name]],MasterAgentList[Agent Name],MasterAgentList[Status])=""),1,0),"")</f>
        <v>0</v>
      </c>
      <c r="H411" s="18">
        <f>_xlfn.XLOOKUP(AgentTierChange[[#This Row],[Agent Name]],MasterAgentList[Agent Name],MasterAgentList[Live Start Date])</f>
        <v>43831</v>
      </c>
      <c r="I411" s="20">
        <f>_xlfn.XLOOKUP(AgentTierChange[[#This Row],[FBID]],MasterAgentList[FB ID],MasterAgentList[Wave])</f>
        <v>27</v>
      </c>
      <c r="J411" s="66" t="str">
        <f t="shared" si="6"/>
        <v>Match</v>
      </c>
    </row>
    <row r="412" spans="1:10" x14ac:dyDescent="0.2">
      <c r="A412" s="35" t="str">
        <f>_xlfn.XLOOKUP(AgentTierChange[[#This Row],[Agent Name]],MasterAgentList[Agent Name],MasterAgentList[FB ID])</f>
        <v>100048314477320</v>
      </c>
      <c r="B412" s="29" t="s">
        <v>73</v>
      </c>
      <c r="C412" s="1" t="s">
        <v>51</v>
      </c>
      <c r="D412" s="18">
        <v>44038</v>
      </c>
      <c r="E412" s="19">
        <f>IF(AgentTierChange[[#This Row],[Tier]]="Nesting",AgentTierChange[[#This Row],[Live Start Date]]+89,IF(AgentTierChange[[#This Row],[Agent Name]]&lt;&gt;B413,54789,""))</f>
        <v>54789</v>
      </c>
      <c r="F412" s="1">
        <f ca="1">IF(AND(AgentTierChange[[#This Row],[Tier Start Date]]&lt;=TODAY(),AgentTierChange[[#This Row],[Tier End Date]]&gt;TODAY()),1,0)</f>
        <v>1</v>
      </c>
      <c r="G412" s="21">
        <f>IFERROR(IF((_xlfn.XLOOKUP(AgentTierChange[[#This Row],[Agent Name]],MasterAgentList[Agent Name],MasterAgentList[Status])=""),1,0),"")</f>
        <v>0</v>
      </c>
      <c r="H412" s="18">
        <f>_xlfn.XLOOKUP(AgentTierChange[[#This Row],[Agent Name]],MasterAgentList[Agent Name],MasterAgentList[Live Start Date])</f>
        <v>43831</v>
      </c>
      <c r="I412" s="20">
        <f>_xlfn.XLOOKUP(AgentTierChange[[#This Row],[FBID]],MasterAgentList[FB ID],MasterAgentList[Wave])</f>
        <v>27</v>
      </c>
      <c r="J412" s="66" t="str">
        <f t="shared" si="6"/>
        <v>Match</v>
      </c>
    </row>
    <row r="413" spans="1:10" x14ac:dyDescent="0.2">
      <c r="A413" s="87" t="str">
        <f>_xlfn.XLOOKUP(AgentTierChange[[#This Row],[Agent Name]],MasterAgentList[Agent Name],MasterAgentList[FB ID])</f>
        <v>100070072917199</v>
      </c>
      <c r="B413" s="1" t="s">
        <v>2882</v>
      </c>
      <c r="C413" s="5" t="s">
        <v>43</v>
      </c>
      <c r="D413" s="24">
        <v>44410</v>
      </c>
      <c r="E413" s="19">
        <f>IF(AgentTierChange[[#This Row],[Tier]]="Nesting",AgentTierChange[[#This Row],[Live Start Date]]+89,IF(AgentTierChange[[#This Row],[Agent Name]]&lt;&gt;B414,54789,""))</f>
        <v>44499</v>
      </c>
      <c r="F413" s="2">
        <f ca="1">IF(AND(AgentTierChange[[#This Row],[Tier Start Date]]&lt;=TODAY(),AgentTierChange[[#This Row],[Tier End Date]]&gt;TODAY()),1,0)</f>
        <v>0</v>
      </c>
      <c r="G413" s="2">
        <f>IFERROR(IF((_xlfn.XLOOKUP(AgentTierChange[[#This Row],[Agent Name]],MasterAgentList[Agent Name],MasterAgentList[Status])=""),1,0),"")</f>
        <v>1</v>
      </c>
      <c r="H413" s="22">
        <f>_xlfn.XLOOKUP(AgentTierChange[[#This Row],[Agent Name]],MasterAgentList[Agent Name],MasterAgentList[Live Start Date])</f>
        <v>44410</v>
      </c>
      <c r="I413" s="2">
        <f>_xlfn.XLOOKUP(AgentTierChange[[#This Row],[FBID]],MasterAgentList[FB ID],MasterAgentList[Wave])</f>
        <v>40</v>
      </c>
      <c r="J413" s="66" t="str">
        <f t="shared" si="6"/>
        <v/>
      </c>
    </row>
    <row r="414" spans="1:10" x14ac:dyDescent="0.2">
      <c r="A414" s="88" t="str">
        <f>_xlfn.XLOOKUP(AgentTierChange[[#This Row],[Agent Name]],MasterAgentList[Agent Name],MasterAgentList[FB ID])</f>
        <v>100070072917199</v>
      </c>
      <c r="B414" s="61" t="s">
        <v>2882</v>
      </c>
      <c r="C414" s="64" t="s">
        <v>53</v>
      </c>
      <c r="D414" s="65">
        <v>44500</v>
      </c>
      <c r="E414" s="19">
        <f>IF(AgentTierChange[[#This Row],[Tier]]="Nesting",AgentTierChange[[#This Row],[Live Start Date]]+89,IF(AgentTierChange[[#This Row],[Agent Name]]&lt;&gt;B415,54789,""))</f>
        <v>54789</v>
      </c>
      <c r="F414" s="66">
        <f ca="1">IF(AND(AgentTierChange[[#This Row],[Tier Start Date]]&lt;=TODAY(),AgentTierChange[[#This Row],[Tier End Date]]&gt;TODAY()),1,0)</f>
        <v>1</v>
      </c>
      <c r="G414" s="66">
        <f>IFERROR(IF((_xlfn.XLOOKUP(AgentTierChange[[#This Row],[Agent Name]],MasterAgentList[Agent Name],MasterAgentList[Status])=""),1,0),"")</f>
        <v>1</v>
      </c>
      <c r="H414" s="67">
        <f>_xlfn.XLOOKUP(AgentTierChange[[#This Row],[Agent Name]],MasterAgentList[Agent Name],MasterAgentList[Live Start Date])</f>
        <v>44410</v>
      </c>
      <c r="I414" s="66">
        <f>_xlfn.XLOOKUP(AgentTierChange[[#This Row],[FBID]],MasterAgentList[FB ID],MasterAgentList[Wave])</f>
        <v>40</v>
      </c>
      <c r="J414" s="66" t="str">
        <f t="shared" si="6"/>
        <v>Match</v>
      </c>
    </row>
    <row r="415" spans="1:10" x14ac:dyDescent="0.2">
      <c r="A415" s="35" t="str">
        <f>_xlfn.XLOOKUP(AgentTierChange[[#This Row],[Agent Name]],MasterAgentList[Agent Name],MasterAgentList[FB ID])</f>
        <v>100039618434063</v>
      </c>
      <c r="B415" s="31" t="s">
        <v>139</v>
      </c>
      <c r="C415" s="1" t="s">
        <v>43</v>
      </c>
      <c r="D415" s="18">
        <v>44263</v>
      </c>
      <c r="E415" s="19">
        <f>IF(AgentTierChange[[#This Row],[Tier]]="Nesting",AgentTierChange[[#This Row],[Live Start Date]]+89,IF(AgentTierChange[[#This Row],[Agent Name]]&lt;&gt;B416,54789,""))</f>
        <v>44352</v>
      </c>
      <c r="F415" s="1">
        <f ca="1">IF(AND(AgentTierChange[[#This Row],[Tier Start Date]]&lt;=TODAY(),AgentTierChange[[#This Row],[Tier End Date]]&gt;TODAY()),1,0)</f>
        <v>0</v>
      </c>
      <c r="G415" s="21">
        <f>IFERROR(IF((_xlfn.XLOOKUP(AgentTierChange[[#This Row],[Agent Name]],MasterAgentList[Agent Name],MasterAgentList[Status])=""),1,0),"")</f>
        <v>1</v>
      </c>
      <c r="H415" s="18">
        <f>_xlfn.XLOOKUP(AgentTierChange[[#This Row],[Agent Name]],MasterAgentList[Agent Name],MasterAgentList[Live Start Date])</f>
        <v>44263</v>
      </c>
      <c r="I415" s="20">
        <f>_xlfn.XLOOKUP(AgentTierChange[[#This Row],[FBID]],MasterAgentList[FB ID],MasterAgentList[Wave])</f>
        <v>34</v>
      </c>
      <c r="J415" s="66" t="str">
        <f t="shared" si="6"/>
        <v/>
      </c>
    </row>
    <row r="416" spans="1:10" x14ac:dyDescent="0.2">
      <c r="A416" s="35" t="str">
        <f>_xlfn.XLOOKUP(AgentTierChange[[#This Row],[Agent Name]],MasterAgentList[Agent Name],MasterAgentList[FB ID])</f>
        <v>100039618434063</v>
      </c>
      <c r="B416" s="29" t="s">
        <v>139</v>
      </c>
      <c r="C416" s="1" t="s">
        <v>51</v>
      </c>
      <c r="D416" s="18">
        <v>44353</v>
      </c>
      <c r="E416" s="19">
        <f>IF(AgentTierChange[[#This Row],[Tier]]="Nesting",AgentTierChange[[#This Row],[Live Start Date]]+89,IF(AgentTierChange[[#This Row],[Agent Name]]&lt;&gt;B417,54789,""))</f>
        <v>54789</v>
      </c>
      <c r="F416" s="1">
        <f ca="1">IF(AND(AgentTierChange[[#This Row],[Tier Start Date]]&lt;=TODAY(),AgentTierChange[[#This Row],[Tier End Date]]&gt;TODAY()),1,0)</f>
        <v>1</v>
      </c>
      <c r="G416" s="21">
        <f>IFERROR(IF((_xlfn.XLOOKUP(AgentTierChange[[#This Row],[Agent Name]],MasterAgentList[Agent Name],MasterAgentList[Status])=""),1,0),"")</f>
        <v>1</v>
      </c>
      <c r="H416" s="18">
        <f>_xlfn.XLOOKUP(AgentTierChange[[#This Row],[Agent Name]],MasterAgentList[Agent Name],MasterAgentList[Live Start Date])</f>
        <v>44263</v>
      </c>
      <c r="I416" s="20">
        <f>_xlfn.XLOOKUP(AgentTierChange[[#This Row],[FBID]],MasterAgentList[FB ID],MasterAgentList[Wave])</f>
        <v>34</v>
      </c>
      <c r="J416" s="66" t="str">
        <f t="shared" si="6"/>
        <v>Match</v>
      </c>
    </row>
    <row r="417" spans="1:10" x14ac:dyDescent="0.2">
      <c r="A417" s="35" t="str">
        <f>_xlfn.XLOOKUP(AgentTierChange[[#This Row],[Agent Name]],MasterAgentList[Agent Name],MasterAgentList[FB ID])</f>
        <v>100023025491318</v>
      </c>
      <c r="B417" s="29" t="s">
        <v>124</v>
      </c>
      <c r="C417" s="1" t="s">
        <v>127</v>
      </c>
      <c r="D417" s="18">
        <v>43080</v>
      </c>
      <c r="E417" s="19">
        <f>IF(AgentTierChange[[#This Row],[Tier]]="Nesting",AgentTierChange[[#This Row],[Live Start Date]]+89,IF(AgentTierChange[[#This Row],[Agent Name]]&lt;&gt;B418,54789,""))</f>
        <v>54789</v>
      </c>
      <c r="F417" s="1">
        <f ca="1">IF(AND(AgentTierChange[[#This Row],[Tier Start Date]]&lt;=TODAY(),AgentTierChange[[#This Row],[Tier End Date]]&gt;TODAY()),1,0)</f>
        <v>1</v>
      </c>
      <c r="G417" s="1">
        <f>IFERROR(IF((_xlfn.XLOOKUP(AgentTierChange[[#This Row],[Agent Name]],MasterAgentList[Agent Name],MasterAgentList[Status])=""),1,0),"")</f>
        <v>0</v>
      </c>
      <c r="H417" s="18">
        <f>_xlfn.XLOOKUP(AgentTierChange[[#This Row],[Agent Name]],MasterAgentList[Agent Name],MasterAgentList[Live Start Date])</f>
        <v>43080</v>
      </c>
      <c r="I417" s="20">
        <f>_xlfn.XLOOKUP(AgentTierChange[[#This Row],[FBID]],MasterAgentList[FB ID],MasterAgentList[Wave])</f>
        <v>7</v>
      </c>
      <c r="J417" s="66" t="str">
        <f t="shared" si="6"/>
        <v/>
      </c>
    </row>
    <row r="418" spans="1:10" x14ac:dyDescent="0.2">
      <c r="A418" s="87" t="str">
        <f>_xlfn.XLOOKUP(AgentTierChange[[#This Row],[Agent Name]],MasterAgentList[Agent Name],MasterAgentList[FB ID])</f>
        <v>100068037859771</v>
      </c>
      <c r="B418" s="20" t="s">
        <v>351</v>
      </c>
      <c r="C418" s="5" t="s">
        <v>43</v>
      </c>
      <c r="D418" s="24">
        <v>44361</v>
      </c>
      <c r="E418" s="19">
        <f>IF(AgentTierChange[[#This Row],[Tier]]="Nesting",AgentTierChange[[#This Row],[Live Start Date]]+89,IF(AgentTierChange[[#This Row],[Agent Name]]&lt;&gt;B419,54789,""))</f>
        <v>44450</v>
      </c>
      <c r="F418" s="2">
        <f ca="1">IF(AND(AgentTierChange[[#This Row],[Tier Start Date]]&lt;=TODAY(),AgentTierChange[[#This Row],[Tier End Date]]&gt;TODAY()),1,0)</f>
        <v>0</v>
      </c>
      <c r="G418" s="2">
        <f>IFERROR(IF((_xlfn.XLOOKUP(AgentTierChange[[#This Row],[Agent Name]],MasterAgentList[Agent Name],MasterAgentList[Status])=""),1,0),"")</f>
        <v>0</v>
      </c>
      <c r="H418" s="22">
        <f>_xlfn.XLOOKUP(AgentTierChange[[#This Row],[Agent Name]],MasterAgentList[Agent Name],MasterAgentList[Live Start Date])</f>
        <v>44361</v>
      </c>
      <c r="I418" s="20">
        <f>_xlfn.XLOOKUP(AgentTierChange[[#This Row],[FBID]],MasterAgentList[FB ID],MasterAgentList[Wave])</f>
        <v>38</v>
      </c>
      <c r="J418" s="66" t="str">
        <f t="shared" si="6"/>
        <v/>
      </c>
    </row>
    <row r="419" spans="1:10" x14ac:dyDescent="0.2">
      <c r="A419" s="87" t="str">
        <f>_xlfn.XLOOKUP(AgentTierChange[[#This Row],[Agent Name]],MasterAgentList[Agent Name],MasterAgentList[FB ID])</f>
        <v>100068037859771</v>
      </c>
      <c r="B419" s="20" t="s">
        <v>351</v>
      </c>
      <c r="C419" s="5" t="s">
        <v>53</v>
      </c>
      <c r="D419" s="24">
        <v>44451</v>
      </c>
      <c r="E419" s="19">
        <f>IF(AgentTierChange[[#This Row],[Tier]]="Nesting",AgentTierChange[[#This Row],[Live Start Date]]+89,IF(AgentTierChange[[#This Row],[Agent Name]]&lt;&gt;B420,54789,""))</f>
        <v>54789</v>
      </c>
      <c r="F419" s="2">
        <f ca="1">IF(AND(AgentTierChange[[#This Row],[Tier Start Date]]&lt;=TODAY(),AgentTierChange[[#This Row],[Tier End Date]]&gt;TODAY()),1,0)</f>
        <v>1</v>
      </c>
      <c r="G419" s="2">
        <f>IFERROR(IF((_xlfn.XLOOKUP(AgentTierChange[[#This Row],[Agent Name]],MasterAgentList[Agent Name],MasterAgentList[Status])=""),1,0),"")</f>
        <v>0</v>
      </c>
      <c r="H419" s="22">
        <f>_xlfn.XLOOKUP(AgentTierChange[[#This Row],[Agent Name]],MasterAgentList[Agent Name],MasterAgentList[Live Start Date])</f>
        <v>44361</v>
      </c>
      <c r="I419" s="20">
        <f>_xlfn.XLOOKUP(AgentTierChange[[#This Row],[FBID]],MasterAgentList[FB ID],MasterAgentList[Wave])</f>
        <v>38</v>
      </c>
      <c r="J419" s="66" t="str">
        <f t="shared" si="6"/>
        <v>Match</v>
      </c>
    </row>
    <row r="420" spans="1:10" x14ac:dyDescent="0.2">
      <c r="A420" s="88" t="str">
        <f>_xlfn.XLOOKUP(AgentTierChange[[#This Row],[Agent Name]],MasterAgentList[Agent Name],MasterAgentList[FB ID])</f>
        <v>100073416995021</v>
      </c>
      <c r="B420" s="64" t="s">
        <v>6440</v>
      </c>
      <c r="C420" s="64" t="s">
        <v>43</v>
      </c>
      <c r="D420" s="65">
        <v>44488</v>
      </c>
      <c r="E420" s="19">
        <f>IF(AgentTierChange[[#This Row],[Tier]]="Nesting",AgentTierChange[[#This Row],[Live Start Date]]+89,IF(AgentTierChange[[#This Row],[Agent Name]]&lt;&gt;B421,54789,""))</f>
        <v>44577</v>
      </c>
      <c r="F420" s="66">
        <f ca="1">IF(AND(AgentTierChange[[#This Row],[Tier Start Date]]&lt;=TODAY(),AgentTierChange[[#This Row],[Tier End Date]]&gt;TODAY()),1,0)</f>
        <v>1</v>
      </c>
      <c r="G420" s="66">
        <f>IFERROR(IF((_xlfn.XLOOKUP(AgentTierChange[[#This Row],[Agent Name]],MasterAgentList[Agent Name],MasterAgentList[Status])=""),1,0),"")</f>
        <v>1</v>
      </c>
      <c r="H420" s="67">
        <f>_xlfn.XLOOKUP(AgentTierChange[[#This Row],[Agent Name]],MasterAgentList[Agent Name],MasterAgentList[Live Start Date])</f>
        <v>44488</v>
      </c>
      <c r="I420" s="66">
        <f>_xlfn.XLOOKUP(AgentTierChange[[#This Row],[FBID]],MasterAgentList[FB ID],MasterAgentList[Wave])</f>
        <v>43</v>
      </c>
      <c r="J420" s="66" t="str">
        <f t="shared" si="6"/>
        <v/>
      </c>
    </row>
    <row r="421" spans="1:10" x14ac:dyDescent="0.2">
      <c r="A421" s="88" t="str">
        <f>_xlfn.XLOOKUP(AgentTierChange[[#This Row],[Agent Name]],MasterAgentList[Agent Name],MasterAgentList[FB ID])</f>
        <v>100073416995021</v>
      </c>
      <c r="B421" s="64" t="s">
        <v>6440</v>
      </c>
      <c r="C421" s="64" t="s">
        <v>53</v>
      </c>
      <c r="D421" s="65">
        <v>44578</v>
      </c>
      <c r="E421" s="19">
        <f>IF(AgentTierChange[[#This Row],[Tier]]="Nesting",AgentTierChange[[#This Row],[Live Start Date]]+89,IF(AgentTierChange[[#This Row],[Agent Name]]&lt;&gt;B422,54789,""))</f>
        <v>54789</v>
      </c>
      <c r="F421" s="66">
        <f ca="1">IF(AND(AgentTierChange[[#This Row],[Tier Start Date]]&lt;=TODAY(),AgentTierChange[[#This Row],[Tier End Date]]&gt;TODAY()),1,0)</f>
        <v>0</v>
      </c>
      <c r="G421" s="66">
        <f>IFERROR(IF((_xlfn.XLOOKUP(AgentTierChange[[#This Row],[Agent Name]],MasterAgentList[Agent Name],MasterAgentList[Status])=""),1,0),"")</f>
        <v>1</v>
      </c>
      <c r="H421" s="67">
        <f>_xlfn.XLOOKUP(AgentTierChange[[#This Row],[Agent Name]],MasterAgentList[Agent Name],MasterAgentList[Live Start Date])</f>
        <v>44488</v>
      </c>
      <c r="I421" s="66">
        <f>_xlfn.XLOOKUP(AgentTierChange[[#This Row],[FBID]],MasterAgentList[FB ID],MasterAgentList[Wave])</f>
        <v>43</v>
      </c>
      <c r="J421" s="66" t="str">
        <f t="shared" si="6"/>
        <v>Match</v>
      </c>
    </row>
    <row r="422" spans="1:10" x14ac:dyDescent="0.2">
      <c r="A422" s="35" t="str">
        <f>_xlfn.XLOOKUP(AgentTierChange[[#This Row],[Agent Name]],MasterAgentList[Agent Name],MasterAgentList[FB ID])</f>
        <v>100069894904154</v>
      </c>
      <c r="B422" s="1" t="s">
        <v>2848</v>
      </c>
      <c r="C422" s="1" t="s">
        <v>43</v>
      </c>
      <c r="D422" s="24">
        <v>44396</v>
      </c>
      <c r="E422" s="19">
        <f>IF(AgentTierChange[[#This Row],[Tier]]="Nesting",AgentTierChange[[#This Row],[Live Start Date]]+89,IF(AgentTierChange[[#This Row],[Agent Name]]&lt;&gt;B423,54789,""))</f>
        <v>44485</v>
      </c>
      <c r="F422" s="2">
        <f ca="1">IF(AND(AgentTierChange[[#This Row],[Tier Start Date]]&lt;=TODAY(),AgentTierChange[[#This Row],[Tier End Date]]&gt;TODAY()),1,0)</f>
        <v>0</v>
      </c>
      <c r="G422" s="2">
        <f>IFERROR(IF((_xlfn.XLOOKUP(AgentTierChange[[#This Row],[Agent Name]],MasterAgentList[Agent Name],MasterAgentList[Status])=""),1,0),"")</f>
        <v>0</v>
      </c>
      <c r="H422" s="22">
        <f>_xlfn.XLOOKUP(AgentTierChange[[#This Row],[Agent Name]],MasterAgentList[Agent Name],MasterAgentList[Live Start Date])</f>
        <v>44396</v>
      </c>
      <c r="I422" s="20">
        <f>_xlfn.XLOOKUP(AgentTierChange[[#This Row],[FBID]],MasterAgentList[FB ID],MasterAgentList[Wave])</f>
        <v>39</v>
      </c>
      <c r="J422" s="66" t="str">
        <f t="shared" si="6"/>
        <v/>
      </c>
    </row>
    <row r="423" spans="1:10" x14ac:dyDescent="0.2">
      <c r="A423" s="35" t="str">
        <f>_xlfn.XLOOKUP(AgentTierChange[[#This Row],[Agent Name]],MasterAgentList[Agent Name],MasterAgentList[FB ID])</f>
        <v>100069894904154</v>
      </c>
      <c r="B423" s="1" t="s">
        <v>2848</v>
      </c>
      <c r="C423" s="1" t="s">
        <v>53</v>
      </c>
      <c r="D423" s="24">
        <v>44486</v>
      </c>
      <c r="E423" s="19">
        <f>IF(AgentTierChange[[#This Row],[Tier]]="Nesting",AgentTierChange[[#This Row],[Live Start Date]]+89,IF(AgentTierChange[[#This Row],[Agent Name]]&lt;&gt;B424,54789,""))</f>
        <v>54789</v>
      </c>
      <c r="F423" s="2">
        <f ca="1">IF(AND(AgentTierChange[[#This Row],[Tier Start Date]]&lt;=TODAY(),AgentTierChange[[#This Row],[Tier End Date]]&gt;TODAY()),1,0)</f>
        <v>1</v>
      </c>
      <c r="G423" s="2">
        <f>IFERROR(IF((_xlfn.XLOOKUP(AgentTierChange[[#This Row],[Agent Name]],MasterAgentList[Agent Name],MasterAgentList[Status])=""),1,0),"")</f>
        <v>0</v>
      </c>
      <c r="H423" s="22">
        <f>_xlfn.XLOOKUP(AgentTierChange[[#This Row],[Agent Name]],MasterAgentList[Agent Name],MasterAgentList[Live Start Date])</f>
        <v>44396</v>
      </c>
      <c r="I423" s="20">
        <f>_xlfn.XLOOKUP(AgentTierChange[[#This Row],[FBID]],MasterAgentList[FB ID],MasterAgentList[Wave])</f>
        <v>39</v>
      </c>
      <c r="J423" s="66" t="str">
        <f t="shared" si="6"/>
        <v>Match</v>
      </c>
    </row>
    <row r="424" spans="1:10" x14ac:dyDescent="0.2">
      <c r="A424" s="35" t="str">
        <f>_xlfn.XLOOKUP(AgentTierChange[[#This Row],[Agent Name]],MasterAgentList[Agent Name],MasterAgentList[FB ID])</f>
        <v>100048282379547</v>
      </c>
      <c r="B424" s="29" t="s">
        <v>75</v>
      </c>
      <c r="C424" s="1" t="s">
        <v>43</v>
      </c>
      <c r="D424" s="18">
        <v>43899</v>
      </c>
      <c r="E424" s="19">
        <f>IF(AgentTierChange[[#This Row],[Tier]]="Nesting",AgentTierChange[[#This Row],[Live Start Date]]+89,IF(AgentTierChange[[#This Row],[Agent Name]]&lt;&gt;B425,54789,""))</f>
        <v>43988</v>
      </c>
      <c r="F424" s="1">
        <f ca="1">IF(AND(AgentTierChange[[#This Row],[Tier Start Date]]&lt;=TODAY(),AgentTierChange[[#This Row],[Tier End Date]]&gt;TODAY()),1,0)</f>
        <v>0</v>
      </c>
      <c r="G424" s="1">
        <f>IFERROR(IF((_xlfn.XLOOKUP(AgentTierChange[[#This Row],[Agent Name]],MasterAgentList[Agent Name],MasterAgentList[Status])=""),1,0),"")</f>
        <v>1</v>
      </c>
      <c r="H424" s="18">
        <f>_xlfn.XLOOKUP(AgentTierChange[[#This Row],[Agent Name]],MasterAgentList[Agent Name],MasterAgentList[Live Start Date])</f>
        <v>43899</v>
      </c>
      <c r="I424" s="20">
        <f>_xlfn.XLOOKUP(AgentTierChange[[#This Row],[FBID]],MasterAgentList[FB ID],MasterAgentList[Wave])</f>
        <v>27</v>
      </c>
      <c r="J424" s="66" t="str">
        <f t="shared" si="6"/>
        <v/>
      </c>
    </row>
    <row r="425" spans="1:10" x14ac:dyDescent="0.2">
      <c r="A425" s="35" t="str">
        <f>_xlfn.XLOOKUP(AgentTierChange[[#This Row],[Agent Name]],MasterAgentList[Agent Name],MasterAgentList[FB ID])</f>
        <v>100048282379547</v>
      </c>
      <c r="B425" s="29" t="s">
        <v>75</v>
      </c>
      <c r="C425" s="1" t="s">
        <v>53</v>
      </c>
      <c r="D425" s="18">
        <v>43989</v>
      </c>
      <c r="E425" s="19">
        <v>44039</v>
      </c>
      <c r="F425" s="1">
        <f ca="1">IF(AND(AgentTierChange[[#This Row],[Tier Start Date]]&lt;=TODAY(),AgentTierChange[[#This Row],[Tier End Date]]&gt;TODAY()),1,0)</f>
        <v>0</v>
      </c>
      <c r="G425" s="1">
        <f>IFERROR(IF((_xlfn.XLOOKUP(AgentTierChange[[#This Row],[Agent Name]],MasterAgentList[Agent Name],MasterAgentList[Status])=""),1,0),"")</f>
        <v>1</v>
      </c>
      <c r="H425" s="18">
        <f>_xlfn.XLOOKUP(AgentTierChange[[#This Row],[Agent Name]],MasterAgentList[Agent Name],MasterAgentList[Live Start Date])</f>
        <v>43899</v>
      </c>
      <c r="I425" s="20">
        <f>_xlfn.XLOOKUP(AgentTierChange[[#This Row],[FBID]],MasterAgentList[FB ID],MasterAgentList[Wave])</f>
        <v>27</v>
      </c>
      <c r="J425" s="66" t="str">
        <f t="shared" si="6"/>
        <v>Match</v>
      </c>
    </row>
    <row r="426" spans="1:10" x14ac:dyDescent="0.2">
      <c r="A426" s="35" t="str">
        <f>_xlfn.XLOOKUP(AgentTierChange[[#This Row],[Agent Name]],MasterAgentList[Agent Name],MasterAgentList[FB ID])</f>
        <v>100048282379547</v>
      </c>
      <c r="B426" s="29" t="s">
        <v>75</v>
      </c>
      <c r="C426" s="1" t="s">
        <v>87</v>
      </c>
      <c r="D426" s="18">
        <v>44040</v>
      </c>
      <c r="E426" s="19">
        <v>44066</v>
      </c>
      <c r="F426" s="1">
        <f ca="1">IF(AND(AgentTierChange[[#This Row],[Tier Start Date]]&lt;=TODAY(),AgentTierChange[[#This Row],[Tier End Date]]&gt;TODAY()),1,0)</f>
        <v>0</v>
      </c>
      <c r="G426" s="21">
        <f>IFERROR(IF((_xlfn.XLOOKUP(AgentTierChange[[#This Row],[Agent Name]],MasterAgentList[Agent Name],MasterAgentList[Status])=""),1,0),"")</f>
        <v>1</v>
      </c>
      <c r="H426" s="18">
        <f>_xlfn.XLOOKUP(AgentTierChange[[#This Row],[Agent Name]],MasterAgentList[Agent Name],MasterAgentList[Live Start Date])</f>
        <v>43899</v>
      </c>
      <c r="I426" s="20">
        <f>_xlfn.XLOOKUP(AgentTierChange[[#This Row],[FBID]],MasterAgentList[FB ID],MasterAgentList[Wave])</f>
        <v>27</v>
      </c>
      <c r="J426" s="66" t="str">
        <f t="shared" si="6"/>
        <v>Match</v>
      </c>
    </row>
    <row r="427" spans="1:10" x14ac:dyDescent="0.2">
      <c r="A427" s="35" t="str">
        <f>_xlfn.XLOOKUP(AgentTierChange[[#This Row],[Agent Name]],MasterAgentList[Agent Name],MasterAgentList[FB ID])</f>
        <v>100048282379547</v>
      </c>
      <c r="B427" s="1" t="s">
        <v>75</v>
      </c>
      <c r="C427" s="1" t="s">
        <v>51</v>
      </c>
      <c r="D427" s="18">
        <v>44067</v>
      </c>
      <c r="E427" s="19">
        <f>IF(AgentTierChange[[#This Row],[Tier]]="Nesting",AgentTierChange[[#This Row],[Live Start Date]]+89,IF(AgentTierChange[[#This Row],[Agent Name]]&lt;&gt;B428,54789,""))</f>
        <v>54789</v>
      </c>
      <c r="F427" s="1">
        <f ca="1">IF(AND(AgentTierChange[[#This Row],[Tier Start Date]]&lt;=TODAY(),AgentTierChange[[#This Row],[Tier End Date]]&gt;TODAY()),1,0)</f>
        <v>1</v>
      </c>
      <c r="G427" s="1">
        <f>IFERROR(IF((_xlfn.XLOOKUP(AgentTierChange[[#This Row],[Agent Name]],MasterAgentList[Agent Name],MasterAgentList[Status])=""),1,0),"")</f>
        <v>1</v>
      </c>
      <c r="H427" s="18">
        <f>_xlfn.XLOOKUP(AgentTierChange[[#This Row],[Agent Name]],MasterAgentList[Agent Name],MasterAgentList[Live Start Date])</f>
        <v>43899</v>
      </c>
      <c r="I427" s="20">
        <f>_xlfn.XLOOKUP(AgentTierChange[[#This Row],[FBID]],MasterAgentList[FB ID],MasterAgentList[Wave])</f>
        <v>27</v>
      </c>
      <c r="J427" s="66" t="str">
        <f t="shared" si="6"/>
        <v>Match</v>
      </c>
    </row>
    <row r="428" spans="1:10" x14ac:dyDescent="0.2">
      <c r="A428" s="35" t="str">
        <f>_xlfn.XLOOKUP(AgentTierChange[[#This Row],[Agent Name]],MasterAgentList[Agent Name],MasterAgentList[FB ID])</f>
        <v>100053824143883</v>
      </c>
      <c r="B428" s="23" t="s">
        <v>89</v>
      </c>
      <c r="C428" s="1" t="s">
        <v>43</v>
      </c>
      <c r="D428" s="18">
        <v>44046</v>
      </c>
      <c r="E428" s="19">
        <v>44114</v>
      </c>
      <c r="F428" s="1">
        <f ca="1">IF(AND(AgentTierChange[[#This Row],[Tier Start Date]]&lt;=TODAY(),AgentTierChange[[#This Row],[Tier End Date]]&gt;TODAY()),1,0)</f>
        <v>0</v>
      </c>
      <c r="G428" s="1">
        <f>IFERROR(IF((_xlfn.XLOOKUP(AgentTierChange[[#This Row],[Agent Name]],MasterAgentList[Agent Name],MasterAgentList[Status])=""),1,0),"")</f>
        <v>0</v>
      </c>
      <c r="H428" s="18">
        <f>_xlfn.XLOOKUP(AgentTierChange[[#This Row],[Agent Name]],MasterAgentList[Agent Name],MasterAgentList[Live Start Date])</f>
        <v>44046</v>
      </c>
      <c r="I428" s="20">
        <f>_xlfn.XLOOKUP(AgentTierChange[[#This Row],[FBID]],MasterAgentList[FB ID],MasterAgentList[Wave])</f>
        <v>29</v>
      </c>
      <c r="J428" s="66" t="str">
        <f t="shared" si="6"/>
        <v/>
      </c>
    </row>
    <row r="429" spans="1:10" x14ac:dyDescent="0.2">
      <c r="A429" s="35" t="str">
        <f>_xlfn.XLOOKUP(AgentTierChange[[#This Row],[Agent Name]],MasterAgentList[Agent Name],MasterAgentList[FB ID])</f>
        <v>100053824143883</v>
      </c>
      <c r="B429" s="1" t="s">
        <v>89</v>
      </c>
      <c r="C429" s="61" t="s">
        <v>87</v>
      </c>
      <c r="D429" s="18">
        <v>44115</v>
      </c>
      <c r="E429" s="19">
        <f>AgentTierChange[[#This Row],[Tier Start Date]]+21</f>
        <v>44136</v>
      </c>
      <c r="F429" s="1">
        <f ca="1">IF(AND(AgentTierChange[[#This Row],[Tier Start Date]]&lt;=TODAY(),AgentTierChange[[#This Row],[Tier End Date]]&gt;TODAY()),1,0)</f>
        <v>0</v>
      </c>
      <c r="G429" s="21">
        <f>IFERROR(IF((_xlfn.XLOOKUP(AgentTierChange[[#This Row],[Agent Name]],MasterAgentList[Agent Name],MasterAgentList[Status])=""),1,0),"")</f>
        <v>0</v>
      </c>
      <c r="H429" s="18">
        <f>_xlfn.XLOOKUP(AgentTierChange[[#This Row],[Agent Name]],MasterAgentList[Agent Name],MasterAgentList[Live Start Date])</f>
        <v>44046</v>
      </c>
      <c r="I429" s="20">
        <f>_xlfn.XLOOKUP(AgentTierChange[[#This Row],[FBID]],MasterAgentList[FB ID],MasterAgentList[Wave])</f>
        <v>29</v>
      </c>
      <c r="J429" s="66" t="str">
        <f t="shared" si="6"/>
        <v>Match</v>
      </c>
    </row>
    <row r="430" spans="1:10" x14ac:dyDescent="0.2">
      <c r="A430" s="35" t="str">
        <f>_xlfn.XLOOKUP(AgentTierChange[[#This Row],[Agent Name]],MasterAgentList[Agent Name],MasterAgentList[FB ID])</f>
        <v>100053824143883</v>
      </c>
      <c r="B430" s="1" t="s">
        <v>89</v>
      </c>
      <c r="C430" s="1" t="s">
        <v>53</v>
      </c>
      <c r="D430" s="18">
        <v>44137</v>
      </c>
      <c r="E430" s="19">
        <f>IF(AgentTierChange[[#This Row],[Tier]]="Nesting",AgentTierChange[[#This Row],[Live Start Date]]+90,IF(AgentTierChange[[#This Row],[Agent Name]]&lt;&gt;B431,54789,""))</f>
        <v>54789</v>
      </c>
      <c r="F430" s="1">
        <f ca="1">IF(AND(AgentTierChange[[#This Row],[Tier Start Date]]&lt;=TODAY(),AgentTierChange[[#This Row],[Tier End Date]]&gt;TODAY()),1,0)</f>
        <v>1</v>
      </c>
      <c r="G430" s="21">
        <f>IFERROR(IF((_xlfn.XLOOKUP(AgentTierChange[[#This Row],[Agent Name]],MasterAgentList[Agent Name],MasterAgentList[Status])=""),1,0),"")</f>
        <v>0</v>
      </c>
      <c r="H430" s="18">
        <f>_xlfn.XLOOKUP(AgentTierChange[[#This Row],[Agent Name]],MasterAgentList[Agent Name],MasterAgentList[Live Start Date])</f>
        <v>44046</v>
      </c>
      <c r="I430" s="20">
        <f>_xlfn.XLOOKUP(AgentTierChange[[#This Row],[FBID]],MasterAgentList[FB ID],MasterAgentList[Wave])</f>
        <v>29</v>
      </c>
      <c r="J430" s="66" t="str">
        <f t="shared" si="6"/>
        <v>Match</v>
      </c>
    </row>
    <row r="431" spans="1:10" x14ac:dyDescent="0.2">
      <c r="A431" s="35" t="str">
        <f>_xlfn.XLOOKUP(AgentTierChange[[#This Row],[Agent Name]],MasterAgentList[Agent Name],MasterAgentList[FB ID])</f>
        <v>100062052601217</v>
      </c>
      <c r="B431" s="1" t="s">
        <v>117</v>
      </c>
      <c r="C431" s="1" t="s">
        <v>43</v>
      </c>
      <c r="D431" s="18">
        <v>44232</v>
      </c>
      <c r="E431" s="19">
        <f>IF(AgentTierChange[[#This Row],[Tier]]="Nesting",AgentTierChange[[#This Row],[Live Start Date]]+89,IF(AgentTierChange[[#This Row],[Agent Name]]&lt;&gt;B432,54789,""))</f>
        <v>44321</v>
      </c>
      <c r="F431" s="1">
        <f ca="1">IF(AND(AgentTierChange[[#This Row],[Tier Start Date]]&lt;=TODAY(),AgentTierChange[[#This Row],[Tier End Date]]&gt;TODAY()),1,0)</f>
        <v>0</v>
      </c>
      <c r="G431" s="1">
        <f>IFERROR(IF((_xlfn.XLOOKUP(AgentTierChange[[#This Row],[Agent Name]],MasterAgentList[Agent Name],MasterAgentList[Status])=""),1,0),"")</f>
        <v>0</v>
      </c>
      <c r="H431" s="18">
        <f>_xlfn.XLOOKUP(AgentTierChange[[#This Row],[Agent Name]],MasterAgentList[Agent Name],MasterAgentList[Live Start Date])</f>
        <v>44232</v>
      </c>
      <c r="I431" s="20">
        <f>_xlfn.XLOOKUP(AgentTierChange[[#This Row],[FBID]],MasterAgentList[FB ID],MasterAgentList[Wave])</f>
        <v>33</v>
      </c>
      <c r="J431" s="66" t="str">
        <f t="shared" si="6"/>
        <v/>
      </c>
    </row>
    <row r="432" spans="1:10" x14ac:dyDescent="0.2">
      <c r="A432" s="35" t="str">
        <f>_xlfn.XLOOKUP(AgentTierChange[[#This Row],[Agent Name]],MasterAgentList[Agent Name],MasterAgentList[FB ID])</f>
        <v>100062052601217</v>
      </c>
      <c r="B432" s="1" t="s">
        <v>117</v>
      </c>
      <c r="C432" s="1" t="s">
        <v>53</v>
      </c>
      <c r="D432" s="18">
        <v>44322</v>
      </c>
      <c r="E432" s="19">
        <v>44342</v>
      </c>
      <c r="F432" s="1">
        <f ca="1">IF(AND(AgentTierChange[[#This Row],[Tier Start Date]]&lt;=TODAY(),AgentTierChange[[#This Row],[Tier End Date]]&gt;TODAY()),1,0)</f>
        <v>0</v>
      </c>
      <c r="G432" s="21">
        <f>IFERROR(IF((_xlfn.XLOOKUP(AgentTierChange[[#This Row],[Agent Name]],MasterAgentList[Agent Name],MasterAgentList[Status])=""),1,0),"")</f>
        <v>0</v>
      </c>
      <c r="H432" s="18">
        <f>_xlfn.XLOOKUP(AgentTierChange[[#This Row],[Agent Name]],MasterAgentList[Agent Name],MasterAgentList[Live Start Date])</f>
        <v>44232</v>
      </c>
      <c r="I432" s="20">
        <f>_xlfn.XLOOKUP(AgentTierChange[[#This Row],[FBID]],MasterAgentList[FB ID],MasterAgentList[Wave])</f>
        <v>33</v>
      </c>
      <c r="J432" s="66" t="str">
        <f t="shared" si="6"/>
        <v>Match</v>
      </c>
    </row>
    <row r="433" spans="1:10" x14ac:dyDescent="0.2">
      <c r="A433" s="87" t="str">
        <f>_xlfn.XLOOKUP(AgentTierChange[[#This Row],[Agent Name]],MasterAgentList[Agent Name],MasterAgentList[FB ID])</f>
        <v>100062052601217</v>
      </c>
      <c r="B433" s="20" t="s">
        <v>117</v>
      </c>
      <c r="C433" s="5" t="s">
        <v>51</v>
      </c>
      <c r="D433" s="18">
        <v>44343</v>
      </c>
      <c r="E433" s="19">
        <f>IF(AgentTierChange[[#This Row],[Tier]]="Nesting",AgentTierChange[[#This Row],[Live Start Date]]+90,IF(AgentTierChange[[#This Row],[Agent Name]]&lt;&gt;B434,54789,""))</f>
        <v>54789</v>
      </c>
      <c r="F433" s="2">
        <f ca="1">IF(AND(AgentTierChange[[#This Row],[Tier Start Date]]&lt;=TODAY(),AgentTierChange[[#This Row],[Tier End Date]]&gt;TODAY()),1,0)</f>
        <v>1</v>
      </c>
      <c r="G433" s="2">
        <f>IFERROR(IF((_xlfn.XLOOKUP(AgentTierChange[[#This Row],[Agent Name]],MasterAgentList[Agent Name],MasterAgentList[Status])=""),1,0),"")</f>
        <v>0</v>
      </c>
      <c r="H433" s="22">
        <f>_xlfn.XLOOKUP(AgentTierChange[[#This Row],[Agent Name]],MasterAgentList[Agent Name],MasterAgentList[Live Start Date])</f>
        <v>44232</v>
      </c>
      <c r="I433" s="20">
        <f>_xlfn.XLOOKUP(AgentTierChange[[#This Row],[FBID]],MasterAgentList[FB ID],MasterAgentList[Wave])</f>
        <v>33</v>
      </c>
      <c r="J433" s="66" t="str">
        <f t="shared" si="6"/>
        <v>Match</v>
      </c>
    </row>
    <row r="434" spans="1:10" x14ac:dyDescent="0.2">
      <c r="A434" s="87" t="str">
        <f>_xlfn.XLOOKUP(AgentTierChange[[#This Row],[Agent Name]],MasterAgentList[Agent Name],MasterAgentList[FB ID])</f>
        <v>100068073826333</v>
      </c>
      <c r="B434" s="20" t="s">
        <v>352</v>
      </c>
      <c r="C434" s="5" t="s">
        <v>43</v>
      </c>
      <c r="D434" s="24">
        <v>44361</v>
      </c>
      <c r="E434" s="19">
        <f>IF(AgentTierChange[[#This Row],[Tier]]="Nesting",AgentTierChange[[#This Row],[Live Start Date]]+89,IF(AgentTierChange[[#This Row],[Agent Name]]&lt;&gt;B435,54789,""))</f>
        <v>44450</v>
      </c>
      <c r="F434" s="2">
        <f ca="1">IF(AND(AgentTierChange[[#This Row],[Tier Start Date]]&lt;=TODAY(),AgentTierChange[[#This Row],[Tier End Date]]&gt;TODAY()),1,0)</f>
        <v>0</v>
      </c>
      <c r="G434" s="2">
        <f>IFERROR(IF((_xlfn.XLOOKUP(AgentTierChange[[#This Row],[Agent Name]],MasterAgentList[Agent Name],MasterAgentList[Status])=""),1,0),"")</f>
        <v>0</v>
      </c>
      <c r="H434" s="22">
        <f>_xlfn.XLOOKUP(AgentTierChange[[#This Row],[Agent Name]],MasterAgentList[Agent Name],MasterAgentList[Live Start Date])</f>
        <v>44361</v>
      </c>
      <c r="I434" s="20">
        <f>_xlfn.XLOOKUP(AgentTierChange[[#This Row],[FBID]],MasterAgentList[FB ID],MasterAgentList[Wave])</f>
        <v>38</v>
      </c>
      <c r="J434" s="66" t="str">
        <f t="shared" si="6"/>
        <v/>
      </c>
    </row>
    <row r="435" spans="1:10" x14ac:dyDescent="0.2">
      <c r="A435" s="87" t="str">
        <f>_xlfn.XLOOKUP(AgentTierChange[[#This Row],[Agent Name]],MasterAgentList[Agent Name],MasterAgentList[FB ID])</f>
        <v>100068073826333</v>
      </c>
      <c r="B435" s="20" t="s">
        <v>352</v>
      </c>
      <c r="C435" s="5" t="s">
        <v>53</v>
      </c>
      <c r="D435" s="24">
        <v>44451</v>
      </c>
      <c r="E435" s="19">
        <f>IF(AgentTierChange[[#This Row],[Tier]]="Nesting",AgentTierChange[[#This Row],[Live Start Date]]+89,IF(AgentTierChange[[#This Row],[Agent Name]]&lt;&gt;B436,54789,""))</f>
        <v>54789</v>
      </c>
      <c r="F435" s="2">
        <f ca="1">IF(AND(AgentTierChange[[#This Row],[Tier Start Date]]&lt;=TODAY(),AgentTierChange[[#This Row],[Tier End Date]]&gt;TODAY()),1,0)</f>
        <v>1</v>
      </c>
      <c r="G435" s="2">
        <f>IFERROR(IF((_xlfn.XLOOKUP(AgentTierChange[[#This Row],[Agent Name]],MasterAgentList[Agent Name],MasterAgentList[Status])=""),1,0),"")</f>
        <v>0</v>
      </c>
      <c r="H435" s="22">
        <f>_xlfn.XLOOKUP(AgentTierChange[[#This Row],[Agent Name]],MasterAgentList[Agent Name],MasterAgentList[Live Start Date])</f>
        <v>44361</v>
      </c>
      <c r="I435" s="20">
        <f>_xlfn.XLOOKUP(AgentTierChange[[#This Row],[FBID]],MasterAgentList[FB ID],MasterAgentList[Wave])</f>
        <v>38</v>
      </c>
      <c r="J435" s="66" t="str">
        <f t="shared" si="6"/>
        <v>Match</v>
      </c>
    </row>
    <row r="436" spans="1:10" x14ac:dyDescent="0.2">
      <c r="A436" s="88" t="str">
        <f>_xlfn.XLOOKUP(AgentTierChange[[#This Row],[Agent Name]],MasterAgentList[Agent Name],MasterAgentList[FB ID])</f>
        <v>100073048854168</v>
      </c>
      <c r="B436" s="64" t="s">
        <v>6441</v>
      </c>
      <c r="C436" s="64" t="s">
        <v>43</v>
      </c>
      <c r="D436" s="65">
        <v>44488</v>
      </c>
      <c r="E436" s="19">
        <f>IF(AgentTierChange[[#This Row],[Tier]]="Nesting",AgentTierChange[[#This Row],[Live Start Date]]+89,IF(AgentTierChange[[#This Row],[Agent Name]]&lt;&gt;B437,54789,""))</f>
        <v>44577</v>
      </c>
      <c r="F436" s="66">
        <f ca="1">IF(AND(AgentTierChange[[#This Row],[Tier Start Date]]&lt;=TODAY(),AgentTierChange[[#This Row],[Tier End Date]]&gt;TODAY()),1,0)</f>
        <v>1</v>
      </c>
      <c r="G436" s="66">
        <f>IFERROR(IF((_xlfn.XLOOKUP(AgentTierChange[[#This Row],[Agent Name]],MasterAgentList[Agent Name],MasterAgentList[Status])=""),1,0),"")</f>
        <v>1</v>
      </c>
      <c r="H436" s="67">
        <f>_xlfn.XLOOKUP(AgentTierChange[[#This Row],[Agent Name]],MasterAgentList[Agent Name],MasterAgentList[Live Start Date])</f>
        <v>44488</v>
      </c>
      <c r="I436" s="66">
        <f>_xlfn.XLOOKUP(AgentTierChange[[#This Row],[FBID]],MasterAgentList[FB ID],MasterAgentList[Wave])</f>
        <v>43</v>
      </c>
      <c r="J436" s="66" t="str">
        <f t="shared" si="6"/>
        <v/>
      </c>
    </row>
    <row r="437" spans="1:10" x14ac:dyDescent="0.2">
      <c r="A437" s="88" t="str">
        <f>_xlfn.XLOOKUP(AgentTierChange[[#This Row],[Agent Name]],MasterAgentList[Agent Name],MasterAgentList[FB ID])</f>
        <v>100073048854168</v>
      </c>
      <c r="B437" s="64" t="s">
        <v>6441</v>
      </c>
      <c r="C437" s="64" t="s">
        <v>53</v>
      </c>
      <c r="D437" s="65">
        <v>44578</v>
      </c>
      <c r="E437" s="19">
        <f>IF(AgentTierChange[[#This Row],[Tier]]="Nesting",AgentTierChange[[#This Row],[Live Start Date]]+89,IF(AgentTierChange[[#This Row],[Agent Name]]&lt;&gt;B438,54789,""))</f>
        <v>54789</v>
      </c>
      <c r="F437" s="66">
        <f ca="1">IF(AND(AgentTierChange[[#This Row],[Tier Start Date]]&lt;=TODAY(),AgentTierChange[[#This Row],[Tier End Date]]&gt;TODAY()),1,0)</f>
        <v>0</v>
      </c>
      <c r="G437" s="66">
        <f>IFERROR(IF((_xlfn.XLOOKUP(AgentTierChange[[#This Row],[Agent Name]],MasterAgentList[Agent Name],MasterAgentList[Status])=""),1,0),"")</f>
        <v>1</v>
      </c>
      <c r="H437" s="67">
        <f>_xlfn.XLOOKUP(AgentTierChange[[#This Row],[Agent Name]],MasterAgentList[Agent Name],MasterAgentList[Live Start Date])</f>
        <v>44488</v>
      </c>
      <c r="I437" s="66">
        <f>_xlfn.XLOOKUP(AgentTierChange[[#This Row],[FBID]],MasterAgentList[FB ID],MasterAgentList[Wave])</f>
        <v>43</v>
      </c>
      <c r="J437" s="66" t="str">
        <f t="shared" si="6"/>
        <v>Match</v>
      </c>
    </row>
    <row r="438" spans="1:10" x14ac:dyDescent="0.2">
      <c r="A438" s="35" t="str">
        <f>_xlfn.XLOOKUP(AgentTierChange[[#This Row],[Agent Name]],MasterAgentList[Agent Name],MasterAgentList[FB ID])</f>
        <v>100053554933886</v>
      </c>
      <c r="B438" s="1" t="s">
        <v>93</v>
      </c>
      <c r="C438" s="1" t="s">
        <v>43</v>
      </c>
      <c r="D438" s="18">
        <v>44074</v>
      </c>
      <c r="E438" s="19">
        <f>IF(AgentTierChange[[#This Row],[Tier]]="Nesting",AgentTierChange[[#This Row],[Live Start Date]]+89,IF(AgentTierChange[[#This Row],[Agent Name]]&lt;&gt;B439,54789,""))</f>
        <v>44163</v>
      </c>
      <c r="F438" s="1">
        <f ca="1">IF(AND(AgentTierChange[[#This Row],[Tier Start Date]]&lt;=TODAY(),AgentTierChange[[#This Row],[Tier End Date]]&gt;TODAY()),1,0)</f>
        <v>0</v>
      </c>
      <c r="G438" s="1">
        <f>IFERROR(IF((_xlfn.XLOOKUP(AgentTierChange[[#This Row],[Agent Name]],MasterAgentList[Agent Name],MasterAgentList[Status])=""),1,0),"")</f>
        <v>1</v>
      </c>
      <c r="H438" s="18">
        <f>_xlfn.XLOOKUP(AgentTierChange[[#This Row],[Agent Name]],MasterAgentList[Agent Name],MasterAgentList[Live Start Date])</f>
        <v>44074</v>
      </c>
      <c r="I438" s="20">
        <f>_xlfn.XLOOKUP(AgentTierChange[[#This Row],[FBID]],MasterAgentList[FB ID],MasterAgentList[Wave])</f>
        <v>30</v>
      </c>
      <c r="J438" s="66" t="str">
        <f t="shared" si="6"/>
        <v/>
      </c>
    </row>
    <row r="439" spans="1:10" x14ac:dyDescent="0.2">
      <c r="A439" s="35" t="str">
        <f>_xlfn.XLOOKUP(AgentTierChange[[#This Row],[Agent Name]],MasterAgentList[Agent Name],MasterAgentList[FB ID])</f>
        <v>100053554933886</v>
      </c>
      <c r="B439" s="1" t="s">
        <v>93</v>
      </c>
      <c r="C439" s="1" t="s">
        <v>87</v>
      </c>
      <c r="D439" s="18">
        <v>44164</v>
      </c>
      <c r="E439" s="19">
        <v>44177</v>
      </c>
      <c r="F439" s="1">
        <f ca="1">IF(AND(AgentTierChange[[#This Row],[Tier Start Date]]&lt;=TODAY(),AgentTierChange[[#This Row],[Tier End Date]]&gt;TODAY()),1,0)</f>
        <v>0</v>
      </c>
      <c r="G439" s="1">
        <f>IFERROR(IF((_xlfn.XLOOKUP(AgentTierChange[[#This Row],[Agent Name]],MasterAgentList[Agent Name],MasterAgentList[Status])=""),1,0),"")</f>
        <v>1</v>
      </c>
      <c r="H439" s="18">
        <f>_xlfn.XLOOKUP(AgentTierChange[[#This Row],[Agent Name]],MasterAgentList[Agent Name],MasterAgentList[Live Start Date])</f>
        <v>44074</v>
      </c>
      <c r="I439" s="20">
        <f>_xlfn.XLOOKUP(AgentTierChange[[#This Row],[FBID]],MasterAgentList[FB ID],MasterAgentList[Wave])</f>
        <v>30</v>
      </c>
      <c r="J439" s="66" t="str">
        <f t="shared" si="6"/>
        <v>Match</v>
      </c>
    </row>
    <row r="440" spans="1:10" x14ac:dyDescent="0.2">
      <c r="A440" s="35" t="str">
        <f>_xlfn.XLOOKUP(AgentTierChange[[#This Row],[Agent Name]],MasterAgentList[Agent Name],MasterAgentList[FB ID])</f>
        <v>100053554933886</v>
      </c>
      <c r="B440" s="1" t="s">
        <v>93</v>
      </c>
      <c r="C440" s="1" t="s">
        <v>53</v>
      </c>
      <c r="D440" s="18">
        <v>44178</v>
      </c>
      <c r="E440" s="19">
        <v>44183</v>
      </c>
      <c r="F440" s="1">
        <f ca="1">IF(AND(AgentTierChange[[#This Row],[Tier Start Date]]&lt;=TODAY(),AgentTierChange[[#This Row],[Tier End Date]]&gt;TODAY()),1,0)</f>
        <v>0</v>
      </c>
      <c r="G440" s="1">
        <f>IFERROR(IF((_xlfn.XLOOKUP(AgentTierChange[[#This Row],[Agent Name]],MasterAgentList[Agent Name],MasterAgentList[Status])=""),1,0),"")</f>
        <v>1</v>
      </c>
      <c r="H440" s="18">
        <f>_xlfn.XLOOKUP(AgentTierChange[[#This Row],[Agent Name]],MasterAgentList[Agent Name],MasterAgentList[Live Start Date])</f>
        <v>44074</v>
      </c>
      <c r="I440" s="20">
        <f>_xlfn.XLOOKUP(AgentTierChange[[#This Row],[FBID]],MasterAgentList[FB ID],MasterAgentList[Wave])</f>
        <v>30</v>
      </c>
      <c r="J440" s="66" t="str">
        <f t="shared" si="6"/>
        <v>Match</v>
      </c>
    </row>
    <row r="441" spans="1:10" x14ac:dyDescent="0.2">
      <c r="A441" s="35" t="str">
        <f>_xlfn.XLOOKUP(AgentTierChange[[#This Row],[Agent Name]],MasterAgentList[Agent Name],MasterAgentList[FB ID])</f>
        <v>100053554933886</v>
      </c>
      <c r="B441" s="1" t="s">
        <v>93</v>
      </c>
      <c r="C441" s="1" t="s">
        <v>51</v>
      </c>
      <c r="D441" s="18">
        <v>44184</v>
      </c>
      <c r="E441" s="19">
        <f>IF(AgentTierChange[[#This Row],[Tier]]="Nesting",AgentTierChange[[#This Row],[Live Start Date]]+89,IF(AgentTierChange[[#This Row],[Agent Name]]&lt;&gt;B442,54789,""))</f>
        <v>54789</v>
      </c>
      <c r="F441" s="1">
        <f ca="1">IF(AND(AgentTierChange[[#This Row],[Tier Start Date]]&lt;=TODAY(),AgentTierChange[[#This Row],[Tier End Date]]&gt;TODAY()),1,0)</f>
        <v>1</v>
      </c>
      <c r="G441" s="1">
        <f>IFERROR(IF((_xlfn.XLOOKUP(AgentTierChange[[#This Row],[Agent Name]],MasterAgentList[Agent Name],MasterAgentList[Status])=""),1,0),"")</f>
        <v>1</v>
      </c>
      <c r="H441" s="18">
        <f>_xlfn.XLOOKUP(AgentTierChange[[#This Row],[Agent Name]],MasterAgentList[Agent Name],MasterAgentList[Live Start Date])</f>
        <v>44074</v>
      </c>
      <c r="I441" s="20">
        <f>_xlfn.XLOOKUP(AgentTierChange[[#This Row],[FBID]],MasterAgentList[FB ID],MasterAgentList[Wave])</f>
        <v>30</v>
      </c>
      <c r="J441" s="66" t="str">
        <f t="shared" si="6"/>
        <v>Match</v>
      </c>
    </row>
    <row r="442" spans="1:10" x14ac:dyDescent="0.2">
      <c r="A442" s="35" t="str">
        <f>_xlfn.XLOOKUP(AgentTierChange[[#This Row],[Agent Name]],MasterAgentList[Agent Name],MasterAgentList[FB ID])</f>
        <v>100069765010332</v>
      </c>
      <c r="B442" s="1" t="s">
        <v>2849</v>
      </c>
      <c r="C442" s="1" t="s">
        <v>43</v>
      </c>
      <c r="D442" s="24">
        <v>44396</v>
      </c>
      <c r="E442" s="19">
        <f>IF(AgentTierChange[[#This Row],[Tier]]="Nesting",AgentTierChange[[#This Row],[Live Start Date]]+89,IF(AgentTierChange[[#This Row],[Agent Name]]&lt;&gt;B443,54789,""))</f>
        <v>44485</v>
      </c>
      <c r="F442" s="2">
        <f ca="1">IF(AND(AgentTierChange[[#This Row],[Tier Start Date]]&lt;=TODAY(),AgentTierChange[[#This Row],[Tier End Date]]&gt;TODAY()),1,0)</f>
        <v>0</v>
      </c>
      <c r="G442" s="2">
        <f>IFERROR(IF((_xlfn.XLOOKUP(AgentTierChange[[#This Row],[Agent Name]],MasterAgentList[Agent Name],MasterAgentList[Status])=""),1,0),"")</f>
        <v>1</v>
      </c>
      <c r="H442" s="22">
        <f>_xlfn.XLOOKUP(AgentTierChange[[#This Row],[Agent Name]],MasterAgentList[Agent Name],MasterAgentList[Live Start Date])</f>
        <v>44396</v>
      </c>
      <c r="I442" s="20">
        <f>_xlfn.XLOOKUP(AgentTierChange[[#This Row],[FBID]],MasterAgentList[FB ID],MasterAgentList[Wave])</f>
        <v>39</v>
      </c>
      <c r="J442" s="66" t="str">
        <f t="shared" si="6"/>
        <v/>
      </c>
    </row>
    <row r="443" spans="1:10" x14ac:dyDescent="0.2">
      <c r="A443" s="35" t="str">
        <f>_xlfn.XLOOKUP(AgentTierChange[[#This Row],[Agent Name]],MasterAgentList[Agent Name],MasterAgentList[FB ID])</f>
        <v>100069765010332</v>
      </c>
      <c r="B443" s="1" t="s">
        <v>2849</v>
      </c>
      <c r="C443" s="1" t="s">
        <v>53</v>
      </c>
      <c r="D443" s="24">
        <v>44486</v>
      </c>
      <c r="E443" s="19">
        <f>IF(AgentTierChange[[#This Row],[Tier]]="Nesting",AgentTierChange[[#This Row],[Live Start Date]]+89,IF(AgentTierChange[[#This Row],[Agent Name]]&lt;&gt;B444,54789,""))</f>
        <v>54789</v>
      </c>
      <c r="F443" s="2">
        <f ca="1">IF(AND(AgentTierChange[[#This Row],[Tier Start Date]]&lt;=TODAY(),AgentTierChange[[#This Row],[Tier End Date]]&gt;TODAY()),1,0)</f>
        <v>1</v>
      </c>
      <c r="G443" s="2">
        <f>IFERROR(IF((_xlfn.XLOOKUP(AgentTierChange[[#This Row],[Agent Name]],MasterAgentList[Agent Name],MasterAgentList[Status])=""),1,0),"")</f>
        <v>1</v>
      </c>
      <c r="H443" s="22">
        <f>_xlfn.XLOOKUP(AgentTierChange[[#This Row],[Agent Name]],MasterAgentList[Agent Name],MasterAgentList[Live Start Date])</f>
        <v>44396</v>
      </c>
      <c r="I443" s="20">
        <f>_xlfn.XLOOKUP(AgentTierChange[[#This Row],[FBID]],MasterAgentList[FB ID],MasterAgentList[Wave])</f>
        <v>39</v>
      </c>
      <c r="J443" s="66" t="str">
        <f t="shared" si="6"/>
        <v>Match</v>
      </c>
    </row>
    <row r="444" spans="1:10" x14ac:dyDescent="0.2">
      <c r="A444" s="87" t="str">
        <f>_xlfn.XLOOKUP(AgentTierChange[[#This Row],[Agent Name]],MasterAgentList[Agent Name],MasterAgentList[FB ID])</f>
        <v>100068051419239</v>
      </c>
      <c r="B444" s="20" t="s">
        <v>353</v>
      </c>
      <c r="C444" s="5" t="s">
        <v>43</v>
      </c>
      <c r="D444" s="24">
        <v>44361</v>
      </c>
      <c r="E444" s="19">
        <f>IF(AgentTierChange[[#This Row],[Tier]]="Nesting",AgentTierChange[[#This Row],[Live Start Date]]+89,IF(AgentTierChange[[#This Row],[Agent Name]]&lt;&gt;B445,54789,""))</f>
        <v>44450</v>
      </c>
      <c r="F444" s="2">
        <f ca="1">IF(AND(AgentTierChange[[#This Row],[Tier Start Date]]&lt;=TODAY(),AgentTierChange[[#This Row],[Tier End Date]]&gt;TODAY()),1,0)</f>
        <v>0</v>
      </c>
      <c r="G444" s="2">
        <f>IFERROR(IF((_xlfn.XLOOKUP(AgentTierChange[[#This Row],[Agent Name]],MasterAgentList[Agent Name],MasterAgentList[Status])=""),1,0),"")</f>
        <v>1</v>
      </c>
      <c r="H444" s="22">
        <f>_xlfn.XLOOKUP(AgentTierChange[[#This Row],[Agent Name]],MasterAgentList[Agent Name],MasterAgentList[Live Start Date])</f>
        <v>44361</v>
      </c>
      <c r="I444" s="20">
        <f>_xlfn.XLOOKUP(AgentTierChange[[#This Row],[FBID]],MasterAgentList[FB ID],MasterAgentList[Wave])</f>
        <v>38</v>
      </c>
      <c r="J444" s="66" t="str">
        <f t="shared" si="6"/>
        <v/>
      </c>
    </row>
    <row r="445" spans="1:10" x14ac:dyDescent="0.2">
      <c r="A445" s="87" t="str">
        <f>_xlfn.XLOOKUP(AgentTierChange[[#This Row],[Agent Name]],MasterAgentList[Agent Name],MasterAgentList[FB ID])</f>
        <v>100068051419239</v>
      </c>
      <c r="B445" s="20" t="s">
        <v>353</v>
      </c>
      <c r="C445" s="5" t="s">
        <v>53</v>
      </c>
      <c r="D445" s="24">
        <v>44451</v>
      </c>
      <c r="E445" s="19">
        <f>IF(AgentTierChange[[#This Row],[Tier]]="Nesting",AgentTierChange[[#This Row],[Live Start Date]]+89,IF(AgentTierChange[[#This Row],[Agent Name]]&lt;&gt;B446,54789,""))</f>
        <v>54789</v>
      </c>
      <c r="F445" s="2">
        <f ca="1">IF(AND(AgentTierChange[[#This Row],[Tier Start Date]]&lt;=TODAY(),AgentTierChange[[#This Row],[Tier End Date]]&gt;TODAY()),1,0)</f>
        <v>1</v>
      </c>
      <c r="G445" s="2">
        <f>IFERROR(IF((_xlfn.XLOOKUP(AgentTierChange[[#This Row],[Agent Name]],MasterAgentList[Agent Name],MasterAgentList[Status])=""),1,0),"")</f>
        <v>1</v>
      </c>
      <c r="H445" s="22">
        <f>_xlfn.XLOOKUP(AgentTierChange[[#This Row],[Agent Name]],MasterAgentList[Agent Name],MasterAgentList[Live Start Date])</f>
        <v>44361</v>
      </c>
      <c r="I445" s="20">
        <f>_xlfn.XLOOKUP(AgentTierChange[[#This Row],[FBID]],MasterAgentList[FB ID],MasterAgentList[Wave])</f>
        <v>38</v>
      </c>
      <c r="J445" s="66" t="str">
        <f t="shared" si="6"/>
        <v>Match</v>
      </c>
    </row>
    <row r="446" spans="1:10" x14ac:dyDescent="0.2">
      <c r="A446" s="35" t="str">
        <f>_xlfn.XLOOKUP(AgentTierChange[[#This Row],[Agent Name]],MasterAgentList[Agent Name],MasterAgentList[FB ID])</f>
        <v>100024971601703</v>
      </c>
      <c r="B446" s="1" t="s">
        <v>22</v>
      </c>
      <c r="C446" s="1" t="s">
        <v>42</v>
      </c>
      <c r="D446" s="18">
        <v>43206</v>
      </c>
      <c r="E446" s="19">
        <v>43677</v>
      </c>
      <c r="F446" s="1">
        <f ca="1">IF(AND(AgentTierChange[[#This Row],[Tier Start Date]]&lt;=TODAY(),AgentTierChange[[#This Row],[Tier End Date]]&gt;TODAY()),1,0)</f>
        <v>0</v>
      </c>
      <c r="G446" s="1">
        <f>IFERROR(IF((_xlfn.XLOOKUP(AgentTierChange[[#This Row],[Agent Name]],MasterAgentList[Agent Name],MasterAgentList[Status])=""),1,0),"")</f>
        <v>1</v>
      </c>
      <c r="H446" s="18">
        <f>_xlfn.XLOOKUP(AgentTierChange[[#This Row],[Agent Name]],MasterAgentList[Agent Name],MasterAgentList[Live Start Date])</f>
        <v>43206</v>
      </c>
      <c r="I446" s="20">
        <f>_xlfn.XLOOKUP(AgentTierChange[[#This Row],[FBID]],MasterAgentList[FB ID],MasterAgentList[Wave])</f>
        <v>9</v>
      </c>
      <c r="J446" s="66" t="str">
        <f t="shared" si="6"/>
        <v/>
      </c>
    </row>
    <row r="447" spans="1:10" x14ac:dyDescent="0.2">
      <c r="A447" s="35" t="str">
        <f>_xlfn.XLOOKUP(AgentTierChange[[#This Row],[Agent Name]],MasterAgentList[Agent Name],MasterAgentList[FB ID])</f>
        <v>100024971601703</v>
      </c>
      <c r="B447" s="1" t="s">
        <v>22</v>
      </c>
      <c r="C447" s="1" t="s">
        <v>47</v>
      </c>
      <c r="D447" s="18">
        <v>43678</v>
      </c>
      <c r="E447" s="19">
        <v>43730</v>
      </c>
      <c r="F447" s="1">
        <f ca="1">IF(AND(AgentTierChange[[#This Row],[Tier Start Date]]&lt;=TODAY(),AgentTierChange[[#This Row],[Tier End Date]]&gt;TODAY()),1,0)</f>
        <v>0</v>
      </c>
      <c r="G447" s="1">
        <f>IFERROR(IF((_xlfn.XLOOKUP(AgentTierChange[[#This Row],[Agent Name]],MasterAgentList[Agent Name],MasterAgentList[Status])=""),1,0),"")</f>
        <v>1</v>
      </c>
      <c r="H447" s="18">
        <f>_xlfn.XLOOKUP(AgentTierChange[[#This Row],[Agent Name]],MasterAgentList[Agent Name],MasterAgentList[Live Start Date])</f>
        <v>43206</v>
      </c>
      <c r="I447" s="20">
        <f>_xlfn.XLOOKUP(AgentTierChange[[#This Row],[FBID]],MasterAgentList[FB ID],MasterAgentList[Wave])</f>
        <v>9</v>
      </c>
      <c r="J447" s="66" t="str">
        <f t="shared" si="6"/>
        <v>Match</v>
      </c>
    </row>
    <row r="448" spans="1:10" x14ac:dyDescent="0.2">
      <c r="A448" s="35" t="str">
        <f>_xlfn.XLOOKUP(AgentTierChange[[#This Row],[Agent Name]],MasterAgentList[Agent Name],MasterAgentList[FB ID])</f>
        <v>100024971601703</v>
      </c>
      <c r="B448" s="1" t="s">
        <v>22</v>
      </c>
      <c r="C448" s="1" t="s">
        <v>53</v>
      </c>
      <c r="D448" s="18">
        <v>43731</v>
      </c>
      <c r="E448" s="19">
        <v>44073</v>
      </c>
      <c r="F448" s="1">
        <f ca="1">IF(AND(AgentTierChange[[#This Row],[Tier Start Date]]&lt;=TODAY(),AgentTierChange[[#This Row],[Tier End Date]]&gt;TODAY()),1,0)</f>
        <v>0</v>
      </c>
      <c r="G448" s="1">
        <f>IFERROR(IF((_xlfn.XLOOKUP(AgentTierChange[[#This Row],[Agent Name]],MasterAgentList[Agent Name],MasterAgentList[Status])=""),1,0),"")</f>
        <v>1</v>
      </c>
      <c r="H448" s="18">
        <f>_xlfn.XLOOKUP(AgentTierChange[[#This Row],[Agent Name]],MasterAgentList[Agent Name],MasterAgentList[Live Start Date])</f>
        <v>43206</v>
      </c>
      <c r="I448" s="20">
        <f>_xlfn.XLOOKUP(AgentTierChange[[#This Row],[FBID]],MasterAgentList[FB ID],MasterAgentList[Wave])</f>
        <v>9</v>
      </c>
      <c r="J448" s="66" t="str">
        <f t="shared" si="6"/>
        <v>Match</v>
      </c>
    </row>
    <row r="449" spans="1:10" x14ac:dyDescent="0.2">
      <c r="A449" s="35" t="str">
        <f>_xlfn.XLOOKUP(AgentTierChange[[#This Row],[Agent Name]],MasterAgentList[Agent Name],MasterAgentList[FB ID])</f>
        <v>100024971601703</v>
      </c>
      <c r="B449" s="1" t="s">
        <v>22</v>
      </c>
      <c r="C449" s="1" t="s">
        <v>87</v>
      </c>
      <c r="D449" s="18">
        <v>44074</v>
      </c>
      <c r="E449" s="19">
        <v>44101</v>
      </c>
      <c r="F449" s="1">
        <f ca="1">IF(AND(AgentTierChange[[#This Row],[Tier Start Date]]&lt;=TODAY(),AgentTierChange[[#This Row],[Tier End Date]]&gt;TODAY()),1,0)</f>
        <v>0</v>
      </c>
      <c r="G449" s="1">
        <f>IFERROR(IF((_xlfn.XLOOKUP(AgentTierChange[[#This Row],[Agent Name]],MasterAgentList[Agent Name],MasterAgentList[Status])=""),1,0),"")</f>
        <v>1</v>
      </c>
      <c r="H449" s="18">
        <f>_xlfn.XLOOKUP(AgentTierChange[[#This Row],[Agent Name]],MasterAgentList[Agent Name],MasterAgentList[Live Start Date])</f>
        <v>43206</v>
      </c>
      <c r="I449" s="20">
        <f>_xlfn.XLOOKUP(AgentTierChange[[#This Row],[FBID]],MasterAgentList[FB ID],MasterAgentList[Wave])</f>
        <v>9</v>
      </c>
      <c r="J449" s="66" t="str">
        <f t="shared" si="6"/>
        <v>Match</v>
      </c>
    </row>
    <row r="450" spans="1:10" x14ac:dyDescent="0.2">
      <c r="A450" s="35" t="str">
        <f>_xlfn.XLOOKUP(AgentTierChange[[#This Row],[Agent Name]],MasterAgentList[Agent Name],MasterAgentList[FB ID])</f>
        <v>100024971601703</v>
      </c>
      <c r="B450" s="1" t="s">
        <v>22</v>
      </c>
      <c r="C450" s="1" t="s">
        <v>51</v>
      </c>
      <c r="D450" s="18">
        <v>44102</v>
      </c>
      <c r="E450" s="19">
        <v>44444</v>
      </c>
      <c r="F450" s="1">
        <f ca="1">IF(AND(AgentTierChange[[#This Row],[Tier Start Date]]&lt;=TODAY(),AgentTierChange[[#This Row],[Tier End Date]]&gt;TODAY()),1,0)</f>
        <v>0</v>
      </c>
      <c r="G450" s="1">
        <f>IFERROR(IF((_xlfn.XLOOKUP(AgentTierChange[[#This Row],[Agent Name]],MasterAgentList[Agent Name],MasterAgentList[Status])=""),1,0),"")</f>
        <v>1</v>
      </c>
      <c r="H450" s="18">
        <f>_xlfn.XLOOKUP(AgentTierChange[[#This Row],[Agent Name]],MasterAgentList[Agent Name],MasterAgentList[Live Start Date])</f>
        <v>43206</v>
      </c>
      <c r="I450" s="20">
        <f>_xlfn.XLOOKUP(AgentTierChange[[#This Row],[FBID]],MasterAgentList[FB ID],MasterAgentList[Wave])</f>
        <v>9</v>
      </c>
      <c r="J450" s="66" t="str">
        <f t="shared" ref="J450:J513" si="7">IF(B450=B449,IF(E449&lt;D450,"Match","Date Issue"),"")</f>
        <v>Match</v>
      </c>
    </row>
    <row r="451" spans="1:10" x14ac:dyDescent="0.2">
      <c r="A451" s="88" t="str">
        <f>_xlfn.XLOOKUP(AgentTierChange[[#This Row],[Agent Name]],MasterAgentList[Agent Name],MasterAgentList[FB ID])</f>
        <v>100024971601703</v>
      </c>
      <c r="B451" s="61" t="s">
        <v>22</v>
      </c>
      <c r="C451" s="64" t="s">
        <v>100</v>
      </c>
      <c r="D451" s="65">
        <v>44445</v>
      </c>
      <c r="E451" s="19">
        <f>IF(AgentTierChange[[#This Row],[Tier]]="Nesting",AgentTierChange[[#This Row],[Live Start Date]]+89,IF(AgentTierChange[[#This Row],[Agent Name]]&lt;&gt;B452,54789,""))</f>
        <v>54789</v>
      </c>
      <c r="F451" s="66">
        <f ca="1">IF(AND(AgentTierChange[[#This Row],[Tier Start Date]]&lt;=TODAY(),AgentTierChange[[#This Row],[Tier End Date]]&gt;TODAY()),1,0)</f>
        <v>1</v>
      </c>
      <c r="G451" s="66">
        <f>IFERROR(IF((_xlfn.XLOOKUP(AgentTierChange[[#This Row],[Agent Name]],MasterAgentList[Agent Name],MasterAgentList[Status])=""),1,0),"")</f>
        <v>1</v>
      </c>
      <c r="H451" s="67">
        <f>_xlfn.XLOOKUP(AgentTierChange[[#This Row],[Agent Name]],MasterAgentList[Agent Name],MasterAgentList[Live Start Date])</f>
        <v>43206</v>
      </c>
      <c r="I451" s="66">
        <f>_xlfn.XLOOKUP(AgentTierChange[[#This Row],[FBID]],MasterAgentList[FB ID],MasterAgentList[Wave])</f>
        <v>9</v>
      </c>
      <c r="J451" s="66" t="str">
        <f t="shared" si="7"/>
        <v>Match</v>
      </c>
    </row>
    <row r="452" spans="1:10" x14ac:dyDescent="0.2">
      <c r="A452" s="35" t="str">
        <f>_xlfn.XLOOKUP(AgentTierChange[[#This Row],[Agent Name]],MasterAgentList[Agent Name],MasterAgentList[FB ID])</f>
        <v>100029343580967</v>
      </c>
      <c r="B452" s="1" t="s">
        <v>2864</v>
      </c>
      <c r="C452" s="5" t="s">
        <v>127</v>
      </c>
      <c r="D452" s="24">
        <v>44197</v>
      </c>
      <c r="E452" s="19">
        <f>IF(AgentTierChange[[#This Row],[Tier]]="Nesting",AgentTierChange[[#This Row],[Live Start Date]]+89,IF(AgentTierChange[[#This Row],[Agent Name]]&lt;&gt;B453,54789,""))</f>
        <v>54789</v>
      </c>
      <c r="F452" s="2">
        <f ca="1">IF(AND(AgentTierChange[[#This Row],[Tier Start Date]]&lt;=TODAY(),AgentTierChange[[#This Row],[Tier End Date]]&gt;TODAY()),1,0)</f>
        <v>1</v>
      </c>
      <c r="G452" s="2">
        <f>IFERROR(IF((_xlfn.XLOOKUP(AgentTierChange[[#This Row],[Agent Name]],MasterAgentList[Agent Name],MasterAgentList[Status])=""),1,0),"")</f>
        <v>0</v>
      </c>
      <c r="H452" s="22">
        <f>_xlfn.XLOOKUP(AgentTierChange[[#This Row],[Agent Name]],MasterAgentList[Agent Name],MasterAgentList[Live Start Date])</f>
        <v>43388</v>
      </c>
      <c r="I452" s="20">
        <f>_xlfn.XLOOKUP(AgentTierChange[[#This Row],[FBID]],MasterAgentList[FB ID],MasterAgentList[Wave])</f>
        <v>7</v>
      </c>
      <c r="J452" s="66" t="str">
        <f t="shared" si="7"/>
        <v/>
      </c>
    </row>
    <row r="453" spans="1:10" x14ac:dyDescent="0.2">
      <c r="A453" s="35" t="str">
        <f>_xlfn.XLOOKUP(AgentTierChange[[#This Row],[Agent Name]],MasterAgentList[Agent Name],MasterAgentList[FB ID])</f>
        <v>100067161636390</v>
      </c>
      <c r="B453" s="1" t="s">
        <v>178</v>
      </c>
      <c r="C453" s="1" t="s">
        <v>43</v>
      </c>
      <c r="D453" s="18">
        <v>44337</v>
      </c>
      <c r="E453" s="19">
        <f>IF(AgentTierChange[[#This Row],[Tier]]="Nesting",AgentTierChange[[#This Row],[Live Start Date]]+89,IF(AgentTierChange[[#This Row],[Agent Name]]&lt;&gt;B454,54789,""))</f>
        <v>44426</v>
      </c>
      <c r="F453" s="1">
        <f ca="1">IF(AND(AgentTierChange[[#This Row],[Tier Start Date]]&lt;=TODAY(),AgentTierChange[[#This Row],[Tier End Date]]&gt;TODAY()),1,0)</f>
        <v>0</v>
      </c>
      <c r="G453" s="21">
        <f>IFERROR(IF((_xlfn.XLOOKUP(AgentTierChange[[#This Row],[Agent Name]],MasterAgentList[Agent Name],MasterAgentList[Status])=""),1,0),"")</f>
        <v>1</v>
      </c>
      <c r="H453" s="18">
        <f>_xlfn.XLOOKUP(AgentTierChange[[#This Row],[Agent Name]],MasterAgentList[Agent Name],MasterAgentList[Live Start Date])</f>
        <v>44337</v>
      </c>
      <c r="I453" s="20">
        <f>_xlfn.XLOOKUP(AgentTierChange[[#This Row],[FBID]],MasterAgentList[FB ID],MasterAgentList[Wave])</f>
        <v>37</v>
      </c>
      <c r="J453" s="66" t="str">
        <f t="shared" si="7"/>
        <v/>
      </c>
    </row>
    <row r="454" spans="1:10" x14ac:dyDescent="0.2">
      <c r="A454" s="88" t="str">
        <f>_xlfn.XLOOKUP(AgentTierChange[[#This Row],[Agent Name]],MasterAgentList[Agent Name],MasterAgentList[FB ID])</f>
        <v>100067161636390</v>
      </c>
      <c r="B454" s="1" t="s">
        <v>178</v>
      </c>
      <c r="C454" s="64" t="s">
        <v>53</v>
      </c>
      <c r="D454" s="65">
        <v>44427</v>
      </c>
      <c r="E454" s="19">
        <v>44453</v>
      </c>
      <c r="F454" s="66">
        <f ca="1">IF(AND(AgentTierChange[[#This Row],[Tier Start Date]]&lt;=TODAY(),AgentTierChange[[#This Row],[Tier End Date]]&gt;TODAY()),1,0)</f>
        <v>0</v>
      </c>
      <c r="G454" s="66">
        <f>IFERROR(IF((_xlfn.XLOOKUP(AgentTierChange[[#This Row],[Agent Name]],MasterAgentList[Agent Name],MasterAgentList[Status])=""),1,0),"")</f>
        <v>1</v>
      </c>
      <c r="H454" s="67">
        <f>_xlfn.XLOOKUP(AgentTierChange[[#This Row],[Agent Name]],MasterAgentList[Agent Name],MasterAgentList[Live Start Date])</f>
        <v>44337</v>
      </c>
      <c r="I454" s="66">
        <f>_xlfn.XLOOKUP(AgentTierChange[[#This Row],[FBID]],MasterAgentList[FB ID],MasterAgentList[Wave])</f>
        <v>37</v>
      </c>
      <c r="J454" s="66" t="str">
        <f t="shared" si="7"/>
        <v>Match</v>
      </c>
    </row>
    <row r="455" spans="1:10" x14ac:dyDescent="0.2">
      <c r="A455" s="88" t="str">
        <f>_xlfn.XLOOKUP(AgentTierChange[[#This Row],[Agent Name]],MasterAgentList[Agent Name],MasterAgentList[FB ID])</f>
        <v>100067161636390</v>
      </c>
      <c r="B455" s="61" t="s">
        <v>178</v>
      </c>
      <c r="C455" s="64" t="s">
        <v>51</v>
      </c>
      <c r="D455" s="65">
        <v>44454</v>
      </c>
      <c r="E455" s="19">
        <f>IF(AgentTierChange[[#This Row],[Tier]]="Nesting",AgentTierChange[[#This Row],[Live Start Date]]+89,IF(AgentTierChange[[#This Row],[Agent Name]]&lt;&gt;B456,54789,""))</f>
        <v>54789</v>
      </c>
      <c r="F455" s="66">
        <f ca="1">IF(AND(AgentTierChange[[#This Row],[Tier Start Date]]&lt;=TODAY(),AgentTierChange[[#This Row],[Tier End Date]]&gt;TODAY()),1,0)</f>
        <v>1</v>
      </c>
      <c r="G455" s="66">
        <f>IFERROR(IF((_xlfn.XLOOKUP(AgentTierChange[[#This Row],[Agent Name]],MasterAgentList[Agent Name],MasterAgentList[Status])=""),1,0),"")</f>
        <v>1</v>
      </c>
      <c r="H455" s="67">
        <f>_xlfn.XLOOKUP(AgentTierChange[[#This Row],[Agent Name]],MasterAgentList[Agent Name],MasterAgentList[Live Start Date])</f>
        <v>44337</v>
      </c>
      <c r="I455" s="66">
        <f>_xlfn.XLOOKUP(AgentTierChange[[#This Row],[FBID]],MasterAgentList[FB ID],MasterAgentList[Wave])</f>
        <v>37</v>
      </c>
      <c r="J455" s="66" t="str">
        <f t="shared" si="7"/>
        <v>Match</v>
      </c>
    </row>
    <row r="456" spans="1:10" x14ac:dyDescent="0.2">
      <c r="A456" s="87" t="str">
        <f>_xlfn.XLOOKUP(AgentTierChange[[#This Row],[Agent Name]],MasterAgentList[Agent Name],MasterAgentList[FB ID])</f>
        <v>100068079766335</v>
      </c>
      <c r="B456" s="20" t="s">
        <v>354</v>
      </c>
      <c r="C456" s="5" t="s">
        <v>43</v>
      </c>
      <c r="D456" s="24">
        <v>44361</v>
      </c>
      <c r="E456" s="19">
        <f>IF(AgentTierChange[[#This Row],[Tier]]="Nesting",AgentTierChange[[#This Row],[Live Start Date]]+89,IF(AgentTierChange[[#This Row],[Agent Name]]&lt;&gt;B457,54789,""))</f>
        <v>44450</v>
      </c>
      <c r="F456" s="2">
        <f ca="1">IF(AND(AgentTierChange[[#This Row],[Tier Start Date]]&lt;=TODAY(),AgentTierChange[[#This Row],[Tier End Date]]&gt;TODAY()),1,0)</f>
        <v>0</v>
      </c>
      <c r="G456" s="2">
        <f>IFERROR(IF((_xlfn.XLOOKUP(AgentTierChange[[#This Row],[Agent Name]],MasterAgentList[Agent Name],MasterAgentList[Status])=""),1,0),"")</f>
        <v>0</v>
      </c>
      <c r="H456" s="22">
        <f>_xlfn.XLOOKUP(AgentTierChange[[#This Row],[Agent Name]],MasterAgentList[Agent Name],MasterAgentList[Live Start Date])</f>
        <v>44361</v>
      </c>
      <c r="I456" s="20">
        <f>_xlfn.XLOOKUP(AgentTierChange[[#This Row],[FBID]],MasterAgentList[FB ID],MasterAgentList[Wave])</f>
        <v>38</v>
      </c>
      <c r="J456" s="66" t="str">
        <f t="shared" si="7"/>
        <v/>
      </c>
    </row>
    <row r="457" spans="1:10" x14ac:dyDescent="0.2">
      <c r="A457" s="87" t="str">
        <f>_xlfn.XLOOKUP(AgentTierChange[[#This Row],[Agent Name]],MasterAgentList[Agent Name],MasterAgentList[FB ID])</f>
        <v>100068079766335</v>
      </c>
      <c r="B457" s="20" t="s">
        <v>354</v>
      </c>
      <c r="C457" s="5" t="s">
        <v>53</v>
      </c>
      <c r="D457" s="24">
        <v>44451</v>
      </c>
      <c r="E457" s="19">
        <v>44454</v>
      </c>
      <c r="F457" s="2">
        <f ca="1">IF(AND(AgentTierChange[[#This Row],[Tier Start Date]]&lt;=TODAY(),AgentTierChange[[#This Row],[Tier End Date]]&gt;TODAY()),1,0)</f>
        <v>0</v>
      </c>
      <c r="G457" s="2">
        <f>IFERROR(IF((_xlfn.XLOOKUP(AgentTierChange[[#This Row],[Agent Name]],MasterAgentList[Agent Name],MasterAgentList[Status])=""),1,0),"")</f>
        <v>0</v>
      </c>
      <c r="H457" s="22">
        <f>_xlfn.XLOOKUP(AgentTierChange[[#This Row],[Agent Name]],MasterAgentList[Agent Name],MasterAgentList[Live Start Date])</f>
        <v>44361</v>
      </c>
      <c r="I457" s="20">
        <f>_xlfn.XLOOKUP(AgentTierChange[[#This Row],[FBID]],MasterAgentList[FB ID],MasterAgentList[Wave])</f>
        <v>38</v>
      </c>
      <c r="J457" s="66" t="str">
        <f t="shared" si="7"/>
        <v>Match</v>
      </c>
    </row>
    <row r="458" spans="1:10" x14ac:dyDescent="0.2">
      <c r="A458" s="88" t="str">
        <f>_xlfn.XLOOKUP(AgentTierChange[[#This Row],[Agent Name]],MasterAgentList[Agent Name],MasterAgentList[FB ID])</f>
        <v>100068079766335</v>
      </c>
      <c r="B458" s="61" t="s">
        <v>354</v>
      </c>
      <c r="C458" s="64" t="s">
        <v>51</v>
      </c>
      <c r="D458" s="65">
        <v>44455</v>
      </c>
      <c r="E458" s="19">
        <f>IF(AgentTierChange[[#This Row],[Tier]]="Nesting",AgentTierChange[[#This Row],[Live Start Date]]+89,IF(AgentTierChange[[#This Row],[Agent Name]]&lt;&gt;B459,54789,""))</f>
        <v>54789</v>
      </c>
      <c r="F458" s="66">
        <f ca="1">IF(AND(AgentTierChange[[#This Row],[Tier Start Date]]&lt;=TODAY(),AgentTierChange[[#This Row],[Tier End Date]]&gt;TODAY()),1,0)</f>
        <v>1</v>
      </c>
      <c r="G458" s="66">
        <f>IFERROR(IF((_xlfn.XLOOKUP(AgentTierChange[[#This Row],[Agent Name]],MasterAgentList[Agent Name],MasterAgentList[Status])=""),1,0),"")</f>
        <v>0</v>
      </c>
      <c r="H458" s="67">
        <f>_xlfn.XLOOKUP(AgentTierChange[[#This Row],[Agent Name]],MasterAgentList[Agent Name],MasterAgentList[Live Start Date])</f>
        <v>44361</v>
      </c>
      <c r="I458" s="66">
        <f>_xlfn.XLOOKUP(AgentTierChange[[#This Row],[FBID]],MasterAgentList[FB ID],MasterAgentList[Wave])</f>
        <v>38</v>
      </c>
      <c r="J458" s="66" t="str">
        <f t="shared" si="7"/>
        <v>Match</v>
      </c>
    </row>
    <row r="459" spans="1:10" x14ac:dyDescent="0.2">
      <c r="A459" s="88" t="str">
        <f>_xlfn.XLOOKUP(AgentTierChange[[#This Row],[Agent Name]],MasterAgentList[Agent Name],MasterAgentList[FB ID])</f>
        <v>100071312342606</v>
      </c>
      <c r="B459" s="61" t="s">
        <v>6303</v>
      </c>
      <c r="C459" s="64" t="s">
        <v>43</v>
      </c>
      <c r="D459" s="65">
        <v>44438</v>
      </c>
      <c r="E459" s="19">
        <f>IF(AgentTierChange[[#This Row],[Tier]]="Nesting",AgentTierChange[[#This Row],[Live Start Date]]+89,IF(AgentTierChange[[#This Row],[Agent Name]]&lt;&gt;B460,54789,""))</f>
        <v>44527</v>
      </c>
      <c r="F459" s="66">
        <f ca="1">IF(AND(AgentTierChange[[#This Row],[Tier Start Date]]&lt;=TODAY(),AgentTierChange[[#This Row],[Tier End Date]]&gt;TODAY()),1,0)</f>
        <v>1</v>
      </c>
      <c r="G459" s="66">
        <f>IFERROR(IF((_xlfn.XLOOKUP(AgentTierChange[[#This Row],[Agent Name]],MasterAgentList[Agent Name],MasterAgentList[Status])=""),1,0),"")</f>
        <v>1</v>
      </c>
      <c r="H459" s="67">
        <f>_xlfn.XLOOKUP(AgentTierChange[[#This Row],[Agent Name]],MasterAgentList[Agent Name],MasterAgentList[Live Start Date])</f>
        <v>44438</v>
      </c>
      <c r="I459" s="66">
        <f>_xlfn.XLOOKUP(AgentTierChange[[#This Row],[FBID]],MasterAgentList[FB ID],MasterAgentList[Wave])</f>
        <v>41</v>
      </c>
      <c r="J459" s="66" t="str">
        <f t="shared" si="7"/>
        <v/>
      </c>
    </row>
    <row r="460" spans="1:10" x14ac:dyDescent="0.2">
      <c r="A460" s="88" t="str">
        <f>_xlfn.XLOOKUP(AgentTierChange[[#This Row],[Agent Name]],MasterAgentList[Agent Name],MasterAgentList[FB ID])</f>
        <v>100071312342606</v>
      </c>
      <c r="B460" s="61" t="s">
        <v>6303</v>
      </c>
      <c r="C460" s="64" t="s">
        <v>53</v>
      </c>
      <c r="D460" s="65">
        <v>44528</v>
      </c>
      <c r="E460" s="19">
        <f>IF(AgentTierChange[[#This Row],[Tier]]="Nesting",AgentTierChange[[#This Row],[Live Start Date]]+89,IF(AgentTierChange[[#This Row],[Agent Name]]&lt;&gt;B461,54789,""))</f>
        <v>54789</v>
      </c>
      <c r="F460" s="66">
        <f ca="1">IF(AND(AgentTierChange[[#This Row],[Tier Start Date]]&lt;=TODAY(),AgentTierChange[[#This Row],[Tier End Date]]&gt;TODAY()),1,0)</f>
        <v>0</v>
      </c>
      <c r="G460" s="66">
        <f>IFERROR(IF((_xlfn.XLOOKUP(AgentTierChange[[#This Row],[Agent Name]],MasterAgentList[Agent Name],MasterAgentList[Status])=""),1,0),"")</f>
        <v>1</v>
      </c>
      <c r="H460" s="67">
        <f>_xlfn.XLOOKUP(AgentTierChange[[#This Row],[Agent Name]],MasterAgentList[Agent Name],MasterAgentList[Live Start Date])</f>
        <v>44438</v>
      </c>
      <c r="I460" s="66">
        <f>_xlfn.XLOOKUP(AgentTierChange[[#This Row],[FBID]],MasterAgentList[FB ID],MasterAgentList[Wave])</f>
        <v>41</v>
      </c>
      <c r="J460" s="66" t="str">
        <f t="shared" si="7"/>
        <v>Match</v>
      </c>
    </row>
    <row r="461" spans="1:10" x14ac:dyDescent="0.2">
      <c r="A461" s="35" t="str">
        <f>_xlfn.XLOOKUP(AgentTierChange[[#This Row],[Agent Name]],MasterAgentList[Agent Name],MasterAgentList[FB ID])</f>
        <v>100051331327306</v>
      </c>
      <c r="B461" s="1" t="s">
        <v>84</v>
      </c>
      <c r="C461" s="1" t="s">
        <v>43</v>
      </c>
      <c r="D461" s="18">
        <v>43983</v>
      </c>
      <c r="E461" s="19">
        <f>IF(AgentTierChange[[#This Row],[Tier]]="Nesting",AgentTierChange[[#This Row],[Live Start Date]]+89,IF(AgentTierChange[[#This Row],[Agent Name]]&lt;&gt;B462,54789,""))</f>
        <v>44072</v>
      </c>
      <c r="F461" s="1">
        <f ca="1">IF(AND(AgentTierChange[[#This Row],[Tier Start Date]]&lt;=TODAY(),AgentTierChange[[#This Row],[Tier End Date]]&gt;TODAY()),1,0)</f>
        <v>0</v>
      </c>
      <c r="G461" s="1">
        <f>IFERROR(IF((_xlfn.XLOOKUP(AgentTierChange[[#This Row],[Agent Name]],MasterAgentList[Agent Name],MasterAgentList[Status])=""),1,0),"")</f>
        <v>0</v>
      </c>
      <c r="H461" s="18">
        <f>_xlfn.XLOOKUP(AgentTierChange[[#This Row],[Agent Name]],MasterAgentList[Agent Name],MasterAgentList[Live Start Date])</f>
        <v>43983</v>
      </c>
      <c r="I461" s="20">
        <f>_xlfn.XLOOKUP(AgentTierChange[[#This Row],[FBID]],MasterAgentList[FB ID],MasterAgentList[Wave])</f>
        <v>28</v>
      </c>
      <c r="J461" s="66" t="str">
        <f t="shared" si="7"/>
        <v/>
      </c>
    </row>
    <row r="462" spans="1:10" x14ac:dyDescent="0.2">
      <c r="A462" s="35" t="str">
        <f>_xlfn.XLOOKUP(AgentTierChange[[#This Row],[Agent Name]],MasterAgentList[Agent Name],MasterAgentList[FB ID])</f>
        <v>100051331327306</v>
      </c>
      <c r="B462" s="1" t="s">
        <v>84</v>
      </c>
      <c r="C462" s="1" t="s">
        <v>87</v>
      </c>
      <c r="D462" s="18">
        <v>44073</v>
      </c>
      <c r="E462" s="19">
        <v>44087</v>
      </c>
      <c r="F462" s="1">
        <f ca="1">IF(AND(AgentTierChange[[#This Row],[Tier Start Date]]&lt;=TODAY(),AgentTierChange[[#This Row],[Tier End Date]]&gt;TODAY()),1,0)</f>
        <v>0</v>
      </c>
      <c r="G462" s="21">
        <f>IFERROR(IF((_xlfn.XLOOKUP(AgentTierChange[[#This Row],[Agent Name]],MasterAgentList[Agent Name],MasterAgentList[Status])=""),1,0),"")</f>
        <v>0</v>
      </c>
      <c r="H462" s="18">
        <f>_xlfn.XLOOKUP(AgentTierChange[[#This Row],[Agent Name]],MasterAgentList[Agent Name],MasterAgentList[Live Start Date])</f>
        <v>43983</v>
      </c>
      <c r="I462" s="20">
        <f>_xlfn.XLOOKUP(AgentTierChange[[#This Row],[FBID]],MasterAgentList[FB ID],MasterAgentList[Wave])</f>
        <v>28</v>
      </c>
      <c r="J462" s="66" t="str">
        <f t="shared" si="7"/>
        <v>Match</v>
      </c>
    </row>
    <row r="463" spans="1:10" x14ac:dyDescent="0.2">
      <c r="A463" s="35" t="str">
        <f>_xlfn.XLOOKUP(AgentTierChange[[#This Row],[Agent Name]],MasterAgentList[Agent Name],MasterAgentList[FB ID])</f>
        <v>100051331327306</v>
      </c>
      <c r="B463" s="1" t="s">
        <v>84</v>
      </c>
      <c r="C463" s="1" t="s">
        <v>51</v>
      </c>
      <c r="D463" s="18">
        <v>44088</v>
      </c>
      <c r="E463" s="19">
        <f>IF(AgentTierChange[[#This Row],[Tier]]="Nesting",AgentTierChange[[#This Row],[Live Start Date]]+89,IF(AgentTierChange[[#This Row],[Agent Name]]&lt;&gt;B464,54789,""))</f>
        <v>54789</v>
      </c>
      <c r="F463" s="1">
        <f ca="1">IF(AND(AgentTierChange[[#This Row],[Tier Start Date]]&lt;=TODAY(),AgentTierChange[[#This Row],[Tier End Date]]&gt;TODAY()),1,0)</f>
        <v>1</v>
      </c>
      <c r="G463" s="1">
        <f>IFERROR(IF((_xlfn.XLOOKUP(AgentTierChange[[#This Row],[Agent Name]],MasterAgentList[Agent Name],MasterAgentList[Status])=""),1,0),"")</f>
        <v>0</v>
      </c>
      <c r="H463" s="18">
        <f>_xlfn.XLOOKUP(AgentTierChange[[#This Row],[Agent Name]],MasterAgentList[Agent Name],MasterAgentList[Live Start Date])</f>
        <v>43983</v>
      </c>
      <c r="I463" s="20">
        <f>_xlfn.XLOOKUP(AgentTierChange[[#This Row],[FBID]],MasterAgentList[FB ID],MasterAgentList[Wave])</f>
        <v>28</v>
      </c>
      <c r="J463" s="66" t="str">
        <f t="shared" si="7"/>
        <v>Match</v>
      </c>
    </row>
    <row r="464" spans="1:10" x14ac:dyDescent="0.2">
      <c r="A464" s="35" t="str">
        <f>_xlfn.XLOOKUP(AgentTierChange[[#This Row],[Agent Name]],MasterAgentList[Agent Name],MasterAgentList[FB ID])</f>
        <v>100053718188153</v>
      </c>
      <c r="B464" s="23" t="s">
        <v>90</v>
      </c>
      <c r="C464" s="1" t="s">
        <v>43</v>
      </c>
      <c r="D464" s="18">
        <v>44046</v>
      </c>
      <c r="E464" s="19">
        <f>IF(AgentTierChange[[#This Row],[Tier]]="Nesting",AgentTierChange[[#This Row],[Live Start Date]]+89,IF(AgentTierChange[[#This Row],[Agent Name]]&lt;&gt;B465,54789,""))</f>
        <v>44135</v>
      </c>
      <c r="F464" s="1">
        <f ca="1">IF(AND(AgentTierChange[[#This Row],[Tier Start Date]]&lt;=TODAY(),AgentTierChange[[#This Row],[Tier End Date]]&gt;TODAY()),1,0)</f>
        <v>0</v>
      </c>
      <c r="G464" s="21">
        <f>IFERROR(IF((_xlfn.XLOOKUP(AgentTierChange[[#This Row],[Agent Name]],MasterAgentList[Agent Name],MasterAgentList[Status])=""),1,0),"")</f>
        <v>1</v>
      </c>
      <c r="H464" s="18">
        <f>_xlfn.XLOOKUP(AgentTierChange[[#This Row],[Agent Name]],MasterAgentList[Agent Name],MasterAgentList[Live Start Date])</f>
        <v>44046</v>
      </c>
      <c r="I464" s="20">
        <f>_xlfn.XLOOKUP(AgentTierChange[[#This Row],[FBID]],MasterAgentList[FB ID],MasterAgentList[Wave])</f>
        <v>29</v>
      </c>
      <c r="J464" s="66" t="str">
        <f t="shared" si="7"/>
        <v/>
      </c>
    </row>
    <row r="465" spans="1:10" x14ac:dyDescent="0.2">
      <c r="A465" s="35" t="str">
        <f>_xlfn.XLOOKUP(AgentTierChange[[#This Row],[Agent Name]],MasterAgentList[Agent Name],MasterAgentList[FB ID])</f>
        <v>100053718188153</v>
      </c>
      <c r="B465" s="23" t="s">
        <v>90</v>
      </c>
      <c r="C465" s="1" t="s">
        <v>53</v>
      </c>
      <c r="D465" s="18">
        <v>44136</v>
      </c>
      <c r="E465" s="19">
        <v>44149</v>
      </c>
      <c r="F465" s="1">
        <f ca="1">IF(AND(AgentTierChange[[#This Row],[Tier Start Date]]&lt;=TODAY(),AgentTierChange[[#This Row],[Tier End Date]]&gt;TODAY()),1,0)</f>
        <v>0</v>
      </c>
      <c r="G465" s="1">
        <f>IFERROR(IF((_xlfn.XLOOKUP(AgentTierChange[[#This Row],[Agent Name]],MasterAgentList[Agent Name],MasterAgentList[Status])=""),1,0),"")</f>
        <v>1</v>
      </c>
      <c r="H465" s="18">
        <f>_xlfn.XLOOKUP(AgentTierChange[[#This Row],[Agent Name]],MasterAgentList[Agent Name],MasterAgentList[Live Start Date])</f>
        <v>44046</v>
      </c>
      <c r="I465" s="20">
        <f>_xlfn.XLOOKUP(AgentTierChange[[#This Row],[FBID]],MasterAgentList[FB ID],MasterAgentList[Wave])</f>
        <v>29</v>
      </c>
      <c r="J465" s="66" t="str">
        <f t="shared" si="7"/>
        <v>Match</v>
      </c>
    </row>
    <row r="466" spans="1:10" x14ac:dyDescent="0.2">
      <c r="A466" s="35" t="str">
        <f>_xlfn.XLOOKUP(AgentTierChange[[#This Row],[Agent Name]],MasterAgentList[Agent Name],MasterAgentList[FB ID])</f>
        <v>100053718188153</v>
      </c>
      <c r="B466" s="1" t="s">
        <v>90</v>
      </c>
      <c r="C466" s="1" t="s">
        <v>87</v>
      </c>
      <c r="D466" s="18">
        <v>44150</v>
      </c>
      <c r="E466" s="19">
        <v>44177</v>
      </c>
      <c r="F466" s="1">
        <f ca="1">IF(AND(AgentTierChange[[#This Row],[Tier Start Date]]&lt;=TODAY(),AgentTierChange[[#This Row],[Tier End Date]]&gt;TODAY()),1,0)</f>
        <v>0</v>
      </c>
      <c r="G466" s="1">
        <f>IFERROR(IF((_xlfn.XLOOKUP(AgentTierChange[[#This Row],[Agent Name]],MasterAgentList[Agent Name],MasterAgentList[Status])=""),1,0),"")</f>
        <v>1</v>
      </c>
      <c r="H466" s="18">
        <f>_xlfn.XLOOKUP(AgentTierChange[[#This Row],[Agent Name]],MasterAgentList[Agent Name],MasterAgentList[Live Start Date])</f>
        <v>44046</v>
      </c>
      <c r="I466" s="20">
        <f>_xlfn.XLOOKUP(AgentTierChange[[#This Row],[FBID]],MasterAgentList[FB ID],MasterAgentList[Wave])</f>
        <v>29</v>
      </c>
      <c r="J466" s="66" t="str">
        <f t="shared" si="7"/>
        <v>Match</v>
      </c>
    </row>
    <row r="467" spans="1:10" x14ac:dyDescent="0.2">
      <c r="A467" s="35" t="str">
        <f>_xlfn.XLOOKUP(AgentTierChange[[#This Row],[Agent Name]],MasterAgentList[Agent Name],MasterAgentList[FB ID])</f>
        <v>100053718188153</v>
      </c>
      <c r="B467" s="1" t="s">
        <v>90</v>
      </c>
      <c r="C467" s="1" t="s">
        <v>51</v>
      </c>
      <c r="D467" s="18">
        <v>44178</v>
      </c>
      <c r="E467" s="19">
        <f>IF(AgentTierChange[[#This Row],[Tier]]="Nesting",AgentTierChange[[#This Row],[Live Start Date]]+89,IF(AgentTierChange[[#This Row],[Agent Name]]&lt;&gt;B468,54789,""))</f>
        <v>54789</v>
      </c>
      <c r="F467" s="1">
        <f ca="1">IF(AND(AgentTierChange[[#This Row],[Tier Start Date]]&lt;=TODAY(),AgentTierChange[[#This Row],[Tier End Date]]&gt;TODAY()),1,0)</f>
        <v>1</v>
      </c>
      <c r="G467" s="1">
        <f>IFERROR(IF((_xlfn.XLOOKUP(AgentTierChange[[#This Row],[Agent Name]],MasterAgentList[Agent Name],MasterAgentList[Status])=""),1,0),"")</f>
        <v>1</v>
      </c>
      <c r="H467" s="18">
        <f>_xlfn.XLOOKUP(AgentTierChange[[#This Row],[Agent Name]],MasterAgentList[Agent Name],MasterAgentList[Live Start Date])</f>
        <v>44046</v>
      </c>
      <c r="I467" s="20">
        <f>_xlfn.XLOOKUP(AgentTierChange[[#This Row],[FBID]],MasterAgentList[FB ID],MasterAgentList[Wave])</f>
        <v>29</v>
      </c>
      <c r="J467" s="66" t="str">
        <f t="shared" si="7"/>
        <v>Match</v>
      </c>
    </row>
    <row r="468" spans="1:10" x14ac:dyDescent="0.2">
      <c r="A468" s="87" t="str">
        <f>_xlfn.XLOOKUP(AgentTierChange[[#This Row],[Agent Name]],MasterAgentList[Agent Name],MasterAgentList[FB ID])</f>
        <v>100068336793037</v>
      </c>
      <c r="B468" s="20" t="s">
        <v>355</v>
      </c>
      <c r="C468" s="5" t="s">
        <v>43</v>
      </c>
      <c r="D468" s="24">
        <v>44361</v>
      </c>
      <c r="E468" s="19">
        <f>IF(AgentTierChange[[#This Row],[Tier]]="Nesting",AgentTierChange[[#This Row],[Live Start Date]]+89,IF(AgentTierChange[[#This Row],[Agent Name]]&lt;&gt;B469,54789,""))</f>
        <v>44450</v>
      </c>
      <c r="F468" s="2">
        <f ca="1">IF(AND(AgentTierChange[[#This Row],[Tier Start Date]]&lt;=TODAY(),AgentTierChange[[#This Row],[Tier End Date]]&gt;TODAY()),1,0)</f>
        <v>0</v>
      </c>
      <c r="G468" s="2">
        <f>IFERROR(IF((_xlfn.XLOOKUP(AgentTierChange[[#This Row],[Agent Name]],MasterAgentList[Agent Name],MasterAgentList[Status])=""),1,0),"")</f>
        <v>0</v>
      </c>
      <c r="H468" s="22">
        <f>_xlfn.XLOOKUP(AgentTierChange[[#This Row],[Agent Name]],MasterAgentList[Agent Name],MasterAgentList[Live Start Date])</f>
        <v>44361</v>
      </c>
      <c r="I468" s="20">
        <f>_xlfn.XLOOKUP(AgentTierChange[[#This Row],[FBID]],MasterAgentList[FB ID],MasterAgentList[Wave])</f>
        <v>38</v>
      </c>
      <c r="J468" s="66" t="str">
        <f t="shared" si="7"/>
        <v/>
      </c>
    </row>
    <row r="469" spans="1:10" x14ac:dyDescent="0.2">
      <c r="A469" s="87" t="str">
        <f>_xlfn.XLOOKUP(AgentTierChange[[#This Row],[Agent Name]],MasterAgentList[Agent Name],MasterAgentList[FB ID])</f>
        <v>100068336793037</v>
      </c>
      <c r="B469" s="20" t="s">
        <v>355</v>
      </c>
      <c r="C469" s="5" t="s">
        <v>53</v>
      </c>
      <c r="D469" s="24">
        <v>44451</v>
      </c>
      <c r="E469" s="19">
        <f>IF(AgentTierChange[[#This Row],[Tier]]="Nesting",AgentTierChange[[#This Row],[Live Start Date]]+89,IF(AgentTierChange[[#This Row],[Agent Name]]&lt;&gt;B470,54789,""))</f>
        <v>54789</v>
      </c>
      <c r="F469" s="2">
        <f ca="1">IF(AND(AgentTierChange[[#This Row],[Tier Start Date]]&lt;=TODAY(),AgentTierChange[[#This Row],[Tier End Date]]&gt;TODAY()),1,0)</f>
        <v>1</v>
      </c>
      <c r="G469" s="2">
        <f>IFERROR(IF((_xlfn.XLOOKUP(AgentTierChange[[#This Row],[Agent Name]],MasterAgentList[Agent Name],MasterAgentList[Status])=""),1,0),"")</f>
        <v>0</v>
      </c>
      <c r="H469" s="22">
        <f>_xlfn.XLOOKUP(AgentTierChange[[#This Row],[Agent Name]],MasterAgentList[Agent Name],MasterAgentList[Live Start Date])</f>
        <v>44361</v>
      </c>
      <c r="I469" s="20">
        <f>_xlfn.XLOOKUP(AgentTierChange[[#This Row],[FBID]],MasterAgentList[FB ID],MasterAgentList[Wave])</f>
        <v>38</v>
      </c>
      <c r="J469" s="66" t="str">
        <f t="shared" si="7"/>
        <v>Match</v>
      </c>
    </row>
    <row r="470" spans="1:10" x14ac:dyDescent="0.2">
      <c r="A470" s="88" t="str">
        <f>_xlfn.XLOOKUP(AgentTierChange[[#This Row],[Agent Name]],MasterAgentList[Agent Name],MasterAgentList[FB ID])</f>
        <v>100073209345923</v>
      </c>
      <c r="B470" s="64" t="s">
        <v>6442</v>
      </c>
      <c r="C470" s="64" t="s">
        <v>43</v>
      </c>
      <c r="D470" s="65">
        <v>44488</v>
      </c>
      <c r="E470" s="19">
        <f>IF(AgentTierChange[[#This Row],[Tier]]="Nesting",AgentTierChange[[#This Row],[Live Start Date]]+89,IF(AgentTierChange[[#This Row],[Agent Name]]&lt;&gt;B471,54789,""))</f>
        <v>44577</v>
      </c>
      <c r="F470" s="66">
        <f ca="1">IF(AND(AgentTierChange[[#This Row],[Tier Start Date]]&lt;=TODAY(),AgentTierChange[[#This Row],[Tier End Date]]&gt;TODAY()),1,0)</f>
        <v>1</v>
      </c>
      <c r="G470" s="66">
        <f>IFERROR(IF((_xlfn.XLOOKUP(AgentTierChange[[#This Row],[Agent Name]],MasterAgentList[Agent Name],MasterAgentList[Status])=""),1,0),"")</f>
        <v>1</v>
      </c>
      <c r="H470" s="67">
        <f>_xlfn.XLOOKUP(AgentTierChange[[#This Row],[Agent Name]],MasterAgentList[Agent Name],MasterAgentList[Live Start Date])</f>
        <v>44488</v>
      </c>
      <c r="I470" s="66">
        <f>_xlfn.XLOOKUP(AgentTierChange[[#This Row],[FBID]],MasterAgentList[FB ID],MasterAgentList[Wave])</f>
        <v>43</v>
      </c>
      <c r="J470" s="66" t="str">
        <f t="shared" si="7"/>
        <v/>
      </c>
    </row>
    <row r="471" spans="1:10" x14ac:dyDescent="0.2">
      <c r="A471" s="88" t="str">
        <f>_xlfn.XLOOKUP(AgentTierChange[[#This Row],[Agent Name]],MasterAgentList[Agent Name],MasterAgentList[FB ID])</f>
        <v>100073209345923</v>
      </c>
      <c r="B471" s="64" t="s">
        <v>6442</v>
      </c>
      <c r="C471" s="64" t="s">
        <v>53</v>
      </c>
      <c r="D471" s="65">
        <v>44578</v>
      </c>
      <c r="E471" s="19">
        <f>IF(AgentTierChange[[#This Row],[Tier]]="Nesting",AgentTierChange[[#This Row],[Live Start Date]]+89,IF(AgentTierChange[[#This Row],[Agent Name]]&lt;&gt;B472,54789,""))</f>
        <v>54789</v>
      </c>
      <c r="F471" s="66">
        <f ca="1">IF(AND(AgentTierChange[[#This Row],[Tier Start Date]]&lt;=TODAY(),AgentTierChange[[#This Row],[Tier End Date]]&gt;TODAY()),1,0)</f>
        <v>0</v>
      </c>
      <c r="G471" s="66">
        <f>IFERROR(IF((_xlfn.XLOOKUP(AgentTierChange[[#This Row],[Agent Name]],MasterAgentList[Agent Name],MasterAgentList[Status])=""),1,0),"")</f>
        <v>1</v>
      </c>
      <c r="H471" s="67">
        <f>_xlfn.XLOOKUP(AgentTierChange[[#This Row],[Agent Name]],MasterAgentList[Agent Name],MasterAgentList[Live Start Date])</f>
        <v>44488</v>
      </c>
      <c r="I471" s="66">
        <f>_xlfn.XLOOKUP(AgentTierChange[[#This Row],[FBID]],MasterAgentList[FB ID],MasterAgentList[Wave])</f>
        <v>43</v>
      </c>
      <c r="J471" s="66" t="str">
        <f t="shared" si="7"/>
        <v>Match</v>
      </c>
    </row>
    <row r="472" spans="1:10" x14ac:dyDescent="0.2">
      <c r="A472" s="88" t="str">
        <f>_xlfn.XLOOKUP(AgentTierChange[[#This Row],[Agent Name]],MasterAgentList[Agent Name],MasterAgentList[FB ID])</f>
        <v>100073399205283</v>
      </c>
      <c r="B472" s="64" t="s">
        <v>6443</v>
      </c>
      <c r="C472" s="64" t="s">
        <v>43</v>
      </c>
      <c r="D472" s="65">
        <v>44488</v>
      </c>
      <c r="E472" s="19">
        <f>IF(AgentTierChange[[#This Row],[Tier]]="Nesting",AgentTierChange[[#This Row],[Live Start Date]]+89,IF(AgentTierChange[[#This Row],[Agent Name]]&lt;&gt;B473,54789,""))</f>
        <v>44577</v>
      </c>
      <c r="F472" s="66">
        <f ca="1">IF(AND(AgentTierChange[[#This Row],[Tier Start Date]]&lt;=TODAY(),AgentTierChange[[#This Row],[Tier End Date]]&gt;TODAY()),1,0)</f>
        <v>1</v>
      </c>
      <c r="G472" s="66">
        <f>IFERROR(IF((_xlfn.XLOOKUP(AgentTierChange[[#This Row],[Agent Name]],MasterAgentList[Agent Name],MasterAgentList[Status])=""),1,0),"")</f>
        <v>1</v>
      </c>
      <c r="H472" s="67">
        <f>_xlfn.XLOOKUP(AgentTierChange[[#This Row],[Agent Name]],MasterAgentList[Agent Name],MasterAgentList[Live Start Date])</f>
        <v>44488</v>
      </c>
      <c r="I472" s="66">
        <f>_xlfn.XLOOKUP(AgentTierChange[[#This Row],[FBID]],MasterAgentList[FB ID],MasterAgentList[Wave])</f>
        <v>43</v>
      </c>
      <c r="J472" s="66" t="str">
        <f t="shared" si="7"/>
        <v/>
      </c>
    </row>
    <row r="473" spans="1:10" x14ac:dyDescent="0.2">
      <c r="A473" s="88" t="str">
        <f>_xlfn.XLOOKUP(AgentTierChange[[#This Row],[Agent Name]],MasterAgentList[Agent Name],MasterAgentList[FB ID])</f>
        <v>100073399205283</v>
      </c>
      <c r="B473" s="64" t="s">
        <v>6443</v>
      </c>
      <c r="C473" s="64" t="s">
        <v>53</v>
      </c>
      <c r="D473" s="65">
        <v>44578</v>
      </c>
      <c r="E473" s="19">
        <f>IF(AgentTierChange[[#This Row],[Tier]]="Nesting",AgentTierChange[[#This Row],[Live Start Date]]+89,IF(AgentTierChange[[#This Row],[Agent Name]]&lt;&gt;B474,54789,""))</f>
        <v>54789</v>
      </c>
      <c r="F473" s="66">
        <f ca="1">IF(AND(AgentTierChange[[#This Row],[Tier Start Date]]&lt;=TODAY(),AgentTierChange[[#This Row],[Tier End Date]]&gt;TODAY()),1,0)</f>
        <v>0</v>
      </c>
      <c r="G473" s="66">
        <f>IFERROR(IF((_xlfn.XLOOKUP(AgentTierChange[[#This Row],[Agent Name]],MasterAgentList[Agent Name],MasterAgentList[Status])=""),1,0),"")</f>
        <v>1</v>
      </c>
      <c r="H473" s="67">
        <f>_xlfn.XLOOKUP(AgentTierChange[[#This Row],[Agent Name]],MasterAgentList[Agent Name],MasterAgentList[Live Start Date])</f>
        <v>44488</v>
      </c>
      <c r="I473" s="66">
        <f>_xlfn.XLOOKUP(AgentTierChange[[#This Row],[FBID]],MasterAgentList[FB ID],MasterAgentList[Wave])</f>
        <v>43</v>
      </c>
      <c r="J473" s="66" t="str">
        <f t="shared" si="7"/>
        <v>Match</v>
      </c>
    </row>
    <row r="474" spans="1:10" x14ac:dyDescent="0.2">
      <c r="A474" s="35" t="str">
        <f>_xlfn.XLOOKUP(AgentTierChange[[#This Row],[Agent Name]],MasterAgentList[Agent Name],MasterAgentList[FB ID])</f>
        <v>100025424476272</v>
      </c>
      <c r="B474" s="1" t="s">
        <v>23</v>
      </c>
      <c r="C474" s="1" t="s">
        <v>42</v>
      </c>
      <c r="D474" s="18">
        <v>43227</v>
      </c>
      <c r="E474" s="19">
        <v>43677</v>
      </c>
      <c r="F474" s="1">
        <f ca="1">IF(AND(AgentTierChange[[#This Row],[Tier Start Date]]&lt;=TODAY(),AgentTierChange[[#This Row],[Tier End Date]]&gt;TODAY()),1,0)</f>
        <v>0</v>
      </c>
      <c r="G474" s="21">
        <f>IFERROR(IF((_xlfn.XLOOKUP(AgentTierChange[[#This Row],[Agent Name]],MasterAgentList[Agent Name],MasterAgentList[Status])=""),1,0),"")</f>
        <v>1</v>
      </c>
      <c r="H474" s="18">
        <f>_xlfn.XLOOKUP(AgentTierChange[[#This Row],[Agent Name]],MasterAgentList[Agent Name],MasterAgentList[Live Start Date])</f>
        <v>43227</v>
      </c>
      <c r="I474" s="20">
        <f>_xlfn.XLOOKUP(AgentTierChange[[#This Row],[FBID]],MasterAgentList[FB ID],MasterAgentList[Wave])</f>
        <v>11</v>
      </c>
      <c r="J474" s="66" t="str">
        <f t="shared" si="7"/>
        <v/>
      </c>
    </row>
    <row r="475" spans="1:10" x14ac:dyDescent="0.2">
      <c r="A475" s="35" t="str">
        <f>_xlfn.XLOOKUP(AgentTierChange[[#This Row],[Agent Name]],MasterAgentList[Agent Name],MasterAgentList[FB ID])</f>
        <v>100025424476272</v>
      </c>
      <c r="B475" s="1" t="s">
        <v>23</v>
      </c>
      <c r="C475" s="1" t="s">
        <v>47</v>
      </c>
      <c r="D475" s="18">
        <v>43678</v>
      </c>
      <c r="E475" s="19">
        <v>43764</v>
      </c>
      <c r="F475" s="1">
        <f ca="1">IF(AND(AgentTierChange[[#This Row],[Tier Start Date]]&lt;=TODAY(),AgentTierChange[[#This Row],[Tier End Date]]&gt;TODAY()),1,0)</f>
        <v>0</v>
      </c>
      <c r="G475" s="1">
        <f>IFERROR(IF((_xlfn.XLOOKUP(AgentTierChange[[#This Row],[Agent Name]],MasterAgentList[Agent Name],MasterAgentList[Status])=""),1,0),"")</f>
        <v>1</v>
      </c>
      <c r="H475" s="18">
        <f>_xlfn.XLOOKUP(AgentTierChange[[#This Row],[Agent Name]],MasterAgentList[Agent Name],MasterAgentList[Live Start Date])</f>
        <v>43227</v>
      </c>
      <c r="I475" s="20">
        <f>_xlfn.XLOOKUP(AgentTierChange[[#This Row],[FBID]],MasterAgentList[FB ID],MasterAgentList[Wave])</f>
        <v>11</v>
      </c>
      <c r="J475" s="66" t="str">
        <f t="shared" si="7"/>
        <v>Match</v>
      </c>
    </row>
    <row r="476" spans="1:10" x14ac:dyDescent="0.2">
      <c r="A476" s="35" t="str">
        <f>_xlfn.XLOOKUP(AgentTierChange[[#This Row],[Agent Name]],MasterAgentList[Agent Name],MasterAgentList[FB ID])</f>
        <v>100025424476272</v>
      </c>
      <c r="B476" s="1" t="s">
        <v>23</v>
      </c>
      <c r="C476" s="1" t="s">
        <v>53</v>
      </c>
      <c r="D476" s="18">
        <v>43765</v>
      </c>
      <c r="E476" s="19">
        <v>43861</v>
      </c>
      <c r="F476" s="1">
        <f ca="1">IF(AND(AgentTierChange[[#This Row],[Tier Start Date]]&lt;=TODAY(),AgentTierChange[[#This Row],[Tier End Date]]&gt;TODAY()),1,0)</f>
        <v>0</v>
      </c>
      <c r="G476" s="21">
        <f>IFERROR(IF((_xlfn.XLOOKUP(AgentTierChange[[#This Row],[Agent Name]],MasterAgentList[Agent Name],MasterAgentList[Status])=""),1,0),"")</f>
        <v>1</v>
      </c>
      <c r="H476" s="18">
        <f>_xlfn.XLOOKUP(AgentTierChange[[#This Row],[Agent Name]],MasterAgentList[Agent Name],MasterAgentList[Live Start Date])</f>
        <v>43227</v>
      </c>
      <c r="I476" s="20">
        <f>_xlfn.XLOOKUP(AgentTierChange[[#This Row],[FBID]],MasterAgentList[FB ID],MasterAgentList[Wave])</f>
        <v>11</v>
      </c>
      <c r="J476" s="66" t="str">
        <f t="shared" si="7"/>
        <v>Match</v>
      </c>
    </row>
    <row r="477" spans="1:10" x14ac:dyDescent="0.2">
      <c r="A477" s="35" t="str">
        <f>_xlfn.XLOOKUP(AgentTierChange[[#This Row],[Agent Name]],MasterAgentList[Agent Name],MasterAgentList[FB ID])</f>
        <v>100025424476272</v>
      </c>
      <c r="B477" s="1" t="s">
        <v>23</v>
      </c>
      <c r="C477" s="1" t="s">
        <v>51</v>
      </c>
      <c r="D477" s="18">
        <v>43862</v>
      </c>
      <c r="E477" s="19">
        <f>IF(AgentTierChange[[#This Row],[Tier]]="Nesting",AgentTierChange[[#This Row],[Live Start Date]]+89,IF(AgentTierChange[[#This Row],[Agent Name]]&lt;&gt;B478,54789,""))</f>
        <v>54789</v>
      </c>
      <c r="F477" s="1">
        <f ca="1">IF(AND(AgentTierChange[[#This Row],[Tier Start Date]]&lt;=TODAY(),AgentTierChange[[#This Row],[Tier End Date]]&gt;TODAY()),1,0)</f>
        <v>1</v>
      </c>
      <c r="G477" s="1">
        <f>IFERROR(IF((_xlfn.XLOOKUP(AgentTierChange[[#This Row],[Agent Name]],MasterAgentList[Agent Name],MasterAgentList[Status])=""),1,0),"")</f>
        <v>1</v>
      </c>
      <c r="H477" s="18">
        <f>_xlfn.XLOOKUP(AgentTierChange[[#This Row],[Agent Name]],MasterAgentList[Agent Name],MasterAgentList[Live Start Date])</f>
        <v>43227</v>
      </c>
      <c r="I477" s="20">
        <f>_xlfn.XLOOKUP(AgentTierChange[[#This Row],[FBID]],MasterAgentList[FB ID],MasterAgentList[Wave])</f>
        <v>11</v>
      </c>
      <c r="J477" s="66" t="str">
        <f t="shared" si="7"/>
        <v>Match</v>
      </c>
    </row>
    <row r="478" spans="1:10" x14ac:dyDescent="0.2">
      <c r="A478" s="35" t="str">
        <f>_xlfn.XLOOKUP(AgentTierChange[[#This Row],[Agent Name]],MasterAgentList[Agent Name],MasterAgentList[FB ID])</f>
        <v>100033067669676</v>
      </c>
      <c r="B478" s="23" t="s">
        <v>140</v>
      </c>
      <c r="C478" s="1" t="s">
        <v>43</v>
      </c>
      <c r="D478" s="18">
        <v>44263</v>
      </c>
      <c r="E478" s="19">
        <f>IF(AgentTierChange[[#This Row],[Tier]]="Nesting",AgentTierChange[[#This Row],[Live Start Date]]+89,IF(AgentTierChange[[#This Row],[Agent Name]]&lt;&gt;B479,54789,""))</f>
        <v>44352</v>
      </c>
      <c r="F478" s="1">
        <f ca="1">IF(AND(AgentTierChange[[#This Row],[Tier Start Date]]&lt;=TODAY(),AgentTierChange[[#This Row],[Tier End Date]]&gt;TODAY()),1,0)</f>
        <v>0</v>
      </c>
      <c r="G478" s="1">
        <f>IFERROR(IF((_xlfn.XLOOKUP(AgentTierChange[[#This Row],[Agent Name]],MasterAgentList[Agent Name],MasterAgentList[Status])=""),1,0),"")</f>
        <v>1</v>
      </c>
      <c r="H478" s="18">
        <f>_xlfn.XLOOKUP(AgentTierChange[[#This Row],[Agent Name]],MasterAgentList[Agent Name],MasterAgentList[Live Start Date])</f>
        <v>44263</v>
      </c>
      <c r="I478" s="20">
        <f>_xlfn.XLOOKUP(AgentTierChange[[#This Row],[FBID]],MasterAgentList[FB ID],MasterAgentList[Wave])</f>
        <v>34</v>
      </c>
      <c r="J478" s="66" t="str">
        <f t="shared" si="7"/>
        <v/>
      </c>
    </row>
    <row r="479" spans="1:10" x14ac:dyDescent="0.2">
      <c r="A479" s="87" t="str">
        <f>_xlfn.XLOOKUP(AgentTierChange[[#This Row],[Agent Name]],MasterAgentList[Agent Name],MasterAgentList[FB ID])</f>
        <v>100033067669676</v>
      </c>
      <c r="B479" s="1" t="s">
        <v>140</v>
      </c>
      <c r="C479" s="5" t="s">
        <v>51</v>
      </c>
      <c r="D479" s="18">
        <v>44353</v>
      </c>
      <c r="E479" s="19">
        <f>IF(AgentTierChange[[#This Row],[Tier]]="Nesting",AgentTierChange[[#This Row],[Live Start Date]]+89,IF(AgentTierChange[[#This Row],[Agent Name]]&lt;&gt;B480,54789,""))</f>
        <v>54789</v>
      </c>
      <c r="F479" s="2">
        <f ca="1">IF(AND(AgentTierChange[[#This Row],[Tier Start Date]]&lt;=TODAY(),AgentTierChange[[#This Row],[Tier End Date]]&gt;TODAY()),1,0)</f>
        <v>1</v>
      </c>
      <c r="G479" s="2">
        <f>IFERROR(IF((_xlfn.XLOOKUP(AgentTierChange[[#This Row],[Agent Name]],MasterAgentList[Agent Name],MasterAgentList[Status])=""),1,0),"")</f>
        <v>1</v>
      </c>
      <c r="H479" s="22">
        <f>_xlfn.XLOOKUP(AgentTierChange[[#This Row],[Agent Name]],MasterAgentList[Agent Name],MasterAgentList[Live Start Date])</f>
        <v>44263</v>
      </c>
      <c r="I479" s="20">
        <f>_xlfn.XLOOKUP(AgentTierChange[[#This Row],[FBID]],MasterAgentList[FB ID],MasterAgentList[Wave])</f>
        <v>34</v>
      </c>
      <c r="J479" s="66" t="str">
        <f t="shared" si="7"/>
        <v>Match</v>
      </c>
    </row>
    <row r="480" spans="1:10" x14ac:dyDescent="0.2">
      <c r="A480" s="35" t="str">
        <f>_xlfn.XLOOKUP(AgentTierChange[[#This Row],[Agent Name]],MasterAgentList[Agent Name],MasterAgentList[FB ID])</f>
        <v>100067236332490</v>
      </c>
      <c r="B480" s="1" t="s">
        <v>179</v>
      </c>
      <c r="C480" s="1" t="s">
        <v>43</v>
      </c>
      <c r="D480" s="18">
        <v>44337</v>
      </c>
      <c r="E480" s="19">
        <f>IF(AgentTierChange[[#This Row],[Tier]]="Nesting",AgentTierChange[[#This Row],[Live Start Date]]+89,IF(AgentTierChange[[#This Row],[Agent Name]]&lt;&gt;B481,54789,""))</f>
        <v>44426</v>
      </c>
      <c r="F480" s="1">
        <f ca="1">IF(AND(AgentTierChange[[#This Row],[Tier Start Date]]&lt;=TODAY(),AgentTierChange[[#This Row],[Tier End Date]]&gt;TODAY()),1,0)</f>
        <v>0</v>
      </c>
      <c r="G480" s="1">
        <f>IFERROR(IF((_xlfn.XLOOKUP(AgentTierChange[[#This Row],[Agent Name]],MasterAgentList[Agent Name],MasterAgentList[Status])=""),1,0),"")</f>
        <v>0</v>
      </c>
      <c r="H480" s="18">
        <f>_xlfn.XLOOKUP(AgentTierChange[[#This Row],[Agent Name]],MasterAgentList[Agent Name],MasterAgentList[Live Start Date])</f>
        <v>44337</v>
      </c>
      <c r="I480" s="20">
        <f>_xlfn.XLOOKUP(AgentTierChange[[#This Row],[FBID]],MasterAgentList[FB ID],MasterAgentList[Wave])</f>
        <v>37</v>
      </c>
      <c r="J480" s="66" t="str">
        <f t="shared" si="7"/>
        <v/>
      </c>
    </row>
    <row r="481" spans="1:10" x14ac:dyDescent="0.2">
      <c r="A481" s="88" t="str">
        <f>_xlfn.XLOOKUP(AgentTierChange[[#This Row],[Agent Name]],MasterAgentList[Agent Name],MasterAgentList[FB ID])</f>
        <v>100067236332490</v>
      </c>
      <c r="B481" s="1" t="s">
        <v>179</v>
      </c>
      <c r="C481" s="64" t="s">
        <v>53</v>
      </c>
      <c r="D481" s="65">
        <v>44427</v>
      </c>
      <c r="E481" s="19">
        <f>IF(AgentTierChange[[#This Row],[Tier]]="Nesting",AgentTierChange[[#This Row],[Live Start Date]]+89,IF(AgentTierChange[[#This Row],[Agent Name]]&lt;&gt;B482,54789,""))</f>
        <v>54789</v>
      </c>
      <c r="F481" s="66">
        <f ca="1">IF(AND(AgentTierChange[[#This Row],[Tier Start Date]]&lt;=TODAY(),AgentTierChange[[#This Row],[Tier End Date]]&gt;TODAY()),1,0)</f>
        <v>1</v>
      </c>
      <c r="G481" s="66">
        <f>IFERROR(IF((_xlfn.XLOOKUP(AgentTierChange[[#This Row],[Agent Name]],MasterAgentList[Agent Name],MasterAgentList[Status])=""),1,0),"")</f>
        <v>0</v>
      </c>
      <c r="H481" s="67">
        <f>_xlfn.XLOOKUP(AgentTierChange[[#This Row],[Agent Name]],MasterAgentList[Agent Name],MasterAgentList[Live Start Date])</f>
        <v>44337</v>
      </c>
      <c r="I481" s="66">
        <f>_xlfn.XLOOKUP(AgentTierChange[[#This Row],[FBID]],MasterAgentList[FB ID],MasterAgentList[Wave])</f>
        <v>37</v>
      </c>
      <c r="J481" s="66" t="str">
        <f t="shared" si="7"/>
        <v>Match</v>
      </c>
    </row>
    <row r="482" spans="1:10" x14ac:dyDescent="0.2">
      <c r="A482" s="35" t="str">
        <f>_xlfn.XLOOKUP(AgentTierChange[[#This Row],[Agent Name]],MasterAgentList[Agent Name],MasterAgentList[FB ID])</f>
        <v>100067284000383</v>
      </c>
      <c r="B482" s="1" t="s">
        <v>180</v>
      </c>
      <c r="C482" s="1" t="s">
        <v>43</v>
      </c>
      <c r="D482" s="18">
        <v>44337</v>
      </c>
      <c r="E482" s="19">
        <f>IF(AgentTierChange[[#This Row],[Tier]]="Nesting",AgentTierChange[[#This Row],[Live Start Date]]+89,IF(AgentTierChange[[#This Row],[Agent Name]]&lt;&gt;B483,54789,""))</f>
        <v>44426</v>
      </c>
      <c r="F482" s="1">
        <f ca="1">IF(AND(AgentTierChange[[#This Row],[Tier Start Date]]&lt;=TODAY(),AgentTierChange[[#This Row],[Tier End Date]]&gt;TODAY()),1,0)</f>
        <v>0</v>
      </c>
      <c r="G482" s="21">
        <f>IFERROR(IF((_xlfn.XLOOKUP(AgentTierChange[[#This Row],[Agent Name]],MasterAgentList[Agent Name],MasterAgentList[Status])=""),1,0),"")</f>
        <v>1</v>
      </c>
      <c r="H482" s="18">
        <f>_xlfn.XLOOKUP(AgentTierChange[[#This Row],[Agent Name]],MasterAgentList[Agent Name],MasterAgentList[Live Start Date])</f>
        <v>44337</v>
      </c>
      <c r="I482" s="20">
        <f>_xlfn.XLOOKUP(AgentTierChange[[#This Row],[FBID]],MasterAgentList[FB ID],MasterAgentList[Wave])</f>
        <v>37</v>
      </c>
      <c r="J482" s="66" t="str">
        <f t="shared" si="7"/>
        <v/>
      </c>
    </row>
    <row r="483" spans="1:10" x14ac:dyDescent="0.2">
      <c r="A483" s="88" t="str">
        <f>_xlfn.XLOOKUP(AgentTierChange[[#This Row],[Agent Name]],MasterAgentList[Agent Name],MasterAgentList[FB ID])</f>
        <v>100067284000383</v>
      </c>
      <c r="B483" s="1" t="s">
        <v>180</v>
      </c>
      <c r="C483" s="64" t="s">
        <v>53</v>
      </c>
      <c r="D483" s="65">
        <v>44427</v>
      </c>
      <c r="E483" s="19">
        <v>44453</v>
      </c>
      <c r="F483" s="66">
        <f ca="1">IF(AND(AgentTierChange[[#This Row],[Tier Start Date]]&lt;=TODAY(),AgentTierChange[[#This Row],[Tier End Date]]&gt;TODAY()),1,0)</f>
        <v>0</v>
      </c>
      <c r="G483" s="66">
        <f>IFERROR(IF((_xlfn.XLOOKUP(AgentTierChange[[#This Row],[Agent Name]],MasterAgentList[Agent Name],MasterAgentList[Status])=""),1,0),"")</f>
        <v>1</v>
      </c>
      <c r="H483" s="67">
        <f>_xlfn.XLOOKUP(AgentTierChange[[#This Row],[Agent Name]],MasterAgentList[Agent Name],MasterAgentList[Live Start Date])</f>
        <v>44337</v>
      </c>
      <c r="I483" s="66">
        <f>_xlfn.XLOOKUP(AgentTierChange[[#This Row],[FBID]],MasterAgentList[FB ID],MasterAgentList[Wave])</f>
        <v>37</v>
      </c>
      <c r="J483" s="66" t="str">
        <f t="shared" si="7"/>
        <v>Match</v>
      </c>
    </row>
    <row r="484" spans="1:10" x14ac:dyDescent="0.2">
      <c r="A484" s="88" t="str">
        <f>_xlfn.XLOOKUP(AgentTierChange[[#This Row],[Agent Name]],MasterAgentList[Agent Name],MasterAgentList[FB ID])</f>
        <v>100067284000383</v>
      </c>
      <c r="B484" s="61" t="s">
        <v>180</v>
      </c>
      <c r="C484" s="64" t="s">
        <v>51</v>
      </c>
      <c r="D484" s="65">
        <v>44454</v>
      </c>
      <c r="E484" s="19">
        <f>IF(AgentTierChange[[#This Row],[Tier]]="Nesting",AgentTierChange[[#This Row],[Live Start Date]]+89,IF(AgentTierChange[[#This Row],[Agent Name]]&lt;&gt;B485,54789,""))</f>
        <v>54789</v>
      </c>
      <c r="F484" s="66">
        <f ca="1">IF(AND(AgentTierChange[[#This Row],[Tier Start Date]]&lt;=TODAY(),AgentTierChange[[#This Row],[Tier End Date]]&gt;TODAY()),1,0)</f>
        <v>1</v>
      </c>
      <c r="G484" s="66">
        <f>IFERROR(IF((_xlfn.XLOOKUP(AgentTierChange[[#This Row],[Agent Name]],MasterAgentList[Agent Name],MasterAgentList[Status])=""),1,0),"")</f>
        <v>1</v>
      </c>
      <c r="H484" s="67">
        <f>_xlfn.XLOOKUP(AgentTierChange[[#This Row],[Agent Name]],MasterAgentList[Agent Name],MasterAgentList[Live Start Date])</f>
        <v>44337</v>
      </c>
      <c r="I484" s="66">
        <f>_xlfn.XLOOKUP(AgentTierChange[[#This Row],[FBID]],MasterAgentList[FB ID],MasterAgentList[Wave])</f>
        <v>37</v>
      </c>
      <c r="J484" s="66" t="str">
        <f t="shared" si="7"/>
        <v>Match</v>
      </c>
    </row>
    <row r="485" spans="1:10" x14ac:dyDescent="0.2">
      <c r="A485" s="88" t="str">
        <f>_xlfn.XLOOKUP(AgentTierChange[[#This Row],[Agent Name]],MasterAgentList[Agent Name],MasterAgentList[FB ID])</f>
        <v>100056363937687</v>
      </c>
      <c r="B485" s="64" t="s">
        <v>6444</v>
      </c>
      <c r="C485" s="64" t="s">
        <v>43</v>
      </c>
      <c r="D485" s="65">
        <v>44488</v>
      </c>
      <c r="E485" s="19">
        <f>IF(AgentTierChange[[#This Row],[Tier]]="Nesting",AgentTierChange[[#This Row],[Live Start Date]]+89,IF(AgentTierChange[[#This Row],[Agent Name]]&lt;&gt;B486,54789,""))</f>
        <v>44577</v>
      </c>
      <c r="F485" s="66">
        <f ca="1">IF(AND(AgentTierChange[[#This Row],[Tier Start Date]]&lt;=TODAY(),AgentTierChange[[#This Row],[Tier End Date]]&gt;TODAY()),1,0)</f>
        <v>1</v>
      </c>
      <c r="G485" s="66">
        <f>IFERROR(IF((_xlfn.XLOOKUP(AgentTierChange[[#This Row],[Agent Name]],MasterAgentList[Agent Name],MasterAgentList[Status])=""),1,0),"")</f>
        <v>1</v>
      </c>
      <c r="H485" s="67">
        <f>_xlfn.XLOOKUP(AgentTierChange[[#This Row],[Agent Name]],MasterAgentList[Agent Name],MasterAgentList[Live Start Date])</f>
        <v>44488</v>
      </c>
      <c r="I485" s="66">
        <f>_xlfn.XLOOKUP(AgentTierChange[[#This Row],[FBID]],MasterAgentList[FB ID],MasterAgentList[Wave])</f>
        <v>43</v>
      </c>
      <c r="J485" s="66" t="str">
        <f t="shared" si="7"/>
        <v/>
      </c>
    </row>
    <row r="486" spans="1:10" x14ac:dyDescent="0.2">
      <c r="A486" s="88" t="str">
        <f>_xlfn.XLOOKUP(AgentTierChange[[#This Row],[Agent Name]],MasterAgentList[Agent Name],MasterAgentList[FB ID])</f>
        <v>100056363937687</v>
      </c>
      <c r="B486" s="64" t="s">
        <v>6444</v>
      </c>
      <c r="C486" s="64" t="s">
        <v>53</v>
      </c>
      <c r="D486" s="65">
        <v>44578</v>
      </c>
      <c r="E486" s="19">
        <f>IF(AgentTierChange[[#This Row],[Tier]]="Nesting",AgentTierChange[[#This Row],[Live Start Date]]+89,IF(AgentTierChange[[#This Row],[Agent Name]]&lt;&gt;B487,54789,""))</f>
        <v>54789</v>
      </c>
      <c r="F486" s="66">
        <f ca="1">IF(AND(AgentTierChange[[#This Row],[Tier Start Date]]&lt;=TODAY(),AgentTierChange[[#This Row],[Tier End Date]]&gt;TODAY()),1,0)</f>
        <v>0</v>
      </c>
      <c r="G486" s="66">
        <f>IFERROR(IF((_xlfn.XLOOKUP(AgentTierChange[[#This Row],[Agent Name]],MasterAgentList[Agent Name],MasterAgentList[Status])=""),1,0),"")</f>
        <v>1</v>
      </c>
      <c r="H486" s="67">
        <f>_xlfn.XLOOKUP(AgentTierChange[[#This Row],[Agent Name]],MasterAgentList[Agent Name],MasterAgentList[Live Start Date])</f>
        <v>44488</v>
      </c>
      <c r="I486" s="66">
        <f>_xlfn.XLOOKUP(AgentTierChange[[#This Row],[FBID]],MasterAgentList[FB ID],MasterAgentList[Wave])</f>
        <v>43</v>
      </c>
      <c r="J486" s="66" t="str">
        <f t="shared" si="7"/>
        <v>Match</v>
      </c>
    </row>
    <row r="487" spans="1:10" x14ac:dyDescent="0.2">
      <c r="A487" s="35" t="str">
        <f>_xlfn.XLOOKUP(AgentTierChange[[#This Row],[Agent Name]],MasterAgentList[Agent Name],MasterAgentList[FB ID])</f>
        <v>100066907517576</v>
      </c>
      <c r="B487" s="1" t="s">
        <v>181</v>
      </c>
      <c r="C487" s="1" t="s">
        <v>43</v>
      </c>
      <c r="D487" s="18">
        <v>44337</v>
      </c>
      <c r="E487" s="19">
        <f>IF(AgentTierChange[[#This Row],[Tier]]="Nesting",AgentTierChange[[#This Row],[Live Start Date]]+89,IF(AgentTierChange[[#This Row],[Agent Name]]&lt;&gt;B488,54789,""))</f>
        <v>44426</v>
      </c>
      <c r="F487" s="1">
        <f ca="1">IF(AND(AgentTierChange[[#This Row],[Tier Start Date]]&lt;=TODAY(),AgentTierChange[[#This Row],[Tier End Date]]&gt;TODAY()),1,0)</f>
        <v>0</v>
      </c>
      <c r="G487" s="1">
        <f>IFERROR(IF((_xlfn.XLOOKUP(AgentTierChange[[#This Row],[Agent Name]],MasterAgentList[Agent Name],MasterAgentList[Status])=""),1,0),"")</f>
        <v>0</v>
      </c>
      <c r="H487" s="18">
        <f>_xlfn.XLOOKUP(AgentTierChange[[#This Row],[Agent Name]],MasterAgentList[Agent Name],MasterAgentList[Live Start Date])</f>
        <v>44337</v>
      </c>
      <c r="I487" s="20">
        <f>_xlfn.XLOOKUP(AgentTierChange[[#This Row],[FBID]],MasterAgentList[FB ID],MasterAgentList[Wave])</f>
        <v>37</v>
      </c>
      <c r="J487" s="66" t="str">
        <f t="shared" si="7"/>
        <v/>
      </c>
    </row>
    <row r="488" spans="1:10" x14ac:dyDescent="0.2">
      <c r="A488" s="88" t="str">
        <f>_xlfn.XLOOKUP(AgentTierChange[[#This Row],[Agent Name]],MasterAgentList[Agent Name],MasterAgentList[FB ID])</f>
        <v>100066907517576</v>
      </c>
      <c r="B488" s="1" t="s">
        <v>181</v>
      </c>
      <c r="C488" s="64" t="s">
        <v>53</v>
      </c>
      <c r="D488" s="65">
        <v>44427</v>
      </c>
      <c r="E488" s="19">
        <f>IF(AgentTierChange[[#This Row],[Tier]]="Nesting",AgentTierChange[[#This Row],[Live Start Date]]+89,IF(AgentTierChange[[#This Row],[Agent Name]]&lt;&gt;B489,54789,""))</f>
        <v>54789</v>
      </c>
      <c r="F488" s="66">
        <f ca="1">IF(AND(AgentTierChange[[#This Row],[Tier Start Date]]&lt;=TODAY(),AgentTierChange[[#This Row],[Tier End Date]]&gt;TODAY()),1,0)</f>
        <v>1</v>
      </c>
      <c r="G488" s="66">
        <f>IFERROR(IF((_xlfn.XLOOKUP(AgentTierChange[[#This Row],[Agent Name]],MasterAgentList[Agent Name],MasterAgentList[Status])=""),1,0),"")</f>
        <v>0</v>
      </c>
      <c r="H488" s="67">
        <f>_xlfn.XLOOKUP(AgentTierChange[[#This Row],[Agent Name]],MasterAgentList[Agent Name],MasterAgentList[Live Start Date])</f>
        <v>44337</v>
      </c>
      <c r="I488" s="66">
        <f>_xlfn.XLOOKUP(AgentTierChange[[#This Row],[FBID]],MasterAgentList[FB ID],MasterAgentList[Wave])</f>
        <v>37</v>
      </c>
      <c r="J488" s="66" t="str">
        <f t="shared" si="7"/>
        <v>Match</v>
      </c>
    </row>
    <row r="489" spans="1:10" x14ac:dyDescent="0.2">
      <c r="A489" s="35" t="str">
        <f>_xlfn.XLOOKUP(AgentTierChange[[#This Row],[Agent Name]],MasterAgentList[Agent Name],MasterAgentList[FB ID])</f>
        <v>100030305811427</v>
      </c>
      <c r="B489" s="1" t="s">
        <v>24</v>
      </c>
      <c r="C489" s="1" t="s">
        <v>42</v>
      </c>
      <c r="D489" s="18">
        <v>43444</v>
      </c>
      <c r="E489" s="19">
        <v>43677</v>
      </c>
      <c r="F489" s="1">
        <f ca="1">IF(AND(AgentTierChange[[#This Row],[Tier Start Date]]&lt;=TODAY(),AgentTierChange[[#This Row],[Tier End Date]]&gt;TODAY()),1,0)</f>
        <v>0</v>
      </c>
      <c r="G489" s="1">
        <f>IFERROR(IF((_xlfn.XLOOKUP(AgentTierChange[[#This Row],[Agent Name]],MasterAgentList[Agent Name],MasterAgentList[Status])=""),1,0),"")</f>
        <v>1</v>
      </c>
      <c r="H489" s="18">
        <f>_xlfn.XLOOKUP(AgentTierChange[[#This Row],[Agent Name]],MasterAgentList[Agent Name],MasterAgentList[Live Start Date])</f>
        <v>43444</v>
      </c>
      <c r="I489" s="20">
        <f>_xlfn.XLOOKUP(AgentTierChange[[#This Row],[FBID]],MasterAgentList[FB ID],MasterAgentList[Wave])</f>
        <v>15</v>
      </c>
      <c r="J489" s="66" t="str">
        <f t="shared" si="7"/>
        <v/>
      </c>
    </row>
    <row r="490" spans="1:10" x14ac:dyDescent="0.2">
      <c r="A490" s="35" t="str">
        <f>_xlfn.XLOOKUP(AgentTierChange[[#This Row],[Agent Name]],MasterAgentList[Agent Name],MasterAgentList[FB ID])</f>
        <v>100030305811427</v>
      </c>
      <c r="B490" s="1" t="s">
        <v>24</v>
      </c>
      <c r="C490" s="1" t="s">
        <v>53</v>
      </c>
      <c r="D490" s="18">
        <v>43678</v>
      </c>
      <c r="E490" s="19">
        <v>43728</v>
      </c>
      <c r="F490" s="1">
        <f ca="1">IF(AND(AgentTierChange[[#This Row],[Tier Start Date]]&lt;=TODAY(),AgentTierChange[[#This Row],[Tier End Date]]&gt;TODAY()),1,0)</f>
        <v>0</v>
      </c>
      <c r="G490" s="1">
        <f>IFERROR(IF((_xlfn.XLOOKUP(AgentTierChange[[#This Row],[Agent Name]],MasterAgentList[Agent Name],MasterAgentList[Status])=""),1,0),"")</f>
        <v>1</v>
      </c>
      <c r="H490" s="18">
        <f>_xlfn.XLOOKUP(AgentTierChange[[#This Row],[Agent Name]],MasterAgentList[Agent Name],MasterAgentList[Live Start Date])</f>
        <v>43444</v>
      </c>
      <c r="I490" s="20">
        <f>_xlfn.XLOOKUP(AgentTierChange[[#This Row],[FBID]],MasterAgentList[FB ID],MasterAgentList[Wave])</f>
        <v>15</v>
      </c>
      <c r="J490" s="66" t="str">
        <f t="shared" si="7"/>
        <v>Match</v>
      </c>
    </row>
    <row r="491" spans="1:10" x14ac:dyDescent="0.2">
      <c r="A491" s="35" t="str">
        <f>_xlfn.XLOOKUP(AgentTierChange[[#This Row],[Agent Name]],MasterAgentList[Agent Name],MasterAgentList[FB ID])</f>
        <v>100030305811427</v>
      </c>
      <c r="B491" s="1" t="s">
        <v>24</v>
      </c>
      <c r="C491" s="1" t="s">
        <v>51</v>
      </c>
      <c r="D491" s="18">
        <v>43729</v>
      </c>
      <c r="E491" s="19">
        <v>44073</v>
      </c>
      <c r="F491" s="1">
        <f ca="1">IF(AND(AgentTierChange[[#This Row],[Tier Start Date]]&lt;=TODAY(),AgentTierChange[[#This Row],[Tier End Date]]&gt;TODAY()),1,0)</f>
        <v>0</v>
      </c>
      <c r="G491" s="1">
        <f>IFERROR(IF((_xlfn.XLOOKUP(AgentTierChange[[#This Row],[Agent Name]],MasterAgentList[Agent Name],MasterAgentList[Status])=""),1,0),"")</f>
        <v>1</v>
      </c>
      <c r="H491" s="18">
        <f>_xlfn.XLOOKUP(AgentTierChange[[#This Row],[Agent Name]],MasterAgentList[Agent Name],MasterAgentList[Live Start Date])</f>
        <v>43444</v>
      </c>
      <c r="I491" s="20">
        <f>_xlfn.XLOOKUP(AgentTierChange[[#This Row],[FBID]],MasterAgentList[FB ID],MasterAgentList[Wave])</f>
        <v>15</v>
      </c>
      <c r="J491" s="66" t="str">
        <f t="shared" si="7"/>
        <v>Match</v>
      </c>
    </row>
    <row r="492" spans="1:10" x14ac:dyDescent="0.2">
      <c r="A492" s="35" t="str">
        <f>_xlfn.XLOOKUP(AgentTierChange[[#This Row],[Agent Name]],MasterAgentList[Agent Name],MasterAgentList[FB ID])</f>
        <v>100030305811427</v>
      </c>
      <c r="B492" s="1" t="s">
        <v>24</v>
      </c>
      <c r="C492" s="1" t="s">
        <v>87</v>
      </c>
      <c r="D492" s="18">
        <v>44074</v>
      </c>
      <c r="E492" s="19">
        <v>44101</v>
      </c>
      <c r="F492" s="1">
        <f ca="1">IF(AND(AgentTierChange[[#This Row],[Tier Start Date]]&lt;=TODAY(),AgentTierChange[[#This Row],[Tier End Date]]&gt;TODAY()),1,0)</f>
        <v>0</v>
      </c>
      <c r="G492" s="1">
        <f>IFERROR(IF((_xlfn.XLOOKUP(AgentTierChange[[#This Row],[Agent Name]],MasterAgentList[Agent Name],MasterAgentList[Status])=""),1,0),"")</f>
        <v>1</v>
      </c>
      <c r="H492" s="18">
        <f>_xlfn.XLOOKUP(AgentTierChange[[#This Row],[Agent Name]],MasterAgentList[Agent Name],MasterAgentList[Live Start Date])</f>
        <v>43444</v>
      </c>
      <c r="I492" s="20">
        <f>_xlfn.XLOOKUP(AgentTierChange[[#This Row],[FBID]],MasterAgentList[FB ID],MasterAgentList[Wave])</f>
        <v>15</v>
      </c>
      <c r="J492" s="66" t="str">
        <f t="shared" si="7"/>
        <v>Match</v>
      </c>
    </row>
    <row r="493" spans="1:10" x14ac:dyDescent="0.2">
      <c r="A493" s="35" t="str">
        <f>_xlfn.XLOOKUP(AgentTierChange[[#This Row],[Agent Name]],MasterAgentList[Agent Name],MasterAgentList[FB ID])</f>
        <v>100030305811427</v>
      </c>
      <c r="B493" s="1" t="s">
        <v>24</v>
      </c>
      <c r="C493" s="1" t="s">
        <v>51</v>
      </c>
      <c r="D493" s="18">
        <v>44102</v>
      </c>
      <c r="E493" s="19">
        <f>IF(AgentTierChange[[#This Row],[Tier]]="Nesting",AgentTierChange[[#This Row],[Live Start Date]]+89,IF(AgentTierChange[[#This Row],[Agent Name]]&lt;&gt;B494,54789,""))</f>
        <v>54789</v>
      </c>
      <c r="F493" s="1">
        <f ca="1">IF(AND(AgentTierChange[[#This Row],[Tier Start Date]]&lt;=TODAY(),AgentTierChange[[#This Row],[Tier End Date]]&gt;TODAY()),1,0)</f>
        <v>1</v>
      </c>
      <c r="G493" s="21">
        <f>IFERROR(IF((_xlfn.XLOOKUP(AgentTierChange[[#This Row],[Agent Name]],MasterAgentList[Agent Name],MasterAgentList[Status])=""),1,0),"")</f>
        <v>1</v>
      </c>
      <c r="H493" s="18">
        <f>_xlfn.XLOOKUP(AgentTierChange[[#This Row],[Agent Name]],MasterAgentList[Agent Name],MasterAgentList[Live Start Date])</f>
        <v>43444</v>
      </c>
      <c r="I493" s="20">
        <f>_xlfn.XLOOKUP(AgentTierChange[[#This Row],[FBID]],MasterAgentList[FB ID],MasterAgentList[Wave])</f>
        <v>15</v>
      </c>
      <c r="J493" s="66" t="str">
        <f t="shared" si="7"/>
        <v>Match</v>
      </c>
    </row>
    <row r="494" spans="1:10" x14ac:dyDescent="0.2">
      <c r="A494" s="35" t="str">
        <f>_xlfn.XLOOKUP(AgentTierChange[[#This Row],[Agent Name]],MasterAgentList[Agent Name],MasterAgentList[FB ID])</f>
        <v>100064455964965</v>
      </c>
      <c r="B494" s="1" t="s">
        <v>153</v>
      </c>
      <c r="C494" s="1" t="s">
        <v>43</v>
      </c>
      <c r="D494" s="18">
        <v>44337</v>
      </c>
      <c r="E494" s="19">
        <f>IF(AgentTierChange[[#This Row],[Tier]]="Nesting",AgentTierChange[[#This Row],[Live Start Date]]+89,IF(AgentTierChange[[#This Row],[Agent Name]]&lt;&gt;B495,54789,""))</f>
        <v>44426</v>
      </c>
      <c r="F494" s="1">
        <f ca="1">IF(AND(AgentTierChange[[#This Row],[Tier Start Date]]&lt;=TODAY(),AgentTierChange[[#This Row],[Tier End Date]]&gt;TODAY()),1,0)</f>
        <v>0</v>
      </c>
      <c r="G494" s="1">
        <f>IFERROR(IF((_xlfn.XLOOKUP(AgentTierChange[[#This Row],[Agent Name]],MasterAgentList[Agent Name],MasterAgentList[Status])=""),1,0),"")</f>
        <v>1</v>
      </c>
      <c r="H494" s="18">
        <f>_xlfn.XLOOKUP(AgentTierChange[[#This Row],[Agent Name]],MasterAgentList[Agent Name],MasterAgentList[Live Start Date])</f>
        <v>44337</v>
      </c>
      <c r="I494" s="20">
        <f>_xlfn.XLOOKUP(AgentTierChange[[#This Row],[FBID]],MasterAgentList[FB ID],MasterAgentList[Wave])</f>
        <v>37</v>
      </c>
      <c r="J494" s="66" t="str">
        <f t="shared" si="7"/>
        <v/>
      </c>
    </row>
    <row r="495" spans="1:10" x14ac:dyDescent="0.2">
      <c r="A495" s="35" t="str">
        <f>_xlfn.XLOOKUP(AgentTierChange[[#This Row],[Agent Name]],MasterAgentList[Agent Name],MasterAgentList[FB ID])</f>
        <v>100064455964965</v>
      </c>
      <c r="B495" s="1" t="s">
        <v>153</v>
      </c>
      <c r="C495" s="1" t="s">
        <v>53</v>
      </c>
      <c r="D495" s="18">
        <v>44427</v>
      </c>
      <c r="E495" s="19">
        <v>44453</v>
      </c>
      <c r="F495" s="1">
        <f ca="1">IF(AND(AgentTierChange[[#This Row],[Tier Start Date]]&lt;=TODAY(),AgentTierChange[[#This Row],[Tier End Date]]&gt;TODAY()),1,0)</f>
        <v>0</v>
      </c>
      <c r="G495" s="1">
        <f>IFERROR(IF((_xlfn.XLOOKUP(AgentTierChange[[#This Row],[Agent Name]],MasterAgentList[Agent Name],MasterAgentList[Status])=""),1,0),"")</f>
        <v>1</v>
      </c>
      <c r="H495" s="18">
        <f>_xlfn.XLOOKUP(AgentTierChange[[#This Row],[Agent Name]],MasterAgentList[Agent Name],MasterAgentList[Live Start Date])</f>
        <v>44337</v>
      </c>
      <c r="I495" s="20">
        <f>_xlfn.XLOOKUP(AgentTierChange[[#This Row],[FBID]],MasterAgentList[FB ID],MasterAgentList[Wave])</f>
        <v>37</v>
      </c>
      <c r="J495" s="66" t="str">
        <f t="shared" si="7"/>
        <v>Match</v>
      </c>
    </row>
    <row r="496" spans="1:10" x14ac:dyDescent="0.2">
      <c r="A496" s="88" t="str">
        <f>_xlfn.XLOOKUP(AgentTierChange[[#This Row],[Agent Name]],MasterAgentList[Agent Name],MasterAgentList[FB ID])</f>
        <v>100064455964965</v>
      </c>
      <c r="B496" s="61" t="s">
        <v>153</v>
      </c>
      <c r="C496" s="64" t="s">
        <v>51</v>
      </c>
      <c r="D496" s="65">
        <v>44454</v>
      </c>
      <c r="E496" s="19">
        <f>IF(AgentTierChange[[#This Row],[Tier]]="Nesting",AgentTierChange[[#This Row],[Live Start Date]]+89,IF(AgentTierChange[[#This Row],[Agent Name]]&lt;&gt;B497,54789,""))</f>
        <v>54789</v>
      </c>
      <c r="F496" s="66">
        <f ca="1">IF(AND(AgentTierChange[[#This Row],[Tier Start Date]]&lt;=TODAY(),AgentTierChange[[#This Row],[Tier End Date]]&gt;TODAY()),1,0)</f>
        <v>1</v>
      </c>
      <c r="G496" s="66">
        <f>IFERROR(IF((_xlfn.XLOOKUP(AgentTierChange[[#This Row],[Agent Name]],MasterAgentList[Agent Name],MasterAgentList[Status])=""),1,0),"")</f>
        <v>1</v>
      </c>
      <c r="H496" s="67">
        <f>_xlfn.XLOOKUP(AgentTierChange[[#This Row],[Agent Name]],MasterAgentList[Agent Name],MasterAgentList[Live Start Date])</f>
        <v>44337</v>
      </c>
      <c r="I496" s="66">
        <f>_xlfn.XLOOKUP(AgentTierChange[[#This Row],[FBID]],MasterAgentList[FB ID],MasterAgentList[Wave])</f>
        <v>37</v>
      </c>
      <c r="J496" s="66" t="str">
        <f t="shared" si="7"/>
        <v>Match</v>
      </c>
    </row>
    <row r="497" spans="1:10" x14ac:dyDescent="0.2">
      <c r="A497" s="35" t="str">
        <f>_xlfn.XLOOKUP(AgentTierChange[[#This Row],[Agent Name]],MasterAgentList[Agent Name],MasterAgentList[FB ID])</f>
        <v>100051527821391</v>
      </c>
      <c r="B497" s="1" t="s">
        <v>83</v>
      </c>
      <c r="C497" s="1" t="s">
        <v>43</v>
      </c>
      <c r="D497" s="18">
        <v>43983</v>
      </c>
      <c r="E497" s="19">
        <f>IF(AgentTierChange[[#This Row],[Tier]]="Nesting",AgentTierChange[[#This Row],[Live Start Date]]+89,IF(AgentTierChange[[#This Row],[Agent Name]]&lt;&gt;#REF!,54789,""))</f>
        <v>44072</v>
      </c>
      <c r="F497" s="1">
        <f ca="1">IF(AND(AgentTierChange[[#This Row],[Tier Start Date]]&lt;=TODAY(),AgentTierChange[[#This Row],[Tier End Date]]&gt;TODAY()),1,0)</f>
        <v>0</v>
      </c>
      <c r="G497" s="1">
        <f>IFERROR(IF((_xlfn.XLOOKUP(AgentTierChange[[#This Row],[Agent Name]],MasterAgentList[Agent Name],MasterAgentList[Status])=""),1,0),"")</f>
        <v>1</v>
      </c>
      <c r="H497" s="18">
        <f>_xlfn.XLOOKUP(AgentTierChange[[#This Row],[Agent Name]],MasterAgentList[Agent Name],MasterAgentList[Live Start Date])</f>
        <v>43983</v>
      </c>
      <c r="I497" s="20">
        <f>_xlfn.XLOOKUP(AgentTierChange[[#This Row],[FBID]],MasterAgentList[FB ID],MasterAgentList[Wave])</f>
        <v>28</v>
      </c>
      <c r="J497" s="66" t="str">
        <f t="shared" si="7"/>
        <v/>
      </c>
    </row>
    <row r="498" spans="1:10" x14ac:dyDescent="0.2">
      <c r="A498" s="35" t="str">
        <f>_xlfn.XLOOKUP(AgentTierChange[[#This Row],[Agent Name]],MasterAgentList[Agent Name],MasterAgentList[FB ID])</f>
        <v>100051527821391</v>
      </c>
      <c r="B498" s="1" t="s">
        <v>83</v>
      </c>
      <c r="C498" s="1" t="s">
        <v>86</v>
      </c>
      <c r="D498" s="18">
        <v>44073</v>
      </c>
      <c r="E498" s="19">
        <f>AgentTierChange[[#This Row],[Tier Start Date]]+21</f>
        <v>44094</v>
      </c>
      <c r="F498" s="1">
        <f ca="1">IF(AND(AgentTierChange[[#This Row],[Tier Start Date]]&lt;=TODAY(),AgentTierChange[[#This Row],[Tier End Date]]&gt;TODAY()),1,0)</f>
        <v>0</v>
      </c>
      <c r="G498" s="1">
        <f>IFERROR(IF((_xlfn.XLOOKUP(AgentTierChange[[#This Row],[Agent Name]],MasterAgentList[Agent Name],MasterAgentList[Status])=""),1,0),"")</f>
        <v>1</v>
      </c>
      <c r="H498" s="18">
        <f>_xlfn.XLOOKUP(AgentTierChange[[#This Row],[Agent Name]],MasterAgentList[Agent Name],MasterAgentList[Live Start Date])</f>
        <v>43983</v>
      </c>
      <c r="I498" s="20">
        <f>_xlfn.XLOOKUP(AgentTierChange[[#This Row],[FBID]],MasterAgentList[FB ID],MasterAgentList[Wave])</f>
        <v>28</v>
      </c>
      <c r="J498" s="66" t="str">
        <f t="shared" si="7"/>
        <v>Match</v>
      </c>
    </row>
    <row r="499" spans="1:10" x14ac:dyDescent="0.2">
      <c r="A499" s="35" t="str">
        <f>_xlfn.XLOOKUP(AgentTierChange[[#This Row],[Agent Name]],MasterAgentList[Agent Name],MasterAgentList[FB ID])</f>
        <v>100051527821391</v>
      </c>
      <c r="B499" s="1" t="s">
        <v>83</v>
      </c>
      <c r="C499" s="1" t="s">
        <v>53</v>
      </c>
      <c r="D499" s="18">
        <v>44095</v>
      </c>
      <c r="E499" s="19">
        <v>44110</v>
      </c>
      <c r="F499" s="1">
        <f ca="1">IF(AND(AgentTierChange[[#This Row],[Tier Start Date]]&lt;=TODAY(),AgentTierChange[[#This Row],[Tier End Date]]&gt;TODAY()),1,0)</f>
        <v>0</v>
      </c>
      <c r="G499" s="21">
        <f>IFERROR(IF((_xlfn.XLOOKUP(AgentTierChange[[#This Row],[Agent Name]],MasterAgentList[Agent Name],MasterAgentList[Status])=""),1,0),"")</f>
        <v>1</v>
      </c>
      <c r="H499" s="18">
        <f>_xlfn.XLOOKUP(AgentTierChange[[#This Row],[Agent Name]],MasterAgentList[Agent Name],MasterAgentList[Live Start Date])</f>
        <v>43983</v>
      </c>
      <c r="I499" s="20">
        <f>_xlfn.XLOOKUP(AgentTierChange[[#This Row],[FBID]],MasterAgentList[FB ID],MasterAgentList[Wave])</f>
        <v>28</v>
      </c>
      <c r="J499" s="66" t="str">
        <f t="shared" si="7"/>
        <v>Match</v>
      </c>
    </row>
    <row r="500" spans="1:10" x14ac:dyDescent="0.2">
      <c r="A500" s="35" t="str">
        <f>_xlfn.XLOOKUP(AgentTierChange[[#This Row],[Agent Name]],MasterAgentList[Agent Name],MasterAgentList[FB ID])</f>
        <v>100051527821391</v>
      </c>
      <c r="B500" s="1" t="s">
        <v>83</v>
      </c>
      <c r="C500" s="1" t="s">
        <v>51</v>
      </c>
      <c r="D500" s="18">
        <v>44111</v>
      </c>
      <c r="E500" s="19">
        <f>IF(AgentTierChange[[#This Row],[Tier]]="Nesting",AgentTierChange[[#This Row],[Live Start Date]]+89,IF(AgentTierChange[[#This Row],[Agent Name]]&lt;&gt;B501,54789,""))</f>
        <v>54789</v>
      </c>
      <c r="F500" s="1">
        <f ca="1">IF(AND(AgentTierChange[[#This Row],[Tier Start Date]]&lt;=TODAY(),AgentTierChange[[#This Row],[Tier End Date]]&gt;TODAY()),1,0)</f>
        <v>1</v>
      </c>
      <c r="G500" s="21">
        <f>IFERROR(IF((_xlfn.XLOOKUP(AgentTierChange[[#This Row],[Agent Name]],MasterAgentList[Agent Name],MasterAgentList[Status])=""),1,0),"")</f>
        <v>1</v>
      </c>
      <c r="H500" s="18">
        <f>_xlfn.XLOOKUP(AgentTierChange[[#This Row],[Agent Name]],MasterAgentList[Agent Name],MasterAgentList[Live Start Date])</f>
        <v>43983</v>
      </c>
      <c r="I500" s="20">
        <f>_xlfn.XLOOKUP(AgentTierChange[[#This Row],[FBID]],MasterAgentList[FB ID],MasterAgentList[Wave])</f>
        <v>28</v>
      </c>
      <c r="J500" s="66" t="str">
        <f t="shared" si="7"/>
        <v>Match</v>
      </c>
    </row>
    <row r="501" spans="1:10" x14ac:dyDescent="0.2">
      <c r="A501" s="35" t="str">
        <f>_xlfn.XLOOKUP(AgentTierChange[[#This Row],[Agent Name]],MasterAgentList[Agent Name],MasterAgentList[FB ID])</f>
        <v>100056822800892</v>
      </c>
      <c r="B501" s="25" t="s">
        <v>107</v>
      </c>
      <c r="C501" s="1" t="s">
        <v>43</v>
      </c>
      <c r="D501" s="18">
        <v>44144</v>
      </c>
      <c r="E501" s="19">
        <f>IF(AgentTierChange[[#This Row],[Tier]]="Nesting",AgentTierChange[[#This Row],[Live Start Date]]+89,IF(AgentTierChange[[#This Row],[Agent Name]]&lt;&gt;B502,54789,""))</f>
        <v>44233</v>
      </c>
      <c r="F501" s="1">
        <f ca="1">IF(AND(AgentTierChange[[#This Row],[Tier Start Date]]&lt;=TODAY(),AgentTierChange[[#This Row],[Tier End Date]]&gt;TODAY()),1,0)</f>
        <v>0</v>
      </c>
      <c r="G501" s="1">
        <f>IFERROR(IF((_xlfn.XLOOKUP(AgentTierChange[[#This Row],[Agent Name]],MasterAgentList[Agent Name],MasterAgentList[Status])=""),1,0),"")</f>
        <v>1</v>
      </c>
      <c r="H501" s="18">
        <f>_xlfn.XLOOKUP(AgentTierChange[[#This Row],[Agent Name]],MasterAgentList[Agent Name],MasterAgentList[Live Start Date])</f>
        <v>44144</v>
      </c>
      <c r="I501" s="20">
        <f>_xlfn.XLOOKUP(AgentTierChange[[#This Row],[FBID]],MasterAgentList[FB ID],MasterAgentList[Wave])</f>
        <v>32</v>
      </c>
      <c r="J501" s="66" t="str">
        <f t="shared" si="7"/>
        <v/>
      </c>
    </row>
    <row r="502" spans="1:10" x14ac:dyDescent="0.2">
      <c r="A502" s="35" t="str">
        <f>_xlfn.XLOOKUP(AgentTierChange[[#This Row],[Agent Name]],MasterAgentList[Agent Name],MasterAgentList[FB ID])</f>
        <v>100056822800892</v>
      </c>
      <c r="B502" s="25" t="s">
        <v>107</v>
      </c>
      <c r="C502" s="1" t="s">
        <v>53</v>
      </c>
      <c r="D502" s="18">
        <v>44234</v>
      </c>
      <c r="E502" s="19">
        <v>44253</v>
      </c>
      <c r="F502" s="1">
        <f ca="1">IF(AND(AgentTierChange[[#This Row],[Tier Start Date]]&lt;=TODAY(),AgentTierChange[[#This Row],[Tier End Date]]&gt;TODAY()),1,0)</f>
        <v>0</v>
      </c>
      <c r="G502" s="1">
        <f>IFERROR(IF((_xlfn.XLOOKUP(AgentTierChange[[#This Row],[Agent Name]],MasterAgentList[Agent Name],MasterAgentList[Status])=""),1,0),"")</f>
        <v>1</v>
      </c>
      <c r="H502" s="18">
        <f>_xlfn.XLOOKUP(AgentTierChange[[#This Row],[Agent Name]],MasterAgentList[Agent Name],MasterAgentList[Live Start Date])</f>
        <v>44144</v>
      </c>
      <c r="I502" s="20">
        <f>_xlfn.XLOOKUP(AgentTierChange[[#This Row],[FBID]],MasterAgentList[FB ID],MasterAgentList[Wave])</f>
        <v>32</v>
      </c>
      <c r="J502" s="66" t="str">
        <f t="shared" si="7"/>
        <v>Match</v>
      </c>
    </row>
    <row r="503" spans="1:10" x14ac:dyDescent="0.2">
      <c r="A503" s="35" t="str">
        <f>_xlfn.XLOOKUP(AgentTierChange[[#This Row],[Agent Name]],MasterAgentList[Agent Name],MasterAgentList[FB ID])</f>
        <v>100056822800892</v>
      </c>
      <c r="B503" s="1" t="s">
        <v>107</v>
      </c>
      <c r="C503" s="1" t="s">
        <v>51</v>
      </c>
      <c r="D503" s="18">
        <v>44254</v>
      </c>
      <c r="E503" s="19">
        <f>IF(AgentTierChange[[#This Row],[Tier]]="Nesting",AgentTierChange[[#This Row],[Live Start Date]]+89,IF(AgentTierChange[[#This Row],[Agent Name]]&lt;&gt;B504,54789,""))</f>
        <v>54789</v>
      </c>
      <c r="F503" s="1">
        <f ca="1">IF(AND(AgentTierChange[[#This Row],[Tier Start Date]]&lt;=TODAY(),AgentTierChange[[#This Row],[Tier End Date]]&gt;TODAY()),1,0)</f>
        <v>1</v>
      </c>
      <c r="G503" s="1">
        <f>IFERROR(IF((_xlfn.XLOOKUP(AgentTierChange[[#This Row],[Agent Name]],MasterAgentList[Agent Name],MasterAgentList[Status])=""),1,0),"")</f>
        <v>1</v>
      </c>
      <c r="H503" s="18">
        <f>_xlfn.XLOOKUP(AgentTierChange[[#This Row],[Agent Name]],MasterAgentList[Agent Name],MasterAgentList[Live Start Date])</f>
        <v>44144</v>
      </c>
      <c r="I503" s="20">
        <f>_xlfn.XLOOKUP(AgentTierChange[[#This Row],[FBID]],MasterAgentList[FB ID],MasterAgentList[Wave])</f>
        <v>32</v>
      </c>
      <c r="J503" s="66" t="str">
        <f t="shared" si="7"/>
        <v>Match</v>
      </c>
    </row>
    <row r="504" spans="1:10" x14ac:dyDescent="0.2">
      <c r="A504" s="35" t="str">
        <f>_xlfn.XLOOKUP(AgentTierChange[[#This Row],[Agent Name]],MasterAgentList[Agent Name],MasterAgentList[FB ID])</f>
        <v>100069403374382</v>
      </c>
      <c r="B504" s="1" t="s">
        <v>2850</v>
      </c>
      <c r="C504" s="1" t="s">
        <v>43</v>
      </c>
      <c r="D504" s="24">
        <v>44396</v>
      </c>
      <c r="E504" s="19">
        <f>IF(AgentTierChange[[#This Row],[Tier]]="Nesting",AgentTierChange[[#This Row],[Live Start Date]]+89,IF(AgentTierChange[[#This Row],[Agent Name]]&lt;&gt;B505,54789,""))</f>
        <v>44485</v>
      </c>
      <c r="F504" s="2">
        <f ca="1">IF(AND(AgentTierChange[[#This Row],[Tier Start Date]]&lt;=TODAY(),AgentTierChange[[#This Row],[Tier End Date]]&gt;TODAY()),1,0)</f>
        <v>0</v>
      </c>
      <c r="G504" s="2">
        <f>IFERROR(IF((_xlfn.XLOOKUP(AgentTierChange[[#This Row],[Agent Name]],MasterAgentList[Agent Name],MasterAgentList[Status])=""),1,0),"")</f>
        <v>0</v>
      </c>
      <c r="H504" s="22">
        <f>_xlfn.XLOOKUP(AgentTierChange[[#This Row],[Agent Name]],MasterAgentList[Agent Name],MasterAgentList[Live Start Date])</f>
        <v>44396</v>
      </c>
      <c r="I504" s="20">
        <f>_xlfn.XLOOKUP(AgentTierChange[[#This Row],[FBID]],MasterAgentList[FB ID],MasterAgentList[Wave])</f>
        <v>39</v>
      </c>
      <c r="J504" s="66" t="str">
        <f t="shared" si="7"/>
        <v/>
      </c>
    </row>
    <row r="505" spans="1:10" x14ac:dyDescent="0.2">
      <c r="A505" s="35" t="str">
        <f>_xlfn.XLOOKUP(AgentTierChange[[#This Row],[Agent Name]],MasterAgentList[Agent Name],MasterAgentList[FB ID])</f>
        <v>100069403374382</v>
      </c>
      <c r="B505" s="1" t="s">
        <v>2850</v>
      </c>
      <c r="C505" s="1" t="s">
        <v>53</v>
      </c>
      <c r="D505" s="24">
        <v>44486</v>
      </c>
      <c r="E505" s="19">
        <f>IF(AgentTierChange[[#This Row],[Tier]]="Nesting",AgentTierChange[[#This Row],[Live Start Date]]+89,IF(AgentTierChange[[#This Row],[Agent Name]]&lt;&gt;B506,54789,""))</f>
        <v>54789</v>
      </c>
      <c r="F505" s="2">
        <f ca="1">IF(AND(AgentTierChange[[#This Row],[Tier Start Date]]&lt;=TODAY(),AgentTierChange[[#This Row],[Tier End Date]]&gt;TODAY()),1,0)</f>
        <v>1</v>
      </c>
      <c r="G505" s="2">
        <f>IFERROR(IF((_xlfn.XLOOKUP(AgentTierChange[[#This Row],[Agent Name]],MasterAgentList[Agent Name],MasterAgentList[Status])=""),1,0),"")</f>
        <v>0</v>
      </c>
      <c r="H505" s="22">
        <f>_xlfn.XLOOKUP(AgentTierChange[[#This Row],[Agent Name]],MasterAgentList[Agent Name],MasterAgentList[Live Start Date])</f>
        <v>44396</v>
      </c>
      <c r="I505" s="20">
        <f>_xlfn.XLOOKUP(AgentTierChange[[#This Row],[FBID]],MasterAgentList[FB ID],MasterAgentList[Wave])</f>
        <v>39</v>
      </c>
      <c r="J505" s="66" t="str">
        <f t="shared" si="7"/>
        <v>Match</v>
      </c>
    </row>
    <row r="506" spans="1:10" x14ac:dyDescent="0.2">
      <c r="A506" s="35" t="str">
        <f>_xlfn.XLOOKUP(AgentTierChange[[#This Row],[Agent Name]],MasterAgentList[Agent Name],MasterAgentList[FB ID])</f>
        <v>100051146025605</v>
      </c>
      <c r="B506" s="1" t="s">
        <v>82</v>
      </c>
      <c r="C506" s="1" t="s">
        <v>43</v>
      </c>
      <c r="D506" s="18">
        <v>43983</v>
      </c>
      <c r="E506" s="19">
        <v>44066</v>
      </c>
      <c r="F506" s="1">
        <f ca="1">IF(AND(AgentTierChange[[#This Row],[Tier Start Date]]&lt;=TODAY(),AgentTierChange[[#This Row],[Tier End Date]]&gt;TODAY()),1,0)</f>
        <v>0</v>
      </c>
      <c r="G506" s="1">
        <f>IFERROR(IF((_xlfn.XLOOKUP(AgentTierChange[[#This Row],[Agent Name]],MasterAgentList[Agent Name],MasterAgentList[Status])=""),1,0),"")</f>
        <v>1</v>
      </c>
      <c r="H506" s="18">
        <f>_xlfn.XLOOKUP(AgentTierChange[[#This Row],[Agent Name]],MasterAgentList[Agent Name],MasterAgentList[Live Start Date])</f>
        <v>43983</v>
      </c>
      <c r="I506" s="20">
        <f>_xlfn.XLOOKUP(AgentTierChange[[#This Row],[FBID]],MasterAgentList[FB ID],MasterAgentList[Wave])</f>
        <v>28</v>
      </c>
      <c r="J506" s="66" t="str">
        <f t="shared" si="7"/>
        <v/>
      </c>
    </row>
    <row r="507" spans="1:10" x14ac:dyDescent="0.2">
      <c r="A507" s="35" t="str">
        <f>_xlfn.XLOOKUP(AgentTierChange[[#This Row],[Agent Name]],MasterAgentList[Agent Name],MasterAgentList[FB ID])</f>
        <v>100051146025605</v>
      </c>
      <c r="B507" s="1" t="s">
        <v>82</v>
      </c>
      <c r="C507" s="1" t="s">
        <v>87</v>
      </c>
      <c r="D507" s="18">
        <v>44067</v>
      </c>
      <c r="E507" s="19">
        <v>44094</v>
      </c>
      <c r="F507" s="1">
        <f ca="1">IF(AND(AgentTierChange[[#This Row],[Tier Start Date]]&lt;=TODAY(),AgentTierChange[[#This Row],[Tier End Date]]&gt;TODAY()),1,0)</f>
        <v>0</v>
      </c>
      <c r="G507" s="1">
        <f>IFERROR(IF((_xlfn.XLOOKUP(AgentTierChange[[#This Row],[Agent Name]],MasterAgentList[Agent Name],MasterAgentList[Status])=""),1,0),"")</f>
        <v>1</v>
      </c>
      <c r="H507" s="18">
        <f>_xlfn.XLOOKUP(AgentTierChange[[#This Row],[Agent Name]],MasterAgentList[Agent Name],MasterAgentList[Live Start Date])</f>
        <v>43983</v>
      </c>
      <c r="I507" s="20">
        <f>_xlfn.XLOOKUP(AgentTierChange[[#This Row],[FBID]],MasterAgentList[FB ID],MasterAgentList[Wave])</f>
        <v>28</v>
      </c>
      <c r="J507" s="66" t="str">
        <f t="shared" si="7"/>
        <v>Match</v>
      </c>
    </row>
    <row r="508" spans="1:10" x14ac:dyDescent="0.2">
      <c r="A508" s="35" t="str">
        <f>_xlfn.XLOOKUP(AgentTierChange[[#This Row],[Agent Name]],MasterAgentList[Agent Name],MasterAgentList[FB ID])</f>
        <v>100051146025605</v>
      </c>
      <c r="B508" s="1" t="s">
        <v>82</v>
      </c>
      <c r="C508" s="1" t="s">
        <v>53</v>
      </c>
      <c r="D508" s="18">
        <v>44095</v>
      </c>
      <c r="E508" s="19">
        <v>44108</v>
      </c>
      <c r="F508" s="1">
        <f ca="1">IF(AND(AgentTierChange[[#This Row],[Tier Start Date]]&lt;=TODAY(),AgentTierChange[[#This Row],[Tier End Date]]&gt;TODAY()),1,0)</f>
        <v>0</v>
      </c>
      <c r="G508" s="1">
        <f>IFERROR(IF((_xlfn.XLOOKUP(AgentTierChange[[#This Row],[Agent Name]],MasterAgentList[Agent Name],MasterAgentList[Status])=""),1,0),"")</f>
        <v>1</v>
      </c>
      <c r="H508" s="18">
        <f>_xlfn.XLOOKUP(AgentTierChange[[#This Row],[Agent Name]],MasterAgentList[Agent Name],MasterAgentList[Live Start Date])</f>
        <v>43983</v>
      </c>
      <c r="I508" s="20">
        <f>_xlfn.XLOOKUP(AgentTierChange[[#This Row],[FBID]],MasterAgentList[FB ID],MasterAgentList[Wave])</f>
        <v>28</v>
      </c>
      <c r="J508" s="66" t="str">
        <f t="shared" si="7"/>
        <v>Match</v>
      </c>
    </row>
    <row r="509" spans="1:10" x14ac:dyDescent="0.2">
      <c r="A509" s="35" t="str">
        <f>_xlfn.XLOOKUP(AgentTierChange[[#This Row],[Agent Name]],MasterAgentList[Agent Name],MasterAgentList[FB ID])</f>
        <v>100051146025605</v>
      </c>
      <c r="B509" s="1" t="s">
        <v>82</v>
      </c>
      <c r="C509" s="1" t="s">
        <v>51</v>
      </c>
      <c r="D509" s="18">
        <v>44109</v>
      </c>
      <c r="E509" s="19">
        <f>IF(AgentTierChange[[#This Row],[Tier]]="Nesting",AgentTierChange[[#This Row],[Live Start Date]]+89,IF(AgentTierChange[[#This Row],[Agent Name]]&lt;&gt;B510,54789,""))</f>
        <v>54789</v>
      </c>
      <c r="F509" s="1">
        <f ca="1">IF(AND(AgentTierChange[[#This Row],[Tier Start Date]]&lt;=TODAY(),AgentTierChange[[#This Row],[Tier End Date]]&gt;TODAY()),1,0)</f>
        <v>1</v>
      </c>
      <c r="G509" s="21">
        <f>IFERROR(IF((_xlfn.XLOOKUP(AgentTierChange[[#This Row],[Agent Name]],MasterAgentList[Agent Name],MasterAgentList[Status])=""),1,0),"")</f>
        <v>1</v>
      </c>
      <c r="H509" s="18">
        <f>_xlfn.XLOOKUP(AgentTierChange[[#This Row],[Agent Name]],MasterAgentList[Agent Name],MasterAgentList[Live Start Date])</f>
        <v>43983</v>
      </c>
      <c r="I509" s="20">
        <f>_xlfn.XLOOKUP(AgentTierChange[[#This Row],[FBID]],MasterAgentList[FB ID],MasterAgentList[Wave])</f>
        <v>28</v>
      </c>
      <c r="J509" s="66" t="str">
        <f t="shared" si="7"/>
        <v>Match</v>
      </c>
    </row>
    <row r="510" spans="1:10" x14ac:dyDescent="0.2">
      <c r="A510" s="88" t="str">
        <f>_xlfn.XLOOKUP(AgentTierChange[[#This Row],[Agent Name]],MasterAgentList[Agent Name],MasterAgentList[FB ID])</f>
        <v>100073275161927</v>
      </c>
      <c r="B510" s="64" t="s">
        <v>6445</v>
      </c>
      <c r="C510" s="64" t="s">
        <v>43</v>
      </c>
      <c r="D510" s="65">
        <v>44488</v>
      </c>
      <c r="E510" s="19">
        <f>IF(AgentTierChange[[#This Row],[Tier]]="Nesting",AgentTierChange[[#This Row],[Live Start Date]]+89,IF(AgentTierChange[[#This Row],[Agent Name]]&lt;&gt;B511,54789,""))</f>
        <v>44577</v>
      </c>
      <c r="F510" s="66">
        <f ca="1">IF(AND(AgentTierChange[[#This Row],[Tier Start Date]]&lt;=TODAY(),AgentTierChange[[#This Row],[Tier End Date]]&gt;TODAY()),1,0)</f>
        <v>1</v>
      </c>
      <c r="G510" s="66">
        <f>IFERROR(IF((_xlfn.XLOOKUP(AgentTierChange[[#This Row],[Agent Name]],MasterAgentList[Agent Name],MasterAgentList[Status])=""),1,0),"")</f>
        <v>1</v>
      </c>
      <c r="H510" s="67">
        <f>_xlfn.XLOOKUP(AgentTierChange[[#This Row],[Agent Name]],MasterAgentList[Agent Name],MasterAgentList[Live Start Date])</f>
        <v>44488</v>
      </c>
      <c r="I510" s="66">
        <f>_xlfn.XLOOKUP(AgentTierChange[[#This Row],[FBID]],MasterAgentList[FB ID],MasterAgentList[Wave])</f>
        <v>43</v>
      </c>
      <c r="J510" s="66" t="str">
        <f t="shared" si="7"/>
        <v/>
      </c>
    </row>
    <row r="511" spans="1:10" x14ac:dyDescent="0.2">
      <c r="A511" s="88" t="str">
        <f>_xlfn.XLOOKUP(AgentTierChange[[#This Row],[Agent Name]],MasterAgentList[Agent Name],MasterAgentList[FB ID])</f>
        <v>100073275161927</v>
      </c>
      <c r="B511" s="64" t="s">
        <v>6445</v>
      </c>
      <c r="C511" s="64" t="s">
        <v>53</v>
      </c>
      <c r="D511" s="65">
        <v>44578</v>
      </c>
      <c r="E511" s="19">
        <f>IF(AgentTierChange[[#This Row],[Tier]]="Nesting",AgentTierChange[[#This Row],[Live Start Date]]+89,IF(AgentTierChange[[#This Row],[Agent Name]]&lt;&gt;B512,54789,""))</f>
        <v>54789</v>
      </c>
      <c r="F511" s="66">
        <f ca="1">IF(AND(AgentTierChange[[#This Row],[Tier Start Date]]&lt;=TODAY(),AgentTierChange[[#This Row],[Tier End Date]]&gt;TODAY()),1,0)</f>
        <v>0</v>
      </c>
      <c r="G511" s="66">
        <f>IFERROR(IF((_xlfn.XLOOKUP(AgentTierChange[[#This Row],[Agent Name]],MasterAgentList[Agent Name],MasterAgentList[Status])=""),1,0),"")</f>
        <v>1</v>
      </c>
      <c r="H511" s="67">
        <f>_xlfn.XLOOKUP(AgentTierChange[[#This Row],[Agent Name]],MasterAgentList[Agent Name],MasterAgentList[Live Start Date])</f>
        <v>44488</v>
      </c>
      <c r="I511" s="66">
        <f>_xlfn.XLOOKUP(AgentTierChange[[#This Row],[FBID]],MasterAgentList[FB ID],MasterAgentList[Wave])</f>
        <v>43</v>
      </c>
      <c r="J511" s="66" t="str">
        <f t="shared" si="7"/>
        <v>Match</v>
      </c>
    </row>
    <row r="512" spans="1:10" x14ac:dyDescent="0.2">
      <c r="A512" s="35" t="str">
        <f>_xlfn.XLOOKUP(AgentTierChange[[#This Row],[Agent Name]],MasterAgentList[Agent Name],MasterAgentList[FB ID])</f>
        <v>100028478207536</v>
      </c>
      <c r="B512" s="1" t="s">
        <v>25</v>
      </c>
      <c r="C512" s="1" t="s">
        <v>42</v>
      </c>
      <c r="D512" s="18">
        <v>43381</v>
      </c>
      <c r="E512" s="19">
        <v>43677</v>
      </c>
      <c r="F512" s="1">
        <f ca="1">IF(AND(AgentTierChange[[#This Row],[Tier Start Date]]&lt;=TODAY(),AgentTierChange[[#This Row],[Tier End Date]]&gt;TODAY()),1,0)</f>
        <v>0</v>
      </c>
      <c r="G512" s="1">
        <f>IFERROR(IF((_xlfn.XLOOKUP(AgentTierChange[[#This Row],[Agent Name]],MasterAgentList[Agent Name],MasterAgentList[Status])=""),1,0),"")</f>
        <v>1</v>
      </c>
      <c r="H512" s="18">
        <f>_xlfn.XLOOKUP(AgentTierChange[[#This Row],[Agent Name]],MasterAgentList[Agent Name],MasterAgentList[Live Start Date])</f>
        <v>43381</v>
      </c>
      <c r="I512" s="20">
        <f>_xlfn.XLOOKUP(AgentTierChange[[#This Row],[FBID]],MasterAgentList[FB ID],MasterAgentList[Wave])</f>
        <v>13</v>
      </c>
      <c r="J512" s="66" t="str">
        <f t="shared" si="7"/>
        <v/>
      </c>
    </row>
    <row r="513" spans="1:10" x14ac:dyDescent="0.2">
      <c r="A513" s="35" t="str">
        <f>_xlfn.XLOOKUP(AgentTierChange[[#This Row],[Agent Name]],MasterAgentList[Agent Name],MasterAgentList[FB ID])</f>
        <v>100028478207536</v>
      </c>
      <c r="B513" s="1" t="s">
        <v>25</v>
      </c>
      <c r="C513" s="1" t="s">
        <v>47</v>
      </c>
      <c r="D513" s="18">
        <v>43678</v>
      </c>
      <c r="E513" s="19">
        <v>43890</v>
      </c>
      <c r="F513" s="1">
        <f ca="1">IF(AND(AgentTierChange[[#This Row],[Tier Start Date]]&lt;=TODAY(),AgentTierChange[[#This Row],[Tier End Date]]&gt;TODAY()),1,0)</f>
        <v>0</v>
      </c>
      <c r="G513" s="1">
        <f>IFERROR(IF((_xlfn.XLOOKUP(AgentTierChange[[#This Row],[Agent Name]],MasterAgentList[Agent Name],MasterAgentList[Status])=""),1,0),"")</f>
        <v>1</v>
      </c>
      <c r="H513" s="18">
        <f>_xlfn.XLOOKUP(AgentTierChange[[#This Row],[Agent Name]],MasterAgentList[Agent Name],MasterAgentList[Live Start Date])</f>
        <v>43381</v>
      </c>
      <c r="I513" s="20">
        <f>_xlfn.XLOOKUP(AgentTierChange[[#This Row],[FBID]],MasterAgentList[FB ID],MasterAgentList[Wave])</f>
        <v>13</v>
      </c>
      <c r="J513" s="66" t="str">
        <f t="shared" si="7"/>
        <v>Match</v>
      </c>
    </row>
    <row r="514" spans="1:10" x14ac:dyDescent="0.2">
      <c r="A514" s="35" t="str">
        <f>_xlfn.XLOOKUP(AgentTierChange[[#This Row],[Agent Name]],MasterAgentList[Agent Name],MasterAgentList[FB ID])</f>
        <v>100028478207536</v>
      </c>
      <c r="B514" s="1" t="s">
        <v>25</v>
      </c>
      <c r="C514" s="1" t="s">
        <v>51</v>
      </c>
      <c r="D514" s="18">
        <v>43891</v>
      </c>
      <c r="E514" s="19">
        <v>44052</v>
      </c>
      <c r="F514" s="1">
        <f ca="1">IF(AND(AgentTierChange[[#This Row],[Tier Start Date]]&lt;=TODAY(),AgentTierChange[[#This Row],[Tier End Date]]&gt;TODAY()),1,0)</f>
        <v>0</v>
      </c>
      <c r="G514" s="1">
        <f>IFERROR(IF((_xlfn.XLOOKUP(AgentTierChange[[#This Row],[Agent Name]],MasterAgentList[Agent Name],MasterAgentList[Status])=""),1,0),"")</f>
        <v>1</v>
      </c>
      <c r="H514" s="18">
        <f>_xlfn.XLOOKUP(AgentTierChange[[#This Row],[Agent Name]],MasterAgentList[Agent Name],MasterAgentList[Live Start Date])</f>
        <v>43381</v>
      </c>
      <c r="I514" s="20">
        <f>_xlfn.XLOOKUP(AgentTierChange[[#This Row],[FBID]],MasterAgentList[FB ID],MasterAgentList[Wave])</f>
        <v>13</v>
      </c>
      <c r="J514" s="66" t="str">
        <f t="shared" ref="J514:J577" si="8">IF(B514=B513,IF(E513&lt;D514,"Match","Date Issue"),"")</f>
        <v>Match</v>
      </c>
    </row>
    <row r="515" spans="1:10" x14ac:dyDescent="0.2">
      <c r="A515" s="35" t="str">
        <f>_xlfn.XLOOKUP(AgentTierChange[[#This Row],[Agent Name]],MasterAgentList[Agent Name],MasterAgentList[FB ID])</f>
        <v>100028478207536</v>
      </c>
      <c r="B515" s="1" t="s">
        <v>25</v>
      </c>
      <c r="C515" s="1" t="s">
        <v>87</v>
      </c>
      <c r="D515" s="18">
        <v>44053</v>
      </c>
      <c r="E515" s="19">
        <v>44080</v>
      </c>
      <c r="F515" s="1">
        <f ca="1">IF(AND(AgentTierChange[[#This Row],[Tier Start Date]]&lt;=TODAY(),AgentTierChange[[#This Row],[Tier End Date]]&gt;TODAY()),1,0)</f>
        <v>0</v>
      </c>
      <c r="G515" s="21">
        <f>IFERROR(IF((_xlfn.XLOOKUP(AgentTierChange[[#This Row],[Agent Name]],MasterAgentList[Agent Name],MasterAgentList[Status])=""),1,0),"")</f>
        <v>1</v>
      </c>
      <c r="H515" s="18">
        <f>_xlfn.XLOOKUP(AgentTierChange[[#This Row],[Agent Name]],MasterAgentList[Agent Name],MasterAgentList[Live Start Date])</f>
        <v>43381</v>
      </c>
      <c r="I515" s="20">
        <f>_xlfn.XLOOKUP(AgentTierChange[[#This Row],[FBID]],MasterAgentList[FB ID],MasterAgentList[Wave])</f>
        <v>13</v>
      </c>
      <c r="J515" s="66" t="str">
        <f t="shared" si="8"/>
        <v>Match</v>
      </c>
    </row>
    <row r="516" spans="1:10" x14ac:dyDescent="0.2">
      <c r="A516" s="35" t="str">
        <f>_xlfn.XLOOKUP(AgentTierChange[[#This Row],[Agent Name]],MasterAgentList[Agent Name],MasterAgentList[FB ID])</f>
        <v>100028478207536</v>
      </c>
      <c r="B516" s="1" t="s">
        <v>25</v>
      </c>
      <c r="C516" s="1" t="s">
        <v>51</v>
      </c>
      <c r="D516" s="18">
        <v>44081</v>
      </c>
      <c r="E516" s="19">
        <v>44135</v>
      </c>
      <c r="F516" s="1">
        <f ca="1">IF(AND(AgentTierChange[[#This Row],[Tier Start Date]]&lt;=TODAY(),AgentTierChange[[#This Row],[Tier End Date]]&gt;TODAY()),1,0)</f>
        <v>0</v>
      </c>
      <c r="G516" s="1">
        <f>IFERROR(IF((_xlfn.XLOOKUP(AgentTierChange[[#This Row],[Agent Name]],MasterAgentList[Agent Name],MasterAgentList[Status])=""),1,0),"")</f>
        <v>1</v>
      </c>
      <c r="H516" s="18">
        <f>_xlfn.XLOOKUP(AgentTierChange[[#This Row],[Agent Name]],MasterAgentList[Agent Name],MasterAgentList[Live Start Date])</f>
        <v>43381</v>
      </c>
      <c r="I516" s="20">
        <f>_xlfn.XLOOKUP(AgentTierChange[[#This Row],[FBID]],MasterAgentList[FB ID],MasterAgentList[Wave])</f>
        <v>13</v>
      </c>
      <c r="J516" s="66" t="str">
        <f t="shared" si="8"/>
        <v>Match</v>
      </c>
    </row>
    <row r="517" spans="1:10" x14ac:dyDescent="0.2">
      <c r="A517" s="35" t="str">
        <f>_xlfn.XLOOKUP(AgentTierChange[[#This Row],[Agent Name]],MasterAgentList[Agent Name],MasterAgentList[FB ID])</f>
        <v>100028478207536</v>
      </c>
      <c r="B517" s="1" t="s">
        <v>25</v>
      </c>
      <c r="C517" s="1" t="s">
        <v>100</v>
      </c>
      <c r="D517" s="18">
        <v>44136</v>
      </c>
      <c r="E517" s="19">
        <f>IF(AgentTierChange[[#This Row],[Tier]]="Nesting",AgentTierChange[[#This Row],[Live Start Date]]+89,IF(AgentTierChange[[#This Row],[Agent Name]]&lt;&gt;B518,54789,""))</f>
        <v>54789</v>
      </c>
      <c r="F517" s="1">
        <f ca="1">IF(AND(AgentTierChange[[#This Row],[Tier Start Date]]&lt;=TODAY(),AgentTierChange[[#This Row],[Tier End Date]]&gt;TODAY()),1,0)</f>
        <v>1</v>
      </c>
      <c r="G517" s="1">
        <f>IFERROR(IF((_xlfn.XLOOKUP(AgentTierChange[[#This Row],[Agent Name]],MasterAgentList[Agent Name],MasterAgentList[Status])=""),1,0),"")</f>
        <v>1</v>
      </c>
      <c r="H517" s="18">
        <f>_xlfn.XLOOKUP(AgentTierChange[[#This Row],[Agent Name]],MasterAgentList[Agent Name],MasterAgentList[Live Start Date])</f>
        <v>43381</v>
      </c>
      <c r="I517" s="20">
        <f>_xlfn.XLOOKUP(AgentTierChange[[#This Row],[FBID]],MasterAgentList[FB ID],MasterAgentList[Wave])</f>
        <v>13</v>
      </c>
      <c r="J517" s="66" t="str">
        <f t="shared" si="8"/>
        <v>Match</v>
      </c>
    </row>
    <row r="518" spans="1:10" x14ac:dyDescent="0.2">
      <c r="A518" s="35" t="str">
        <f>_xlfn.XLOOKUP(AgentTierChange[[#This Row],[Agent Name]],MasterAgentList[Agent Name],MasterAgentList[FB ID])</f>
        <v>100025424386464</v>
      </c>
      <c r="B518" s="1" t="s">
        <v>26</v>
      </c>
      <c r="C518" s="1" t="s">
        <v>42</v>
      </c>
      <c r="D518" s="18">
        <v>43227</v>
      </c>
      <c r="E518" s="19">
        <v>43646</v>
      </c>
      <c r="F518" s="1">
        <f ca="1">IF(AND(AgentTierChange[[#This Row],[Tier Start Date]]&lt;=TODAY(),AgentTierChange[[#This Row],[Tier End Date]]&gt;TODAY()),1,0)</f>
        <v>0</v>
      </c>
      <c r="G518" s="1">
        <f>IFERROR(IF((_xlfn.XLOOKUP(AgentTierChange[[#This Row],[Agent Name]],MasterAgentList[Agent Name],MasterAgentList[Status])=""),1,0),"")</f>
        <v>1</v>
      </c>
      <c r="H518" s="18">
        <f>_xlfn.XLOOKUP(AgentTierChange[[#This Row],[Agent Name]],MasterAgentList[Agent Name],MasterAgentList[Live Start Date])</f>
        <v>43227</v>
      </c>
      <c r="I518" s="20">
        <f>_xlfn.XLOOKUP(AgentTierChange[[#This Row],[FBID]],MasterAgentList[FB ID],MasterAgentList[Wave])</f>
        <v>11</v>
      </c>
      <c r="J518" s="66" t="str">
        <f t="shared" si="8"/>
        <v/>
      </c>
    </row>
    <row r="519" spans="1:10" x14ac:dyDescent="0.2">
      <c r="A519" s="35" t="str">
        <f>_xlfn.XLOOKUP(AgentTierChange[[#This Row],[Agent Name]],MasterAgentList[Agent Name],MasterAgentList[FB ID])</f>
        <v>100025424386464</v>
      </c>
      <c r="B519" s="1" t="s">
        <v>26</v>
      </c>
      <c r="C519" s="1" t="s">
        <v>47</v>
      </c>
      <c r="D519" s="18">
        <v>43647</v>
      </c>
      <c r="E519" s="19">
        <v>43677</v>
      </c>
      <c r="F519" s="1">
        <f ca="1">IF(AND(AgentTierChange[[#This Row],[Tier Start Date]]&lt;=TODAY(),AgentTierChange[[#This Row],[Tier End Date]]&gt;TODAY()),1,0)</f>
        <v>0</v>
      </c>
      <c r="G519" s="1">
        <f>IFERROR(IF((_xlfn.XLOOKUP(AgentTierChange[[#This Row],[Agent Name]],MasterAgentList[Agent Name],MasterAgentList[Status])=""),1,0),"")</f>
        <v>1</v>
      </c>
      <c r="H519" s="18">
        <f>_xlfn.XLOOKUP(AgentTierChange[[#This Row],[Agent Name]],MasterAgentList[Agent Name],MasterAgentList[Live Start Date])</f>
        <v>43227</v>
      </c>
      <c r="I519" s="20">
        <f>_xlfn.XLOOKUP(AgentTierChange[[#This Row],[FBID]],MasterAgentList[FB ID],MasterAgentList[Wave])</f>
        <v>11</v>
      </c>
      <c r="J519" s="66" t="str">
        <f t="shared" si="8"/>
        <v>Match</v>
      </c>
    </row>
    <row r="520" spans="1:10" x14ac:dyDescent="0.2">
      <c r="A520" s="35" t="str">
        <f>_xlfn.XLOOKUP(AgentTierChange[[#This Row],[Agent Name]],MasterAgentList[Agent Name],MasterAgentList[FB ID])</f>
        <v>100025424386464</v>
      </c>
      <c r="B520" s="1" t="s">
        <v>26</v>
      </c>
      <c r="C520" s="1" t="s">
        <v>51</v>
      </c>
      <c r="D520" s="18">
        <v>43678</v>
      </c>
      <c r="E520" s="19">
        <v>43769</v>
      </c>
      <c r="F520" s="1">
        <f ca="1">IF(AND(AgentTierChange[[#This Row],[Tier Start Date]]&lt;=TODAY(),AgentTierChange[[#This Row],[Tier End Date]]&gt;TODAY()),1,0)</f>
        <v>0</v>
      </c>
      <c r="G520" s="1">
        <f>IFERROR(IF((_xlfn.XLOOKUP(AgentTierChange[[#This Row],[Agent Name]],MasterAgentList[Agent Name],MasterAgentList[Status])=""),1,0),"")</f>
        <v>1</v>
      </c>
      <c r="H520" s="18">
        <f>_xlfn.XLOOKUP(AgentTierChange[[#This Row],[Agent Name]],MasterAgentList[Agent Name],MasterAgentList[Live Start Date])</f>
        <v>43227</v>
      </c>
      <c r="I520" s="20">
        <f>_xlfn.XLOOKUP(AgentTierChange[[#This Row],[FBID]],MasterAgentList[FB ID],MasterAgentList[Wave])</f>
        <v>11</v>
      </c>
      <c r="J520" s="66" t="str">
        <f t="shared" si="8"/>
        <v>Match</v>
      </c>
    </row>
    <row r="521" spans="1:10" x14ac:dyDescent="0.2">
      <c r="A521" s="35" t="str">
        <f>_xlfn.XLOOKUP(AgentTierChange[[#This Row],[Agent Name]],MasterAgentList[Agent Name],MasterAgentList[FB ID])</f>
        <v>100025424386464</v>
      </c>
      <c r="B521" s="1" t="s">
        <v>26</v>
      </c>
      <c r="C521" s="1" t="s">
        <v>53</v>
      </c>
      <c r="D521" s="18">
        <v>43770</v>
      </c>
      <c r="E521" s="19">
        <v>43831</v>
      </c>
      <c r="F521" s="1">
        <f ca="1">IF(AND(AgentTierChange[[#This Row],[Tier Start Date]]&lt;=TODAY(),AgentTierChange[[#This Row],[Tier End Date]]&gt;TODAY()),1,0)</f>
        <v>0</v>
      </c>
      <c r="G521" s="1">
        <f>IFERROR(IF((_xlfn.XLOOKUP(AgentTierChange[[#This Row],[Agent Name]],MasterAgentList[Agent Name],MasterAgentList[Status])=""),1,0),"")</f>
        <v>1</v>
      </c>
      <c r="H521" s="18">
        <f>_xlfn.XLOOKUP(AgentTierChange[[#This Row],[Agent Name]],MasterAgentList[Agent Name],MasterAgentList[Live Start Date])</f>
        <v>43227</v>
      </c>
      <c r="I521" s="20">
        <f>_xlfn.XLOOKUP(AgentTierChange[[#This Row],[FBID]],MasterAgentList[FB ID],MasterAgentList[Wave])</f>
        <v>11</v>
      </c>
      <c r="J521" s="66" t="str">
        <f t="shared" si="8"/>
        <v>Match</v>
      </c>
    </row>
    <row r="522" spans="1:10" x14ac:dyDescent="0.2">
      <c r="A522" s="35" t="str">
        <f>_xlfn.XLOOKUP(AgentTierChange[[#This Row],[Agent Name]],MasterAgentList[Agent Name],MasterAgentList[FB ID])</f>
        <v>100025424386464</v>
      </c>
      <c r="B522" s="1" t="s">
        <v>26</v>
      </c>
      <c r="C522" s="1" t="s">
        <v>51</v>
      </c>
      <c r="D522" s="18">
        <v>43832</v>
      </c>
      <c r="E522" s="19">
        <v>43862</v>
      </c>
      <c r="F522" s="1">
        <f ca="1">IF(AND(AgentTierChange[[#This Row],[Tier Start Date]]&lt;=TODAY(),AgentTierChange[[#This Row],[Tier End Date]]&gt;TODAY()),1,0)</f>
        <v>0</v>
      </c>
      <c r="G522" s="1">
        <f>IFERROR(IF((_xlfn.XLOOKUP(AgentTierChange[[#This Row],[Agent Name]],MasterAgentList[Agent Name],MasterAgentList[Status])=""),1,0),"")</f>
        <v>1</v>
      </c>
      <c r="H522" s="18">
        <f>_xlfn.XLOOKUP(AgentTierChange[[#This Row],[Agent Name]],MasterAgentList[Agent Name],MasterAgentList[Live Start Date])</f>
        <v>43227</v>
      </c>
      <c r="I522" s="20">
        <f>_xlfn.XLOOKUP(AgentTierChange[[#This Row],[FBID]],MasterAgentList[FB ID],MasterAgentList[Wave])</f>
        <v>11</v>
      </c>
      <c r="J522" s="66" t="str">
        <f t="shared" si="8"/>
        <v>Match</v>
      </c>
    </row>
    <row r="523" spans="1:10" x14ac:dyDescent="0.2">
      <c r="A523" s="35" t="str">
        <f>_xlfn.XLOOKUP(AgentTierChange[[#This Row],[Agent Name]],MasterAgentList[Agent Name],MasterAgentList[FB ID])</f>
        <v>100025424386464</v>
      </c>
      <c r="B523" s="1" t="s">
        <v>26</v>
      </c>
      <c r="C523" s="1" t="s">
        <v>47</v>
      </c>
      <c r="D523" s="18">
        <v>43863</v>
      </c>
      <c r="E523" s="19">
        <v>43890</v>
      </c>
      <c r="F523" s="1">
        <f ca="1">IF(AND(AgentTierChange[[#This Row],[Tier Start Date]]&lt;=TODAY(),AgentTierChange[[#This Row],[Tier End Date]]&gt;TODAY()),1,0)</f>
        <v>0</v>
      </c>
      <c r="G523" s="21">
        <f>IFERROR(IF((_xlfn.XLOOKUP(AgentTierChange[[#This Row],[Agent Name]],MasterAgentList[Agent Name],MasterAgentList[Status])=""),1,0),"")</f>
        <v>1</v>
      </c>
      <c r="H523" s="18">
        <f>_xlfn.XLOOKUP(AgentTierChange[[#This Row],[Agent Name]],MasterAgentList[Agent Name],MasterAgentList[Live Start Date])</f>
        <v>43227</v>
      </c>
      <c r="I523" s="20">
        <f>_xlfn.XLOOKUP(AgentTierChange[[#This Row],[FBID]],MasterAgentList[FB ID],MasterAgentList[Wave])</f>
        <v>11</v>
      </c>
      <c r="J523" s="66" t="str">
        <f t="shared" si="8"/>
        <v>Match</v>
      </c>
    </row>
    <row r="524" spans="1:10" x14ac:dyDescent="0.2">
      <c r="A524" s="35" t="str">
        <f>_xlfn.XLOOKUP(AgentTierChange[[#This Row],[Agent Name]],MasterAgentList[Agent Name],MasterAgentList[FB ID])</f>
        <v>100025424386464</v>
      </c>
      <c r="B524" s="1" t="s">
        <v>26</v>
      </c>
      <c r="C524" s="1" t="s">
        <v>51</v>
      </c>
      <c r="D524" s="18">
        <v>43891</v>
      </c>
      <c r="E524" s="19">
        <v>44135</v>
      </c>
      <c r="F524" s="1">
        <f ca="1">IF(AND(AgentTierChange[[#This Row],[Tier Start Date]]&lt;=TODAY(),AgentTierChange[[#This Row],[Tier End Date]]&gt;TODAY()),1,0)</f>
        <v>0</v>
      </c>
      <c r="G524" s="1">
        <f>IFERROR(IF((_xlfn.XLOOKUP(AgentTierChange[[#This Row],[Agent Name]],MasterAgentList[Agent Name],MasterAgentList[Status])=""),1,0),"")</f>
        <v>1</v>
      </c>
      <c r="H524" s="18">
        <f>_xlfn.XLOOKUP(AgentTierChange[[#This Row],[Agent Name]],MasterAgentList[Agent Name],MasterAgentList[Live Start Date])</f>
        <v>43227</v>
      </c>
      <c r="I524" s="20">
        <f>_xlfn.XLOOKUP(AgentTierChange[[#This Row],[FBID]],MasterAgentList[FB ID],MasterAgentList[Wave])</f>
        <v>11</v>
      </c>
      <c r="J524" s="66" t="str">
        <f t="shared" si="8"/>
        <v>Match</v>
      </c>
    </row>
    <row r="525" spans="1:10" x14ac:dyDescent="0.2">
      <c r="A525" s="35" t="str">
        <f>_xlfn.XLOOKUP(AgentTierChange[[#This Row],[Agent Name]],MasterAgentList[Agent Name],MasterAgentList[FB ID])</f>
        <v>100025424386464</v>
      </c>
      <c r="B525" s="1" t="s">
        <v>26</v>
      </c>
      <c r="C525" s="1" t="s">
        <v>100</v>
      </c>
      <c r="D525" s="18">
        <v>44136</v>
      </c>
      <c r="E525" s="19">
        <f>IF(AgentTierChange[[#This Row],[Tier]]="Nesting",AgentTierChange[[#This Row],[Live Start Date]]+89,IF(AgentTierChange[[#This Row],[Agent Name]]&lt;&gt;B526,54789,""))</f>
        <v>54789</v>
      </c>
      <c r="F525" s="1">
        <f ca="1">IF(AND(AgentTierChange[[#This Row],[Tier Start Date]]&lt;=TODAY(),AgentTierChange[[#This Row],[Tier End Date]]&gt;TODAY()),1,0)</f>
        <v>1</v>
      </c>
      <c r="G525" s="1">
        <f>IFERROR(IF((_xlfn.XLOOKUP(AgentTierChange[[#This Row],[Agent Name]],MasterAgentList[Agent Name],MasterAgentList[Status])=""),1,0),"")</f>
        <v>1</v>
      </c>
      <c r="H525" s="18">
        <f>_xlfn.XLOOKUP(AgentTierChange[[#This Row],[Agent Name]],MasterAgentList[Agent Name],MasterAgentList[Live Start Date])</f>
        <v>43227</v>
      </c>
      <c r="I525" s="20">
        <f>_xlfn.XLOOKUP(AgentTierChange[[#This Row],[FBID]],MasterAgentList[FB ID],MasterAgentList[Wave])</f>
        <v>11</v>
      </c>
      <c r="J525" s="66" t="str">
        <f t="shared" si="8"/>
        <v>Match</v>
      </c>
    </row>
    <row r="526" spans="1:10" x14ac:dyDescent="0.2">
      <c r="A526" s="35" t="str">
        <f>_xlfn.XLOOKUP(AgentTierChange[[#This Row],[Agent Name]],MasterAgentList[Agent Name],MasterAgentList[FB ID])</f>
        <v>100036002100313</v>
      </c>
      <c r="B526" s="1" t="s">
        <v>27</v>
      </c>
      <c r="C526" s="1" t="s">
        <v>43</v>
      </c>
      <c r="D526" s="18">
        <v>43598</v>
      </c>
      <c r="E526" s="19">
        <f>IF(AgentTierChange[[#This Row],[Tier]]="Nesting",AgentTierChange[[#This Row],[Live Start Date]]+89,IF(AgentTierChange[[#This Row],[Agent Name]]&lt;&gt;B527,54789,""))</f>
        <v>43687</v>
      </c>
      <c r="F526" s="1">
        <f ca="1">IF(AND(AgentTierChange[[#This Row],[Tier Start Date]]&lt;=TODAY(),AgentTierChange[[#This Row],[Tier End Date]]&gt;TODAY()),1,0)</f>
        <v>0</v>
      </c>
      <c r="G526" s="21">
        <f>IFERROR(IF((_xlfn.XLOOKUP(AgentTierChange[[#This Row],[Agent Name]],MasterAgentList[Agent Name],MasterAgentList[Status])=""),1,0),"")</f>
        <v>1</v>
      </c>
      <c r="H526" s="18">
        <f>_xlfn.XLOOKUP(AgentTierChange[[#This Row],[Agent Name]],MasterAgentList[Agent Name],MasterAgentList[Live Start Date])</f>
        <v>43598</v>
      </c>
      <c r="I526" s="20">
        <f>_xlfn.XLOOKUP(AgentTierChange[[#This Row],[FBID]],MasterAgentList[FB ID],MasterAgentList[Wave])</f>
        <v>20</v>
      </c>
      <c r="J526" s="66" t="str">
        <f t="shared" si="8"/>
        <v/>
      </c>
    </row>
    <row r="527" spans="1:10" x14ac:dyDescent="0.2">
      <c r="A527" s="35" t="str">
        <f>_xlfn.XLOOKUP(AgentTierChange[[#This Row],[Agent Name]],MasterAgentList[Agent Name],MasterAgentList[FB ID])</f>
        <v>100036002100313</v>
      </c>
      <c r="B527" s="1" t="s">
        <v>27</v>
      </c>
      <c r="C527" s="1" t="s">
        <v>53</v>
      </c>
      <c r="D527" s="18">
        <v>43688</v>
      </c>
      <c r="E527" s="19">
        <v>43832</v>
      </c>
      <c r="F527" s="1">
        <f ca="1">IF(AND(AgentTierChange[[#This Row],[Tier Start Date]]&lt;=TODAY(),AgentTierChange[[#This Row],[Tier End Date]]&gt;TODAY()),1,0)</f>
        <v>0</v>
      </c>
      <c r="G527" s="1">
        <f>IFERROR(IF((_xlfn.XLOOKUP(AgentTierChange[[#This Row],[Agent Name]],MasterAgentList[Agent Name],MasterAgentList[Status])=""),1,0),"")</f>
        <v>1</v>
      </c>
      <c r="H527" s="18">
        <f>_xlfn.XLOOKUP(AgentTierChange[[#This Row],[Agent Name]],MasterAgentList[Agent Name],MasterAgentList[Live Start Date])</f>
        <v>43598</v>
      </c>
      <c r="I527" s="20">
        <f>_xlfn.XLOOKUP(AgentTierChange[[#This Row],[FBID]],MasterAgentList[FB ID],MasterAgentList[Wave])</f>
        <v>20</v>
      </c>
      <c r="J527" s="66" t="str">
        <f t="shared" si="8"/>
        <v>Match</v>
      </c>
    </row>
    <row r="528" spans="1:10" x14ac:dyDescent="0.2">
      <c r="A528" s="35" t="str">
        <f>_xlfn.XLOOKUP(AgentTierChange[[#This Row],[Agent Name]],MasterAgentList[Agent Name],MasterAgentList[FB ID])</f>
        <v>100036002100313</v>
      </c>
      <c r="B528" s="1" t="s">
        <v>27</v>
      </c>
      <c r="C528" s="1" t="s">
        <v>51</v>
      </c>
      <c r="D528" s="18">
        <v>43833</v>
      </c>
      <c r="E528" s="19">
        <v>44010</v>
      </c>
      <c r="F528" s="1">
        <f ca="1">IF(AND(AgentTierChange[[#This Row],[Tier Start Date]]&lt;=TODAY(),AgentTierChange[[#This Row],[Tier End Date]]&gt;TODAY()),1,0)</f>
        <v>0</v>
      </c>
      <c r="G528" s="1">
        <f>IFERROR(IF((_xlfn.XLOOKUP(AgentTierChange[[#This Row],[Agent Name]],MasterAgentList[Agent Name],MasterAgentList[Status])=""),1,0),"")</f>
        <v>1</v>
      </c>
      <c r="H528" s="18">
        <f>_xlfn.XLOOKUP(AgentTierChange[[#This Row],[Agent Name]],MasterAgentList[Agent Name],MasterAgentList[Live Start Date])</f>
        <v>43598</v>
      </c>
      <c r="I528" s="20">
        <f>_xlfn.XLOOKUP(AgentTierChange[[#This Row],[FBID]],MasterAgentList[FB ID],MasterAgentList[Wave])</f>
        <v>20</v>
      </c>
      <c r="J528" s="66" t="str">
        <f t="shared" si="8"/>
        <v>Match</v>
      </c>
    </row>
    <row r="529" spans="1:10" x14ac:dyDescent="0.2">
      <c r="A529" s="35" t="str">
        <f>_xlfn.XLOOKUP(AgentTierChange[[#This Row],[Agent Name]],MasterAgentList[Agent Name],MasterAgentList[FB ID])</f>
        <v>100036002100313</v>
      </c>
      <c r="B529" s="1" t="s">
        <v>27</v>
      </c>
      <c r="C529" s="1" t="s">
        <v>87</v>
      </c>
      <c r="D529" s="18">
        <v>44011</v>
      </c>
      <c r="E529" s="19">
        <v>44037</v>
      </c>
      <c r="F529" s="1">
        <f ca="1">IF(AND(AgentTierChange[[#This Row],[Tier Start Date]]&lt;=TODAY(),AgentTierChange[[#This Row],[Tier End Date]]&gt;TODAY()),1,0)</f>
        <v>0</v>
      </c>
      <c r="G529" s="1">
        <f>IFERROR(IF((_xlfn.XLOOKUP(AgentTierChange[[#This Row],[Agent Name]],MasterAgentList[Agent Name],MasterAgentList[Status])=""),1,0),"")</f>
        <v>1</v>
      </c>
      <c r="H529" s="18">
        <f>_xlfn.XLOOKUP(AgentTierChange[[#This Row],[Agent Name]],MasterAgentList[Agent Name],MasterAgentList[Live Start Date])</f>
        <v>43598</v>
      </c>
      <c r="I529" s="20">
        <f>_xlfn.XLOOKUP(AgentTierChange[[#This Row],[FBID]],MasterAgentList[FB ID],MasterAgentList[Wave])</f>
        <v>20</v>
      </c>
      <c r="J529" s="66" t="str">
        <f t="shared" si="8"/>
        <v>Match</v>
      </c>
    </row>
    <row r="530" spans="1:10" x14ac:dyDescent="0.2">
      <c r="A530" s="35" t="str">
        <f>_xlfn.XLOOKUP(AgentTierChange[[#This Row],[Agent Name]],MasterAgentList[Agent Name],MasterAgentList[FB ID])</f>
        <v>100036002100313</v>
      </c>
      <c r="B530" s="1" t="s">
        <v>27</v>
      </c>
      <c r="C530" s="1" t="s">
        <v>53</v>
      </c>
      <c r="D530" s="18">
        <v>44038</v>
      </c>
      <c r="E530" s="19">
        <v>44050</v>
      </c>
      <c r="F530" s="1">
        <f ca="1">IF(AND(AgentTierChange[[#This Row],[Tier Start Date]]&lt;=TODAY(),AgentTierChange[[#This Row],[Tier End Date]]&gt;TODAY()),1,0)</f>
        <v>0</v>
      </c>
      <c r="G530" s="1">
        <f>IFERROR(IF((_xlfn.XLOOKUP(AgentTierChange[[#This Row],[Agent Name]],MasterAgentList[Agent Name],MasterAgentList[Status])=""),1,0),"")</f>
        <v>1</v>
      </c>
      <c r="H530" s="18">
        <f>_xlfn.XLOOKUP(AgentTierChange[[#This Row],[Agent Name]],MasterAgentList[Agent Name],MasterAgentList[Live Start Date])</f>
        <v>43598</v>
      </c>
      <c r="I530" s="20">
        <f>_xlfn.XLOOKUP(AgentTierChange[[#This Row],[FBID]],MasterAgentList[FB ID],MasterAgentList[Wave])</f>
        <v>20</v>
      </c>
      <c r="J530" s="66" t="str">
        <f t="shared" si="8"/>
        <v>Match</v>
      </c>
    </row>
    <row r="531" spans="1:10" x14ac:dyDescent="0.2">
      <c r="A531" s="35" t="str">
        <f>_xlfn.XLOOKUP(AgentTierChange[[#This Row],[Agent Name]],MasterAgentList[Agent Name],MasterAgentList[FB ID])</f>
        <v>100036002100313</v>
      </c>
      <c r="B531" s="1" t="s">
        <v>27</v>
      </c>
      <c r="C531" s="1" t="s">
        <v>51</v>
      </c>
      <c r="D531" s="18">
        <v>44051</v>
      </c>
      <c r="E531" s="19">
        <f>IF(AgentTierChange[[#This Row],[Tier]]="Nesting",AgentTierChange[[#This Row],[Live Start Date]]+89,IF(AgentTierChange[[#This Row],[Agent Name]]&lt;&gt;B532,54789,""))</f>
        <v>54789</v>
      </c>
      <c r="F531" s="1">
        <f ca="1">IF(AND(AgentTierChange[[#This Row],[Tier Start Date]]&lt;=TODAY(),AgentTierChange[[#This Row],[Tier End Date]]&gt;TODAY()),1,0)</f>
        <v>1</v>
      </c>
      <c r="G531" s="1">
        <f>IFERROR(IF((_xlfn.XLOOKUP(AgentTierChange[[#This Row],[Agent Name]],MasterAgentList[Agent Name],MasterAgentList[Status])=""),1,0),"")</f>
        <v>1</v>
      </c>
      <c r="H531" s="18">
        <f>_xlfn.XLOOKUP(AgentTierChange[[#This Row],[Agent Name]],MasterAgentList[Agent Name],MasterAgentList[Live Start Date])</f>
        <v>43598</v>
      </c>
      <c r="I531" s="20">
        <f>_xlfn.XLOOKUP(AgentTierChange[[#This Row],[FBID]],MasterAgentList[FB ID],MasterAgentList[Wave])</f>
        <v>20</v>
      </c>
      <c r="J531" s="66" t="str">
        <f t="shared" si="8"/>
        <v>Match</v>
      </c>
    </row>
    <row r="532" spans="1:10" x14ac:dyDescent="0.2">
      <c r="A532" s="88" t="str">
        <f>_xlfn.XLOOKUP(AgentTierChange[[#This Row],[Agent Name]],MasterAgentList[Agent Name],MasterAgentList[FB ID])</f>
        <v>100072081444571</v>
      </c>
      <c r="B532" s="64" t="s">
        <v>6416</v>
      </c>
      <c r="C532" s="1" t="s">
        <v>43</v>
      </c>
      <c r="D532" s="65">
        <v>44460</v>
      </c>
      <c r="E532" s="19">
        <f>IF(AgentTierChange[[#This Row],[Tier]]="Nesting",AgentTierChange[[#This Row],[Live Start Date]]+89,IF(AgentTierChange[[#This Row],[Agent Name]]&lt;&gt;B533,54789,""))</f>
        <v>44549</v>
      </c>
      <c r="F532" s="66">
        <f ca="1">IF(AND(AgentTierChange[[#This Row],[Tier Start Date]]&lt;=TODAY(),AgentTierChange[[#This Row],[Tier End Date]]&gt;TODAY()),1,0)</f>
        <v>1</v>
      </c>
      <c r="G532" s="66">
        <f>IFERROR(IF((_xlfn.XLOOKUP(AgentTierChange[[#This Row],[Agent Name]],MasterAgentList[Agent Name],MasterAgentList[Status])=""),1,0),"")</f>
        <v>1</v>
      </c>
      <c r="H532" s="67">
        <f>_xlfn.XLOOKUP(AgentTierChange[[#This Row],[Agent Name]],MasterAgentList[Agent Name],MasterAgentList[Live Start Date])</f>
        <v>44460</v>
      </c>
      <c r="I532" s="66">
        <f>_xlfn.XLOOKUP(AgentTierChange[[#This Row],[FBID]],MasterAgentList[FB ID],MasterAgentList[Wave])</f>
        <v>42</v>
      </c>
      <c r="J532" s="66" t="str">
        <f t="shared" si="8"/>
        <v/>
      </c>
    </row>
    <row r="533" spans="1:10" x14ac:dyDescent="0.2">
      <c r="A533" s="88" t="str">
        <f>_xlfn.XLOOKUP(AgentTierChange[[#This Row],[Agent Name]],MasterAgentList[Agent Name],MasterAgentList[FB ID])</f>
        <v>100072081444571</v>
      </c>
      <c r="B533" s="64" t="s">
        <v>6416</v>
      </c>
      <c r="C533" s="64" t="s">
        <v>53</v>
      </c>
      <c r="D533" s="65">
        <v>44550</v>
      </c>
      <c r="E533" s="19">
        <f>IF(AgentTierChange[[#This Row],[Tier]]="Nesting",AgentTierChange[[#This Row],[Live Start Date]]+89,IF(AgentTierChange[[#This Row],[Agent Name]]&lt;&gt;B534,54789,""))</f>
        <v>54789</v>
      </c>
      <c r="F533" s="66">
        <f ca="1">IF(AND(AgentTierChange[[#This Row],[Tier Start Date]]&lt;=TODAY(),AgentTierChange[[#This Row],[Tier End Date]]&gt;TODAY()),1,0)</f>
        <v>0</v>
      </c>
      <c r="G533" s="66">
        <f>IFERROR(IF((_xlfn.XLOOKUP(AgentTierChange[[#This Row],[Agent Name]],MasterAgentList[Agent Name],MasterAgentList[Status])=""),1,0),"")</f>
        <v>1</v>
      </c>
      <c r="H533" s="67">
        <f>_xlfn.XLOOKUP(AgentTierChange[[#This Row],[Agent Name]],MasterAgentList[Agent Name],MasterAgentList[Live Start Date])</f>
        <v>44460</v>
      </c>
      <c r="I533" s="66">
        <f>_xlfn.XLOOKUP(AgentTierChange[[#This Row],[FBID]],MasterAgentList[FB ID],MasterAgentList[Wave])</f>
        <v>42</v>
      </c>
      <c r="J533" s="66" t="str">
        <f t="shared" si="8"/>
        <v>Match</v>
      </c>
    </row>
    <row r="534" spans="1:10" x14ac:dyDescent="0.2">
      <c r="A534" s="35" t="str">
        <f>_xlfn.XLOOKUP(AgentTierChange[[#This Row],[Agent Name]],MasterAgentList[Agent Name],MasterAgentList[FB ID])</f>
        <v>100046453873667</v>
      </c>
      <c r="B534" s="1" t="s">
        <v>94</v>
      </c>
      <c r="C534" s="1" t="s">
        <v>43</v>
      </c>
      <c r="D534" s="18">
        <v>44074</v>
      </c>
      <c r="E534" s="19">
        <f>IF(AgentTierChange[[#This Row],[Tier]]="Nesting",AgentTierChange[[#This Row],[Live Start Date]]+89,IF(AgentTierChange[[#This Row],[Agent Name]]&lt;&gt;B535,54789,""))</f>
        <v>44163</v>
      </c>
      <c r="F534" s="1">
        <f ca="1">IF(AND(AgentTierChange[[#This Row],[Tier Start Date]]&lt;=TODAY(),AgentTierChange[[#This Row],[Tier End Date]]&gt;TODAY()),1,0)</f>
        <v>0</v>
      </c>
      <c r="G534" s="21">
        <f>IFERROR(IF((_xlfn.XLOOKUP(AgentTierChange[[#This Row],[Agent Name]],MasterAgentList[Agent Name],MasterAgentList[Status])=""),1,0),"")</f>
        <v>0</v>
      </c>
      <c r="H534" s="18">
        <f>_xlfn.XLOOKUP(AgentTierChange[[#This Row],[Agent Name]],MasterAgentList[Agent Name],MasterAgentList[Live Start Date])</f>
        <v>44074</v>
      </c>
      <c r="I534" s="20">
        <f>_xlfn.XLOOKUP(AgentTierChange[[#This Row],[FBID]],MasterAgentList[FB ID],MasterAgentList[Wave])</f>
        <v>30</v>
      </c>
      <c r="J534" s="66" t="str">
        <f t="shared" si="8"/>
        <v/>
      </c>
    </row>
    <row r="535" spans="1:10" x14ac:dyDescent="0.2">
      <c r="A535" s="35" t="str">
        <f>_xlfn.XLOOKUP(AgentTierChange[[#This Row],[Agent Name]],MasterAgentList[Agent Name],MasterAgentList[FB ID])</f>
        <v>100046453873667</v>
      </c>
      <c r="B535" s="1" t="s">
        <v>94</v>
      </c>
      <c r="C535" s="1" t="s">
        <v>87</v>
      </c>
      <c r="D535" s="18">
        <v>44164</v>
      </c>
      <c r="E535" s="19">
        <v>44177</v>
      </c>
      <c r="F535" s="1">
        <f ca="1">IF(AND(AgentTierChange[[#This Row],[Tier Start Date]]&lt;=TODAY(),AgentTierChange[[#This Row],[Tier End Date]]&gt;TODAY()),1,0)</f>
        <v>0</v>
      </c>
      <c r="G535" s="1">
        <f>IFERROR(IF((_xlfn.XLOOKUP(AgentTierChange[[#This Row],[Agent Name]],MasterAgentList[Agent Name],MasterAgentList[Status])=""),1,0),"")</f>
        <v>0</v>
      </c>
      <c r="H535" s="18">
        <f>_xlfn.XLOOKUP(AgentTierChange[[#This Row],[Agent Name]],MasterAgentList[Agent Name],MasterAgentList[Live Start Date])</f>
        <v>44074</v>
      </c>
      <c r="I535" s="20">
        <f>_xlfn.XLOOKUP(AgentTierChange[[#This Row],[FBID]],MasterAgentList[FB ID],MasterAgentList[Wave])</f>
        <v>30</v>
      </c>
      <c r="J535" s="66" t="str">
        <f t="shared" si="8"/>
        <v>Match</v>
      </c>
    </row>
    <row r="536" spans="1:10" x14ac:dyDescent="0.2">
      <c r="A536" s="35" t="str">
        <f>_xlfn.XLOOKUP(AgentTierChange[[#This Row],[Agent Name]],MasterAgentList[Agent Name],MasterAgentList[FB ID])</f>
        <v>100046453873667</v>
      </c>
      <c r="B536" s="1" t="s">
        <v>94</v>
      </c>
      <c r="C536" s="1" t="s">
        <v>53</v>
      </c>
      <c r="D536" s="18">
        <v>44178</v>
      </c>
      <c r="E536" s="19">
        <v>44253</v>
      </c>
      <c r="F536" s="1">
        <f ca="1">IF(AND(AgentTierChange[[#This Row],[Tier Start Date]]&lt;=TODAY(),AgentTierChange[[#This Row],[Tier End Date]]&gt;TODAY()),1,0)</f>
        <v>0</v>
      </c>
      <c r="G536" s="21">
        <f>IFERROR(IF((_xlfn.XLOOKUP(AgentTierChange[[#This Row],[Agent Name]],MasterAgentList[Agent Name],MasterAgentList[Status])=""),1,0),"")</f>
        <v>0</v>
      </c>
      <c r="H536" s="18">
        <f>_xlfn.XLOOKUP(AgentTierChange[[#This Row],[Agent Name]],MasterAgentList[Agent Name],MasterAgentList[Live Start Date])</f>
        <v>44074</v>
      </c>
      <c r="I536" s="20">
        <f>_xlfn.XLOOKUP(AgentTierChange[[#This Row],[FBID]],MasterAgentList[FB ID],MasterAgentList[Wave])</f>
        <v>30</v>
      </c>
      <c r="J536" s="66" t="str">
        <f t="shared" si="8"/>
        <v>Match</v>
      </c>
    </row>
    <row r="537" spans="1:10" x14ac:dyDescent="0.2">
      <c r="A537" s="35" t="str">
        <f>_xlfn.XLOOKUP(AgentTierChange[[#This Row],[Agent Name]],MasterAgentList[Agent Name],MasterAgentList[FB ID])</f>
        <v>100046453873667</v>
      </c>
      <c r="B537" s="1" t="s">
        <v>94</v>
      </c>
      <c r="C537" s="1" t="s">
        <v>51</v>
      </c>
      <c r="D537" s="18">
        <v>44254</v>
      </c>
      <c r="E537" s="19">
        <v>44347</v>
      </c>
      <c r="F537" s="1">
        <f ca="1">IF(AND(AgentTierChange[[#This Row],[Tier Start Date]]&lt;=TODAY(),AgentTierChange[[#This Row],[Tier End Date]]&gt;TODAY()),1,0)</f>
        <v>0</v>
      </c>
      <c r="G537" s="1">
        <f>IFERROR(IF((_xlfn.XLOOKUP(AgentTierChange[[#This Row],[Agent Name]],MasterAgentList[Agent Name],MasterAgentList[Status])=""),1,0),"")</f>
        <v>0</v>
      </c>
      <c r="H537" s="18">
        <f>_xlfn.XLOOKUP(AgentTierChange[[#This Row],[Agent Name]],MasterAgentList[Agent Name],MasterAgentList[Live Start Date])</f>
        <v>44074</v>
      </c>
      <c r="I537" s="20">
        <f>_xlfn.XLOOKUP(AgentTierChange[[#This Row],[FBID]],MasterAgentList[FB ID],MasterAgentList[Wave])</f>
        <v>30</v>
      </c>
      <c r="J537" s="66" t="str">
        <f t="shared" si="8"/>
        <v>Match</v>
      </c>
    </row>
    <row r="538" spans="1:10" x14ac:dyDescent="0.2">
      <c r="A538" s="35" t="str">
        <f>_xlfn.XLOOKUP(AgentTierChange[[#This Row],[Agent Name]],MasterAgentList[Agent Name],MasterAgentList[FB ID])</f>
        <v>100046453873667</v>
      </c>
      <c r="B538" s="1" t="s">
        <v>94</v>
      </c>
      <c r="C538" s="1" t="s">
        <v>53</v>
      </c>
      <c r="D538" s="18">
        <v>44348</v>
      </c>
      <c r="E538" s="19">
        <f>IF(AgentTierChange[[#This Row],[Tier]]="Nesting",AgentTierChange[[#This Row],[Live Start Date]]+89,IF(AgentTierChange[[#This Row],[Agent Name]]&lt;&gt;B539,54789,""))</f>
        <v>54789</v>
      </c>
      <c r="F538" s="1">
        <f ca="1">IF(AND(AgentTierChange[[#This Row],[Tier Start Date]]&lt;=TODAY(),AgentTierChange[[#This Row],[Tier End Date]]&gt;TODAY()),1,0)</f>
        <v>1</v>
      </c>
      <c r="G538" s="1">
        <f>IFERROR(IF((_xlfn.XLOOKUP(AgentTierChange[[#This Row],[Agent Name]],MasterAgentList[Agent Name],MasterAgentList[Status])=""),1,0),"")</f>
        <v>0</v>
      </c>
      <c r="H538" s="18">
        <f>_xlfn.XLOOKUP(AgentTierChange[[#This Row],[Agent Name]],MasterAgentList[Agent Name],MasterAgentList[Live Start Date])</f>
        <v>44074</v>
      </c>
      <c r="I538" s="20">
        <f>_xlfn.XLOOKUP(AgentTierChange[[#This Row],[FBID]],MasterAgentList[FB ID],MasterAgentList[Wave])</f>
        <v>30</v>
      </c>
      <c r="J538" s="66" t="str">
        <f t="shared" si="8"/>
        <v>Match</v>
      </c>
    </row>
    <row r="539" spans="1:10" x14ac:dyDescent="0.2">
      <c r="A539" s="35" t="str">
        <f>_xlfn.XLOOKUP(AgentTierChange[[#This Row],[Agent Name]],MasterAgentList[Agent Name],MasterAgentList[FB ID])</f>
        <v>100018088053263</v>
      </c>
      <c r="B539" s="1" t="s">
        <v>28</v>
      </c>
      <c r="C539" s="1" t="s">
        <v>42</v>
      </c>
      <c r="D539" s="18">
        <v>42927</v>
      </c>
      <c r="E539" s="19">
        <v>43646</v>
      </c>
      <c r="F539" s="1">
        <f ca="1">IF(AND(AgentTierChange[[#This Row],[Tier Start Date]]&lt;=TODAY(),AgentTierChange[[#This Row],[Tier End Date]]&gt;TODAY()),1,0)</f>
        <v>0</v>
      </c>
      <c r="G539" s="21">
        <f>IFERROR(IF((_xlfn.XLOOKUP(AgentTierChange[[#This Row],[Agent Name]],MasterAgentList[Agent Name],MasterAgentList[Status])=""),1,0),"")</f>
        <v>0</v>
      </c>
      <c r="H539" s="18">
        <f>_xlfn.XLOOKUP(AgentTierChange[[#This Row],[Agent Name]],MasterAgentList[Agent Name],MasterAgentList[Live Start Date])</f>
        <v>42927</v>
      </c>
      <c r="I539" s="20">
        <f>_xlfn.XLOOKUP(AgentTierChange[[#This Row],[FBID]],MasterAgentList[FB ID],MasterAgentList[Wave])</f>
        <v>3</v>
      </c>
      <c r="J539" s="66" t="str">
        <f t="shared" si="8"/>
        <v/>
      </c>
    </row>
    <row r="540" spans="1:10" x14ac:dyDescent="0.2">
      <c r="A540" s="35" t="str">
        <f>_xlfn.XLOOKUP(AgentTierChange[[#This Row],[Agent Name]],MasterAgentList[Agent Name],MasterAgentList[FB ID])</f>
        <v>100018088053263</v>
      </c>
      <c r="B540" s="1" t="s">
        <v>28</v>
      </c>
      <c r="C540" s="1" t="s">
        <v>47</v>
      </c>
      <c r="D540" s="18">
        <v>43647</v>
      </c>
      <c r="E540" s="19">
        <v>43861</v>
      </c>
      <c r="F540" s="1">
        <f ca="1">IF(AND(AgentTierChange[[#This Row],[Tier Start Date]]&lt;=TODAY(),AgentTierChange[[#This Row],[Tier End Date]]&gt;TODAY()),1,0)</f>
        <v>0</v>
      </c>
      <c r="G540" s="1">
        <f>IFERROR(IF((_xlfn.XLOOKUP(AgentTierChange[[#This Row],[Agent Name]],MasterAgentList[Agent Name],MasterAgentList[Status])=""),1,0),"")</f>
        <v>0</v>
      </c>
      <c r="H540" s="18">
        <f>_xlfn.XLOOKUP(AgentTierChange[[#This Row],[Agent Name]],MasterAgentList[Agent Name],MasterAgentList[Live Start Date])</f>
        <v>42927</v>
      </c>
      <c r="I540" s="20">
        <f>_xlfn.XLOOKUP(AgentTierChange[[#This Row],[FBID]],MasterAgentList[FB ID],MasterAgentList[Wave])</f>
        <v>3</v>
      </c>
      <c r="J540" s="66" t="str">
        <f t="shared" si="8"/>
        <v>Match</v>
      </c>
    </row>
    <row r="541" spans="1:10" x14ac:dyDescent="0.2">
      <c r="A541" s="35" t="str">
        <f>_xlfn.XLOOKUP(AgentTierChange[[#This Row],[Agent Name]],MasterAgentList[Agent Name],MasterAgentList[FB ID])</f>
        <v>100018088053263</v>
      </c>
      <c r="B541" s="1" t="s">
        <v>28</v>
      </c>
      <c r="C541" s="1" t="s">
        <v>51</v>
      </c>
      <c r="D541" s="18">
        <v>43862</v>
      </c>
      <c r="E541" s="19">
        <v>44196</v>
      </c>
      <c r="F541" s="1">
        <f ca="1">IF(AND(AgentTierChange[[#This Row],[Tier Start Date]]&lt;=TODAY(),AgentTierChange[[#This Row],[Tier End Date]]&gt;TODAY()),1,0)</f>
        <v>0</v>
      </c>
      <c r="G541" s="21">
        <f>IFERROR(IF((_xlfn.XLOOKUP(AgentTierChange[[#This Row],[Agent Name]],MasterAgentList[Agent Name],MasterAgentList[Status])=""),1,0),"")</f>
        <v>0</v>
      </c>
      <c r="H541" s="18">
        <f>_xlfn.XLOOKUP(AgentTierChange[[#This Row],[Agent Name]],MasterAgentList[Agent Name],MasterAgentList[Live Start Date])</f>
        <v>42927</v>
      </c>
      <c r="I541" s="20">
        <f>_xlfn.XLOOKUP(AgentTierChange[[#This Row],[FBID]],MasterAgentList[FB ID],MasterAgentList[Wave])</f>
        <v>3</v>
      </c>
      <c r="J541" s="66" t="str">
        <f t="shared" si="8"/>
        <v>Match</v>
      </c>
    </row>
    <row r="542" spans="1:10" x14ac:dyDescent="0.2">
      <c r="A542" s="35" t="str">
        <f>_xlfn.XLOOKUP(AgentTierChange[[#This Row],[Agent Name]],MasterAgentList[Agent Name],MasterAgentList[FB ID])</f>
        <v>100018088053263</v>
      </c>
      <c r="B542" s="1" t="s">
        <v>28</v>
      </c>
      <c r="C542" s="1" t="s">
        <v>127</v>
      </c>
      <c r="D542" s="18">
        <v>44197</v>
      </c>
      <c r="E542" s="19">
        <f>IF(AgentTierChange[[#This Row],[Tier]]="Nesting",AgentTierChange[[#This Row],[Live Start Date]]+89,IF(AgentTierChange[[#This Row],[Agent Name]]&lt;&gt;B543,54789,""))</f>
        <v>54789</v>
      </c>
      <c r="F542" s="1">
        <f ca="1">IF(AND(AgentTierChange[[#This Row],[Tier Start Date]]&lt;=TODAY(),AgentTierChange[[#This Row],[Tier End Date]]&gt;TODAY()),1,0)</f>
        <v>1</v>
      </c>
      <c r="G542" s="21">
        <f>IFERROR(IF((_xlfn.XLOOKUP(AgentTierChange[[#This Row],[Agent Name]],MasterAgentList[Agent Name],MasterAgentList[Status])=""),1,0),"")</f>
        <v>0</v>
      </c>
      <c r="H542" s="18">
        <f>_xlfn.XLOOKUP(AgentTierChange[[#This Row],[Agent Name]],MasterAgentList[Agent Name],MasterAgentList[Live Start Date])</f>
        <v>42927</v>
      </c>
      <c r="I542" s="20">
        <f>_xlfn.XLOOKUP(AgentTierChange[[#This Row],[FBID]],MasterAgentList[FB ID],MasterAgentList[Wave])</f>
        <v>3</v>
      </c>
      <c r="J542" s="66" t="str">
        <f t="shared" si="8"/>
        <v>Match</v>
      </c>
    </row>
    <row r="543" spans="1:10" x14ac:dyDescent="0.2">
      <c r="A543" s="35" t="str">
        <f>_xlfn.XLOOKUP(AgentTierChange[[#This Row],[Agent Name]],MasterAgentList[Agent Name],MasterAgentList[FB ID])</f>
        <v>100063586778792</v>
      </c>
      <c r="B543" s="23" t="s">
        <v>141</v>
      </c>
      <c r="C543" s="1" t="s">
        <v>43</v>
      </c>
      <c r="D543" s="18">
        <v>44263</v>
      </c>
      <c r="E543" s="19">
        <f>IF(AgentTierChange[[#This Row],[Tier]]="Nesting",AgentTierChange[[#This Row],[Live Start Date]]+89,IF(AgentTierChange[[#This Row],[Agent Name]]&lt;&gt;B544,54789,""))</f>
        <v>44352</v>
      </c>
      <c r="F543" s="1">
        <f ca="1">IF(AND(AgentTierChange[[#This Row],[Tier Start Date]]&lt;=TODAY(),AgentTierChange[[#This Row],[Tier End Date]]&gt;TODAY()),1,0)</f>
        <v>0</v>
      </c>
      <c r="G543" s="1">
        <f>IFERROR(IF((_xlfn.XLOOKUP(AgentTierChange[[#This Row],[Agent Name]],MasterAgentList[Agent Name],MasterAgentList[Status])=""),1,0),"")</f>
        <v>0</v>
      </c>
      <c r="H543" s="18">
        <f>_xlfn.XLOOKUP(AgentTierChange[[#This Row],[Agent Name]],MasterAgentList[Agent Name],MasterAgentList[Live Start Date])</f>
        <v>44263</v>
      </c>
      <c r="I543" s="20">
        <f>_xlfn.XLOOKUP(AgentTierChange[[#This Row],[FBID]],MasterAgentList[FB ID],MasterAgentList[Wave])</f>
        <v>34</v>
      </c>
      <c r="J543" s="66" t="str">
        <f t="shared" si="8"/>
        <v/>
      </c>
    </row>
    <row r="544" spans="1:10" x14ac:dyDescent="0.2">
      <c r="A544" s="87" t="str">
        <f>_xlfn.XLOOKUP(AgentTierChange[[#This Row],[Agent Name]],MasterAgentList[Agent Name],MasterAgentList[FB ID])</f>
        <v>100063586778792</v>
      </c>
      <c r="B544" s="1" t="s">
        <v>141</v>
      </c>
      <c r="C544" s="5" t="s">
        <v>51</v>
      </c>
      <c r="D544" s="18">
        <v>44353</v>
      </c>
      <c r="E544" s="19">
        <f>IF(AgentTierChange[[#This Row],[Tier]]="Nesting",AgentTierChange[[#This Row],[Live Start Date]]+89,IF(AgentTierChange[[#This Row],[Agent Name]]&lt;&gt;B545,54789,""))</f>
        <v>54789</v>
      </c>
      <c r="F544" s="2">
        <f ca="1">IF(AND(AgentTierChange[[#This Row],[Tier Start Date]]&lt;=TODAY(),AgentTierChange[[#This Row],[Tier End Date]]&gt;TODAY()),1,0)</f>
        <v>1</v>
      </c>
      <c r="G544" s="2">
        <f>IFERROR(IF((_xlfn.XLOOKUP(AgentTierChange[[#This Row],[Agent Name]],MasterAgentList[Agent Name],MasterAgentList[Status])=""),1,0),"")</f>
        <v>0</v>
      </c>
      <c r="H544" s="22">
        <f>_xlfn.XLOOKUP(AgentTierChange[[#This Row],[Agent Name]],MasterAgentList[Agent Name],MasterAgentList[Live Start Date])</f>
        <v>44263</v>
      </c>
      <c r="I544" s="20">
        <f>_xlfn.XLOOKUP(AgentTierChange[[#This Row],[FBID]],MasterAgentList[FB ID],MasterAgentList[Wave])</f>
        <v>34</v>
      </c>
      <c r="J544" s="66" t="str">
        <f t="shared" si="8"/>
        <v>Match</v>
      </c>
    </row>
    <row r="545" spans="1:10" x14ac:dyDescent="0.2">
      <c r="A545" s="35" t="str">
        <f>_xlfn.XLOOKUP(AgentTierChange[[#This Row],[Agent Name]],MasterAgentList[Agent Name],MasterAgentList[FB ID])</f>
        <v>100022103375530</v>
      </c>
      <c r="B545" s="1" t="s">
        <v>121</v>
      </c>
      <c r="C545" s="1" t="s">
        <v>127</v>
      </c>
      <c r="D545" s="18">
        <v>43017</v>
      </c>
      <c r="E545" s="19">
        <f>IF(AgentTierChange[[#This Row],[Tier]]="Nesting",AgentTierChange[[#This Row],[Live Start Date]]+89,IF(AgentTierChange[[#This Row],[Agent Name]]&lt;&gt;B546,54789,""))</f>
        <v>54789</v>
      </c>
      <c r="F545" s="1">
        <f ca="1">IF(AND(AgentTierChange[[#This Row],[Tier Start Date]]&lt;=TODAY(),AgentTierChange[[#This Row],[Tier End Date]]&gt;TODAY()),1,0)</f>
        <v>1</v>
      </c>
      <c r="G545" s="1">
        <f>IFERROR(IF((_xlfn.XLOOKUP(AgentTierChange[[#This Row],[Agent Name]],MasterAgentList[Agent Name],MasterAgentList[Status])=""),1,0),"")</f>
        <v>0</v>
      </c>
      <c r="H545" s="18">
        <f>_xlfn.XLOOKUP(AgentTierChange[[#This Row],[Agent Name]],MasterAgentList[Agent Name],MasterAgentList[Live Start Date])</f>
        <v>43017</v>
      </c>
      <c r="I545" s="20">
        <f>_xlfn.XLOOKUP(AgentTierChange[[#This Row],[FBID]],MasterAgentList[FB ID],MasterAgentList[Wave])</f>
        <v>5</v>
      </c>
      <c r="J545" s="66" t="str">
        <f t="shared" si="8"/>
        <v/>
      </c>
    </row>
    <row r="546" spans="1:10" x14ac:dyDescent="0.2">
      <c r="A546" s="35" t="str">
        <f>_xlfn.XLOOKUP(AgentTierChange[[#This Row],[Agent Name]],MasterAgentList[Agent Name],MasterAgentList[FB ID])</f>
        <v>100060996666902</v>
      </c>
      <c r="B546" s="1" t="s">
        <v>120</v>
      </c>
      <c r="C546" s="1" t="s">
        <v>53</v>
      </c>
      <c r="D546" s="18">
        <v>43080</v>
      </c>
      <c r="E546" s="19">
        <v>44253</v>
      </c>
      <c r="F546" s="1">
        <f ca="1">IF(AND(AgentTierChange[[#This Row],[Tier Start Date]]&lt;=TODAY(),AgentTierChange[[#This Row],[Tier End Date]]&gt;TODAY()),1,0)</f>
        <v>0</v>
      </c>
      <c r="G546" s="1">
        <f>IFERROR(IF((_xlfn.XLOOKUP(AgentTierChange[[#This Row],[Agent Name]],MasterAgentList[Agent Name],MasterAgentList[Status])=""),1,0),"")</f>
        <v>1</v>
      </c>
      <c r="H546" s="18">
        <f>_xlfn.XLOOKUP(AgentTierChange[[#This Row],[Agent Name]],MasterAgentList[Agent Name],MasterAgentList[Live Start Date])</f>
        <v>43080</v>
      </c>
      <c r="I546" s="20">
        <f>_xlfn.XLOOKUP(AgentTierChange[[#This Row],[FBID]],MasterAgentList[FB ID],MasterAgentList[Wave])</f>
        <v>7</v>
      </c>
      <c r="J546" s="66" t="str">
        <f t="shared" si="8"/>
        <v/>
      </c>
    </row>
    <row r="547" spans="1:10" x14ac:dyDescent="0.2">
      <c r="A547" s="35" t="str">
        <f>_xlfn.XLOOKUP(AgentTierChange[[#This Row],[Agent Name]],MasterAgentList[Agent Name],MasterAgentList[FB ID])</f>
        <v>100060996666902</v>
      </c>
      <c r="B547" s="1" t="s">
        <v>120</v>
      </c>
      <c r="C547" s="1" t="s">
        <v>51</v>
      </c>
      <c r="D547" s="18">
        <v>44254</v>
      </c>
      <c r="E547" s="19">
        <f>IF(AgentTierChange[[#This Row],[Tier]]="Nesting",AgentTierChange[[#This Row],[Live Start Date]]+89,IF(AgentTierChange[[#This Row],[Agent Name]]&lt;&gt;B548,54789,""))</f>
        <v>54789</v>
      </c>
      <c r="F547" s="1">
        <f ca="1">IF(AND(AgentTierChange[[#This Row],[Tier Start Date]]&lt;=TODAY(),AgentTierChange[[#This Row],[Tier End Date]]&gt;TODAY()),1,0)</f>
        <v>1</v>
      </c>
      <c r="G547" s="1">
        <f>IFERROR(IF((_xlfn.XLOOKUP(AgentTierChange[[#This Row],[Agent Name]],MasterAgentList[Agent Name],MasterAgentList[Status])=""),1,0),"")</f>
        <v>1</v>
      </c>
      <c r="H547" s="18">
        <f>_xlfn.XLOOKUP(AgentTierChange[[#This Row],[Agent Name]],MasterAgentList[Agent Name],MasterAgentList[Live Start Date])</f>
        <v>43080</v>
      </c>
      <c r="I547" s="20">
        <f>_xlfn.XLOOKUP(AgentTierChange[[#This Row],[FBID]],MasterAgentList[FB ID],MasterAgentList[Wave])</f>
        <v>7</v>
      </c>
      <c r="J547" s="66" t="str">
        <f t="shared" si="8"/>
        <v>Match</v>
      </c>
    </row>
    <row r="548" spans="1:10" x14ac:dyDescent="0.2">
      <c r="A548" s="35" t="str">
        <f>_xlfn.XLOOKUP(AgentTierChange[[#This Row],[Agent Name]],MasterAgentList[Agent Name],MasterAgentList[FB ID])</f>
        <v>100024576252871</v>
      </c>
      <c r="B548" s="1" t="s">
        <v>29</v>
      </c>
      <c r="C548" s="1" t="s">
        <v>42</v>
      </c>
      <c r="D548" s="18">
        <v>43178</v>
      </c>
      <c r="E548" s="19">
        <v>43675</v>
      </c>
      <c r="F548" s="1">
        <f ca="1">IF(AND(AgentTierChange[[#This Row],[Tier Start Date]]&lt;=TODAY(),AgentTierChange[[#This Row],[Tier End Date]]&gt;TODAY()),1,0)</f>
        <v>0</v>
      </c>
      <c r="G548" s="1">
        <f>IFERROR(IF((_xlfn.XLOOKUP(AgentTierChange[[#This Row],[Agent Name]],MasterAgentList[Agent Name],MasterAgentList[Status])=""),1,0),"")</f>
        <v>0</v>
      </c>
      <c r="H548" s="18">
        <f>_xlfn.XLOOKUP(AgentTierChange[[#This Row],[Agent Name]],MasterAgentList[Agent Name],MasterAgentList[Live Start Date])</f>
        <v>43178</v>
      </c>
      <c r="I548" s="20">
        <f>_xlfn.XLOOKUP(AgentTierChange[[#This Row],[FBID]],MasterAgentList[FB ID],MasterAgentList[Wave])</f>
        <v>8</v>
      </c>
      <c r="J548" s="66" t="str">
        <f t="shared" si="8"/>
        <v/>
      </c>
    </row>
    <row r="549" spans="1:10" x14ac:dyDescent="0.2">
      <c r="A549" s="35" t="str">
        <f>_xlfn.XLOOKUP(AgentTierChange[[#This Row],[Agent Name]],MasterAgentList[Agent Name],MasterAgentList[FB ID])</f>
        <v>100024576252871</v>
      </c>
      <c r="B549" s="1" t="s">
        <v>29</v>
      </c>
      <c r="C549" s="1" t="s">
        <v>51</v>
      </c>
      <c r="D549" s="18">
        <v>43676</v>
      </c>
      <c r="E549" s="19">
        <v>43769</v>
      </c>
      <c r="F549" s="1">
        <f ca="1">IF(AND(AgentTierChange[[#This Row],[Tier Start Date]]&lt;=TODAY(),AgentTierChange[[#This Row],[Tier End Date]]&gt;TODAY()),1,0)</f>
        <v>0</v>
      </c>
      <c r="G549" s="1">
        <f>IFERROR(IF((_xlfn.XLOOKUP(AgentTierChange[[#This Row],[Agent Name]],MasterAgentList[Agent Name],MasterAgentList[Status])=""),1,0),"")</f>
        <v>0</v>
      </c>
      <c r="H549" s="18">
        <f>_xlfn.XLOOKUP(AgentTierChange[[#This Row],[Agent Name]],MasterAgentList[Agent Name],MasterAgentList[Live Start Date])</f>
        <v>43178</v>
      </c>
      <c r="I549" s="20">
        <f>_xlfn.XLOOKUP(AgentTierChange[[#This Row],[FBID]],MasterAgentList[FB ID],MasterAgentList[Wave])</f>
        <v>8</v>
      </c>
      <c r="J549" s="66" t="str">
        <f t="shared" si="8"/>
        <v>Match</v>
      </c>
    </row>
    <row r="550" spans="1:10" x14ac:dyDescent="0.2">
      <c r="A550" s="35" t="str">
        <f>_xlfn.XLOOKUP(AgentTierChange[[#This Row],[Agent Name]],MasterAgentList[Agent Name],MasterAgentList[FB ID])</f>
        <v>100024576252871</v>
      </c>
      <c r="B550" s="1" t="s">
        <v>29</v>
      </c>
      <c r="C550" s="1" t="s">
        <v>47</v>
      </c>
      <c r="D550" s="18">
        <v>43770</v>
      </c>
      <c r="E550" s="19">
        <v>43831</v>
      </c>
      <c r="F550" s="1">
        <f ca="1">IF(AND(AgentTierChange[[#This Row],[Tier Start Date]]&lt;=TODAY(),AgentTierChange[[#This Row],[Tier End Date]]&gt;TODAY()),1,0)</f>
        <v>0</v>
      </c>
      <c r="G550" s="1">
        <f>IFERROR(IF((_xlfn.XLOOKUP(AgentTierChange[[#This Row],[Agent Name]],MasterAgentList[Agent Name],MasterAgentList[Status])=""),1,0),"")</f>
        <v>0</v>
      </c>
      <c r="H550" s="18">
        <f>_xlfn.XLOOKUP(AgentTierChange[[#This Row],[Agent Name]],MasterAgentList[Agent Name],MasterAgentList[Live Start Date])</f>
        <v>43178</v>
      </c>
      <c r="I550" s="20">
        <f>_xlfn.XLOOKUP(AgentTierChange[[#This Row],[FBID]],MasterAgentList[FB ID],MasterAgentList[Wave])</f>
        <v>8</v>
      </c>
      <c r="J550" s="66" t="str">
        <f t="shared" si="8"/>
        <v>Match</v>
      </c>
    </row>
    <row r="551" spans="1:10" x14ac:dyDescent="0.2">
      <c r="A551" s="35" t="str">
        <f>_xlfn.XLOOKUP(AgentTierChange[[#This Row],[Agent Name]],MasterAgentList[Agent Name],MasterAgentList[FB ID])</f>
        <v>100024576252871</v>
      </c>
      <c r="B551" s="1" t="s">
        <v>29</v>
      </c>
      <c r="C551" s="1" t="s">
        <v>51</v>
      </c>
      <c r="D551" s="18">
        <v>43832</v>
      </c>
      <c r="E551" s="19">
        <f>IF(AgentTierChange[[#This Row],[Tier]]="Nesting",AgentTierChange[[#This Row],[Live Start Date]]+89,IF(AgentTierChange[[#This Row],[Agent Name]]&lt;&gt;B552,54789,""))</f>
        <v>54789</v>
      </c>
      <c r="F551" s="1">
        <f ca="1">IF(AND(AgentTierChange[[#This Row],[Tier Start Date]]&lt;=TODAY(),AgentTierChange[[#This Row],[Tier End Date]]&gt;TODAY()),1,0)</f>
        <v>1</v>
      </c>
      <c r="G551" s="21">
        <f>IFERROR(IF((_xlfn.XLOOKUP(AgentTierChange[[#This Row],[Agent Name]],MasterAgentList[Agent Name],MasterAgentList[Status])=""),1,0),"")</f>
        <v>0</v>
      </c>
      <c r="H551" s="18">
        <f>_xlfn.XLOOKUP(AgentTierChange[[#This Row],[Agent Name]],MasterAgentList[Agent Name],MasterAgentList[Live Start Date])</f>
        <v>43178</v>
      </c>
      <c r="I551" s="20">
        <f>_xlfn.XLOOKUP(AgentTierChange[[#This Row],[FBID]],MasterAgentList[FB ID],MasterAgentList[Wave])</f>
        <v>8</v>
      </c>
      <c r="J551" s="66" t="str">
        <f t="shared" si="8"/>
        <v>Match</v>
      </c>
    </row>
    <row r="552" spans="1:10" x14ac:dyDescent="0.2">
      <c r="A552" s="35" t="str">
        <f>_xlfn.XLOOKUP(AgentTierChange[[#This Row],[Agent Name]],MasterAgentList[Agent Name],MasterAgentList[FB ID])</f>
        <v>100034424513587</v>
      </c>
      <c r="B552" s="1" t="s">
        <v>35</v>
      </c>
      <c r="C552" s="1" t="s">
        <v>43</v>
      </c>
      <c r="D552" s="18">
        <v>43556</v>
      </c>
      <c r="E552" s="19">
        <f>IF(AgentTierChange[[#This Row],[Tier]]="Nesting",AgentTierChange[[#This Row],[Live Start Date]]+89,IF(AgentTierChange[[#This Row],[Agent Name]]&lt;&gt;B553,54789,""))</f>
        <v>43645</v>
      </c>
      <c r="F552" s="1">
        <f ca="1">IF(AND(AgentTierChange[[#This Row],[Tier Start Date]]&lt;=TODAY(),AgentTierChange[[#This Row],[Tier End Date]]&gt;TODAY()),1,0)</f>
        <v>0</v>
      </c>
      <c r="G552" s="21">
        <f>IFERROR(IF((_xlfn.XLOOKUP(AgentTierChange[[#This Row],[Agent Name]],MasterAgentList[Agent Name],MasterAgentList[Status])=""),1,0),"")</f>
        <v>1</v>
      </c>
      <c r="H552" s="18">
        <f>_xlfn.XLOOKUP(AgentTierChange[[#This Row],[Agent Name]],MasterAgentList[Agent Name],MasterAgentList[Live Start Date])</f>
        <v>43556</v>
      </c>
      <c r="I552" s="20">
        <f>_xlfn.XLOOKUP(AgentTierChange[[#This Row],[FBID]],MasterAgentList[FB ID],MasterAgentList[Wave])</f>
        <v>19</v>
      </c>
      <c r="J552" s="66" t="str">
        <f t="shared" si="8"/>
        <v/>
      </c>
    </row>
    <row r="553" spans="1:10" x14ac:dyDescent="0.2">
      <c r="A553" s="35" t="str">
        <f>_xlfn.XLOOKUP(AgentTierChange[[#This Row],[Agent Name]],MasterAgentList[Agent Name],MasterAgentList[FB ID])</f>
        <v>100034424513587</v>
      </c>
      <c r="B553" s="1" t="s">
        <v>35</v>
      </c>
      <c r="C553" s="1" t="s">
        <v>42</v>
      </c>
      <c r="D553" s="18">
        <v>43646</v>
      </c>
      <c r="E553" s="19">
        <v>43677</v>
      </c>
      <c r="F553" s="1">
        <f ca="1">IF(AND(AgentTierChange[[#This Row],[Tier Start Date]]&lt;=TODAY(),AgentTierChange[[#This Row],[Tier End Date]]&gt;TODAY()),1,0)</f>
        <v>0</v>
      </c>
      <c r="G553" s="21">
        <f>IFERROR(IF((_xlfn.XLOOKUP(AgentTierChange[[#This Row],[Agent Name]],MasterAgentList[Agent Name],MasterAgentList[Status])=""),1,0),"")</f>
        <v>1</v>
      </c>
      <c r="H553" s="18">
        <f>_xlfn.XLOOKUP(AgentTierChange[[#This Row],[Agent Name]],MasterAgentList[Agent Name],MasterAgentList[Live Start Date])</f>
        <v>43556</v>
      </c>
      <c r="I553" s="20">
        <f>_xlfn.XLOOKUP(AgentTierChange[[#This Row],[FBID]],MasterAgentList[FB ID],MasterAgentList[Wave])</f>
        <v>19</v>
      </c>
      <c r="J553" s="66" t="str">
        <f t="shared" si="8"/>
        <v>Match</v>
      </c>
    </row>
    <row r="554" spans="1:10" x14ac:dyDescent="0.2">
      <c r="A554" s="35" t="str">
        <f>_xlfn.XLOOKUP(AgentTierChange[[#This Row],[Agent Name]],MasterAgentList[Agent Name],MasterAgentList[FB ID])</f>
        <v>100034424513587</v>
      </c>
      <c r="B554" s="1" t="s">
        <v>35</v>
      </c>
      <c r="C554" s="1" t="s">
        <v>53</v>
      </c>
      <c r="D554" s="18">
        <v>43678</v>
      </c>
      <c r="E554" s="19">
        <v>44079</v>
      </c>
      <c r="F554" s="1">
        <f ca="1">IF(AND(AgentTierChange[[#This Row],[Tier Start Date]]&lt;=TODAY(),AgentTierChange[[#This Row],[Tier End Date]]&gt;TODAY()),1,0)</f>
        <v>0</v>
      </c>
      <c r="G554" s="1">
        <f>IFERROR(IF((_xlfn.XLOOKUP(AgentTierChange[[#This Row],[Agent Name]],MasterAgentList[Agent Name],MasterAgentList[Status])=""),1,0),"")</f>
        <v>1</v>
      </c>
      <c r="H554" s="18">
        <f>_xlfn.XLOOKUP(AgentTierChange[[#This Row],[Agent Name]],MasterAgentList[Agent Name],MasterAgentList[Live Start Date])</f>
        <v>43556</v>
      </c>
      <c r="I554" s="20">
        <f>_xlfn.XLOOKUP(AgentTierChange[[#This Row],[FBID]],MasterAgentList[FB ID],MasterAgentList[Wave])</f>
        <v>19</v>
      </c>
      <c r="J554" s="66" t="str">
        <f t="shared" si="8"/>
        <v>Match</v>
      </c>
    </row>
    <row r="555" spans="1:10" x14ac:dyDescent="0.2">
      <c r="A555" s="35" t="str">
        <f>_xlfn.XLOOKUP(AgentTierChange[[#This Row],[Agent Name]],MasterAgentList[Agent Name],MasterAgentList[FB ID])</f>
        <v>100034424513587</v>
      </c>
      <c r="B555" s="1" t="s">
        <v>35</v>
      </c>
      <c r="C555" s="1" t="s">
        <v>87</v>
      </c>
      <c r="D555" s="18">
        <v>44080</v>
      </c>
      <c r="E555" s="19">
        <v>44107</v>
      </c>
      <c r="F555" s="1">
        <f ca="1">IF(AND(AgentTierChange[[#This Row],[Tier Start Date]]&lt;=TODAY(),AgentTierChange[[#This Row],[Tier End Date]]&gt;TODAY()),1,0)</f>
        <v>0</v>
      </c>
      <c r="G555" s="21">
        <f>IFERROR(IF((_xlfn.XLOOKUP(AgentTierChange[[#This Row],[Agent Name]],MasterAgentList[Agent Name],MasterAgentList[Status])=""),1,0),"")</f>
        <v>1</v>
      </c>
      <c r="H555" s="18">
        <f>_xlfn.XLOOKUP(AgentTierChange[[#This Row],[Agent Name]],MasterAgentList[Agent Name],MasterAgentList[Live Start Date])</f>
        <v>43556</v>
      </c>
      <c r="I555" s="20">
        <f>_xlfn.XLOOKUP(AgentTierChange[[#This Row],[FBID]],MasterAgentList[FB ID],MasterAgentList[Wave])</f>
        <v>19</v>
      </c>
      <c r="J555" s="66" t="str">
        <f t="shared" si="8"/>
        <v>Match</v>
      </c>
    </row>
    <row r="556" spans="1:10" x14ac:dyDescent="0.2">
      <c r="A556" s="35" t="str">
        <f>_xlfn.XLOOKUP(AgentTierChange[[#This Row],[Agent Name]],MasterAgentList[Agent Name],MasterAgentList[FB ID])</f>
        <v>100034424513587</v>
      </c>
      <c r="B556" s="1" t="s">
        <v>35</v>
      </c>
      <c r="C556" s="1" t="s">
        <v>51</v>
      </c>
      <c r="D556" s="18">
        <v>44108</v>
      </c>
      <c r="E556" s="19">
        <f>IF(AgentTierChange[[#This Row],[Tier]]="Nesting",AgentTierChange[[#This Row],[Live Start Date]]+89,IF(AgentTierChange[[#This Row],[Agent Name]]&lt;&gt;B557,54789,""))</f>
        <v>54789</v>
      </c>
      <c r="F556" s="1">
        <f ca="1">IF(AND(AgentTierChange[[#This Row],[Tier Start Date]]&lt;=TODAY(),AgentTierChange[[#This Row],[Tier End Date]]&gt;TODAY()),1,0)</f>
        <v>1</v>
      </c>
      <c r="G556" s="1">
        <f>IFERROR(IF((_xlfn.XLOOKUP(AgentTierChange[[#This Row],[Agent Name]],MasterAgentList[Agent Name],MasterAgentList[Status])=""),1,0),"")</f>
        <v>1</v>
      </c>
      <c r="H556" s="18">
        <f>_xlfn.XLOOKUP(AgentTierChange[[#This Row],[Agent Name]],MasterAgentList[Agent Name],MasterAgentList[Live Start Date])</f>
        <v>43556</v>
      </c>
      <c r="I556" s="20">
        <f>_xlfn.XLOOKUP(AgentTierChange[[#This Row],[FBID]],MasterAgentList[FB ID],MasterAgentList[Wave])</f>
        <v>19</v>
      </c>
      <c r="J556" s="66" t="str">
        <f t="shared" si="8"/>
        <v>Match</v>
      </c>
    </row>
    <row r="557" spans="1:10" x14ac:dyDescent="0.2">
      <c r="A557" s="35" t="str">
        <f>_xlfn.XLOOKUP(AgentTierChange[[#This Row],[Agent Name]],MasterAgentList[Agent Name],MasterAgentList[FB ID])</f>
        <v>100066957315573</v>
      </c>
      <c r="B557" s="1" t="s">
        <v>182</v>
      </c>
      <c r="C557" s="1" t="s">
        <v>43</v>
      </c>
      <c r="D557" s="18">
        <v>44337</v>
      </c>
      <c r="E557" s="19">
        <f>IF(AgentTierChange[[#This Row],[Tier]]="Nesting",AgentTierChange[[#This Row],[Live Start Date]]+89,IF(AgentTierChange[[#This Row],[Agent Name]]&lt;&gt;B558,54789,""))</f>
        <v>44426</v>
      </c>
      <c r="F557" s="1">
        <f ca="1">IF(AND(AgentTierChange[[#This Row],[Tier Start Date]]&lt;=TODAY(),AgentTierChange[[#This Row],[Tier End Date]]&gt;TODAY()),1,0)</f>
        <v>0</v>
      </c>
      <c r="G557" s="1">
        <f>IFERROR(IF((_xlfn.XLOOKUP(AgentTierChange[[#This Row],[Agent Name]],MasterAgentList[Agent Name],MasterAgentList[Status])=""),1,0),"")</f>
        <v>1</v>
      </c>
      <c r="H557" s="18">
        <f>_xlfn.XLOOKUP(AgentTierChange[[#This Row],[Agent Name]],MasterAgentList[Agent Name],MasterAgentList[Live Start Date])</f>
        <v>44337</v>
      </c>
      <c r="I557" s="20">
        <f>_xlfn.XLOOKUP(AgentTierChange[[#This Row],[FBID]],MasterAgentList[FB ID],MasterAgentList[Wave])</f>
        <v>37</v>
      </c>
      <c r="J557" s="66" t="str">
        <f t="shared" si="8"/>
        <v/>
      </c>
    </row>
    <row r="558" spans="1:10" x14ac:dyDescent="0.2">
      <c r="A558" s="88" t="str">
        <f>_xlfn.XLOOKUP(AgentTierChange[[#This Row],[Agent Name]],MasterAgentList[Agent Name],MasterAgentList[FB ID])</f>
        <v>100066957315573</v>
      </c>
      <c r="B558" s="1" t="s">
        <v>182</v>
      </c>
      <c r="C558" s="64" t="s">
        <v>53</v>
      </c>
      <c r="D558" s="65">
        <v>44427</v>
      </c>
      <c r="E558" s="19">
        <v>44453</v>
      </c>
      <c r="F558" s="66">
        <f ca="1">IF(AND(AgentTierChange[[#This Row],[Tier Start Date]]&lt;=TODAY(),AgentTierChange[[#This Row],[Tier End Date]]&gt;TODAY()),1,0)</f>
        <v>0</v>
      </c>
      <c r="G558" s="66">
        <f>IFERROR(IF((_xlfn.XLOOKUP(AgentTierChange[[#This Row],[Agent Name]],MasterAgentList[Agent Name],MasterAgentList[Status])=""),1,0),"")</f>
        <v>1</v>
      </c>
      <c r="H558" s="67">
        <f>_xlfn.XLOOKUP(AgentTierChange[[#This Row],[Agent Name]],MasterAgentList[Agent Name],MasterAgentList[Live Start Date])</f>
        <v>44337</v>
      </c>
      <c r="I558" s="66">
        <f>_xlfn.XLOOKUP(AgentTierChange[[#This Row],[FBID]],MasterAgentList[FB ID],MasterAgentList[Wave])</f>
        <v>37</v>
      </c>
      <c r="J558" s="66" t="str">
        <f t="shared" si="8"/>
        <v>Match</v>
      </c>
    </row>
    <row r="559" spans="1:10" x14ac:dyDescent="0.2">
      <c r="A559" s="88" t="str">
        <f>_xlfn.XLOOKUP(AgentTierChange[[#This Row],[Agent Name]],MasterAgentList[Agent Name],MasterAgentList[FB ID])</f>
        <v>100066957315573</v>
      </c>
      <c r="B559" s="61" t="s">
        <v>182</v>
      </c>
      <c r="C559" s="64" t="s">
        <v>51</v>
      </c>
      <c r="D559" s="65">
        <v>44454</v>
      </c>
      <c r="E559" s="19">
        <f>IF(AgentTierChange[[#This Row],[Tier]]="Nesting",AgentTierChange[[#This Row],[Live Start Date]]+89,IF(AgentTierChange[[#This Row],[Agent Name]]&lt;&gt;B560,54789,""))</f>
        <v>54789</v>
      </c>
      <c r="F559" s="66">
        <f ca="1">IF(AND(AgentTierChange[[#This Row],[Tier Start Date]]&lt;=TODAY(),AgentTierChange[[#This Row],[Tier End Date]]&gt;TODAY()),1,0)</f>
        <v>1</v>
      </c>
      <c r="G559" s="66">
        <f>IFERROR(IF((_xlfn.XLOOKUP(AgentTierChange[[#This Row],[Agent Name]],MasterAgentList[Agent Name],MasterAgentList[Status])=""),1,0),"")</f>
        <v>1</v>
      </c>
      <c r="H559" s="67">
        <f>_xlfn.XLOOKUP(AgentTierChange[[#This Row],[Agent Name]],MasterAgentList[Agent Name],MasterAgentList[Live Start Date])</f>
        <v>44337</v>
      </c>
      <c r="I559" s="66">
        <f>_xlfn.XLOOKUP(AgentTierChange[[#This Row],[FBID]],MasterAgentList[FB ID],MasterAgentList[Wave])</f>
        <v>37</v>
      </c>
      <c r="J559" s="66" t="str">
        <f t="shared" si="8"/>
        <v>Match</v>
      </c>
    </row>
    <row r="560" spans="1:10" x14ac:dyDescent="0.2">
      <c r="A560" s="87" t="str">
        <f>_xlfn.XLOOKUP(AgentTierChange[[#This Row],[Agent Name]],MasterAgentList[Agent Name],MasterAgentList[FB ID])</f>
        <v>100070397233981</v>
      </c>
      <c r="B560" s="1" t="s">
        <v>2883</v>
      </c>
      <c r="C560" s="5" t="s">
        <v>43</v>
      </c>
      <c r="D560" s="24">
        <v>44410</v>
      </c>
      <c r="E560" s="19">
        <f>IF(AgentTierChange[[#This Row],[Tier]]="Nesting",AgentTierChange[[#This Row],[Live Start Date]]+89,IF(AgentTierChange[[#This Row],[Agent Name]]&lt;&gt;B561,54789,""))</f>
        <v>44499</v>
      </c>
      <c r="F560" s="2">
        <f ca="1">IF(AND(AgentTierChange[[#This Row],[Tier Start Date]]&lt;=TODAY(),AgentTierChange[[#This Row],[Tier End Date]]&gt;TODAY()),1,0)</f>
        <v>0</v>
      </c>
      <c r="G560" s="2">
        <f>IFERROR(IF((_xlfn.XLOOKUP(AgentTierChange[[#This Row],[Agent Name]],MasterAgentList[Agent Name],MasterAgentList[Status])=""),1,0),"")</f>
        <v>1</v>
      </c>
      <c r="H560" s="22">
        <f>_xlfn.XLOOKUP(AgentTierChange[[#This Row],[Agent Name]],MasterAgentList[Agent Name],MasterAgentList[Live Start Date])</f>
        <v>44410</v>
      </c>
      <c r="I560" s="2">
        <f>_xlfn.XLOOKUP(AgentTierChange[[#This Row],[FBID]],MasterAgentList[FB ID],MasterAgentList[Wave])</f>
        <v>40</v>
      </c>
      <c r="J560" s="66" t="str">
        <f t="shared" si="8"/>
        <v/>
      </c>
    </row>
    <row r="561" spans="1:10" x14ac:dyDescent="0.2">
      <c r="A561" s="88" t="str">
        <f>_xlfn.XLOOKUP(AgentTierChange[[#This Row],[Agent Name]],MasterAgentList[Agent Name],MasterAgentList[FB ID])</f>
        <v>100070397233981</v>
      </c>
      <c r="B561" s="61" t="s">
        <v>2883</v>
      </c>
      <c r="C561" s="64" t="s">
        <v>53</v>
      </c>
      <c r="D561" s="65">
        <v>44500</v>
      </c>
      <c r="E561" s="19">
        <f>IF(AgentTierChange[[#This Row],[Tier]]="Nesting",AgentTierChange[[#This Row],[Live Start Date]]+89,IF(AgentTierChange[[#This Row],[Agent Name]]&lt;&gt;B562,54789,""))</f>
        <v>54789</v>
      </c>
      <c r="F561" s="66">
        <f ca="1">IF(AND(AgentTierChange[[#This Row],[Tier Start Date]]&lt;=TODAY(),AgentTierChange[[#This Row],[Tier End Date]]&gt;TODAY()),1,0)</f>
        <v>1</v>
      </c>
      <c r="G561" s="66">
        <f>IFERROR(IF((_xlfn.XLOOKUP(AgentTierChange[[#This Row],[Agent Name]],MasterAgentList[Agent Name],MasterAgentList[Status])=""),1,0),"")</f>
        <v>1</v>
      </c>
      <c r="H561" s="67">
        <f>_xlfn.XLOOKUP(AgentTierChange[[#This Row],[Agent Name]],MasterAgentList[Agent Name],MasterAgentList[Live Start Date])</f>
        <v>44410</v>
      </c>
      <c r="I561" s="66">
        <f>_xlfn.XLOOKUP(AgentTierChange[[#This Row],[FBID]],MasterAgentList[FB ID],MasterAgentList[Wave])</f>
        <v>40</v>
      </c>
      <c r="J561" s="66" t="str">
        <f t="shared" si="8"/>
        <v>Match</v>
      </c>
    </row>
    <row r="562" spans="1:10" x14ac:dyDescent="0.2">
      <c r="A562" s="35" t="str">
        <f>_xlfn.XLOOKUP(AgentTierChange[[#This Row],[Agent Name]],MasterAgentList[Agent Name],MasterAgentList[FB ID])</f>
        <v>100056491795334</v>
      </c>
      <c r="B562" s="25" t="s">
        <v>108</v>
      </c>
      <c r="C562" s="1" t="s">
        <v>43</v>
      </c>
      <c r="D562" s="18">
        <v>44144</v>
      </c>
      <c r="E562" s="19">
        <f>IF(AgentTierChange[[#This Row],[Tier]]="Nesting",AgentTierChange[[#This Row],[Live Start Date]]+89,IF(AgentTierChange[[#This Row],[Agent Name]]&lt;&gt;B563,54789,""))</f>
        <v>44233</v>
      </c>
      <c r="F562" s="1">
        <f ca="1">IF(AND(AgentTierChange[[#This Row],[Tier Start Date]]&lt;=TODAY(),AgentTierChange[[#This Row],[Tier End Date]]&gt;TODAY()),1,0)</f>
        <v>0</v>
      </c>
      <c r="G562" s="1">
        <f>IFERROR(IF((_xlfn.XLOOKUP(AgentTierChange[[#This Row],[Agent Name]],MasterAgentList[Agent Name],MasterAgentList[Status])=""),1,0),"")</f>
        <v>1</v>
      </c>
      <c r="H562" s="18">
        <f>_xlfn.XLOOKUP(AgentTierChange[[#This Row],[Agent Name]],MasterAgentList[Agent Name],MasterAgentList[Live Start Date])</f>
        <v>44144</v>
      </c>
      <c r="I562" s="20">
        <f>_xlfn.XLOOKUP(AgentTierChange[[#This Row],[FBID]],MasterAgentList[FB ID],MasterAgentList[Wave])</f>
        <v>32</v>
      </c>
      <c r="J562" s="66" t="str">
        <f t="shared" si="8"/>
        <v/>
      </c>
    </row>
    <row r="563" spans="1:10" x14ac:dyDescent="0.2">
      <c r="A563" s="35" t="str">
        <f>_xlfn.XLOOKUP(AgentTierChange[[#This Row],[Agent Name]],MasterAgentList[Agent Name],MasterAgentList[FB ID])</f>
        <v>100056491795334</v>
      </c>
      <c r="B563" s="1" t="s">
        <v>108</v>
      </c>
      <c r="C563" s="1" t="s">
        <v>51</v>
      </c>
      <c r="D563" s="18">
        <v>44234</v>
      </c>
      <c r="E563" s="19">
        <f>IF(AgentTierChange[[#This Row],[Tier]]="Nesting",AgentTierChange[[#This Row],[Live Start Date]]+89,IF(AgentTierChange[[#This Row],[Agent Name]]&lt;&gt;B564,54789,""))</f>
        <v>54789</v>
      </c>
      <c r="F563" s="1">
        <f ca="1">IF(AND(AgentTierChange[[#This Row],[Tier Start Date]]&lt;=TODAY(),AgentTierChange[[#This Row],[Tier End Date]]&gt;TODAY()),1,0)</f>
        <v>1</v>
      </c>
      <c r="G563" s="1">
        <f>IFERROR(IF((_xlfn.XLOOKUP(AgentTierChange[[#This Row],[Agent Name]],MasterAgentList[Agent Name],MasterAgentList[Status])=""),1,0),"")</f>
        <v>1</v>
      </c>
      <c r="H563" s="18">
        <f>_xlfn.XLOOKUP(AgentTierChange[[#This Row],[Agent Name]],MasterAgentList[Agent Name],MasterAgentList[Live Start Date])</f>
        <v>44144</v>
      </c>
      <c r="I563" s="20">
        <f>_xlfn.XLOOKUP(AgentTierChange[[#This Row],[FBID]],MasterAgentList[FB ID],MasterAgentList[Wave])</f>
        <v>32</v>
      </c>
      <c r="J563" s="66" t="str">
        <f t="shared" si="8"/>
        <v>Match</v>
      </c>
    </row>
    <row r="564" spans="1:10" x14ac:dyDescent="0.2">
      <c r="A564" s="35" t="str">
        <f>_xlfn.XLOOKUP(AgentTierChange[[#This Row],[Agent Name]],MasterAgentList[Agent Name],MasterAgentList[FB ID])</f>
        <v>100041012160683</v>
      </c>
      <c r="B564" s="1" t="s">
        <v>52</v>
      </c>
      <c r="C564" s="1" t="s">
        <v>43</v>
      </c>
      <c r="D564" s="18">
        <v>43718</v>
      </c>
      <c r="E564" s="19">
        <f>IF(AgentTierChange[[#This Row],[Tier]]="Nesting",AgentTierChange[[#This Row],[Live Start Date]]+89,IF(AgentTierChange[[#This Row],[Agent Name]]&lt;&gt;B565,54789,""))</f>
        <v>43807</v>
      </c>
      <c r="F564" s="1">
        <f ca="1">IF(AND(AgentTierChange[[#This Row],[Tier Start Date]]&lt;=TODAY(),AgentTierChange[[#This Row],[Tier End Date]]&gt;TODAY()),1,0)</f>
        <v>0</v>
      </c>
      <c r="G564" s="21">
        <f>IFERROR(IF((_xlfn.XLOOKUP(AgentTierChange[[#This Row],[Agent Name]],MasterAgentList[Agent Name],MasterAgentList[Status])=""),1,0),"")</f>
        <v>0</v>
      </c>
      <c r="H564" s="18">
        <f>_xlfn.XLOOKUP(AgentTierChange[[#This Row],[Agent Name]],MasterAgentList[Agent Name],MasterAgentList[Live Start Date])</f>
        <v>43718</v>
      </c>
      <c r="I564" s="20">
        <f>_xlfn.XLOOKUP(AgentTierChange[[#This Row],[FBID]],MasterAgentList[FB ID],MasterAgentList[Wave])</f>
        <v>23</v>
      </c>
      <c r="J564" s="66" t="str">
        <f t="shared" si="8"/>
        <v/>
      </c>
    </row>
    <row r="565" spans="1:10" x14ac:dyDescent="0.2">
      <c r="A565" s="35" t="str">
        <f>_xlfn.XLOOKUP(AgentTierChange[[#This Row],[Agent Name]],MasterAgentList[Agent Name],MasterAgentList[FB ID])</f>
        <v>100041012160683</v>
      </c>
      <c r="B565" s="1" t="s">
        <v>52</v>
      </c>
      <c r="C565" s="1" t="s">
        <v>53</v>
      </c>
      <c r="D565" s="18">
        <v>43808</v>
      </c>
      <c r="E565" s="19">
        <v>43861</v>
      </c>
      <c r="F565" s="1">
        <f ca="1">IF(AND(AgentTierChange[[#This Row],[Tier Start Date]]&lt;=TODAY(),AgentTierChange[[#This Row],[Tier End Date]]&gt;TODAY()),1,0)</f>
        <v>0</v>
      </c>
      <c r="G565" s="1">
        <f>IFERROR(IF((_xlfn.XLOOKUP(AgentTierChange[[#This Row],[Agent Name]],MasterAgentList[Agent Name],MasterAgentList[Status])=""),1,0),"")</f>
        <v>0</v>
      </c>
      <c r="H565" s="18">
        <f>_xlfn.XLOOKUP(AgentTierChange[[#This Row],[Agent Name]],MasterAgentList[Agent Name],MasterAgentList[Live Start Date])</f>
        <v>43718</v>
      </c>
      <c r="I565" s="20">
        <f>_xlfn.XLOOKUP(AgentTierChange[[#This Row],[FBID]],MasterAgentList[FB ID],MasterAgentList[Wave])</f>
        <v>23</v>
      </c>
      <c r="J565" s="66" t="str">
        <f t="shared" si="8"/>
        <v>Match</v>
      </c>
    </row>
    <row r="566" spans="1:10" x14ac:dyDescent="0.2">
      <c r="A566" s="35" t="str">
        <f>_xlfn.XLOOKUP(AgentTierChange[[#This Row],[Agent Name]],MasterAgentList[Agent Name],MasterAgentList[FB ID])</f>
        <v>100041012160683</v>
      </c>
      <c r="B566" s="1" t="s">
        <v>52</v>
      </c>
      <c r="C566" s="1" t="s">
        <v>51</v>
      </c>
      <c r="D566" s="18">
        <v>43862</v>
      </c>
      <c r="E566" s="19">
        <v>44135</v>
      </c>
      <c r="F566" s="1">
        <f ca="1">IF(AND(AgentTierChange[[#This Row],[Tier Start Date]]&lt;=TODAY(),AgentTierChange[[#This Row],[Tier End Date]]&gt;TODAY()),1,0)</f>
        <v>0</v>
      </c>
      <c r="G566" s="1">
        <f>IFERROR(IF((_xlfn.XLOOKUP(AgentTierChange[[#This Row],[Agent Name]],MasterAgentList[Agent Name],MasterAgentList[Status])=""),1,0),"")</f>
        <v>0</v>
      </c>
      <c r="H566" s="18">
        <f>_xlfn.XLOOKUP(AgentTierChange[[#This Row],[Agent Name]],MasterAgentList[Agent Name],MasterAgentList[Live Start Date])</f>
        <v>43718</v>
      </c>
      <c r="I566" s="20">
        <f>_xlfn.XLOOKUP(AgentTierChange[[#This Row],[FBID]],MasterAgentList[FB ID],MasterAgentList[Wave])</f>
        <v>23</v>
      </c>
      <c r="J566" s="66" t="str">
        <f t="shared" si="8"/>
        <v>Match</v>
      </c>
    </row>
    <row r="567" spans="1:10" x14ac:dyDescent="0.2">
      <c r="A567" s="35" t="str">
        <f>_xlfn.XLOOKUP(AgentTierChange[[#This Row],[Agent Name]],MasterAgentList[Agent Name],MasterAgentList[FB ID])</f>
        <v>100041012160683</v>
      </c>
      <c r="B567" s="1" t="s">
        <v>52</v>
      </c>
      <c r="C567" s="1" t="s">
        <v>100</v>
      </c>
      <c r="D567" s="18">
        <v>44136</v>
      </c>
      <c r="E567" s="19">
        <v>44255</v>
      </c>
      <c r="F567" s="1">
        <f ca="1">IF(AND(AgentTierChange[[#This Row],[Tier Start Date]]&lt;=TODAY(),AgentTierChange[[#This Row],[Tier End Date]]&gt;TODAY()),1,0)</f>
        <v>0</v>
      </c>
      <c r="G567" s="1">
        <f>IFERROR(IF((_xlfn.XLOOKUP(AgentTierChange[[#This Row],[Agent Name]],MasterAgentList[Agent Name],MasterAgentList[Status])=""),1,0),"")</f>
        <v>0</v>
      </c>
      <c r="H567" s="18">
        <f>_xlfn.XLOOKUP(AgentTierChange[[#This Row],[Agent Name]],MasterAgentList[Agent Name],MasterAgentList[Live Start Date])</f>
        <v>43718</v>
      </c>
      <c r="I567" s="20">
        <f>_xlfn.XLOOKUP(AgentTierChange[[#This Row],[FBID]],MasterAgentList[FB ID],MasterAgentList[Wave])</f>
        <v>23</v>
      </c>
      <c r="J567" s="66" t="str">
        <f t="shared" si="8"/>
        <v>Match</v>
      </c>
    </row>
    <row r="568" spans="1:10" x14ac:dyDescent="0.2">
      <c r="A568" s="35" t="str">
        <f>_xlfn.XLOOKUP(AgentTierChange[[#This Row],[Agent Name]],MasterAgentList[Agent Name],MasterAgentList[FB ID])</f>
        <v>100041012160683</v>
      </c>
      <c r="B568" s="1" t="s">
        <v>52</v>
      </c>
      <c r="C568" s="1" t="s">
        <v>127</v>
      </c>
      <c r="D568" s="18">
        <v>44256</v>
      </c>
      <c r="E568" s="19">
        <f>IF(AgentTierChange[[#This Row],[Tier]]="Nesting",AgentTierChange[[#This Row],[Live Start Date]]+89,IF(AgentTierChange[[#This Row],[Agent Name]]&lt;&gt;B569,54789,""))</f>
        <v>54789</v>
      </c>
      <c r="F568" s="1">
        <f ca="1">IF(AND(AgentTierChange[[#This Row],[Tier Start Date]]&lt;=TODAY(),AgentTierChange[[#This Row],[Tier End Date]]&gt;TODAY()),1,0)</f>
        <v>1</v>
      </c>
      <c r="G568" s="1">
        <f>IFERROR(IF((_xlfn.XLOOKUP(AgentTierChange[[#This Row],[Agent Name]],MasterAgentList[Agent Name],MasterAgentList[Status])=""),1,0),"")</f>
        <v>0</v>
      </c>
      <c r="H568" s="18">
        <f>_xlfn.XLOOKUP(AgentTierChange[[#This Row],[Agent Name]],MasterAgentList[Agent Name],MasterAgentList[Live Start Date])</f>
        <v>43718</v>
      </c>
      <c r="I568" s="20">
        <f>_xlfn.XLOOKUP(AgentTierChange[[#This Row],[FBID]],MasterAgentList[FB ID],MasterAgentList[Wave])</f>
        <v>23</v>
      </c>
      <c r="J568" s="66" t="str">
        <f t="shared" si="8"/>
        <v>Match</v>
      </c>
    </row>
    <row r="569" spans="1:10" x14ac:dyDescent="0.2">
      <c r="A569" s="35" t="str">
        <f>_xlfn.XLOOKUP(AgentTierChange[[#This Row],[Agent Name]],MasterAgentList[Agent Name],MasterAgentList[FB ID])</f>
        <v>100025462811271</v>
      </c>
      <c r="B569" s="1" t="s">
        <v>159</v>
      </c>
      <c r="C569" s="1" t="s">
        <v>127</v>
      </c>
      <c r="D569" s="18">
        <v>43227</v>
      </c>
      <c r="E569" s="19">
        <f>IF(AgentTierChange[[#This Row],[Tier]]="Nesting",AgentTierChange[[#This Row],[Live Start Date]]+89,IF(AgentTierChange[[#This Row],[Agent Name]]&lt;&gt;B570,54789,""))</f>
        <v>54789</v>
      </c>
      <c r="F569" s="1">
        <f ca="1">IF(AND(AgentTierChange[[#This Row],[Tier Start Date]]&lt;=TODAY(),AgentTierChange[[#This Row],[Tier End Date]]&gt;TODAY()),1,0)</f>
        <v>1</v>
      </c>
      <c r="G569" s="21">
        <f>IFERROR(IF((_xlfn.XLOOKUP(AgentTierChange[[#This Row],[Agent Name]],MasterAgentList[Agent Name],MasterAgentList[Status])=""),1,0),"")</f>
        <v>0</v>
      </c>
      <c r="H569" s="18">
        <f>_xlfn.XLOOKUP(AgentTierChange[[#This Row],[Agent Name]],MasterAgentList[Agent Name],MasterAgentList[Live Start Date])</f>
        <v>43227</v>
      </c>
      <c r="I569" s="20">
        <f>_xlfn.XLOOKUP(AgentTierChange[[#This Row],[FBID]],MasterAgentList[FB ID],MasterAgentList[Wave])</f>
        <v>11</v>
      </c>
      <c r="J569" s="66" t="str">
        <f t="shared" si="8"/>
        <v/>
      </c>
    </row>
    <row r="570" spans="1:10" x14ac:dyDescent="0.2">
      <c r="A570" s="35" t="str">
        <f>_xlfn.XLOOKUP(AgentTierChange[[#This Row],[Agent Name]],MasterAgentList[Agent Name],MasterAgentList[FB ID])</f>
        <v>100027272126140</v>
      </c>
      <c r="B570" s="23" t="s">
        <v>142</v>
      </c>
      <c r="C570" s="1" t="s">
        <v>43</v>
      </c>
      <c r="D570" s="18">
        <v>44263</v>
      </c>
      <c r="E570" s="19">
        <f>IF(AgentTierChange[[#This Row],[Tier]]="Nesting",AgentTierChange[[#This Row],[Live Start Date]]+89,IF(AgentTierChange[[#This Row],[Agent Name]]&lt;&gt;B571,54789,""))</f>
        <v>44352</v>
      </c>
      <c r="F570" s="1">
        <f ca="1">IF(AND(AgentTierChange[[#This Row],[Tier Start Date]]&lt;=TODAY(),AgentTierChange[[#This Row],[Tier End Date]]&gt;TODAY()),1,0)</f>
        <v>0</v>
      </c>
      <c r="G570" s="21">
        <f>IFERROR(IF((_xlfn.XLOOKUP(AgentTierChange[[#This Row],[Agent Name]],MasterAgentList[Agent Name],MasterAgentList[Status])=""),1,0),"")</f>
        <v>0</v>
      </c>
      <c r="H570" s="18">
        <f>_xlfn.XLOOKUP(AgentTierChange[[#This Row],[Agent Name]],MasterAgentList[Agent Name],MasterAgentList[Live Start Date])</f>
        <v>44263</v>
      </c>
      <c r="I570" s="20">
        <f>_xlfn.XLOOKUP(AgentTierChange[[#This Row],[FBID]],MasterAgentList[FB ID],MasterAgentList[Wave])</f>
        <v>34</v>
      </c>
      <c r="J570" s="66" t="str">
        <f t="shared" si="8"/>
        <v/>
      </c>
    </row>
    <row r="571" spans="1:10" x14ac:dyDescent="0.2">
      <c r="A571" s="35" t="str">
        <f>_xlfn.XLOOKUP(AgentTierChange[[#This Row],[Agent Name]],MasterAgentList[Agent Name],MasterAgentList[FB ID])</f>
        <v>100027272126140</v>
      </c>
      <c r="B571" s="23" t="s">
        <v>142</v>
      </c>
      <c r="C571" s="1" t="s">
        <v>53</v>
      </c>
      <c r="D571" s="18">
        <v>44353</v>
      </c>
      <c r="E571" s="19">
        <f>IF(AgentTierChange[[#This Row],[Tier]]="Nesting",AgentTierChange[[#This Row],[Live Start Date]]+89,IF(AgentTierChange[[#This Row],[Agent Name]]&lt;&gt;B572,54789,""))</f>
        <v>54789</v>
      </c>
      <c r="F571" s="1">
        <f ca="1">IF(AND(AgentTierChange[[#This Row],[Tier Start Date]]&lt;=TODAY(),AgentTierChange[[#This Row],[Tier End Date]]&gt;TODAY()),1,0)</f>
        <v>1</v>
      </c>
      <c r="G571" s="21">
        <f>IFERROR(IF((_xlfn.XLOOKUP(AgentTierChange[[#This Row],[Agent Name]],MasterAgentList[Agent Name],MasterAgentList[Status])=""),1,0),"")</f>
        <v>0</v>
      </c>
      <c r="H571" s="18">
        <f>_xlfn.XLOOKUP(AgentTierChange[[#This Row],[Agent Name]],MasterAgentList[Agent Name],MasterAgentList[Live Start Date])</f>
        <v>44263</v>
      </c>
      <c r="I571" s="20">
        <f>_xlfn.XLOOKUP(AgentTierChange[[#This Row],[FBID]],MasterAgentList[FB ID],MasterAgentList[Wave])</f>
        <v>34</v>
      </c>
      <c r="J571" s="66" t="str">
        <f t="shared" si="8"/>
        <v>Match</v>
      </c>
    </row>
    <row r="572" spans="1:10" x14ac:dyDescent="0.2">
      <c r="A572" s="35" t="str">
        <f>_xlfn.XLOOKUP(AgentTierChange[[#This Row],[Agent Name]],MasterAgentList[Agent Name],MasterAgentList[FB ID])</f>
        <v>100046211312025</v>
      </c>
      <c r="B572" s="1" t="s">
        <v>72</v>
      </c>
      <c r="C572" s="1" t="s">
        <v>43</v>
      </c>
      <c r="D572" s="18">
        <v>43864</v>
      </c>
      <c r="E572" s="19">
        <f>IF(AgentTierChange[[#This Row],[Tier]]="Nesting",AgentTierChange[[#This Row],[Live Start Date]]+89,IF(AgentTierChange[[#This Row],[Agent Name]]&lt;&gt;B573,54789,""))</f>
        <v>43953</v>
      </c>
      <c r="F572" s="1">
        <f ca="1">IF(AND(AgentTierChange[[#This Row],[Tier Start Date]]&lt;=TODAY(),AgentTierChange[[#This Row],[Tier End Date]]&gt;TODAY()),1,0)</f>
        <v>0</v>
      </c>
      <c r="G572" s="1">
        <f>IFERROR(IF((_xlfn.XLOOKUP(AgentTierChange[[#This Row],[Agent Name]],MasterAgentList[Agent Name],MasterAgentList[Status])=""),1,0),"")</f>
        <v>1</v>
      </c>
      <c r="H572" s="18">
        <f>_xlfn.XLOOKUP(AgentTierChange[[#This Row],[Agent Name]],MasterAgentList[Agent Name],MasterAgentList[Live Start Date])</f>
        <v>43864</v>
      </c>
      <c r="I572" s="20">
        <f>_xlfn.XLOOKUP(AgentTierChange[[#This Row],[FBID]],MasterAgentList[FB ID],MasterAgentList[Wave])</f>
        <v>26</v>
      </c>
      <c r="J572" s="66" t="str">
        <f t="shared" si="8"/>
        <v/>
      </c>
    </row>
    <row r="573" spans="1:10" x14ac:dyDescent="0.2">
      <c r="A573" s="35" t="str">
        <f>_xlfn.XLOOKUP(AgentTierChange[[#This Row],[Agent Name]],MasterAgentList[Agent Name],MasterAgentList[FB ID])</f>
        <v>100046211312025</v>
      </c>
      <c r="B573" s="1" t="s">
        <v>72</v>
      </c>
      <c r="C573" s="1" t="s">
        <v>53</v>
      </c>
      <c r="D573" s="18">
        <v>43954</v>
      </c>
      <c r="E573" s="19">
        <v>44029</v>
      </c>
      <c r="F573" s="1">
        <f ca="1">IF(AND(AgentTierChange[[#This Row],[Tier Start Date]]&lt;=TODAY(),AgentTierChange[[#This Row],[Tier End Date]]&gt;TODAY()),1,0)</f>
        <v>0</v>
      </c>
      <c r="G573" s="1">
        <f>IFERROR(IF((_xlfn.XLOOKUP(AgentTierChange[[#This Row],[Agent Name]],MasterAgentList[Agent Name],MasterAgentList[Status])=""),1,0),"")</f>
        <v>1</v>
      </c>
      <c r="H573" s="18">
        <f>_xlfn.XLOOKUP(AgentTierChange[[#This Row],[Agent Name]],MasterAgentList[Agent Name],MasterAgentList[Live Start Date])</f>
        <v>43864</v>
      </c>
      <c r="I573" s="20">
        <f>_xlfn.XLOOKUP(AgentTierChange[[#This Row],[FBID]],MasterAgentList[FB ID],MasterAgentList[Wave])</f>
        <v>26</v>
      </c>
      <c r="J573" s="66" t="str">
        <f t="shared" si="8"/>
        <v>Match</v>
      </c>
    </row>
    <row r="574" spans="1:10" x14ac:dyDescent="0.2">
      <c r="A574" s="35" t="str">
        <f>_xlfn.XLOOKUP(AgentTierChange[[#This Row],[Agent Name]],MasterAgentList[Agent Name],MasterAgentList[FB ID])</f>
        <v>100046211312025</v>
      </c>
      <c r="B574" s="1" t="s">
        <v>72</v>
      </c>
      <c r="C574" s="1" t="s">
        <v>87</v>
      </c>
      <c r="D574" s="18">
        <v>44030</v>
      </c>
      <c r="E574" s="19">
        <v>44030</v>
      </c>
      <c r="F574" s="1">
        <f ca="1">IF(AND(AgentTierChange[[#This Row],[Tier Start Date]]&lt;=TODAY(),AgentTierChange[[#This Row],[Tier End Date]]&gt;TODAY()),1,0)</f>
        <v>0</v>
      </c>
      <c r="G574" s="21">
        <f>IFERROR(IF((_xlfn.XLOOKUP(AgentTierChange[[#This Row],[Agent Name]],MasterAgentList[Agent Name],MasterAgentList[Status])=""),1,0),"")</f>
        <v>1</v>
      </c>
      <c r="H574" s="18">
        <f>_xlfn.XLOOKUP(AgentTierChange[[#This Row],[Agent Name]],MasterAgentList[Agent Name],MasterAgentList[Live Start Date])</f>
        <v>43864</v>
      </c>
      <c r="I574" s="20">
        <f>_xlfn.XLOOKUP(AgentTierChange[[#This Row],[FBID]],MasterAgentList[FB ID],MasterAgentList[Wave])</f>
        <v>26</v>
      </c>
      <c r="J574" s="66" t="str">
        <f t="shared" si="8"/>
        <v>Match</v>
      </c>
    </row>
    <row r="575" spans="1:10" x14ac:dyDescent="0.2">
      <c r="A575" s="35" t="str">
        <f>_xlfn.XLOOKUP(AgentTierChange[[#This Row],[Agent Name]],MasterAgentList[Agent Name],MasterAgentList[FB ID])</f>
        <v>100046211312025</v>
      </c>
      <c r="B575" s="1" t="s">
        <v>72</v>
      </c>
      <c r="C575" s="1" t="s">
        <v>53</v>
      </c>
      <c r="D575" s="18">
        <v>44031</v>
      </c>
      <c r="E575" s="19">
        <v>44050</v>
      </c>
      <c r="F575" s="1">
        <f ca="1">IF(AND(AgentTierChange[[#This Row],[Tier Start Date]]&lt;=TODAY(),AgentTierChange[[#This Row],[Tier End Date]]&gt;TODAY()),1,0)</f>
        <v>0</v>
      </c>
      <c r="G575" s="21">
        <f>IFERROR(IF((_xlfn.XLOOKUP(AgentTierChange[[#This Row],[Agent Name]],MasterAgentList[Agent Name],MasterAgentList[Status])=""),1,0),"")</f>
        <v>1</v>
      </c>
      <c r="H575" s="18">
        <f>_xlfn.XLOOKUP(AgentTierChange[[#This Row],[Agent Name]],MasterAgentList[Agent Name],MasterAgentList[Live Start Date])</f>
        <v>43864</v>
      </c>
      <c r="I575" s="20">
        <f>_xlfn.XLOOKUP(AgentTierChange[[#This Row],[FBID]],MasterAgentList[FB ID],MasterAgentList[Wave])</f>
        <v>26</v>
      </c>
      <c r="J575" s="66" t="str">
        <f t="shared" si="8"/>
        <v>Match</v>
      </c>
    </row>
    <row r="576" spans="1:10" x14ac:dyDescent="0.2">
      <c r="A576" s="35" t="str">
        <f>_xlfn.XLOOKUP(AgentTierChange[[#This Row],[Agent Name]],MasterAgentList[Agent Name],MasterAgentList[FB ID])</f>
        <v>100046211312025</v>
      </c>
      <c r="B576" s="1" t="s">
        <v>72</v>
      </c>
      <c r="C576" s="1" t="s">
        <v>51</v>
      </c>
      <c r="D576" s="18">
        <v>44051</v>
      </c>
      <c r="E576" s="19">
        <v>44247</v>
      </c>
      <c r="F576" s="1">
        <f ca="1">IF(AND(AgentTierChange[[#This Row],[Tier Start Date]]&lt;=TODAY(),AgentTierChange[[#This Row],[Tier End Date]]&gt;TODAY()),1,0)</f>
        <v>0</v>
      </c>
      <c r="G576" s="1">
        <f>IFERROR(IF((_xlfn.XLOOKUP(AgentTierChange[[#This Row],[Agent Name]],MasterAgentList[Agent Name],MasterAgentList[Status])=""),1,0),"")</f>
        <v>1</v>
      </c>
      <c r="H576" s="18">
        <f>_xlfn.XLOOKUP(AgentTierChange[[#This Row],[Agent Name]],MasterAgentList[Agent Name],MasterAgentList[Live Start Date])</f>
        <v>43864</v>
      </c>
      <c r="I576" s="20">
        <f>_xlfn.XLOOKUP(AgentTierChange[[#This Row],[FBID]],MasterAgentList[FB ID],MasterAgentList[Wave])</f>
        <v>26</v>
      </c>
      <c r="J576" s="66" t="str">
        <f t="shared" si="8"/>
        <v>Match</v>
      </c>
    </row>
    <row r="577" spans="1:10" x14ac:dyDescent="0.2">
      <c r="A577" s="35" t="str">
        <f>_xlfn.XLOOKUP(AgentTierChange[[#This Row],[Agent Name]],MasterAgentList[Agent Name],MasterAgentList[FB ID])</f>
        <v>100046211312025</v>
      </c>
      <c r="B577" s="1" t="s">
        <v>72</v>
      </c>
      <c r="C577" s="1" t="s">
        <v>100</v>
      </c>
      <c r="D577" s="18">
        <v>44248</v>
      </c>
      <c r="E577" s="19">
        <f>IF(AgentTierChange[[#This Row],[Tier]]="Nesting",AgentTierChange[[#This Row],[Live Start Date]]+89,IF(AgentTierChange[[#This Row],[Agent Name]]&lt;&gt;B578,54789,""))</f>
        <v>54789</v>
      </c>
      <c r="F577" s="1">
        <f ca="1">IF(AND(AgentTierChange[[#This Row],[Tier Start Date]]&lt;=TODAY(),AgentTierChange[[#This Row],[Tier End Date]]&gt;TODAY()),1,0)</f>
        <v>1</v>
      </c>
      <c r="G577" s="1">
        <f>IFERROR(IF((_xlfn.XLOOKUP(AgentTierChange[[#This Row],[Agent Name]],MasterAgentList[Agent Name],MasterAgentList[Status])=""),1,0),"")</f>
        <v>1</v>
      </c>
      <c r="H577" s="18">
        <f>_xlfn.XLOOKUP(AgentTierChange[[#This Row],[Agent Name]],MasterAgentList[Agent Name],MasterAgentList[Live Start Date])</f>
        <v>43864</v>
      </c>
      <c r="I577" s="20">
        <f>_xlfn.XLOOKUP(AgentTierChange[[#This Row],[FBID]],MasterAgentList[FB ID],MasterAgentList[Wave])</f>
        <v>26</v>
      </c>
      <c r="J577" s="66" t="str">
        <f t="shared" si="8"/>
        <v>Match</v>
      </c>
    </row>
    <row r="578" spans="1:10" x14ac:dyDescent="0.2">
      <c r="A578" s="87" t="str">
        <f>_xlfn.XLOOKUP(AgentTierChange[[#This Row],[Agent Name]],MasterAgentList[Agent Name],MasterAgentList[FB ID])</f>
        <v>100067942314597</v>
      </c>
      <c r="B578" s="20" t="s">
        <v>356</v>
      </c>
      <c r="C578" s="5" t="s">
        <v>43</v>
      </c>
      <c r="D578" s="24">
        <v>44361</v>
      </c>
      <c r="E578" s="19">
        <f>IF(AgentTierChange[[#This Row],[Tier]]="Nesting",AgentTierChange[[#This Row],[Live Start Date]]+89,IF(AgentTierChange[[#This Row],[Agent Name]]&lt;&gt;B579,54789,""))</f>
        <v>44450</v>
      </c>
      <c r="F578" s="2">
        <f ca="1">IF(AND(AgentTierChange[[#This Row],[Tier Start Date]]&lt;=TODAY(),AgentTierChange[[#This Row],[Tier End Date]]&gt;TODAY()),1,0)</f>
        <v>0</v>
      </c>
      <c r="G578" s="2">
        <f>IFERROR(IF((_xlfn.XLOOKUP(AgentTierChange[[#This Row],[Agent Name]],MasterAgentList[Agent Name],MasterAgentList[Status])=""),1,0),"")</f>
        <v>0</v>
      </c>
      <c r="H578" s="22">
        <f>_xlfn.XLOOKUP(AgentTierChange[[#This Row],[Agent Name]],MasterAgentList[Agent Name],MasterAgentList[Live Start Date])</f>
        <v>44361</v>
      </c>
      <c r="I578" s="20">
        <f>_xlfn.XLOOKUP(AgentTierChange[[#This Row],[FBID]],MasterAgentList[FB ID],MasterAgentList[Wave])</f>
        <v>38</v>
      </c>
      <c r="J578" s="66" t="str">
        <f t="shared" ref="J578:J641" si="9">IF(B578=B577,IF(E577&lt;D578,"Match","Date Issue"),"")</f>
        <v/>
      </c>
    </row>
    <row r="579" spans="1:10" x14ac:dyDescent="0.2">
      <c r="A579" s="87" t="str">
        <f>_xlfn.XLOOKUP(AgentTierChange[[#This Row],[Agent Name]],MasterAgentList[Agent Name],MasterAgentList[FB ID])</f>
        <v>100067942314597</v>
      </c>
      <c r="B579" s="20" t="s">
        <v>356</v>
      </c>
      <c r="C579" s="5" t="s">
        <v>53</v>
      </c>
      <c r="D579" s="24">
        <v>44451</v>
      </c>
      <c r="E579" s="19">
        <f>IF(AgentTierChange[[#This Row],[Tier]]="Nesting",AgentTierChange[[#This Row],[Live Start Date]]+89,IF(AgentTierChange[[#This Row],[Agent Name]]&lt;&gt;B580,54789,""))</f>
        <v>54789</v>
      </c>
      <c r="F579" s="2">
        <f ca="1">IF(AND(AgentTierChange[[#This Row],[Tier Start Date]]&lt;=TODAY(),AgentTierChange[[#This Row],[Tier End Date]]&gt;TODAY()),1,0)</f>
        <v>1</v>
      </c>
      <c r="G579" s="2">
        <f>IFERROR(IF((_xlfn.XLOOKUP(AgentTierChange[[#This Row],[Agent Name]],MasterAgentList[Agent Name],MasterAgentList[Status])=""),1,0),"")</f>
        <v>0</v>
      </c>
      <c r="H579" s="22">
        <f>_xlfn.XLOOKUP(AgentTierChange[[#This Row],[Agent Name]],MasterAgentList[Agent Name],MasterAgentList[Live Start Date])</f>
        <v>44361</v>
      </c>
      <c r="I579" s="20">
        <f>_xlfn.XLOOKUP(AgentTierChange[[#This Row],[FBID]],MasterAgentList[FB ID],MasterAgentList[Wave])</f>
        <v>38</v>
      </c>
      <c r="J579" s="66" t="str">
        <f t="shared" si="9"/>
        <v>Match</v>
      </c>
    </row>
    <row r="580" spans="1:10" x14ac:dyDescent="0.2">
      <c r="A580" s="88" t="str">
        <f>_xlfn.XLOOKUP(AgentTierChange[[#This Row],[Agent Name]],MasterAgentList[Agent Name],MasterAgentList[FB ID])</f>
        <v>100072516904396</v>
      </c>
      <c r="B580" s="64" t="s">
        <v>6345</v>
      </c>
      <c r="C580" s="1" t="s">
        <v>43</v>
      </c>
      <c r="D580" s="65">
        <v>44460</v>
      </c>
      <c r="E580" s="19">
        <f>IF(AgentTierChange[[#This Row],[Tier]]="Nesting",AgentTierChange[[#This Row],[Live Start Date]]+89,IF(AgentTierChange[[#This Row],[Agent Name]]&lt;&gt;B581,54789,""))</f>
        <v>44549</v>
      </c>
      <c r="F580" s="66">
        <f ca="1">IF(AND(AgentTierChange[[#This Row],[Tier Start Date]]&lt;=TODAY(),AgentTierChange[[#This Row],[Tier End Date]]&gt;TODAY()),1,0)</f>
        <v>1</v>
      </c>
      <c r="G580" s="66">
        <f>IFERROR(IF((_xlfn.XLOOKUP(AgentTierChange[[#This Row],[Agent Name]],MasterAgentList[Agent Name],MasterAgentList[Status])=""),1,0),"")</f>
        <v>1</v>
      </c>
      <c r="H580" s="67">
        <f>_xlfn.XLOOKUP(AgentTierChange[[#This Row],[Agent Name]],MasterAgentList[Agent Name],MasterAgentList[Live Start Date])</f>
        <v>44460</v>
      </c>
      <c r="I580" s="66">
        <f>_xlfn.XLOOKUP(AgentTierChange[[#This Row],[FBID]],MasterAgentList[FB ID],MasterAgentList[Wave])</f>
        <v>42</v>
      </c>
      <c r="J580" s="66" t="str">
        <f t="shared" si="9"/>
        <v/>
      </c>
    </row>
    <row r="581" spans="1:10" x14ac:dyDescent="0.2">
      <c r="A581" s="88" t="str">
        <f>_xlfn.XLOOKUP(AgentTierChange[[#This Row],[Agent Name]],MasterAgentList[Agent Name],MasterAgentList[FB ID])</f>
        <v>100072516904396</v>
      </c>
      <c r="B581" s="64" t="s">
        <v>6345</v>
      </c>
      <c r="C581" s="64" t="s">
        <v>53</v>
      </c>
      <c r="D581" s="65">
        <v>44550</v>
      </c>
      <c r="E581" s="19">
        <f>IF(AgentTierChange[[#This Row],[Tier]]="Nesting",AgentTierChange[[#This Row],[Live Start Date]]+89,IF(AgentTierChange[[#This Row],[Agent Name]]&lt;&gt;B582,54789,""))</f>
        <v>54789</v>
      </c>
      <c r="F581" s="66">
        <f ca="1">IF(AND(AgentTierChange[[#This Row],[Tier Start Date]]&lt;=TODAY(),AgentTierChange[[#This Row],[Tier End Date]]&gt;TODAY()),1,0)</f>
        <v>0</v>
      </c>
      <c r="G581" s="66">
        <f>IFERROR(IF((_xlfn.XLOOKUP(AgentTierChange[[#This Row],[Agent Name]],MasterAgentList[Agent Name],MasterAgentList[Status])=""),1,0),"")</f>
        <v>1</v>
      </c>
      <c r="H581" s="67">
        <f>_xlfn.XLOOKUP(AgentTierChange[[#This Row],[Agent Name]],MasterAgentList[Agent Name],MasterAgentList[Live Start Date])</f>
        <v>44460</v>
      </c>
      <c r="I581" s="66">
        <f>_xlfn.XLOOKUP(AgentTierChange[[#This Row],[FBID]],MasterAgentList[FB ID],MasterAgentList[Wave])</f>
        <v>42</v>
      </c>
      <c r="J581" s="66" t="str">
        <f t="shared" si="9"/>
        <v>Match</v>
      </c>
    </row>
    <row r="582" spans="1:10" x14ac:dyDescent="0.2">
      <c r="A582" s="35" t="str">
        <f>_xlfn.XLOOKUP(AgentTierChange[[#This Row],[Agent Name]],MasterAgentList[Agent Name],MasterAgentList[FB ID])</f>
        <v>100029232258103</v>
      </c>
      <c r="B582" s="1" t="s">
        <v>30</v>
      </c>
      <c r="C582" s="1" t="s">
        <v>127</v>
      </c>
      <c r="D582" s="18">
        <v>43410</v>
      </c>
      <c r="E582" s="19">
        <f>IF(AgentTierChange[[#This Row],[Tier]]="Nesting",AgentTierChange[[#This Row],[Live Start Date]]+89,IF(AgentTierChange[[#This Row],[Agent Name]]&lt;&gt;B583,54789,""))</f>
        <v>54789</v>
      </c>
      <c r="F582" s="1">
        <f ca="1">IF(AND(AgentTierChange[[#This Row],[Tier Start Date]]&lt;=TODAY(),AgentTierChange[[#This Row],[Tier End Date]]&gt;TODAY()),1,0)</f>
        <v>1</v>
      </c>
      <c r="G582" s="1">
        <f>IFERROR(IF((_xlfn.XLOOKUP(AgentTierChange[[#This Row],[Agent Name]],MasterAgentList[Agent Name],MasterAgentList[Status])=""),1,0),"")</f>
        <v>0</v>
      </c>
      <c r="H582" s="18">
        <f>_xlfn.XLOOKUP(AgentTierChange[[#This Row],[Agent Name]],MasterAgentList[Agent Name],MasterAgentList[Live Start Date])</f>
        <v>43410</v>
      </c>
      <c r="I582" s="20">
        <f>_xlfn.XLOOKUP(AgentTierChange[[#This Row],[FBID]],MasterAgentList[FB ID],MasterAgentList[Wave])</f>
        <v>14</v>
      </c>
      <c r="J582" s="66" t="str">
        <f t="shared" si="9"/>
        <v/>
      </c>
    </row>
    <row r="583" spans="1:10" x14ac:dyDescent="0.2">
      <c r="A583" s="87" t="str">
        <f>_xlfn.XLOOKUP(AgentTierChange[[#This Row],[Agent Name]],MasterAgentList[Agent Name],MasterAgentList[FB ID])</f>
        <v>100068193552052</v>
      </c>
      <c r="B583" s="20" t="s">
        <v>357</v>
      </c>
      <c r="C583" s="5" t="s">
        <v>43</v>
      </c>
      <c r="D583" s="24">
        <v>44361</v>
      </c>
      <c r="E583" s="19">
        <f>IF(AgentTierChange[[#This Row],[Tier]]="Nesting",AgentTierChange[[#This Row],[Live Start Date]]+89,IF(AgentTierChange[[#This Row],[Agent Name]]&lt;&gt;B584,54789,""))</f>
        <v>44450</v>
      </c>
      <c r="F583" s="2">
        <f ca="1">IF(AND(AgentTierChange[[#This Row],[Tier Start Date]]&lt;=TODAY(),AgentTierChange[[#This Row],[Tier End Date]]&gt;TODAY()),1,0)</f>
        <v>0</v>
      </c>
      <c r="G583" s="2">
        <f>IFERROR(IF((_xlfn.XLOOKUP(AgentTierChange[[#This Row],[Agent Name]],MasterAgentList[Agent Name],MasterAgentList[Status])=""),1,0),"")</f>
        <v>1</v>
      </c>
      <c r="H583" s="22">
        <f>_xlfn.XLOOKUP(AgentTierChange[[#This Row],[Agent Name]],MasterAgentList[Agent Name],MasterAgentList[Live Start Date])</f>
        <v>44361</v>
      </c>
      <c r="I583" s="20">
        <f>_xlfn.XLOOKUP(AgentTierChange[[#This Row],[FBID]],MasterAgentList[FB ID],MasterAgentList[Wave])</f>
        <v>38</v>
      </c>
      <c r="J583" s="66" t="str">
        <f t="shared" si="9"/>
        <v/>
      </c>
    </row>
    <row r="584" spans="1:10" x14ac:dyDescent="0.2">
      <c r="A584" s="87" t="str">
        <f>_xlfn.XLOOKUP(AgentTierChange[[#This Row],[Agent Name]],MasterAgentList[Agent Name],MasterAgentList[FB ID])</f>
        <v>100068193552052</v>
      </c>
      <c r="B584" s="20" t="s">
        <v>357</v>
      </c>
      <c r="C584" s="5" t="s">
        <v>53</v>
      </c>
      <c r="D584" s="24">
        <v>44451</v>
      </c>
      <c r="E584" s="19">
        <v>44454</v>
      </c>
      <c r="F584" s="2">
        <f ca="1">IF(AND(AgentTierChange[[#This Row],[Tier Start Date]]&lt;=TODAY(),AgentTierChange[[#This Row],[Tier End Date]]&gt;TODAY()),1,0)</f>
        <v>0</v>
      </c>
      <c r="G584" s="2">
        <f>IFERROR(IF((_xlfn.XLOOKUP(AgentTierChange[[#This Row],[Agent Name]],MasterAgentList[Agent Name],MasterAgentList[Status])=""),1,0),"")</f>
        <v>1</v>
      </c>
      <c r="H584" s="22">
        <f>_xlfn.XLOOKUP(AgentTierChange[[#This Row],[Agent Name]],MasterAgentList[Agent Name],MasterAgentList[Live Start Date])</f>
        <v>44361</v>
      </c>
      <c r="I584" s="20">
        <f>_xlfn.XLOOKUP(AgentTierChange[[#This Row],[FBID]],MasterAgentList[FB ID],MasterAgentList[Wave])</f>
        <v>38</v>
      </c>
      <c r="J584" s="66" t="str">
        <f t="shared" si="9"/>
        <v>Match</v>
      </c>
    </row>
    <row r="585" spans="1:10" x14ac:dyDescent="0.2">
      <c r="A585" s="88" t="str">
        <f>_xlfn.XLOOKUP(AgentTierChange[[#This Row],[Agent Name]],MasterAgentList[Agent Name],MasterAgentList[FB ID])</f>
        <v>100068193552052</v>
      </c>
      <c r="B585" s="61" t="s">
        <v>357</v>
      </c>
      <c r="C585" s="64" t="s">
        <v>51</v>
      </c>
      <c r="D585" s="65">
        <v>44455</v>
      </c>
      <c r="E585" s="19">
        <f>IF(AgentTierChange[[#This Row],[Tier]]="Nesting",AgentTierChange[[#This Row],[Live Start Date]]+89,IF(AgentTierChange[[#This Row],[Agent Name]]&lt;&gt;B586,54789,""))</f>
        <v>54789</v>
      </c>
      <c r="F585" s="66">
        <f ca="1">IF(AND(AgentTierChange[[#This Row],[Tier Start Date]]&lt;=TODAY(),AgentTierChange[[#This Row],[Tier End Date]]&gt;TODAY()),1,0)</f>
        <v>1</v>
      </c>
      <c r="G585" s="66">
        <f>IFERROR(IF((_xlfn.XLOOKUP(AgentTierChange[[#This Row],[Agent Name]],MasterAgentList[Agent Name],MasterAgentList[Status])=""),1,0),"")</f>
        <v>1</v>
      </c>
      <c r="H585" s="67">
        <f>_xlfn.XLOOKUP(AgentTierChange[[#This Row],[Agent Name]],MasterAgentList[Agent Name],MasterAgentList[Live Start Date])</f>
        <v>44361</v>
      </c>
      <c r="I585" s="66">
        <f>_xlfn.XLOOKUP(AgentTierChange[[#This Row],[FBID]],MasterAgentList[FB ID],MasterAgentList[Wave])</f>
        <v>38</v>
      </c>
      <c r="J585" s="66" t="str">
        <f t="shared" si="9"/>
        <v>Match</v>
      </c>
    </row>
    <row r="586" spans="1:10" x14ac:dyDescent="0.2">
      <c r="A586" s="35" t="str">
        <f>_xlfn.XLOOKUP(AgentTierChange[[#This Row],[Agent Name]],MasterAgentList[Agent Name],MasterAgentList[FB ID])</f>
        <v>100048522068446</v>
      </c>
      <c r="B586" s="1" t="s">
        <v>80</v>
      </c>
      <c r="C586" s="1" t="s">
        <v>43</v>
      </c>
      <c r="D586" s="18">
        <v>43899</v>
      </c>
      <c r="E586" s="19">
        <f>IF(AgentTierChange[[#This Row],[Tier]]="Nesting",AgentTierChange[[#This Row],[Live Start Date]]+89,IF(AgentTierChange[[#This Row],[Agent Name]]&lt;&gt;B587,54789,""))</f>
        <v>43988</v>
      </c>
      <c r="F586" s="1">
        <f ca="1">IF(AND(AgentTierChange[[#This Row],[Tier Start Date]]&lt;=TODAY(),AgentTierChange[[#This Row],[Tier End Date]]&gt;TODAY()),1,0)</f>
        <v>0</v>
      </c>
      <c r="G586" s="1">
        <f>IFERROR(IF((_xlfn.XLOOKUP(AgentTierChange[[#This Row],[Agent Name]],MasterAgentList[Agent Name],MasterAgentList[Status])=""),1,0),"")</f>
        <v>1</v>
      </c>
      <c r="H586" s="18">
        <f>_xlfn.XLOOKUP(AgentTierChange[[#This Row],[Agent Name]],MasterAgentList[Agent Name],MasterAgentList[Live Start Date])</f>
        <v>43899</v>
      </c>
      <c r="I586" s="20">
        <f>_xlfn.XLOOKUP(AgentTierChange[[#This Row],[FBID]],MasterAgentList[FB ID],MasterAgentList[Wave])</f>
        <v>27</v>
      </c>
      <c r="J586" s="66" t="str">
        <f t="shared" si="9"/>
        <v/>
      </c>
    </row>
    <row r="587" spans="1:10" x14ac:dyDescent="0.2">
      <c r="A587" s="35" t="str">
        <f>_xlfn.XLOOKUP(AgentTierChange[[#This Row],[Agent Name]],MasterAgentList[Agent Name],MasterAgentList[FB ID])</f>
        <v>100048522068446</v>
      </c>
      <c r="B587" s="1" t="s">
        <v>80</v>
      </c>
      <c r="C587" s="1" t="s">
        <v>53</v>
      </c>
      <c r="D587" s="18">
        <v>43989</v>
      </c>
      <c r="E587" s="19">
        <v>44032</v>
      </c>
      <c r="F587" s="1">
        <f ca="1">IF(AND(AgentTierChange[[#This Row],[Tier Start Date]]&lt;=TODAY(),AgentTierChange[[#This Row],[Tier End Date]]&gt;TODAY()),1,0)</f>
        <v>0</v>
      </c>
      <c r="G587" s="1">
        <f>IFERROR(IF((_xlfn.XLOOKUP(AgentTierChange[[#This Row],[Agent Name]],MasterAgentList[Agent Name],MasterAgentList[Status])=""),1,0),"")</f>
        <v>1</v>
      </c>
      <c r="H587" s="18">
        <f>_xlfn.XLOOKUP(AgentTierChange[[#This Row],[Agent Name]],MasterAgentList[Agent Name],MasterAgentList[Live Start Date])</f>
        <v>43899</v>
      </c>
      <c r="I587" s="20">
        <f>_xlfn.XLOOKUP(AgentTierChange[[#This Row],[FBID]],MasterAgentList[FB ID],MasterAgentList[Wave])</f>
        <v>27</v>
      </c>
      <c r="J587" s="66" t="str">
        <f t="shared" si="9"/>
        <v>Match</v>
      </c>
    </row>
    <row r="588" spans="1:10" x14ac:dyDescent="0.2">
      <c r="A588" s="35" t="str">
        <f>_xlfn.XLOOKUP(AgentTierChange[[#This Row],[Agent Name]],MasterAgentList[Agent Name],MasterAgentList[FB ID])</f>
        <v>100048522068446</v>
      </c>
      <c r="B588" s="1" t="s">
        <v>80</v>
      </c>
      <c r="C588" s="1" t="s">
        <v>87</v>
      </c>
      <c r="D588" s="18">
        <v>44033</v>
      </c>
      <c r="E588" s="19">
        <v>44059</v>
      </c>
      <c r="F588" s="1">
        <f ca="1">IF(AND(AgentTierChange[[#This Row],[Tier Start Date]]&lt;=TODAY(),AgentTierChange[[#This Row],[Tier End Date]]&gt;TODAY()),1,0)</f>
        <v>0</v>
      </c>
      <c r="G588" s="1">
        <f>IFERROR(IF((_xlfn.XLOOKUP(AgentTierChange[[#This Row],[Agent Name]],MasterAgentList[Agent Name],MasterAgentList[Status])=""),1,0),"")</f>
        <v>1</v>
      </c>
      <c r="H588" s="18">
        <f>_xlfn.XLOOKUP(AgentTierChange[[#This Row],[Agent Name]],MasterAgentList[Agent Name],MasterAgentList[Live Start Date])</f>
        <v>43899</v>
      </c>
      <c r="I588" s="20">
        <f>_xlfn.XLOOKUP(AgentTierChange[[#This Row],[FBID]],MasterAgentList[FB ID],MasterAgentList[Wave])</f>
        <v>27</v>
      </c>
      <c r="J588" s="66" t="str">
        <f t="shared" si="9"/>
        <v>Match</v>
      </c>
    </row>
    <row r="589" spans="1:10" x14ac:dyDescent="0.2">
      <c r="A589" s="35" t="str">
        <f>_xlfn.XLOOKUP(AgentTierChange[[#This Row],[Agent Name]],MasterAgentList[Agent Name],MasterAgentList[FB ID])</f>
        <v>100048522068446</v>
      </c>
      <c r="B589" s="1" t="s">
        <v>80</v>
      </c>
      <c r="C589" s="1" t="s">
        <v>51</v>
      </c>
      <c r="D589" s="18">
        <v>44060</v>
      </c>
      <c r="E589" s="19">
        <f>IF(AgentTierChange[[#This Row],[Tier]]="Nesting",AgentTierChange[[#This Row],[Live Start Date]]+89,IF(AgentTierChange[[#This Row],[Agent Name]]&lt;&gt;B590,54789,""))</f>
        <v>54789</v>
      </c>
      <c r="F589" s="1">
        <f ca="1">IF(AND(AgentTierChange[[#This Row],[Tier Start Date]]&lt;=TODAY(),AgentTierChange[[#This Row],[Tier End Date]]&gt;TODAY()),1,0)</f>
        <v>1</v>
      </c>
      <c r="G589" s="1">
        <f>IFERROR(IF((_xlfn.XLOOKUP(AgentTierChange[[#This Row],[Agent Name]],MasterAgentList[Agent Name],MasterAgentList[Status])=""),1,0),"")</f>
        <v>1</v>
      </c>
      <c r="H589" s="18">
        <f>_xlfn.XLOOKUP(AgentTierChange[[#This Row],[Agent Name]],MasterAgentList[Agent Name],MasterAgentList[Live Start Date])</f>
        <v>43899</v>
      </c>
      <c r="I589" s="20">
        <f>_xlfn.XLOOKUP(AgentTierChange[[#This Row],[FBID]],MasterAgentList[FB ID],MasterAgentList[Wave])</f>
        <v>27</v>
      </c>
      <c r="J589" s="66" t="str">
        <f t="shared" si="9"/>
        <v>Match</v>
      </c>
    </row>
    <row r="590" spans="1:10" x14ac:dyDescent="0.2">
      <c r="A590" s="35" t="str">
        <f>_xlfn.XLOOKUP(AgentTierChange[[#This Row],[Agent Name]],MasterAgentList[Agent Name],MasterAgentList[FB ID])</f>
        <v>100028682674035</v>
      </c>
      <c r="B590" s="1" t="s">
        <v>31</v>
      </c>
      <c r="C590" s="1" t="s">
        <v>127</v>
      </c>
      <c r="D590" s="18">
        <v>43381</v>
      </c>
      <c r="E590" s="19">
        <f>IF(AgentTierChange[[#This Row],[Tier]]="Nesting",AgentTierChange[[#This Row],[Live Start Date]]+89,IF(AgentTierChange[[#This Row],[Agent Name]]&lt;&gt;B591,54789,""))</f>
        <v>54789</v>
      </c>
      <c r="F590" s="1">
        <f ca="1">IF(AND(AgentTierChange[[#This Row],[Tier Start Date]]&lt;=TODAY(),AgentTierChange[[#This Row],[Tier End Date]]&gt;TODAY()),1,0)</f>
        <v>1</v>
      </c>
      <c r="G590" s="1">
        <f>IFERROR(IF((_xlfn.XLOOKUP(AgentTierChange[[#This Row],[Agent Name]],MasterAgentList[Agent Name],MasterAgentList[Status])=""),1,0),"")</f>
        <v>0</v>
      </c>
      <c r="H590" s="18">
        <f>_xlfn.XLOOKUP(AgentTierChange[[#This Row],[Agent Name]],MasterAgentList[Agent Name],MasterAgentList[Live Start Date])</f>
        <v>43381</v>
      </c>
      <c r="I590" s="20">
        <f>_xlfn.XLOOKUP(AgentTierChange[[#This Row],[FBID]],MasterAgentList[FB ID],MasterAgentList[Wave])</f>
        <v>13</v>
      </c>
      <c r="J590" s="66" t="str">
        <f t="shared" si="9"/>
        <v/>
      </c>
    </row>
    <row r="591" spans="1:10" x14ac:dyDescent="0.2">
      <c r="A591" s="35" t="str">
        <f>_xlfn.XLOOKUP(AgentTierChange[[#This Row],[Agent Name]],MasterAgentList[Agent Name],MasterAgentList[FB ID])</f>
        <v>100041181595256</v>
      </c>
      <c r="B591" s="23" t="s">
        <v>143</v>
      </c>
      <c r="C591" s="1" t="s">
        <v>43</v>
      </c>
      <c r="D591" s="18">
        <v>44263</v>
      </c>
      <c r="E591" s="19">
        <f>IF(AgentTierChange[[#This Row],[Tier]]="Nesting",AgentTierChange[[#This Row],[Live Start Date]]+89,IF(AgentTierChange[[#This Row],[Agent Name]]&lt;&gt;B592,54789,""))</f>
        <v>44352</v>
      </c>
      <c r="F591" s="1">
        <f ca="1">IF(AND(AgentTierChange[[#This Row],[Tier Start Date]]&lt;=TODAY(),AgentTierChange[[#This Row],[Tier End Date]]&gt;TODAY()),1,0)</f>
        <v>0</v>
      </c>
      <c r="G591" s="21">
        <f>IFERROR(IF((_xlfn.XLOOKUP(AgentTierChange[[#This Row],[Agent Name]],MasterAgentList[Agent Name],MasterAgentList[Status])=""),1,0),"")</f>
        <v>0</v>
      </c>
      <c r="H591" s="18">
        <f>_xlfn.XLOOKUP(AgentTierChange[[#This Row],[Agent Name]],MasterAgentList[Agent Name],MasterAgentList[Live Start Date])</f>
        <v>44263</v>
      </c>
      <c r="I591" s="20">
        <f>_xlfn.XLOOKUP(AgentTierChange[[#This Row],[FBID]],MasterAgentList[FB ID],MasterAgentList[Wave])</f>
        <v>34</v>
      </c>
      <c r="J591" s="66" t="str">
        <f t="shared" si="9"/>
        <v/>
      </c>
    </row>
    <row r="592" spans="1:10" x14ac:dyDescent="0.2">
      <c r="A592" s="35" t="str">
        <f>_xlfn.XLOOKUP(AgentTierChange[[#This Row],[Agent Name]],MasterAgentList[Agent Name],MasterAgentList[FB ID])</f>
        <v>100055107744200</v>
      </c>
      <c r="B592" s="1" t="s">
        <v>122</v>
      </c>
      <c r="C592" s="1" t="s">
        <v>127</v>
      </c>
      <c r="D592" s="18">
        <v>42852</v>
      </c>
      <c r="E592" s="19">
        <f>IF(AgentTierChange[[#This Row],[Tier]]="Nesting",AgentTierChange[[#This Row],[Live Start Date]]+89,IF(AgentTierChange[[#This Row],[Agent Name]]&lt;&gt;B593,54789,""))</f>
        <v>54789</v>
      </c>
      <c r="F592" s="1">
        <f ca="1">IF(AND(AgentTierChange[[#This Row],[Tier Start Date]]&lt;=TODAY(),AgentTierChange[[#This Row],[Tier End Date]]&gt;TODAY()),1,0)</f>
        <v>1</v>
      </c>
      <c r="G592" s="21">
        <f>IFERROR(IF((_xlfn.XLOOKUP(AgentTierChange[[#This Row],[Agent Name]],MasterAgentList[Agent Name],MasterAgentList[Status])=""),1,0),"")</f>
        <v>0</v>
      </c>
      <c r="H592" s="18">
        <f>_xlfn.XLOOKUP(AgentTierChange[[#This Row],[Agent Name]],MasterAgentList[Agent Name],MasterAgentList[Live Start Date])</f>
        <v>42852</v>
      </c>
      <c r="I592" s="20">
        <f>_xlfn.XLOOKUP(AgentTierChange[[#This Row],[FBID]],MasterAgentList[FB ID],MasterAgentList[Wave])</f>
        <v>1</v>
      </c>
      <c r="J592" s="66" t="str">
        <f t="shared" si="9"/>
        <v/>
      </c>
    </row>
    <row r="593" spans="1:10" x14ac:dyDescent="0.2">
      <c r="A593" s="35" t="str">
        <f>_xlfn.XLOOKUP(AgentTierChange[[#This Row],[Agent Name]],MasterAgentList[Agent Name],MasterAgentList[FB ID])</f>
        <v>100039165410551</v>
      </c>
      <c r="B593" s="1" t="s">
        <v>45</v>
      </c>
      <c r="C593" s="1" t="s">
        <v>43</v>
      </c>
      <c r="D593" s="18">
        <v>43682</v>
      </c>
      <c r="E593" s="19">
        <f>IF(AgentTierChange[[#This Row],[Tier]]="Nesting",AgentTierChange[[#This Row],[Live Start Date]]+89,IF(AgentTierChange[[#This Row],[Agent Name]]&lt;&gt;B594,54789,""))</f>
        <v>43771</v>
      </c>
      <c r="F593" s="1">
        <f ca="1">IF(AND(AgentTierChange[[#This Row],[Tier Start Date]]&lt;=TODAY(),AgentTierChange[[#This Row],[Tier End Date]]&gt;TODAY()),1,0)</f>
        <v>0</v>
      </c>
      <c r="G593" s="1">
        <f>IFERROR(IF((_xlfn.XLOOKUP(AgentTierChange[[#This Row],[Agent Name]],MasterAgentList[Agent Name],MasterAgentList[Status])=""),1,0),"")</f>
        <v>0</v>
      </c>
      <c r="H593" s="18">
        <f>_xlfn.XLOOKUP(AgentTierChange[[#This Row],[Agent Name]],MasterAgentList[Agent Name],MasterAgentList[Live Start Date])</f>
        <v>43682</v>
      </c>
      <c r="I593" s="20">
        <f>_xlfn.XLOOKUP(AgentTierChange[[#This Row],[FBID]],MasterAgentList[FB ID],MasterAgentList[Wave])</f>
        <v>22</v>
      </c>
      <c r="J593" s="66" t="str">
        <f t="shared" si="9"/>
        <v/>
      </c>
    </row>
    <row r="594" spans="1:10" x14ac:dyDescent="0.2">
      <c r="A594" s="35" t="str">
        <f>_xlfn.XLOOKUP(AgentTierChange[[#This Row],[Agent Name]],MasterAgentList[Agent Name],MasterAgentList[FB ID])</f>
        <v>100039165410551</v>
      </c>
      <c r="B594" s="1" t="s">
        <v>45</v>
      </c>
      <c r="C594" s="1" t="s">
        <v>53</v>
      </c>
      <c r="D594" s="18">
        <v>43772</v>
      </c>
      <c r="E594" s="19">
        <v>43831</v>
      </c>
      <c r="F594" s="1">
        <f ca="1">IF(AND(AgentTierChange[[#This Row],[Tier Start Date]]&lt;=TODAY(),AgentTierChange[[#This Row],[Tier End Date]]&gt;TODAY()),1,0)</f>
        <v>0</v>
      </c>
      <c r="G594" s="1">
        <f>IFERROR(IF((_xlfn.XLOOKUP(AgentTierChange[[#This Row],[Agent Name]],MasterAgentList[Agent Name],MasterAgentList[Status])=""),1,0),"")</f>
        <v>0</v>
      </c>
      <c r="H594" s="18">
        <f>_xlfn.XLOOKUP(AgentTierChange[[#This Row],[Agent Name]],MasterAgentList[Agent Name],MasterAgentList[Live Start Date])</f>
        <v>43682</v>
      </c>
      <c r="I594" s="20">
        <f>_xlfn.XLOOKUP(AgentTierChange[[#This Row],[FBID]],MasterAgentList[FB ID],MasterAgentList[Wave])</f>
        <v>22</v>
      </c>
      <c r="J594" s="66" t="str">
        <f t="shared" si="9"/>
        <v>Match</v>
      </c>
    </row>
    <row r="595" spans="1:10" x14ac:dyDescent="0.2">
      <c r="A595" s="35" t="str">
        <f>_xlfn.XLOOKUP(AgentTierChange[[#This Row],[Agent Name]],MasterAgentList[Agent Name],MasterAgentList[FB ID])</f>
        <v>100039165410551</v>
      </c>
      <c r="B595" s="1" t="s">
        <v>45</v>
      </c>
      <c r="C595" s="1" t="s">
        <v>51</v>
      </c>
      <c r="D595" s="18">
        <v>43832</v>
      </c>
      <c r="E595" s="19">
        <v>44100</v>
      </c>
      <c r="F595" s="1">
        <f ca="1">IF(AND(AgentTierChange[[#This Row],[Tier Start Date]]&lt;=TODAY(),AgentTierChange[[#This Row],[Tier End Date]]&gt;TODAY()),1,0)</f>
        <v>0</v>
      </c>
      <c r="G595" s="1">
        <f>IFERROR(IF((_xlfn.XLOOKUP(AgentTierChange[[#This Row],[Agent Name]],MasterAgentList[Agent Name],MasterAgentList[Status])=""),1,0),"")</f>
        <v>0</v>
      </c>
      <c r="H595" s="18">
        <f>_xlfn.XLOOKUP(AgentTierChange[[#This Row],[Agent Name]],MasterAgentList[Agent Name],MasterAgentList[Live Start Date])</f>
        <v>43682</v>
      </c>
      <c r="I595" s="20">
        <f>_xlfn.XLOOKUP(AgentTierChange[[#This Row],[FBID]],MasterAgentList[FB ID],MasterAgentList[Wave])</f>
        <v>22</v>
      </c>
      <c r="J595" s="66" t="str">
        <f t="shared" si="9"/>
        <v>Match</v>
      </c>
    </row>
    <row r="596" spans="1:10" x14ac:dyDescent="0.2">
      <c r="A596" s="35" t="str">
        <f>_xlfn.XLOOKUP(AgentTierChange[[#This Row],[Agent Name]],MasterAgentList[Agent Name],MasterAgentList[FB ID])</f>
        <v>100039165410551</v>
      </c>
      <c r="B596" s="1" t="s">
        <v>45</v>
      </c>
      <c r="C596" s="1" t="s">
        <v>87</v>
      </c>
      <c r="D596" s="18">
        <v>44101</v>
      </c>
      <c r="E596" s="19">
        <v>44128</v>
      </c>
      <c r="F596" s="1">
        <f ca="1">IF(AND(AgentTierChange[[#This Row],[Tier Start Date]]&lt;=TODAY(),AgentTierChange[[#This Row],[Tier End Date]]&gt;TODAY()),1,0)</f>
        <v>0</v>
      </c>
      <c r="G596" s="1">
        <f>IFERROR(IF((_xlfn.XLOOKUP(AgentTierChange[[#This Row],[Agent Name]],MasterAgentList[Agent Name],MasterAgentList[Status])=""),1,0),"")</f>
        <v>0</v>
      </c>
      <c r="H596" s="18">
        <f>_xlfn.XLOOKUP(AgentTierChange[[#This Row],[Agent Name]],MasterAgentList[Agent Name],MasterAgentList[Live Start Date])</f>
        <v>43682</v>
      </c>
      <c r="I596" s="20">
        <f>_xlfn.XLOOKUP(AgentTierChange[[#This Row],[FBID]],MasterAgentList[FB ID],MasterAgentList[Wave])</f>
        <v>22</v>
      </c>
      <c r="J596" s="66" t="str">
        <f t="shared" si="9"/>
        <v>Match</v>
      </c>
    </row>
    <row r="597" spans="1:10" x14ac:dyDescent="0.2">
      <c r="A597" s="35" t="str">
        <f>_xlfn.XLOOKUP(AgentTierChange[[#This Row],[Agent Name]],MasterAgentList[Agent Name],MasterAgentList[FB ID])</f>
        <v>100039165410551</v>
      </c>
      <c r="B597" s="1" t="s">
        <v>45</v>
      </c>
      <c r="C597" s="1" t="s">
        <v>51</v>
      </c>
      <c r="D597" s="18">
        <v>44129</v>
      </c>
      <c r="E597" s="19">
        <f>IF(AgentTierChange[[#This Row],[Tier]]="Nesting",AgentTierChange[[#This Row],[Live Start Date]]+89,IF(AgentTierChange[[#This Row],[Agent Name]]&lt;&gt;B598,54789,""))</f>
        <v>54789</v>
      </c>
      <c r="F597" s="1">
        <f ca="1">IF(AND(AgentTierChange[[#This Row],[Tier Start Date]]&lt;=TODAY(),AgentTierChange[[#This Row],[Tier End Date]]&gt;TODAY()),1,0)</f>
        <v>1</v>
      </c>
      <c r="G597" s="1">
        <f>IFERROR(IF((_xlfn.XLOOKUP(AgentTierChange[[#This Row],[Agent Name]],MasterAgentList[Agent Name],MasterAgentList[Status])=""),1,0),"")</f>
        <v>0</v>
      </c>
      <c r="H597" s="18">
        <f>_xlfn.XLOOKUP(AgentTierChange[[#This Row],[Agent Name]],MasterAgentList[Agent Name],MasterAgentList[Live Start Date])</f>
        <v>43682</v>
      </c>
      <c r="I597" s="20">
        <f>_xlfn.XLOOKUP(AgentTierChange[[#This Row],[FBID]],MasterAgentList[FB ID],MasterAgentList[Wave])</f>
        <v>22</v>
      </c>
      <c r="J597" s="66" t="str">
        <f t="shared" si="9"/>
        <v>Match</v>
      </c>
    </row>
    <row r="598" spans="1:10" x14ac:dyDescent="0.2">
      <c r="A598" s="35" t="str">
        <f>_xlfn.XLOOKUP(AgentTierChange[[#This Row],[Agent Name]],MasterAgentList[Agent Name],MasterAgentList[FB ID])</f>
        <v>100034572194179</v>
      </c>
      <c r="B598" s="1" t="s">
        <v>32</v>
      </c>
      <c r="C598" s="1" t="s">
        <v>43</v>
      </c>
      <c r="D598" s="18">
        <v>43556</v>
      </c>
      <c r="E598" s="19">
        <f>IF(AgentTierChange[[#This Row],[Tier]]="Nesting",AgentTierChange[[#This Row],[Live Start Date]]+89,IF(AgentTierChange[[#This Row],[Agent Name]]&lt;&gt;B599,54789,""))</f>
        <v>43645</v>
      </c>
      <c r="F598" s="1">
        <f ca="1">IF(AND(AgentTierChange[[#This Row],[Tier Start Date]]&lt;=TODAY(),AgentTierChange[[#This Row],[Tier End Date]]&gt;TODAY()),1,0)</f>
        <v>0</v>
      </c>
      <c r="G598" s="1">
        <f>IFERROR(IF((_xlfn.XLOOKUP(AgentTierChange[[#This Row],[Agent Name]],MasterAgentList[Agent Name],MasterAgentList[Status])=""),1,0),"")</f>
        <v>0</v>
      </c>
      <c r="H598" s="18">
        <f>_xlfn.XLOOKUP(AgentTierChange[[#This Row],[Agent Name]],MasterAgentList[Agent Name],MasterAgentList[Live Start Date])</f>
        <v>43556</v>
      </c>
      <c r="I598" s="20">
        <f>_xlfn.XLOOKUP(AgentTierChange[[#This Row],[FBID]],MasterAgentList[FB ID],MasterAgentList[Wave])</f>
        <v>19</v>
      </c>
      <c r="J598" s="66" t="str">
        <f t="shared" si="9"/>
        <v/>
      </c>
    </row>
    <row r="599" spans="1:10" x14ac:dyDescent="0.2">
      <c r="A599" s="35" t="str">
        <f>_xlfn.XLOOKUP(AgentTierChange[[#This Row],[Agent Name]],MasterAgentList[Agent Name],MasterAgentList[FB ID])</f>
        <v>100034572194179</v>
      </c>
      <c r="B599" s="1" t="s">
        <v>32</v>
      </c>
      <c r="C599" s="1" t="s">
        <v>42</v>
      </c>
      <c r="D599" s="18">
        <v>43646</v>
      </c>
      <c r="E599" s="19">
        <v>43677</v>
      </c>
      <c r="F599" s="1">
        <f ca="1">IF(AND(AgentTierChange[[#This Row],[Tier Start Date]]&lt;=TODAY(),AgentTierChange[[#This Row],[Tier End Date]]&gt;TODAY()),1,0)</f>
        <v>0</v>
      </c>
      <c r="G599" s="1">
        <f>IFERROR(IF((_xlfn.XLOOKUP(AgentTierChange[[#This Row],[Agent Name]],MasterAgentList[Agent Name],MasterAgentList[Status])=""),1,0),"")</f>
        <v>0</v>
      </c>
      <c r="H599" s="18">
        <f>_xlfn.XLOOKUP(AgentTierChange[[#This Row],[Agent Name]],MasterAgentList[Agent Name],MasterAgentList[Live Start Date])</f>
        <v>43556</v>
      </c>
      <c r="I599" s="20">
        <f>_xlfn.XLOOKUP(AgentTierChange[[#This Row],[FBID]],MasterAgentList[FB ID],MasterAgentList[Wave])</f>
        <v>19</v>
      </c>
      <c r="J599" s="66" t="str">
        <f t="shared" si="9"/>
        <v>Match</v>
      </c>
    </row>
    <row r="600" spans="1:10" x14ac:dyDescent="0.2">
      <c r="A600" s="35" t="str">
        <f>_xlfn.XLOOKUP(AgentTierChange[[#This Row],[Agent Name]],MasterAgentList[Agent Name],MasterAgentList[FB ID])</f>
        <v>100034572194179</v>
      </c>
      <c r="B600" s="1" t="s">
        <v>32</v>
      </c>
      <c r="C600" s="1" t="s">
        <v>53</v>
      </c>
      <c r="D600" s="18">
        <v>43678</v>
      </c>
      <c r="E600" s="19">
        <v>43832</v>
      </c>
      <c r="F600" s="1">
        <f ca="1">IF(AND(AgentTierChange[[#This Row],[Tier Start Date]]&lt;=TODAY(),AgentTierChange[[#This Row],[Tier End Date]]&gt;TODAY()),1,0)</f>
        <v>0</v>
      </c>
      <c r="G600" s="1">
        <f>IFERROR(IF((_xlfn.XLOOKUP(AgentTierChange[[#This Row],[Agent Name]],MasterAgentList[Agent Name],MasterAgentList[Status])=""),1,0),"")</f>
        <v>0</v>
      </c>
      <c r="H600" s="18">
        <f>_xlfn.XLOOKUP(AgentTierChange[[#This Row],[Agent Name]],MasterAgentList[Agent Name],MasterAgentList[Live Start Date])</f>
        <v>43556</v>
      </c>
      <c r="I600" s="20">
        <f>_xlfn.XLOOKUP(AgentTierChange[[#This Row],[FBID]],MasterAgentList[FB ID],MasterAgentList[Wave])</f>
        <v>19</v>
      </c>
      <c r="J600" s="66" t="str">
        <f t="shared" si="9"/>
        <v>Match</v>
      </c>
    </row>
    <row r="601" spans="1:10" x14ac:dyDescent="0.2">
      <c r="A601" s="35" t="str">
        <f>_xlfn.XLOOKUP(AgentTierChange[[#This Row],[Agent Name]],MasterAgentList[Agent Name],MasterAgentList[FB ID])</f>
        <v>100034572194179</v>
      </c>
      <c r="B601" s="1" t="s">
        <v>32</v>
      </c>
      <c r="C601" s="1" t="s">
        <v>51</v>
      </c>
      <c r="D601" s="18">
        <v>43833</v>
      </c>
      <c r="E601" s="19">
        <v>44241</v>
      </c>
      <c r="F601" s="1">
        <f ca="1">IF(AND(AgentTierChange[[#This Row],[Tier Start Date]]&lt;=TODAY(),AgentTierChange[[#This Row],[Tier End Date]]&gt;TODAY()),1,0)</f>
        <v>0</v>
      </c>
      <c r="G601" s="1">
        <f>IFERROR(IF((_xlfn.XLOOKUP(AgentTierChange[[#This Row],[Agent Name]],MasterAgentList[Agent Name],MasterAgentList[Status])=""),1,0),"")</f>
        <v>0</v>
      </c>
      <c r="H601" s="18">
        <f>_xlfn.XLOOKUP(AgentTierChange[[#This Row],[Agent Name]],MasterAgentList[Agent Name],MasterAgentList[Live Start Date])</f>
        <v>43556</v>
      </c>
      <c r="I601" s="20">
        <f>_xlfn.XLOOKUP(AgentTierChange[[#This Row],[FBID]],MasterAgentList[FB ID],MasterAgentList[Wave])</f>
        <v>19</v>
      </c>
      <c r="J601" s="66" t="str">
        <f t="shared" si="9"/>
        <v>Match</v>
      </c>
    </row>
    <row r="602" spans="1:10" x14ac:dyDescent="0.2">
      <c r="A602" s="35" t="str">
        <f>_xlfn.XLOOKUP(AgentTierChange[[#This Row],[Agent Name]],MasterAgentList[Agent Name],MasterAgentList[FB ID])</f>
        <v>100034572194179</v>
      </c>
      <c r="B602" s="1" t="s">
        <v>32</v>
      </c>
      <c r="C602" s="1" t="s">
        <v>127</v>
      </c>
      <c r="D602" s="18">
        <v>44242</v>
      </c>
      <c r="E602" s="19">
        <f>IF(AgentTierChange[[#This Row],[Tier]]="Nesting",AgentTierChange[[#This Row],[Live Start Date]]+89,IF(AgentTierChange[[#This Row],[Agent Name]]&lt;&gt;B603,54789,""))</f>
        <v>54789</v>
      </c>
      <c r="F602" s="1">
        <f ca="1">IF(AND(AgentTierChange[[#This Row],[Tier Start Date]]&lt;=TODAY(),AgentTierChange[[#This Row],[Tier End Date]]&gt;TODAY()),1,0)</f>
        <v>1</v>
      </c>
      <c r="G602" s="1">
        <f>IFERROR(IF((_xlfn.XLOOKUP(AgentTierChange[[#This Row],[Agent Name]],MasterAgentList[Agent Name],MasterAgentList[Status])=""),1,0),"")</f>
        <v>0</v>
      </c>
      <c r="H602" s="18">
        <f>_xlfn.XLOOKUP(AgentTierChange[[#This Row],[Agent Name]],MasterAgentList[Agent Name],MasterAgentList[Live Start Date])</f>
        <v>43556</v>
      </c>
      <c r="I602" s="20">
        <f>_xlfn.XLOOKUP(AgentTierChange[[#This Row],[FBID]],MasterAgentList[FB ID],MasterAgentList[Wave])</f>
        <v>19</v>
      </c>
      <c r="J602" s="66" t="str">
        <f t="shared" si="9"/>
        <v>Match</v>
      </c>
    </row>
    <row r="603" spans="1:10" x14ac:dyDescent="0.2">
      <c r="A603" s="87" t="str">
        <f>_xlfn.XLOOKUP(AgentTierChange[[#This Row],[Agent Name]],MasterAgentList[Agent Name],MasterAgentList[FB ID])</f>
        <v>100070078436871</v>
      </c>
      <c r="B603" s="1" t="s">
        <v>2884</v>
      </c>
      <c r="C603" s="5" t="s">
        <v>43</v>
      </c>
      <c r="D603" s="24">
        <v>44410</v>
      </c>
      <c r="E603" s="19">
        <f>IF(AgentTierChange[[#This Row],[Tier]]="Nesting",AgentTierChange[[#This Row],[Live Start Date]]+89,IF(AgentTierChange[[#This Row],[Agent Name]]&lt;&gt;B604,54789,""))</f>
        <v>44499</v>
      </c>
      <c r="F603" s="2">
        <f ca="1">IF(AND(AgentTierChange[[#This Row],[Tier Start Date]]&lt;=TODAY(),AgentTierChange[[#This Row],[Tier End Date]]&gt;TODAY()),1,0)</f>
        <v>0</v>
      </c>
      <c r="G603" s="2">
        <f>IFERROR(IF((_xlfn.XLOOKUP(AgentTierChange[[#This Row],[Agent Name]],MasterAgentList[Agent Name],MasterAgentList[Status])=""),1,0),"")</f>
        <v>1</v>
      </c>
      <c r="H603" s="22">
        <f>_xlfn.XLOOKUP(AgentTierChange[[#This Row],[Agent Name]],MasterAgentList[Agent Name],MasterAgentList[Live Start Date])</f>
        <v>44410</v>
      </c>
      <c r="I603" s="2">
        <f>_xlfn.XLOOKUP(AgentTierChange[[#This Row],[FBID]],MasterAgentList[FB ID],MasterAgentList[Wave])</f>
        <v>40</v>
      </c>
      <c r="J603" s="66" t="str">
        <f t="shared" si="9"/>
        <v/>
      </c>
    </row>
    <row r="604" spans="1:10" x14ac:dyDescent="0.2">
      <c r="A604" s="88" t="str">
        <f>_xlfn.XLOOKUP(AgentTierChange[[#This Row],[Agent Name]],MasterAgentList[Agent Name],MasterAgentList[FB ID])</f>
        <v>100070078436871</v>
      </c>
      <c r="B604" s="61" t="s">
        <v>2884</v>
      </c>
      <c r="C604" s="64" t="s">
        <v>53</v>
      </c>
      <c r="D604" s="65">
        <v>44500</v>
      </c>
      <c r="E604" s="19">
        <f>IF(AgentTierChange[[#This Row],[Tier]]="Nesting",AgentTierChange[[#This Row],[Live Start Date]]+89,IF(AgentTierChange[[#This Row],[Agent Name]]&lt;&gt;B605,54789,""))</f>
        <v>54789</v>
      </c>
      <c r="F604" s="66">
        <f ca="1">IF(AND(AgentTierChange[[#This Row],[Tier Start Date]]&lt;=TODAY(),AgentTierChange[[#This Row],[Tier End Date]]&gt;TODAY()),1,0)</f>
        <v>1</v>
      </c>
      <c r="G604" s="66">
        <f>IFERROR(IF((_xlfn.XLOOKUP(AgentTierChange[[#This Row],[Agent Name]],MasterAgentList[Agent Name],MasterAgentList[Status])=""),1,0),"")</f>
        <v>1</v>
      </c>
      <c r="H604" s="67">
        <f>_xlfn.XLOOKUP(AgentTierChange[[#This Row],[Agent Name]],MasterAgentList[Agent Name],MasterAgentList[Live Start Date])</f>
        <v>44410</v>
      </c>
      <c r="I604" s="66">
        <f>_xlfn.XLOOKUP(AgentTierChange[[#This Row],[FBID]],MasterAgentList[FB ID],MasterAgentList[Wave])</f>
        <v>40</v>
      </c>
      <c r="J604" s="66" t="str">
        <f t="shared" si="9"/>
        <v>Match</v>
      </c>
    </row>
    <row r="605" spans="1:10" x14ac:dyDescent="0.2">
      <c r="A605" s="35" t="str">
        <f>_xlfn.XLOOKUP(AgentTierChange[[#This Row],[Agent Name]],MasterAgentList[Agent Name],MasterAgentList[FB ID])</f>
        <v>100037618631759</v>
      </c>
      <c r="B605" s="1" t="s">
        <v>40</v>
      </c>
      <c r="C605" s="1" t="s">
        <v>43</v>
      </c>
      <c r="D605" s="18">
        <v>43640</v>
      </c>
      <c r="E605" s="19">
        <f>IF(AgentTierChange[[#This Row],[Tier]]="Nesting",AgentTierChange[[#This Row],[Live Start Date]]+89,IF(AgentTierChange[[#This Row],[Agent Name]]&lt;&gt;B606,54789,""))</f>
        <v>43729</v>
      </c>
      <c r="F605" s="1">
        <f ca="1">IF(AND(AgentTierChange[[#This Row],[Tier Start Date]]&lt;=TODAY(),AgentTierChange[[#This Row],[Tier End Date]]&gt;TODAY()),1,0)</f>
        <v>0</v>
      </c>
      <c r="G605" s="1">
        <f>IFERROR(IF((_xlfn.XLOOKUP(AgentTierChange[[#This Row],[Agent Name]],MasterAgentList[Agent Name],MasterAgentList[Status])=""),1,0),"")</f>
        <v>0</v>
      </c>
      <c r="H605" s="18">
        <f>_xlfn.XLOOKUP(AgentTierChange[[#This Row],[Agent Name]],MasterAgentList[Agent Name],MasterAgentList[Live Start Date])</f>
        <v>43640</v>
      </c>
      <c r="I605" s="20">
        <f>_xlfn.XLOOKUP(AgentTierChange[[#This Row],[FBID]],MasterAgentList[FB ID],MasterAgentList[Wave])</f>
        <v>21</v>
      </c>
      <c r="J605" s="66" t="str">
        <f t="shared" si="9"/>
        <v/>
      </c>
    </row>
    <row r="606" spans="1:10" x14ac:dyDescent="0.2">
      <c r="A606" s="35" t="str">
        <f>_xlfn.XLOOKUP(AgentTierChange[[#This Row],[Agent Name]],MasterAgentList[Agent Name],MasterAgentList[FB ID])</f>
        <v>100037618631759</v>
      </c>
      <c r="B606" s="1" t="s">
        <v>40</v>
      </c>
      <c r="C606" s="1" t="s">
        <v>53</v>
      </c>
      <c r="D606" s="18">
        <v>43730</v>
      </c>
      <c r="E606" s="19">
        <v>43799</v>
      </c>
      <c r="F606" s="1">
        <f ca="1">IF(AND(AgentTierChange[[#This Row],[Tier Start Date]]&lt;=TODAY(),AgentTierChange[[#This Row],[Tier End Date]]&gt;TODAY()),1,0)</f>
        <v>0</v>
      </c>
      <c r="G606" s="1">
        <f>IFERROR(IF((_xlfn.XLOOKUP(AgentTierChange[[#This Row],[Agent Name]],MasterAgentList[Agent Name],MasterAgentList[Status])=""),1,0),"")</f>
        <v>0</v>
      </c>
      <c r="H606" s="18">
        <f>_xlfn.XLOOKUP(AgentTierChange[[#This Row],[Agent Name]],MasterAgentList[Agent Name],MasterAgentList[Live Start Date])</f>
        <v>43640</v>
      </c>
      <c r="I606" s="20">
        <f>_xlfn.XLOOKUP(AgentTierChange[[#This Row],[FBID]],MasterAgentList[FB ID],MasterAgentList[Wave])</f>
        <v>21</v>
      </c>
      <c r="J606" s="66" t="str">
        <f t="shared" si="9"/>
        <v>Match</v>
      </c>
    </row>
    <row r="607" spans="1:10" x14ac:dyDescent="0.2">
      <c r="A607" s="35" t="str">
        <f>_xlfn.XLOOKUP(AgentTierChange[[#This Row],[Agent Name]],MasterAgentList[Agent Name],MasterAgentList[FB ID])</f>
        <v>100037618631759</v>
      </c>
      <c r="B607" s="1" t="s">
        <v>40</v>
      </c>
      <c r="C607" s="1" t="s">
        <v>47</v>
      </c>
      <c r="D607" s="18">
        <v>43800</v>
      </c>
      <c r="E607" s="19">
        <v>43890</v>
      </c>
      <c r="F607" s="1">
        <f ca="1">IF(AND(AgentTierChange[[#This Row],[Tier Start Date]]&lt;=TODAY(),AgentTierChange[[#This Row],[Tier End Date]]&gt;TODAY()),1,0)</f>
        <v>0</v>
      </c>
      <c r="G607" s="21">
        <f>IFERROR(IF((_xlfn.XLOOKUP(AgentTierChange[[#This Row],[Agent Name]],MasterAgentList[Agent Name],MasterAgentList[Status])=""),1,0),"")</f>
        <v>0</v>
      </c>
      <c r="H607" s="18">
        <f>_xlfn.XLOOKUP(AgentTierChange[[#This Row],[Agent Name]],MasterAgentList[Agent Name],MasterAgentList[Live Start Date])</f>
        <v>43640</v>
      </c>
      <c r="I607" s="20">
        <f>_xlfn.XLOOKUP(AgentTierChange[[#This Row],[FBID]],MasterAgentList[FB ID],MasterAgentList[Wave])</f>
        <v>21</v>
      </c>
      <c r="J607" s="66" t="str">
        <f t="shared" si="9"/>
        <v>Match</v>
      </c>
    </row>
    <row r="608" spans="1:10" x14ac:dyDescent="0.2">
      <c r="A608" s="35" t="str">
        <f>_xlfn.XLOOKUP(AgentTierChange[[#This Row],[Agent Name]],MasterAgentList[Agent Name],MasterAgentList[FB ID])</f>
        <v>100037618631759</v>
      </c>
      <c r="B608" s="1" t="s">
        <v>40</v>
      </c>
      <c r="C608" s="1" t="s">
        <v>51</v>
      </c>
      <c r="D608" s="18">
        <v>43891</v>
      </c>
      <c r="E608" s="19">
        <v>44286</v>
      </c>
      <c r="F608" s="1">
        <f ca="1">IF(AND(AgentTierChange[[#This Row],[Tier Start Date]]&lt;=TODAY(),AgentTierChange[[#This Row],[Tier End Date]]&gt;TODAY()),1,0)</f>
        <v>0</v>
      </c>
      <c r="G608" s="1">
        <f>IFERROR(IF((_xlfn.XLOOKUP(AgentTierChange[[#This Row],[Agent Name]],MasterAgentList[Agent Name],MasterAgentList[Status])=""),1,0),"")</f>
        <v>0</v>
      </c>
      <c r="H608" s="18">
        <f>_xlfn.XLOOKUP(AgentTierChange[[#This Row],[Agent Name]],MasterAgentList[Agent Name],MasterAgentList[Live Start Date])</f>
        <v>43640</v>
      </c>
      <c r="I608" s="20">
        <f>_xlfn.XLOOKUP(AgentTierChange[[#This Row],[FBID]],MasterAgentList[FB ID],MasterAgentList[Wave])</f>
        <v>21</v>
      </c>
      <c r="J608" s="66" t="str">
        <f t="shared" si="9"/>
        <v>Match</v>
      </c>
    </row>
    <row r="609" spans="1:10" x14ac:dyDescent="0.2">
      <c r="A609" s="35" t="str">
        <f>_xlfn.XLOOKUP(AgentTierChange[[#This Row],[Agent Name]],MasterAgentList[Agent Name],MasterAgentList[FB ID])</f>
        <v>100037618631759</v>
      </c>
      <c r="B609" s="1" t="s">
        <v>40</v>
      </c>
      <c r="C609" s="1" t="s">
        <v>127</v>
      </c>
      <c r="D609" s="18">
        <v>44287</v>
      </c>
      <c r="E609" s="19">
        <f>IF(AgentTierChange[[#This Row],[Tier]]="Nesting",AgentTierChange[[#This Row],[Live Start Date]]+89,IF(AgentTierChange[[#This Row],[Agent Name]]&lt;&gt;B610,54789,""))</f>
        <v>54789</v>
      </c>
      <c r="F609" s="1">
        <f ca="1">IF(AND(AgentTierChange[[#This Row],[Tier Start Date]]&lt;=TODAY(),AgentTierChange[[#This Row],[Tier End Date]]&gt;TODAY()),1,0)</f>
        <v>1</v>
      </c>
      <c r="G609" s="1">
        <f>IFERROR(IF((_xlfn.XLOOKUP(AgentTierChange[[#This Row],[Agent Name]],MasterAgentList[Agent Name],MasterAgentList[Status])=""),1,0),"")</f>
        <v>0</v>
      </c>
      <c r="H609" s="18">
        <f>_xlfn.XLOOKUP(AgentTierChange[[#This Row],[Agent Name]],MasterAgentList[Agent Name],MasterAgentList[Live Start Date])</f>
        <v>43640</v>
      </c>
      <c r="I609" s="20">
        <f>_xlfn.XLOOKUP(AgentTierChange[[#This Row],[FBID]],MasterAgentList[FB ID],MasterAgentList[Wave])</f>
        <v>21</v>
      </c>
      <c r="J609" s="66" t="str">
        <f t="shared" si="9"/>
        <v>Match</v>
      </c>
    </row>
    <row r="610" spans="1:10" x14ac:dyDescent="0.2">
      <c r="A610" s="35" t="str">
        <f>_xlfn.XLOOKUP(AgentTierChange[[#This Row],[Agent Name]],MasterAgentList[Agent Name],MasterAgentList[FB ID])</f>
        <v>100061855748905</v>
      </c>
      <c r="B610" s="1" t="s">
        <v>118</v>
      </c>
      <c r="C610" s="1" t="s">
        <v>43</v>
      </c>
      <c r="D610" s="18">
        <v>44232</v>
      </c>
      <c r="E610" s="19">
        <f>IF(AgentTierChange[[#This Row],[Tier]]="Nesting",AgentTierChange[[#This Row],[Live Start Date]]+89,IF(AgentTierChange[[#This Row],[Agent Name]]&lt;&gt;B611,54789,""))</f>
        <v>44321</v>
      </c>
      <c r="F610" s="1">
        <f ca="1">IF(AND(AgentTierChange[[#This Row],[Tier Start Date]]&lt;=TODAY(),AgentTierChange[[#This Row],[Tier End Date]]&gt;TODAY()),1,0)</f>
        <v>0</v>
      </c>
      <c r="G610" s="1">
        <f>IFERROR(IF((_xlfn.XLOOKUP(AgentTierChange[[#This Row],[Agent Name]],MasterAgentList[Agent Name],MasterAgentList[Status])=""),1,0),"")</f>
        <v>1</v>
      </c>
      <c r="H610" s="18">
        <f>_xlfn.XLOOKUP(AgentTierChange[[#This Row],[Agent Name]],MasterAgentList[Agent Name],MasterAgentList[Live Start Date])</f>
        <v>44232</v>
      </c>
      <c r="I610" s="20">
        <f>_xlfn.XLOOKUP(AgentTierChange[[#This Row],[FBID]],MasterAgentList[FB ID],MasterAgentList[Wave])</f>
        <v>33</v>
      </c>
      <c r="J610" s="66" t="str">
        <f t="shared" si="9"/>
        <v/>
      </c>
    </row>
    <row r="611" spans="1:10" x14ac:dyDescent="0.2">
      <c r="A611" s="35" t="str">
        <f>_xlfn.XLOOKUP(AgentTierChange[[#This Row],[Agent Name]],MasterAgentList[Agent Name],MasterAgentList[FB ID])</f>
        <v>100061855748905</v>
      </c>
      <c r="B611" s="1" t="s">
        <v>118</v>
      </c>
      <c r="C611" s="1" t="s">
        <v>51</v>
      </c>
      <c r="D611" s="18">
        <v>44322</v>
      </c>
      <c r="E611" s="19">
        <f>IF(AgentTierChange[[#This Row],[Tier]]="Nesting",AgentTierChange[[#This Row],[Live Start Date]]+89,IF(AgentTierChange[[#This Row],[Agent Name]]&lt;&gt;B612,54789,""))</f>
        <v>54789</v>
      </c>
      <c r="F611" s="1">
        <f ca="1">IF(AND(AgentTierChange[[#This Row],[Tier Start Date]]&lt;=TODAY(),AgentTierChange[[#This Row],[Tier End Date]]&gt;TODAY()),1,0)</f>
        <v>1</v>
      </c>
      <c r="G611" s="1">
        <f>IFERROR(IF((_xlfn.XLOOKUP(AgentTierChange[[#This Row],[Agent Name]],MasterAgentList[Agent Name],MasterAgentList[Status])=""),1,0),"")</f>
        <v>1</v>
      </c>
      <c r="H611" s="18">
        <f>_xlfn.XLOOKUP(AgentTierChange[[#This Row],[Agent Name]],MasterAgentList[Agent Name],MasterAgentList[Live Start Date])</f>
        <v>44232</v>
      </c>
      <c r="I611" s="20">
        <f>_xlfn.XLOOKUP(AgentTierChange[[#This Row],[FBID]],MasterAgentList[FB ID],MasterAgentList[Wave])</f>
        <v>33</v>
      </c>
      <c r="J611" s="66" t="str">
        <f t="shared" si="9"/>
        <v>Match</v>
      </c>
    </row>
    <row r="612" spans="1:10" x14ac:dyDescent="0.2">
      <c r="A612" s="35" t="str">
        <f>_xlfn.XLOOKUP(AgentTierChange[[#This Row],[Agent Name]],MasterAgentList[Agent Name],MasterAgentList[FB ID])</f>
        <v>100063468402045</v>
      </c>
      <c r="B612" s="23" t="s">
        <v>144</v>
      </c>
      <c r="C612" s="1" t="s">
        <v>43</v>
      </c>
      <c r="D612" s="18">
        <v>44263</v>
      </c>
      <c r="E612" s="19">
        <f>IF(AgentTierChange[[#This Row],[Tier]]="Nesting",AgentTierChange[[#This Row],[Live Start Date]]+89,IF(AgentTierChange[[#This Row],[Agent Name]]&lt;&gt;B613,54789,""))</f>
        <v>44352</v>
      </c>
      <c r="F612" s="1">
        <f ca="1">IF(AND(AgentTierChange[[#This Row],[Tier Start Date]]&lt;=TODAY(),AgentTierChange[[#This Row],[Tier End Date]]&gt;TODAY()),1,0)</f>
        <v>0</v>
      </c>
      <c r="G612" s="1">
        <f>IFERROR(IF((_xlfn.XLOOKUP(AgentTierChange[[#This Row],[Agent Name]],MasterAgentList[Agent Name],MasterAgentList[Status])=""),1,0),"")</f>
        <v>0</v>
      </c>
      <c r="H612" s="18">
        <f>_xlfn.XLOOKUP(AgentTierChange[[#This Row],[Agent Name]],MasterAgentList[Agent Name],MasterAgentList[Live Start Date])</f>
        <v>44263</v>
      </c>
      <c r="I612" s="20">
        <f>_xlfn.XLOOKUP(AgentTierChange[[#This Row],[FBID]],MasterAgentList[FB ID],MasterAgentList[Wave])</f>
        <v>34</v>
      </c>
      <c r="J612" s="66" t="str">
        <f t="shared" si="9"/>
        <v/>
      </c>
    </row>
    <row r="613" spans="1:10" x14ac:dyDescent="0.2">
      <c r="A613" s="87" t="str">
        <f>_xlfn.XLOOKUP(AgentTierChange[[#This Row],[Agent Name]],MasterAgentList[Agent Name],MasterAgentList[FB ID])</f>
        <v>100063468402045</v>
      </c>
      <c r="B613" s="1" t="s">
        <v>144</v>
      </c>
      <c r="C613" s="5" t="s">
        <v>51</v>
      </c>
      <c r="D613" s="18">
        <v>44353</v>
      </c>
      <c r="E613" s="19">
        <f>IF(AgentTierChange[[#This Row],[Tier]]="Nesting",AgentTierChange[[#This Row],[Live Start Date]]+89,IF(AgentTierChange[[#This Row],[Agent Name]]&lt;&gt;B614,54789,""))</f>
        <v>54789</v>
      </c>
      <c r="F613" s="2">
        <f ca="1">IF(AND(AgentTierChange[[#This Row],[Tier Start Date]]&lt;=TODAY(),AgentTierChange[[#This Row],[Tier End Date]]&gt;TODAY()),1,0)</f>
        <v>1</v>
      </c>
      <c r="G613" s="2">
        <f>IFERROR(IF((_xlfn.XLOOKUP(AgentTierChange[[#This Row],[Agent Name]],MasterAgentList[Agent Name],MasterAgentList[Status])=""),1,0),"")</f>
        <v>0</v>
      </c>
      <c r="H613" s="22">
        <f>_xlfn.XLOOKUP(AgentTierChange[[#This Row],[Agent Name]],MasterAgentList[Agent Name],MasterAgentList[Live Start Date])</f>
        <v>44263</v>
      </c>
      <c r="I613" s="20">
        <f>_xlfn.XLOOKUP(AgentTierChange[[#This Row],[FBID]],MasterAgentList[FB ID],MasterAgentList[Wave])</f>
        <v>34</v>
      </c>
      <c r="J613" s="66" t="str">
        <f t="shared" si="9"/>
        <v>Match</v>
      </c>
    </row>
    <row r="614" spans="1:10" x14ac:dyDescent="0.2">
      <c r="A614" s="88" t="str">
        <f>_xlfn.XLOOKUP(AgentTierChange[[#This Row],[Agent Name]],MasterAgentList[Agent Name],MasterAgentList[FB ID])</f>
        <v>100073098141705</v>
      </c>
      <c r="B614" s="64" t="s">
        <v>6446</v>
      </c>
      <c r="C614" s="64" t="s">
        <v>43</v>
      </c>
      <c r="D614" s="65">
        <v>44488</v>
      </c>
      <c r="E614" s="19">
        <f>IF(AgentTierChange[[#This Row],[Tier]]="Nesting",AgentTierChange[[#This Row],[Live Start Date]]+89,IF(AgentTierChange[[#This Row],[Agent Name]]&lt;&gt;B615,54789,""))</f>
        <v>44577</v>
      </c>
      <c r="F614" s="66">
        <f ca="1">IF(AND(AgentTierChange[[#This Row],[Tier Start Date]]&lt;=TODAY(),AgentTierChange[[#This Row],[Tier End Date]]&gt;TODAY()),1,0)</f>
        <v>1</v>
      </c>
      <c r="G614" s="66">
        <f>IFERROR(IF((_xlfn.XLOOKUP(AgentTierChange[[#This Row],[Agent Name]],MasterAgentList[Agent Name],MasterAgentList[Status])=""),1,0),"")</f>
        <v>1</v>
      </c>
      <c r="H614" s="67">
        <f>_xlfn.XLOOKUP(AgentTierChange[[#This Row],[Agent Name]],MasterAgentList[Agent Name],MasterAgentList[Live Start Date])</f>
        <v>44488</v>
      </c>
      <c r="I614" s="66">
        <f>_xlfn.XLOOKUP(AgentTierChange[[#This Row],[FBID]],MasterAgentList[FB ID],MasterAgentList[Wave])</f>
        <v>43</v>
      </c>
      <c r="J614" s="66" t="str">
        <f t="shared" si="9"/>
        <v/>
      </c>
    </row>
    <row r="615" spans="1:10" x14ac:dyDescent="0.2">
      <c r="A615" s="88" t="str">
        <f>_xlfn.XLOOKUP(AgentTierChange[[#This Row],[Agent Name]],MasterAgentList[Agent Name],MasterAgentList[FB ID])</f>
        <v>100073098141705</v>
      </c>
      <c r="B615" s="64" t="s">
        <v>6446</v>
      </c>
      <c r="C615" s="64" t="s">
        <v>53</v>
      </c>
      <c r="D615" s="65">
        <v>44578</v>
      </c>
      <c r="E615" s="19">
        <f>IF(AgentTierChange[[#This Row],[Tier]]="Nesting",AgentTierChange[[#This Row],[Live Start Date]]+89,IF(AgentTierChange[[#This Row],[Agent Name]]&lt;&gt;B616,54789,""))</f>
        <v>54789</v>
      </c>
      <c r="F615" s="66">
        <f ca="1">IF(AND(AgentTierChange[[#This Row],[Tier Start Date]]&lt;=TODAY(),AgentTierChange[[#This Row],[Tier End Date]]&gt;TODAY()),1,0)</f>
        <v>0</v>
      </c>
      <c r="G615" s="66">
        <f>IFERROR(IF((_xlfn.XLOOKUP(AgentTierChange[[#This Row],[Agent Name]],MasterAgentList[Agent Name],MasterAgentList[Status])=""),1,0),"")</f>
        <v>1</v>
      </c>
      <c r="H615" s="67">
        <f>_xlfn.XLOOKUP(AgentTierChange[[#This Row],[Agent Name]],MasterAgentList[Agent Name],MasterAgentList[Live Start Date])</f>
        <v>44488</v>
      </c>
      <c r="I615" s="66">
        <f>_xlfn.XLOOKUP(AgentTierChange[[#This Row],[FBID]],MasterAgentList[FB ID],MasterAgentList[Wave])</f>
        <v>43</v>
      </c>
      <c r="J615" s="66" t="str">
        <f t="shared" si="9"/>
        <v>Match</v>
      </c>
    </row>
    <row r="616" spans="1:10" x14ac:dyDescent="0.2">
      <c r="A616" s="87" t="str">
        <f>_xlfn.XLOOKUP(AgentTierChange[[#This Row],[Agent Name]],MasterAgentList[Agent Name],MasterAgentList[FB ID])</f>
        <v>100053463046443</v>
      </c>
      <c r="B616" s="23" t="s">
        <v>91</v>
      </c>
      <c r="C616" s="1" t="s">
        <v>43</v>
      </c>
      <c r="D616" s="18">
        <v>44046</v>
      </c>
      <c r="E616" s="19">
        <f>IF(AgentTierChange[[#This Row],[Tier]]="Nesting",AgentTierChange[[#This Row],[Live Start Date]]+89,IF(AgentTierChange[[#This Row],[Agent Name]]&lt;&gt;B617,54789,""))</f>
        <v>44135</v>
      </c>
      <c r="F616" s="2">
        <f ca="1">IF(AND(AgentTierChange[[#This Row],[Tier Start Date]]&lt;=TODAY(),AgentTierChange[[#This Row],[Tier End Date]]&gt;TODAY()),1,0)</f>
        <v>0</v>
      </c>
      <c r="G616" s="2">
        <f>IFERROR(IF((_xlfn.XLOOKUP(AgentTierChange[[#This Row],[Agent Name]],MasterAgentList[Agent Name],MasterAgentList[Status])=""),1,0),"")</f>
        <v>0</v>
      </c>
      <c r="H616" s="18">
        <f>_xlfn.XLOOKUP(AgentTierChange[[#This Row],[Agent Name]],MasterAgentList[Agent Name],MasterAgentList[Live Start Date])</f>
        <v>44046</v>
      </c>
      <c r="I616" s="20">
        <f>_xlfn.XLOOKUP(AgentTierChange[[#This Row],[FBID]],MasterAgentList[FB ID],MasterAgentList[Wave])</f>
        <v>29</v>
      </c>
      <c r="J616" s="66" t="str">
        <f t="shared" si="9"/>
        <v/>
      </c>
    </row>
    <row r="617" spans="1:10" x14ac:dyDescent="0.2">
      <c r="A617" s="35" t="str">
        <f>_xlfn.XLOOKUP(AgentTierChange[[#This Row],[Agent Name]],MasterAgentList[Agent Name],MasterAgentList[FB ID])</f>
        <v>100053463046443</v>
      </c>
      <c r="B617" s="1" t="s">
        <v>91</v>
      </c>
      <c r="C617" s="1" t="s">
        <v>87</v>
      </c>
      <c r="D617" s="18">
        <v>44136</v>
      </c>
      <c r="E617" s="19">
        <v>44149</v>
      </c>
      <c r="F617" s="1">
        <f ca="1">IF(AND(AgentTierChange[[#This Row],[Tier Start Date]]&lt;=TODAY(),AgentTierChange[[#This Row],[Tier End Date]]&gt;TODAY()),1,0)</f>
        <v>0</v>
      </c>
      <c r="G617" s="21">
        <f>IFERROR(IF((_xlfn.XLOOKUP(AgentTierChange[[#This Row],[Agent Name]],MasterAgentList[Agent Name],MasterAgentList[Status])=""),1,0),"")</f>
        <v>0</v>
      </c>
      <c r="H617" s="18">
        <f>_xlfn.XLOOKUP(AgentTierChange[[#This Row],[Agent Name]],MasterAgentList[Agent Name],MasterAgentList[Live Start Date])</f>
        <v>44046</v>
      </c>
      <c r="I617" s="20">
        <f>_xlfn.XLOOKUP(AgentTierChange[[#This Row],[FBID]],MasterAgentList[FB ID],MasterAgentList[Wave])</f>
        <v>29</v>
      </c>
      <c r="J617" s="66" t="str">
        <f t="shared" si="9"/>
        <v>Match</v>
      </c>
    </row>
    <row r="618" spans="1:10" x14ac:dyDescent="0.2">
      <c r="A618" s="35" t="str">
        <f>_xlfn.XLOOKUP(AgentTierChange[[#This Row],[Agent Name]],MasterAgentList[Agent Name],MasterAgentList[FB ID])</f>
        <v>100053463046443</v>
      </c>
      <c r="B618" s="1" t="s">
        <v>91</v>
      </c>
      <c r="C618" s="1" t="s">
        <v>53</v>
      </c>
      <c r="D618" s="18">
        <v>44150</v>
      </c>
      <c r="E618" s="19">
        <v>44253</v>
      </c>
      <c r="F618" s="1">
        <f ca="1">IF(AND(AgentTierChange[[#This Row],[Tier Start Date]]&lt;=TODAY(),AgentTierChange[[#This Row],[Tier End Date]]&gt;TODAY()),1,0)</f>
        <v>0</v>
      </c>
      <c r="G618" s="21">
        <f>IFERROR(IF((_xlfn.XLOOKUP(AgentTierChange[[#This Row],[Agent Name]],MasterAgentList[Agent Name],MasterAgentList[Status])=""),1,0),"")</f>
        <v>0</v>
      </c>
      <c r="H618" s="18">
        <f>_xlfn.XLOOKUP(AgentTierChange[[#This Row],[Agent Name]],MasterAgentList[Agent Name],MasterAgentList[Live Start Date])</f>
        <v>44046</v>
      </c>
      <c r="I618" s="20">
        <f>_xlfn.XLOOKUP(AgentTierChange[[#This Row],[FBID]],MasterAgentList[FB ID],MasterAgentList[Wave])</f>
        <v>29</v>
      </c>
      <c r="J618" s="66" t="str">
        <f t="shared" si="9"/>
        <v>Match</v>
      </c>
    </row>
    <row r="619" spans="1:10" x14ac:dyDescent="0.2">
      <c r="A619" s="35" t="str">
        <f>_xlfn.XLOOKUP(AgentTierChange[[#This Row],[Agent Name]],MasterAgentList[Agent Name],MasterAgentList[FB ID])</f>
        <v>100053463046443</v>
      </c>
      <c r="B619" s="1" t="s">
        <v>91</v>
      </c>
      <c r="C619" s="1" t="s">
        <v>51</v>
      </c>
      <c r="D619" s="18">
        <v>44254</v>
      </c>
      <c r="E619" s="19">
        <f>IF(AgentTierChange[[#This Row],[Tier]]="Nesting",AgentTierChange[[#This Row],[Live Start Date]]+89,IF(AgentTierChange[[#This Row],[Agent Name]]&lt;&gt;B620,54789,""))</f>
        <v>54789</v>
      </c>
      <c r="F619" s="1">
        <f ca="1">IF(AND(AgentTierChange[[#This Row],[Tier Start Date]]&lt;=TODAY(),AgentTierChange[[#This Row],[Tier End Date]]&gt;TODAY()),1,0)</f>
        <v>1</v>
      </c>
      <c r="G619" s="21">
        <f>IFERROR(IF((_xlfn.XLOOKUP(AgentTierChange[[#This Row],[Agent Name]],MasterAgentList[Agent Name],MasterAgentList[Status])=""),1,0),"")</f>
        <v>0</v>
      </c>
      <c r="H619" s="18">
        <f>_xlfn.XLOOKUP(AgentTierChange[[#This Row],[Agent Name]],MasterAgentList[Agent Name],MasterAgentList[Live Start Date])</f>
        <v>44046</v>
      </c>
      <c r="I619" s="20">
        <f>_xlfn.XLOOKUP(AgentTierChange[[#This Row],[FBID]],MasterAgentList[FB ID],MasterAgentList[Wave])</f>
        <v>29</v>
      </c>
      <c r="J619" s="66" t="str">
        <f t="shared" si="9"/>
        <v>Match</v>
      </c>
    </row>
    <row r="620" spans="1:10" x14ac:dyDescent="0.2">
      <c r="A620" s="35" t="str">
        <f>_xlfn.XLOOKUP(AgentTierChange[[#This Row],[Agent Name]],MasterAgentList[Agent Name],MasterAgentList[FB ID])</f>
        <v>100067083129942</v>
      </c>
      <c r="B620" s="1" t="s">
        <v>183</v>
      </c>
      <c r="C620" s="1" t="s">
        <v>43</v>
      </c>
      <c r="D620" s="18">
        <v>44337</v>
      </c>
      <c r="E620" s="19">
        <f>IF(AgentTierChange[[#This Row],[Tier]]="Nesting",AgentTierChange[[#This Row],[Live Start Date]]+89,IF(AgentTierChange[[#This Row],[Agent Name]]&lt;&gt;B621,54789,""))</f>
        <v>44426</v>
      </c>
      <c r="F620" s="1">
        <f ca="1">IF(AND(AgentTierChange[[#This Row],[Tier Start Date]]&lt;=TODAY(),AgentTierChange[[#This Row],[Tier End Date]]&gt;TODAY()),1,0)</f>
        <v>0</v>
      </c>
      <c r="G620" s="21">
        <f>IFERROR(IF((_xlfn.XLOOKUP(AgentTierChange[[#This Row],[Agent Name]],MasterAgentList[Agent Name],MasterAgentList[Status])=""),1,0),"")</f>
        <v>0</v>
      </c>
      <c r="H620" s="18">
        <f>_xlfn.XLOOKUP(AgentTierChange[[#This Row],[Agent Name]],MasterAgentList[Agent Name],MasterAgentList[Live Start Date])</f>
        <v>44337</v>
      </c>
      <c r="I620" s="20">
        <f>_xlfn.XLOOKUP(AgentTierChange[[#This Row],[FBID]],MasterAgentList[FB ID],MasterAgentList[Wave])</f>
        <v>37</v>
      </c>
      <c r="J620" s="66" t="str">
        <f t="shared" si="9"/>
        <v/>
      </c>
    </row>
    <row r="621" spans="1:10" x14ac:dyDescent="0.2">
      <c r="A621" s="88" t="str">
        <f>_xlfn.XLOOKUP(AgentTierChange[[#This Row],[Agent Name]],MasterAgentList[Agent Name],MasterAgentList[FB ID])</f>
        <v>100067083129942</v>
      </c>
      <c r="B621" s="1" t="s">
        <v>183</v>
      </c>
      <c r="C621" s="64" t="s">
        <v>53</v>
      </c>
      <c r="D621" s="65">
        <v>44427</v>
      </c>
      <c r="E621" s="19">
        <f>IF(AgentTierChange[[#This Row],[Tier]]="Nesting",AgentTierChange[[#This Row],[Live Start Date]]+89,IF(AgentTierChange[[#This Row],[Agent Name]]&lt;&gt;B622,54789,""))</f>
        <v>54789</v>
      </c>
      <c r="F621" s="66">
        <f ca="1">IF(AND(AgentTierChange[[#This Row],[Tier Start Date]]&lt;=TODAY(),AgentTierChange[[#This Row],[Tier End Date]]&gt;TODAY()),1,0)</f>
        <v>1</v>
      </c>
      <c r="G621" s="66">
        <f>IFERROR(IF((_xlfn.XLOOKUP(AgentTierChange[[#This Row],[Agent Name]],MasterAgentList[Agent Name],MasterAgentList[Status])=""),1,0),"")</f>
        <v>0</v>
      </c>
      <c r="H621" s="67">
        <f>_xlfn.XLOOKUP(AgentTierChange[[#This Row],[Agent Name]],MasterAgentList[Agent Name],MasterAgentList[Live Start Date])</f>
        <v>44337</v>
      </c>
      <c r="I621" s="66">
        <f>_xlfn.XLOOKUP(AgentTierChange[[#This Row],[FBID]],MasterAgentList[FB ID],MasterAgentList[Wave])</f>
        <v>37</v>
      </c>
      <c r="J621" s="66" t="str">
        <f t="shared" si="9"/>
        <v>Match</v>
      </c>
    </row>
    <row r="622" spans="1:10" x14ac:dyDescent="0.2">
      <c r="A622" s="87" t="str">
        <f>_xlfn.XLOOKUP(AgentTierChange[[#This Row],[Agent Name]],MasterAgentList[Agent Name],MasterAgentList[FB ID])</f>
        <v>100070709070574</v>
      </c>
      <c r="B622" s="1" t="s">
        <v>2885</v>
      </c>
      <c r="C622" s="5" t="s">
        <v>43</v>
      </c>
      <c r="D622" s="24">
        <v>44410</v>
      </c>
      <c r="E622" s="19">
        <f>IF(AgentTierChange[[#This Row],[Tier]]="Nesting",AgentTierChange[[#This Row],[Live Start Date]]+89,IF(AgentTierChange[[#This Row],[Agent Name]]&lt;&gt;B623,54789,""))</f>
        <v>44499</v>
      </c>
      <c r="F622" s="2">
        <f ca="1">IF(AND(AgentTierChange[[#This Row],[Tier Start Date]]&lt;=TODAY(),AgentTierChange[[#This Row],[Tier End Date]]&gt;TODAY()),1,0)</f>
        <v>0</v>
      </c>
      <c r="G622" s="2">
        <f>IFERROR(IF((_xlfn.XLOOKUP(AgentTierChange[[#This Row],[Agent Name]],MasterAgentList[Agent Name],MasterAgentList[Status])=""),1,0),"")</f>
        <v>0</v>
      </c>
      <c r="H622" s="22">
        <f>_xlfn.XLOOKUP(AgentTierChange[[#This Row],[Agent Name]],MasterAgentList[Agent Name],MasterAgentList[Live Start Date])</f>
        <v>44410</v>
      </c>
      <c r="I622" s="2">
        <f>_xlfn.XLOOKUP(AgentTierChange[[#This Row],[FBID]],MasterAgentList[FB ID],MasterAgentList[Wave])</f>
        <v>40</v>
      </c>
      <c r="J622" s="66" t="str">
        <f t="shared" si="9"/>
        <v/>
      </c>
    </row>
    <row r="623" spans="1:10" x14ac:dyDescent="0.2">
      <c r="A623" s="88" t="str">
        <f>_xlfn.XLOOKUP(AgentTierChange[[#This Row],[Agent Name]],MasterAgentList[Agent Name],MasterAgentList[FB ID])</f>
        <v>100070709070574</v>
      </c>
      <c r="B623" s="61" t="s">
        <v>2885</v>
      </c>
      <c r="C623" s="64" t="s">
        <v>53</v>
      </c>
      <c r="D623" s="65">
        <v>44500</v>
      </c>
      <c r="E623" s="19">
        <f>IF(AgentTierChange[[#This Row],[Tier]]="Nesting",AgentTierChange[[#This Row],[Live Start Date]]+89,IF(AgentTierChange[[#This Row],[Agent Name]]&lt;&gt;B624,54789,""))</f>
        <v>54789</v>
      </c>
      <c r="F623" s="66">
        <f ca="1">IF(AND(AgentTierChange[[#This Row],[Tier Start Date]]&lt;=TODAY(),AgentTierChange[[#This Row],[Tier End Date]]&gt;TODAY()),1,0)</f>
        <v>1</v>
      </c>
      <c r="G623" s="66">
        <f>IFERROR(IF((_xlfn.XLOOKUP(AgentTierChange[[#This Row],[Agent Name]],MasterAgentList[Agent Name],MasterAgentList[Status])=""),1,0),"")</f>
        <v>0</v>
      </c>
      <c r="H623" s="67">
        <f>_xlfn.XLOOKUP(AgentTierChange[[#This Row],[Agent Name]],MasterAgentList[Agent Name],MasterAgentList[Live Start Date])</f>
        <v>44410</v>
      </c>
      <c r="I623" s="66">
        <f>_xlfn.XLOOKUP(AgentTierChange[[#This Row],[FBID]],MasterAgentList[FB ID],MasterAgentList[Wave])</f>
        <v>40</v>
      </c>
      <c r="J623" s="66" t="str">
        <f t="shared" si="9"/>
        <v>Match</v>
      </c>
    </row>
    <row r="624" spans="1:10" x14ac:dyDescent="0.2">
      <c r="A624" s="88" t="str">
        <f>_xlfn.XLOOKUP(AgentTierChange[[#This Row],[Agent Name]],MasterAgentList[Agent Name],MasterAgentList[FB ID])</f>
        <v>100066071319706</v>
      </c>
      <c r="B624" s="61" t="s">
        <v>6297</v>
      </c>
      <c r="C624" s="64" t="s">
        <v>43</v>
      </c>
      <c r="D624" s="65">
        <v>44438</v>
      </c>
      <c r="E624" s="19">
        <f>IF(AgentTierChange[[#This Row],[Tier]]="Nesting",AgentTierChange[[#This Row],[Live Start Date]]+89,IF(AgentTierChange[[#This Row],[Agent Name]]&lt;&gt;B625,54789,""))</f>
        <v>44527</v>
      </c>
      <c r="F624" s="66">
        <f ca="1">IF(AND(AgentTierChange[[#This Row],[Tier Start Date]]&lt;=TODAY(),AgentTierChange[[#This Row],[Tier End Date]]&gt;TODAY()),1,0)</f>
        <v>1</v>
      </c>
      <c r="G624" s="66">
        <f>IFERROR(IF((_xlfn.XLOOKUP(AgentTierChange[[#This Row],[Agent Name]],MasterAgentList[Agent Name],MasterAgentList[Status])=""),1,0),"")</f>
        <v>1</v>
      </c>
      <c r="H624" s="67">
        <f>_xlfn.XLOOKUP(AgentTierChange[[#This Row],[Agent Name]],MasterAgentList[Agent Name],MasterAgentList[Live Start Date])</f>
        <v>44438</v>
      </c>
      <c r="I624" s="66">
        <f>_xlfn.XLOOKUP(AgentTierChange[[#This Row],[FBID]],MasterAgentList[FB ID],MasterAgentList[Wave])</f>
        <v>41</v>
      </c>
      <c r="J624" s="66" t="str">
        <f t="shared" si="9"/>
        <v/>
      </c>
    </row>
    <row r="625" spans="1:10" x14ac:dyDescent="0.2">
      <c r="A625" s="88" t="str">
        <f>_xlfn.XLOOKUP(AgentTierChange[[#This Row],[Agent Name]],MasterAgentList[Agent Name],MasterAgentList[FB ID])</f>
        <v>100066071319706</v>
      </c>
      <c r="B625" s="61" t="s">
        <v>6297</v>
      </c>
      <c r="C625" s="64" t="s">
        <v>53</v>
      </c>
      <c r="D625" s="65">
        <v>44528</v>
      </c>
      <c r="E625" s="19">
        <f>IF(AgentTierChange[[#This Row],[Tier]]="Nesting",AgentTierChange[[#This Row],[Live Start Date]]+89,IF(AgentTierChange[[#This Row],[Agent Name]]&lt;&gt;B626,54789,""))</f>
        <v>54789</v>
      </c>
      <c r="F625" s="66">
        <f ca="1">IF(AND(AgentTierChange[[#This Row],[Tier Start Date]]&lt;=TODAY(),AgentTierChange[[#This Row],[Tier End Date]]&gt;TODAY()),1,0)</f>
        <v>0</v>
      </c>
      <c r="G625" s="66">
        <f>IFERROR(IF((_xlfn.XLOOKUP(AgentTierChange[[#This Row],[Agent Name]],MasterAgentList[Agent Name],MasterAgentList[Status])=""),1,0),"")</f>
        <v>1</v>
      </c>
      <c r="H625" s="67">
        <f>_xlfn.XLOOKUP(AgentTierChange[[#This Row],[Agent Name]],MasterAgentList[Agent Name],MasterAgentList[Live Start Date])</f>
        <v>44438</v>
      </c>
      <c r="I625" s="66">
        <f>_xlfn.XLOOKUP(AgentTierChange[[#This Row],[FBID]],MasterAgentList[FB ID],MasterAgentList[Wave])</f>
        <v>41</v>
      </c>
      <c r="J625" s="66" t="str">
        <f t="shared" si="9"/>
        <v>Match</v>
      </c>
    </row>
    <row r="626" spans="1:10" x14ac:dyDescent="0.2">
      <c r="A626" s="35" t="str">
        <f>_xlfn.XLOOKUP(AgentTierChange[[#This Row],[Agent Name]],MasterAgentList[Agent Name],MasterAgentList[FB ID])</f>
        <v>100041751200653</v>
      </c>
      <c r="B626" s="23" t="s">
        <v>145</v>
      </c>
      <c r="C626" s="1" t="s">
        <v>43</v>
      </c>
      <c r="D626" s="18">
        <v>44263</v>
      </c>
      <c r="E626" s="19">
        <f>IF(AgentTierChange[[#This Row],[Tier]]="Nesting",AgentTierChange[[#This Row],[Live Start Date]]+89,IF(AgentTierChange[[#This Row],[Agent Name]]&lt;&gt;B627,54789,""))</f>
        <v>44352</v>
      </c>
      <c r="F626" s="1">
        <f ca="1">IF(AND(AgentTierChange[[#This Row],[Tier Start Date]]&lt;=TODAY(),AgentTierChange[[#This Row],[Tier End Date]]&gt;TODAY()),1,0)</f>
        <v>0</v>
      </c>
      <c r="G626" s="21">
        <f>IFERROR(IF((_xlfn.XLOOKUP(AgentTierChange[[#This Row],[Agent Name]],MasterAgentList[Agent Name],MasterAgentList[Status])=""),1,0),"")</f>
        <v>1</v>
      </c>
      <c r="H626" s="18">
        <f>_xlfn.XLOOKUP(AgentTierChange[[#This Row],[Agent Name]],MasterAgentList[Agent Name],MasterAgentList[Live Start Date])</f>
        <v>44263</v>
      </c>
      <c r="I626" s="20">
        <f>_xlfn.XLOOKUP(AgentTierChange[[#This Row],[FBID]],MasterAgentList[FB ID],MasterAgentList[Wave])</f>
        <v>34</v>
      </c>
      <c r="J626" s="66" t="str">
        <f t="shared" si="9"/>
        <v/>
      </c>
    </row>
    <row r="627" spans="1:10" x14ac:dyDescent="0.2">
      <c r="A627" s="35" t="str">
        <f>_xlfn.XLOOKUP(AgentTierChange[[#This Row],[Agent Name]],MasterAgentList[Agent Name],MasterAgentList[FB ID])</f>
        <v>100041751200653</v>
      </c>
      <c r="B627" s="1" t="s">
        <v>145</v>
      </c>
      <c r="C627" s="1" t="s">
        <v>51</v>
      </c>
      <c r="D627" s="18">
        <v>44353</v>
      </c>
      <c r="E627" s="19">
        <f>IF(AgentTierChange[[#This Row],[Tier]]="Nesting",AgentTierChange[[#This Row],[Live Start Date]]+89,IF(AgentTierChange[[#This Row],[Agent Name]]&lt;&gt;B628,54789,""))</f>
        <v>54789</v>
      </c>
      <c r="F627" s="1">
        <f ca="1">IF(AND(AgentTierChange[[#This Row],[Tier Start Date]]&lt;=TODAY(),AgentTierChange[[#This Row],[Tier End Date]]&gt;TODAY()),1,0)</f>
        <v>1</v>
      </c>
      <c r="G627" s="21">
        <f>IFERROR(IF((_xlfn.XLOOKUP(AgentTierChange[[#This Row],[Agent Name]],MasterAgentList[Agent Name],MasterAgentList[Status])=""),1,0),"")</f>
        <v>1</v>
      </c>
      <c r="H627" s="18">
        <f>_xlfn.XLOOKUP(AgentTierChange[[#This Row],[Agent Name]],MasterAgentList[Agent Name],MasterAgentList[Live Start Date])</f>
        <v>44263</v>
      </c>
      <c r="I627" s="20">
        <f>_xlfn.XLOOKUP(AgentTierChange[[#This Row],[FBID]],MasterAgentList[FB ID],MasterAgentList[Wave])</f>
        <v>34</v>
      </c>
      <c r="J627" s="66" t="str">
        <f t="shared" si="9"/>
        <v>Match</v>
      </c>
    </row>
    <row r="628" spans="1:10" x14ac:dyDescent="0.2">
      <c r="A628" s="35" t="str">
        <f>_xlfn.XLOOKUP(AgentTierChange[[#This Row],[Agent Name]],MasterAgentList[Agent Name],MasterAgentList[FB ID])</f>
        <v>100023020424135</v>
      </c>
      <c r="B628" s="26" t="s">
        <v>33</v>
      </c>
      <c r="C628" s="1" t="s">
        <v>51</v>
      </c>
      <c r="D628" s="18">
        <v>43080</v>
      </c>
      <c r="E628" s="19">
        <v>44135</v>
      </c>
      <c r="F628" s="1">
        <f ca="1">IF(AND(AgentTierChange[[#This Row],[Tier Start Date]]&lt;=TODAY(),AgentTierChange[[#This Row],[Tier End Date]]&gt;TODAY()),1,0)</f>
        <v>0</v>
      </c>
      <c r="G628" s="21">
        <f>IFERROR(IF((_xlfn.XLOOKUP(AgentTierChange[[#This Row],[Agent Name]],MasterAgentList[Agent Name],MasterAgentList[Status])=""),1,0),"")</f>
        <v>0</v>
      </c>
      <c r="H628" s="18">
        <f>_xlfn.XLOOKUP(AgentTierChange[[#This Row],[Agent Name]],MasterAgentList[Agent Name],MasterAgentList[Live Start Date])</f>
        <v>43080</v>
      </c>
      <c r="I628" s="20">
        <f>_xlfn.XLOOKUP(AgentTierChange[[#This Row],[FBID]],MasterAgentList[FB ID],MasterAgentList[Wave])</f>
        <v>7</v>
      </c>
      <c r="J628" s="66" t="str">
        <f t="shared" si="9"/>
        <v/>
      </c>
    </row>
    <row r="629" spans="1:10" x14ac:dyDescent="0.2">
      <c r="A629" s="35" t="str">
        <f>_xlfn.XLOOKUP(AgentTierChange[[#This Row],[Agent Name]],MasterAgentList[Agent Name],MasterAgentList[FB ID])</f>
        <v>100023020424135</v>
      </c>
      <c r="B629" s="1" t="s">
        <v>33</v>
      </c>
      <c r="C629" s="1" t="s">
        <v>100</v>
      </c>
      <c r="D629" s="18">
        <v>44136</v>
      </c>
      <c r="E629" s="19">
        <v>44444</v>
      </c>
      <c r="F629" s="1">
        <f ca="1">IF(AND(AgentTierChange[[#This Row],[Tier Start Date]]&lt;=TODAY(),AgentTierChange[[#This Row],[Tier End Date]]&gt;TODAY()),1,0)</f>
        <v>0</v>
      </c>
      <c r="G629" s="21">
        <f>IFERROR(IF((_xlfn.XLOOKUP(AgentTierChange[[#This Row],[Agent Name]],MasterAgentList[Agent Name],MasterAgentList[Status])=""),1,0),"")</f>
        <v>0</v>
      </c>
      <c r="H629" s="18">
        <f>_xlfn.XLOOKUP(AgentTierChange[[#This Row],[Agent Name]],MasterAgentList[Agent Name],MasterAgentList[Live Start Date])</f>
        <v>43080</v>
      </c>
      <c r="I629" s="20">
        <f>_xlfn.XLOOKUP(AgentTierChange[[#This Row],[FBID]],MasterAgentList[FB ID],MasterAgentList[Wave])</f>
        <v>7</v>
      </c>
      <c r="J629" s="66" t="str">
        <f t="shared" si="9"/>
        <v>Match</v>
      </c>
    </row>
    <row r="630" spans="1:10" x14ac:dyDescent="0.2">
      <c r="A630" s="88" t="str">
        <f>_xlfn.XLOOKUP(AgentTierChange[[#This Row],[Agent Name]],MasterAgentList[Agent Name],MasterAgentList[FB ID])</f>
        <v>100023020424135</v>
      </c>
      <c r="B630" s="61" t="s">
        <v>33</v>
      </c>
      <c r="C630" s="64" t="s">
        <v>127</v>
      </c>
      <c r="D630" s="65">
        <v>44445</v>
      </c>
      <c r="E630" s="19">
        <f>IF(AgentTierChange[[#This Row],[Tier]]="Nesting",AgentTierChange[[#This Row],[Live Start Date]]+89,IF(AgentTierChange[[#This Row],[Agent Name]]&lt;&gt;B631,54789,""))</f>
        <v>54789</v>
      </c>
      <c r="F630" s="66">
        <f ca="1">IF(AND(AgentTierChange[[#This Row],[Tier Start Date]]&lt;=TODAY(),AgentTierChange[[#This Row],[Tier End Date]]&gt;TODAY()),1,0)</f>
        <v>1</v>
      </c>
      <c r="G630" s="66">
        <f>IFERROR(IF((_xlfn.XLOOKUP(AgentTierChange[[#This Row],[Agent Name]],MasterAgentList[Agent Name],MasterAgentList[Status])=""),1,0),"")</f>
        <v>0</v>
      </c>
      <c r="H630" s="67">
        <f>_xlfn.XLOOKUP(AgentTierChange[[#This Row],[Agent Name]],MasterAgentList[Agent Name],MasterAgentList[Live Start Date])</f>
        <v>43080</v>
      </c>
      <c r="I630" s="66">
        <f>_xlfn.XLOOKUP(AgentTierChange[[#This Row],[FBID]],MasterAgentList[FB ID],MasterAgentList[Wave])</f>
        <v>7</v>
      </c>
      <c r="J630" s="66" t="str">
        <f t="shared" si="9"/>
        <v>Match</v>
      </c>
    </row>
    <row r="631" spans="1:10" x14ac:dyDescent="0.2">
      <c r="A631" s="87" t="str">
        <f>_xlfn.XLOOKUP(AgentTierChange[[#This Row],[Agent Name]],MasterAgentList[Agent Name],MasterAgentList[FB ID])</f>
        <v>100068055948901</v>
      </c>
      <c r="B631" s="20" t="s">
        <v>358</v>
      </c>
      <c r="C631" s="5" t="s">
        <v>43</v>
      </c>
      <c r="D631" s="24">
        <v>44361</v>
      </c>
      <c r="E631" s="19">
        <f>IF(AgentTierChange[[#This Row],[Tier]]="Nesting",AgentTierChange[[#This Row],[Live Start Date]]+89,IF(AgentTierChange[[#This Row],[Agent Name]]&lt;&gt;B632,54789,""))</f>
        <v>44450</v>
      </c>
      <c r="F631" s="2">
        <f ca="1">IF(AND(AgentTierChange[[#This Row],[Tier Start Date]]&lt;=TODAY(),AgentTierChange[[#This Row],[Tier End Date]]&gt;TODAY()),1,0)</f>
        <v>0</v>
      </c>
      <c r="G631" s="2">
        <f>IFERROR(IF((_xlfn.XLOOKUP(AgentTierChange[[#This Row],[Agent Name]],MasterAgentList[Agent Name],MasterAgentList[Status])=""),1,0),"")</f>
        <v>1</v>
      </c>
      <c r="H631" s="22">
        <f>_xlfn.XLOOKUP(AgentTierChange[[#This Row],[Agent Name]],MasterAgentList[Agent Name],MasterAgentList[Live Start Date])</f>
        <v>44361</v>
      </c>
      <c r="I631" s="20">
        <f>_xlfn.XLOOKUP(AgentTierChange[[#This Row],[FBID]],MasterAgentList[FB ID],MasterAgentList[Wave])</f>
        <v>38</v>
      </c>
      <c r="J631" s="66" t="str">
        <f t="shared" si="9"/>
        <v/>
      </c>
    </row>
    <row r="632" spans="1:10" x14ac:dyDescent="0.2">
      <c r="A632" s="87" t="str">
        <f>_xlfn.XLOOKUP(AgentTierChange[[#This Row],[Agent Name]],MasterAgentList[Agent Name],MasterAgentList[FB ID])</f>
        <v>100068055948901</v>
      </c>
      <c r="B632" s="20" t="s">
        <v>358</v>
      </c>
      <c r="C632" s="5" t="s">
        <v>53</v>
      </c>
      <c r="D632" s="24">
        <v>44451</v>
      </c>
      <c r="E632" s="19">
        <f>IF(AgentTierChange[[#This Row],[Tier]]="Nesting",AgentTierChange[[#This Row],[Live Start Date]]+89,IF(AgentTierChange[[#This Row],[Agent Name]]&lt;&gt;B633,54789,""))</f>
        <v>54789</v>
      </c>
      <c r="F632" s="2">
        <f ca="1">IF(AND(AgentTierChange[[#This Row],[Tier Start Date]]&lt;=TODAY(),AgentTierChange[[#This Row],[Tier End Date]]&gt;TODAY()),1,0)</f>
        <v>1</v>
      </c>
      <c r="G632" s="2">
        <f>IFERROR(IF((_xlfn.XLOOKUP(AgentTierChange[[#This Row],[Agent Name]],MasterAgentList[Agent Name],MasterAgentList[Status])=""),1,0),"")</f>
        <v>1</v>
      </c>
      <c r="H632" s="22">
        <f>_xlfn.XLOOKUP(AgentTierChange[[#This Row],[Agent Name]],MasterAgentList[Agent Name],MasterAgentList[Live Start Date])</f>
        <v>44361</v>
      </c>
      <c r="I632" s="20">
        <f>_xlfn.XLOOKUP(AgentTierChange[[#This Row],[FBID]],MasterAgentList[FB ID],MasterAgentList[Wave])</f>
        <v>38</v>
      </c>
      <c r="J632" s="66" t="str">
        <f t="shared" si="9"/>
        <v>Match</v>
      </c>
    </row>
    <row r="633" spans="1:10" x14ac:dyDescent="0.2">
      <c r="A633" s="35" t="str">
        <f>_xlfn.XLOOKUP(AgentTierChange[[#This Row],[Agent Name]],MasterAgentList[Agent Name],MasterAgentList[FB ID])</f>
        <v>100030375227097</v>
      </c>
      <c r="B633" s="1" t="s">
        <v>34</v>
      </c>
      <c r="C633" s="1" t="s">
        <v>42</v>
      </c>
      <c r="D633" s="18">
        <v>43444</v>
      </c>
      <c r="E633" s="19">
        <v>43677</v>
      </c>
      <c r="F633" s="1">
        <f ca="1">IF(AND(AgentTierChange[[#This Row],[Tier Start Date]]&lt;=TODAY(),AgentTierChange[[#This Row],[Tier End Date]]&gt;TODAY()),1,0)</f>
        <v>0</v>
      </c>
      <c r="G633" s="1">
        <f>IFERROR(IF((_xlfn.XLOOKUP(AgentTierChange[[#This Row],[Agent Name]],MasterAgentList[Agent Name],MasterAgentList[Status])=""),1,0),"")</f>
        <v>0</v>
      </c>
      <c r="H633" s="18">
        <f>_xlfn.XLOOKUP(AgentTierChange[[#This Row],[Agent Name]],MasterAgentList[Agent Name],MasterAgentList[Live Start Date])</f>
        <v>43444</v>
      </c>
      <c r="I633" s="20">
        <f>_xlfn.XLOOKUP(AgentTierChange[[#This Row],[FBID]],MasterAgentList[FB ID],MasterAgentList[Wave])</f>
        <v>15</v>
      </c>
      <c r="J633" s="66" t="str">
        <f t="shared" si="9"/>
        <v/>
      </c>
    </row>
    <row r="634" spans="1:10" x14ac:dyDescent="0.2">
      <c r="A634" s="35" t="str">
        <f>_xlfn.XLOOKUP(AgentTierChange[[#This Row],[Agent Name]],MasterAgentList[Agent Name],MasterAgentList[FB ID])</f>
        <v>100030375227097</v>
      </c>
      <c r="B634" s="1" t="s">
        <v>34</v>
      </c>
      <c r="C634" s="1" t="s">
        <v>53</v>
      </c>
      <c r="D634" s="18">
        <v>43678</v>
      </c>
      <c r="E634" s="19">
        <v>43831</v>
      </c>
      <c r="F634" s="1">
        <f ca="1">IF(AND(AgentTierChange[[#This Row],[Tier Start Date]]&lt;=TODAY(),AgentTierChange[[#This Row],[Tier End Date]]&gt;TODAY()),1,0)</f>
        <v>0</v>
      </c>
      <c r="G634" s="21">
        <f>IFERROR(IF((_xlfn.XLOOKUP(AgentTierChange[[#This Row],[Agent Name]],MasterAgentList[Agent Name],MasterAgentList[Status])=""),1,0),"")</f>
        <v>0</v>
      </c>
      <c r="H634" s="18">
        <f>_xlfn.XLOOKUP(AgentTierChange[[#This Row],[Agent Name]],MasterAgentList[Agent Name],MasterAgentList[Live Start Date])</f>
        <v>43444</v>
      </c>
      <c r="I634" s="20">
        <f>_xlfn.XLOOKUP(AgentTierChange[[#This Row],[FBID]],MasterAgentList[FB ID],MasterAgentList[Wave])</f>
        <v>15</v>
      </c>
      <c r="J634" s="66" t="str">
        <f t="shared" si="9"/>
        <v>Match</v>
      </c>
    </row>
    <row r="635" spans="1:10" x14ac:dyDescent="0.2">
      <c r="A635" s="35" t="str">
        <f>_xlfn.XLOOKUP(AgentTierChange[[#This Row],[Agent Name]],MasterAgentList[Agent Name],MasterAgentList[FB ID])</f>
        <v>100030375227097</v>
      </c>
      <c r="B635" s="1" t="s">
        <v>34</v>
      </c>
      <c r="C635" s="1" t="s">
        <v>51</v>
      </c>
      <c r="D635" s="18">
        <v>43832</v>
      </c>
      <c r="E635" s="19">
        <v>43861</v>
      </c>
      <c r="F635" s="1">
        <f ca="1">IF(AND(AgentTierChange[[#This Row],[Tier Start Date]]&lt;=TODAY(),AgentTierChange[[#This Row],[Tier End Date]]&gt;TODAY()),1,0)</f>
        <v>0</v>
      </c>
      <c r="G635" s="1">
        <f>IFERROR(IF((_xlfn.XLOOKUP(AgentTierChange[[#This Row],[Agent Name]],MasterAgentList[Agent Name],MasterAgentList[Status])=""),1,0),"")</f>
        <v>0</v>
      </c>
      <c r="H635" s="18">
        <f>_xlfn.XLOOKUP(AgentTierChange[[#This Row],[Agent Name]],MasterAgentList[Agent Name],MasterAgentList[Live Start Date])</f>
        <v>43444</v>
      </c>
      <c r="I635" s="20">
        <f>_xlfn.XLOOKUP(AgentTierChange[[#This Row],[FBID]],MasterAgentList[FB ID],MasterAgentList[Wave])</f>
        <v>15</v>
      </c>
      <c r="J635" s="66" t="str">
        <f t="shared" si="9"/>
        <v>Match</v>
      </c>
    </row>
    <row r="636" spans="1:10" x14ac:dyDescent="0.2">
      <c r="A636" s="35" t="str">
        <f>_xlfn.XLOOKUP(AgentTierChange[[#This Row],[Agent Name]],MasterAgentList[Agent Name],MasterAgentList[FB ID])</f>
        <v>100030375227097</v>
      </c>
      <c r="B636" s="1" t="s">
        <v>34</v>
      </c>
      <c r="C636" s="1" t="s">
        <v>47</v>
      </c>
      <c r="D636" s="18">
        <v>43862</v>
      </c>
      <c r="E636" s="19">
        <v>43890</v>
      </c>
      <c r="F636" s="1">
        <f ca="1">IF(AND(AgentTierChange[[#This Row],[Tier Start Date]]&lt;=TODAY(),AgentTierChange[[#This Row],[Tier End Date]]&gt;TODAY()),1,0)</f>
        <v>0</v>
      </c>
      <c r="G636" s="1">
        <f>IFERROR(IF((_xlfn.XLOOKUP(AgentTierChange[[#This Row],[Agent Name]],MasterAgentList[Agent Name],MasterAgentList[Status])=""),1,0),"")</f>
        <v>0</v>
      </c>
      <c r="H636" s="18">
        <f>_xlfn.XLOOKUP(AgentTierChange[[#This Row],[Agent Name]],MasterAgentList[Agent Name],MasterAgentList[Live Start Date])</f>
        <v>43444</v>
      </c>
      <c r="I636" s="20">
        <f>_xlfn.XLOOKUP(AgentTierChange[[#This Row],[FBID]],MasterAgentList[FB ID],MasterAgentList[Wave])</f>
        <v>15</v>
      </c>
      <c r="J636" s="66" t="str">
        <f t="shared" si="9"/>
        <v>Match</v>
      </c>
    </row>
    <row r="637" spans="1:10" x14ac:dyDescent="0.2">
      <c r="A637" s="35" t="str">
        <f>_xlfn.XLOOKUP(AgentTierChange[[#This Row],[Agent Name]],MasterAgentList[Agent Name],MasterAgentList[FB ID])</f>
        <v>100030375227097</v>
      </c>
      <c r="B637" s="1" t="s">
        <v>34</v>
      </c>
      <c r="C637" s="1" t="s">
        <v>51</v>
      </c>
      <c r="D637" s="18">
        <v>43891</v>
      </c>
      <c r="E637" s="19">
        <v>44242</v>
      </c>
      <c r="F637" s="1">
        <f ca="1">IF(AND(AgentTierChange[[#This Row],[Tier Start Date]]&lt;=TODAY(),AgentTierChange[[#This Row],[Tier End Date]]&gt;TODAY()),1,0)</f>
        <v>0</v>
      </c>
      <c r="G637" s="1">
        <f>IFERROR(IF((_xlfn.XLOOKUP(AgentTierChange[[#This Row],[Agent Name]],MasterAgentList[Agent Name],MasterAgentList[Status])=""),1,0),"")</f>
        <v>0</v>
      </c>
      <c r="H637" s="18">
        <f>_xlfn.XLOOKUP(AgentTierChange[[#This Row],[Agent Name]],MasterAgentList[Agent Name],MasterAgentList[Live Start Date])</f>
        <v>43444</v>
      </c>
      <c r="I637" s="20">
        <f>_xlfn.XLOOKUP(AgentTierChange[[#This Row],[FBID]],MasterAgentList[FB ID],MasterAgentList[Wave])</f>
        <v>15</v>
      </c>
      <c r="J637" s="66" t="str">
        <f t="shared" si="9"/>
        <v>Match</v>
      </c>
    </row>
    <row r="638" spans="1:10" x14ac:dyDescent="0.2">
      <c r="A638" s="35" t="str">
        <f>_xlfn.XLOOKUP(AgentTierChange[[#This Row],[Agent Name]],MasterAgentList[Agent Name],MasterAgentList[FB ID])</f>
        <v>100030375227097</v>
      </c>
      <c r="B638" s="1" t="s">
        <v>34</v>
      </c>
      <c r="C638" s="1" t="s">
        <v>127</v>
      </c>
      <c r="D638" s="18">
        <v>44243</v>
      </c>
      <c r="E638" s="19">
        <f>IF(AgentTierChange[[#This Row],[Tier]]="Nesting",AgentTierChange[[#This Row],[Live Start Date]]+89,IF(AgentTierChange[[#This Row],[Agent Name]]&lt;&gt;B639,54789,""))</f>
        <v>54789</v>
      </c>
      <c r="F638" s="1">
        <f ca="1">IF(AND(AgentTierChange[[#This Row],[Tier Start Date]]&lt;=TODAY(),AgentTierChange[[#This Row],[Tier End Date]]&gt;TODAY()),1,0)</f>
        <v>1</v>
      </c>
      <c r="G638" s="21">
        <f>IFERROR(IF((_xlfn.XLOOKUP(AgentTierChange[[#This Row],[Agent Name]],MasterAgentList[Agent Name],MasterAgentList[Status])=""),1,0),"")</f>
        <v>0</v>
      </c>
      <c r="H638" s="18">
        <f>_xlfn.XLOOKUP(AgentTierChange[[#This Row],[Agent Name]],MasterAgentList[Agent Name],MasterAgentList[Live Start Date])</f>
        <v>43444</v>
      </c>
      <c r="I638" s="20">
        <f>_xlfn.XLOOKUP(AgentTierChange[[#This Row],[FBID]],MasterAgentList[FB ID],MasterAgentList[Wave])</f>
        <v>15</v>
      </c>
      <c r="J638" s="66" t="str">
        <f t="shared" si="9"/>
        <v>Match</v>
      </c>
    </row>
    <row r="639" spans="1:10" x14ac:dyDescent="0.2">
      <c r="A639" s="35" t="str">
        <f>_xlfn.XLOOKUP(AgentTierChange[[#This Row],[Agent Name]],MasterAgentList[Agent Name],MasterAgentList[FB ID])</f>
        <v>100037785840827</v>
      </c>
      <c r="B639" s="1" t="s">
        <v>41</v>
      </c>
      <c r="C639" s="1" t="s">
        <v>53</v>
      </c>
      <c r="D639" s="18">
        <v>43682</v>
      </c>
      <c r="E639" s="19">
        <v>44086</v>
      </c>
      <c r="F639" s="1">
        <f ca="1">IF(AND(AgentTierChange[[#This Row],[Tier Start Date]]&lt;=TODAY(),AgentTierChange[[#This Row],[Tier End Date]]&gt;TODAY()),1,0)</f>
        <v>0</v>
      </c>
      <c r="G639" s="21">
        <f>IFERROR(IF((_xlfn.XLOOKUP(AgentTierChange[[#This Row],[Agent Name]],MasterAgentList[Agent Name],MasterAgentList[Status])=""),1,0),"")</f>
        <v>0</v>
      </c>
      <c r="H639" s="18">
        <f>_xlfn.XLOOKUP(AgentTierChange[[#This Row],[Agent Name]],MasterAgentList[Agent Name],MasterAgentList[Live Start Date])</f>
        <v>43682</v>
      </c>
      <c r="I639" s="20">
        <f>_xlfn.XLOOKUP(AgentTierChange[[#This Row],[FBID]],MasterAgentList[FB ID],MasterAgentList[Wave])</f>
        <v>22</v>
      </c>
      <c r="J639" s="66" t="str">
        <f t="shared" si="9"/>
        <v/>
      </c>
    </row>
    <row r="640" spans="1:10" x14ac:dyDescent="0.2">
      <c r="A640" s="35" t="str">
        <f>_xlfn.XLOOKUP(AgentTierChange[[#This Row],[Agent Name]],MasterAgentList[Agent Name],MasterAgentList[FB ID])</f>
        <v>100037785840827</v>
      </c>
      <c r="B640" s="1" t="s">
        <v>41</v>
      </c>
      <c r="C640" s="1" t="s">
        <v>87</v>
      </c>
      <c r="D640" s="18">
        <v>44087</v>
      </c>
      <c r="E640" s="19">
        <v>44114</v>
      </c>
      <c r="F640" s="1">
        <f ca="1">IF(AND(AgentTierChange[[#This Row],[Tier Start Date]]&lt;=TODAY(),AgentTierChange[[#This Row],[Tier End Date]]&gt;TODAY()),1,0)</f>
        <v>0</v>
      </c>
      <c r="G640" s="1">
        <f>IFERROR(IF((_xlfn.XLOOKUP(AgentTierChange[[#This Row],[Agent Name]],MasterAgentList[Agent Name],MasterAgentList[Status])=""),1,0),"")</f>
        <v>0</v>
      </c>
      <c r="H640" s="18">
        <f>_xlfn.XLOOKUP(AgentTierChange[[#This Row],[Agent Name]],MasterAgentList[Agent Name],MasterAgentList[Live Start Date])</f>
        <v>43682</v>
      </c>
      <c r="I640" s="20">
        <f>_xlfn.XLOOKUP(AgentTierChange[[#This Row],[FBID]],MasterAgentList[FB ID],MasterAgentList[Wave])</f>
        <v>22</v>
      </c>
      <c r="J640" s="66" t="str">
        <f t="shared" si="9"/>
        <v>Match</v>
      </c>
    </row>
    <row r="641" spans="1:10" x14ac:dyDescent="0.2">
      <c r="A641" s="35" t="str">
        <f>_xlfn.XLOOKUP(AgentTierChange[[#This Row],[Agent Name]],MasterAgentList[Agent Name],MasterAgentList[FB ID])</f>
        <v>100037785840827</v>
      </c>
      <c r="B641" s="1" t="s">
        <v>41</v>
      </c>
      <c r="C641" s="1" t="s">
        <v>53</v>
      </c>
      <c r="D641" s="18">
        <v>44115</v>
      </c>
      <c r="E641" s="19">
        <v>44202</v>
      </c>
      <c r="F641" s="1">
        <f ca="1">IF(AND(AgentTierChange[[#This Row],[Tier Start Date]]&lt;=TODAY(),AgentTierChange[[#This Row],[Tier End Date]]&gt;TODAY()),1,0)</f>
        <v>0</v>
      </c>
      <c r="G641" s="1">
        <f>IFERROR(IF((_xlfn.XLOOKUP(AgentTierChange[[#This Row],[Agent Name]],MasterAgentList[Agent Name],MasterAgentList[Status])=""),1,0),"")</f>
        <v>0</v>
      </c>
      <c r="H641" s="18">
        <f>_xlfn.XLOOKUP(AgentTierChange[[#This Row],[Agent Name]],MasterAgentList[Agent Name],MasterAgentList[Live Start Date])</f>
        <v>43682</v>
      </c>
      <c r="I641" s="20">
        <f>_xlfn.XLOOKUP(AgentTierChange[[#This Row],[FBID]],MasterAgentList[FB ID],MasterAgentList[Wave])</f>
        <v>22</v>
      </c>
      <c r="J641" s="66" t="str">
        <f t="shared" si="9"/>
        <v>Match</v>
      </c>
    </row>
    <row r="642" spans="1:10" x14ac:dyDescent="0.2">
      <c r="A642" s="35" t="str">
        <f>_xlfn.XLOOKUP(AgentTierChange[[#This Row],[Agent Name]],MasterAgentList[Agent Name],MasterAgentList[FB ID])</f>
        <v>100037785840827</v>
      </c>
      <c r="B642" s="1" t="s">
        <v>41</v>
      </c>
      <c r="C642" s="1" t="s">
        <v>51</v>
      </c>
      <c r="D642" s="18">
        <v>44203</v>
      </c>
      <c r="E642" s="19">
        <f>IF(AgentTierChange[[#This Row],[Tier]]="Nesting",AgentTierChange[[#This Row],[Live Start Date]]+89,IF(AgentTierChange[[#This Row],[Agent Name]]&lt;&gt;B643,54789,""))</f>
        <v>54789</v>
      </c>
      <c r="F642" s="1">
        <f ca="1">IF(AND(AgentTierChange[[#This Row],[Tier Start Date]]&lt;=TODAY(),AgentTierChange[[#This Row],[Tier End Date]]&gt;TODAY()),1,0)</f>
        <v>1</v>
      </c>
      <c r="G642" s="1">
        <f>IFERROR(IF((_xlfn.XLOOKUP(AgentTierChange[[#This Row],[Agent Name]],MasterAgentList[Agent Name],MasterAgentList[Status])=""),1,0),"")</f>
        <v>0</v>
      </c>
      <c r="H642" s="18">
        <f>_xlfn.XLOOKUP(AgentTierChange[[#This Row],[Agent Name]],MasterAgentList[Agent Name],MasterAgentList[Live Start Date])</f>
        <v>43682</v>
      </c>
      <c r="I642" s="20">
        <f>_xlfn.XLOOKUP(AgentTierChange[[#This Row],[FBID]],MasterAgentList[FB ID],MasterAgentList[Wave])</f>
        <v>22</v>
      </c>
      <c r="J642" s="66" t="str">
        <f t="shared" ref="J642:J656" si="10">IF(B642=B641,IF(E641&lt;D642,"Match","Date Issue"),"")</f>
        <v>Match</v>
      </c>
    </row>
    <row r="643" spans="1:10" x14ac:dyDescent="0.2">
      <c r="A643" s="88" t="str">
        <f>_xlfn.XLOOKUP(AgentTierChange[[#This Row],[Agent Name]],MasterAgentList[Agent Name],MasterAgentList[FB ID])</f>
        <v>100071260028364</v>
      </c>
      <c r="B643" s="61" t="s">
        <v>6300</v>
      </c>
      <c r="C643" s="64" t="s">
        <v>43</v>
      </c>
      <c r="D643" s="65">
        <v>44438</v>
      </c>
      <c r="E643" s="19">
        <f>IF(AgentTierChange[[#This Row],[Tier]]="Nesting",AgentTierChange[[#This Row],[Live Start Date]]+89,IF(AgentTierChange[[#This Row],[Agent Name]]&lt;&gt;B644,54789,""))</f>
        <v>44527</v>
      </c>
      <c r="F643" s="66">
        <f ca="1">IF(AND(AgentTierChange[[#This Row],[Tier Start Date]]&lt;=TODAY(),AgentTierChange[[#This Row],[Tier End Date]]&gt;TODAY()),1,0)</f>
        <v>1</v>
      </c>
      <c r="G643" s="66">
        <f>IFERROR(IF((_xlfn.XLOOKUP(AgentTierChange[[#This Row],[Agent Name]],MasterAgentList[Agent Name],MasterAgentList[Status])=""),1,0),"")</f>
        <v>1</v>
      </c>
      <c r="H643" s="67">
        <f>_xlfn.XLOOKUP(AgentTierChange[[#This Row],[Agent Name]],MasterAgentList[Agent Name],MasterAgentList[Live Start Date])</f>
        <v>44438</v>
      </c>
      <c r="I643" s="66">
        <f>_xlfn.XLOOKUP(AgentTierChange[[#This Row],[FBID]],MasterAgentList[FB ID],MasterAgentList[Wave])</f>
        <v>41</v>
      </c>
      <c r="J643" s="66" t="str">
        <f t="shared" si="10"/>
        <v/>
      </c>
    </row>
    <row r="644" spans="1:10" x14ac:dyDescent="0.2">
      <c r="A644" s="88" t="str">
        <f>_xlfn.XLOOKUP(AgentTierChange[[#This Row],[Agent Name]],MasterAgentList[Agent Name],MasterAgentList[FB ID])</f>
        <v>100071260028364</v>
      </c>
      <c r="B644" s="61" t="s">
        <v>6300</v>
      </c>
      <c r="C644" s="64" t="s">
        <v>53</v>
      </c>
      <c r="D644" s="65">
        <v>44528</v>
      </c>
      <c r="E644" s="19">
        <f>IF(AgentTierChange[[#This Row],[Tier]]="Nesting",AgentTierChange[[#This Row],[Live Start Date]]+89,IF(AgentTierChange[[#This Row],[Agent Name]]&lt;&gt;B645,54789,""))</f>
        <v>54789</v>
      </c>
      <c r="F644" s="66">
        <f ca="1">IF(AND(AgentTierChange[[#This Row],[Tier Start Date]]&lt;=TODAY(),AgentTierChange[[#This Row],[Tier End Date]]&gt;TODAY()),1,0)</f>
        <v>0</v>
      </c>
      <c r="G644" s="66">
        <f>IFERROR(IF((_xlfn.XLOOKUP(AgentTierChange[[#This Row],[Agent Name]],MasterAgentList[Agent Name],MasterAgentList[Status])=""),1,0),"")</f>
        <v>1</v>
      </c>
      <c r="H644" s="67">
        <f>_xlfn.XLOOKUP(AgentTierChange[[#This Row],[Agent Name]],MasterAgentList[Agent Name],MasterAgentList[Live Start Date])</f>
        <v>44438</v>
      </c>
      <c r="I644" s="66">
        <f>_xlfn.XLOOKUP(AgentTierChange[[#This Row],[FBID]],MasterAgentList[FB ID],MasterAgentList[Wave])</f>
        <v>41</v>
      </c>
      <c r="J644" s="66" t="str">
        <f t="shared" si="10"/>
        <v>Match</v>
      </c>
    </row>
    <row r="645" spans="1:10" x14ac:dyDescent="0.2">
      <c r="A645" s="88" t="str">
        <f>_xlfn.XLOOKUP(AgentTierChange[[#This Row],[Agent Name]],MasterAgentList[Agent Name],MasterAgentList[FB ID])</f>
        <v>100073077112776</v>
      </c>
      <c r="B645" s="64" t="s">
        <v>6447</v>
      </c>
      <c r="C645" s="64" t="s">
        <v>43</v>
      </c>
      <c r="D645" s="65">
        <v>44488</v>
      </c>
      <c r="E645" s="19">
        <f>IF(AgentTierChange[[#This Row],[Tier]]="Nesting",AgentTierChange[[#This Row],[Live Start Date]]+89,IF(AgentTierChange[[#This Row],[Agent Name]]&lt;&gt;B646,54789,""))</f>
        <v>44577</v>
      </c>
      <c r="F645" s="66">
        <f ca="1">IF(AND(AgentTierChange[[#This Row],[Tier Start Date]]&lt;=TODAY(),AgentTierChange[[#This Row],[Tier End Date]]&gt;TODAY()),1,0)</f>
        <v>1</v>
      </c>
      <c r="G645" s="66">
        <f>IFERROR(IF((_xlfn.XLOOKUP(AgentTierChange[[#This Row],[Agent Name]],MasterAgentList[Agent Name],MasterAgentList[Status])=""),1,0),"")</f>
        <v>1</v>
      </c>
      <c r="H645" s="67">
        <f>_xlfn.XLOOKUP(AgentTierChange[[#This Row],[Agent Name]],MasterAgentList[Agent Name],MasterAgentList[Live Start Date])</f>
        <v>44488</v>
      </c>
      <c r="I645" s="66">
        <f>_xlfn.XLOOKUP(AgentTierChange[[#This Row],[FBID]],MasterAgentList[FB ID],MasterAgentList[Wave])</f>
        <v>43</v>
      </c>
      <c r="J645" s="66" t="str">
        <f t="shared" si="10"/>
        <v/>
      </c>
    </row>
    <row r="646" spans="1:10" x14ac:dyDescent="0.2">
      <c r="A646" s="88" t="str">
        <f>_xlfn.XLOOKUP(AgentTierChange[[#This Row],[Agent Name]],MasterAgentList[Agent Name],MasterAgentList[FB ID])</f>
        <v>100073077112776</v>
      </c>
      <c r="B646" s="64" t="s">
        <v>6447</v>
      </c>
      <c r="C646" s="64" t="s">
        <v>53</v>
      </c>
      <c r="D646" s="65">
        <v>44578</v>
      </c>
      <c r="E646" s="19">
        <f>IF(AgentTierChange[[#This Row],[Tier]]="Nesting",AgentTierChange[[#This Row],[Live Start Date]]+89,IF(AgentTierChange[[#This Row],[Agent Name]]&lt;&gt;B647,54789,""))</f>
        <v>54789</v>
      </c>
      <c r="F646" s="66">
        <f ca="1">IF(AND(AgentTierChange[[#This Row],[Tier Start Date]]&lt;=TODAY(),AgentTierChange[[#This Row],[Tier End Date]]&gt;TODAY()),1,0)</f>
        <v>0</v>
      </c>
      <c r="G646" s="66">
        <f>IFERROR(IF((_xlfn.XLOOKUP(AgentTierChange[[#This Row],[Agent Name]],MasterAgentList[Agent Name],MasterAgentList[Status])=""),1,0),"")</f>
        <v>1</v>
      </c>
      <c r="H646" s="67">
        <f>_xlfn.XLOOKUP(AgentTierChange[[#This Row],[Agent Name]],MasterAgentList[Agent Name],MasterAgentList[Live Start Date])</f>
        <v>44488</v>
      </c>
      <c r="I646" s="66">
        <f>_xlfn.XLOOKUP(AgentTierChange[[#This Row],[FBID]],MasterAgentList[FB ID],MasterAgentList[Wave])</f>
        <v>43</v>
      </c>
      <c r="J646" s="66" t="str">
        <f t="shared" si="10"/>
        <v>Match</v>
      </c>
    </row>
    <row r="647" spans="1:10" x14ac:dyDescent="0.2">
      <c r="A647" s="35" t="str">
        <f>_xlfn.XLOOKUP(AgentTierChange[[#This Row],[Agent Name]],MasterAgentList[Agent Name],MasterAgentList[FB ID])</f>
        <v>100064003857314</v>
      </c>
      <c r="B647" s="1" t="s">
        <v>154</v>
      </c>
      <c r="C647" s="1" t="s">
        <v>43</v>
      </c>
      <c r="D647" s="18">
        <v>44281</v>
      </c>
      <c r="E647" s="19">
        <f>IF(AgentTierChange[[#This Row],[Tier]]="Nesting",AgentTierChange[[#This Row],[Live Start Date]]+89,IF(AgentTierChange[[#This Row],[Agent Name]]&lt;&gt;B648,54789,""))</f>
        <v>44370</v>
      </c>
      <c r="F647" s="1">
        <f ca="1">IF(AND(AgentTierChange[[#This Row],[Tier Start Date]]&lt;=TODAY(),AgentTierChange[[#This Row],[Tier End Date]]&gt;TODAY()),1,0)</f>
        <v>0</v>
      </c>
      <c r="G647" s="1">
        <f>IFERROR(IF((_xlfn.XLOOKUP(AgentTierChange[[#This Row],[Agent Name]],MasterAgentList[Agent Name],MasterAgentList[Status])=""),1,0),"")</f>
        <v>1</v>
      </c>
      <c r="H647" s="18">
        <f>_xlfn.XLOOKUP(AgentTierChange[[#This Row],[Agent Name]],MasterAgentList[Agent Name],MasterAgentList[Live Start Date])</f>
        <v>44281</v>
      </c>
      <c r="I647" s="20">
        <f>_xlfn.XLOOKUP(AgentTierChange[[#This Row],[FBID]],MasterAgentList[FB ID],MasterAgentList[Wave])</f>
        <v>35</v>
      </c>
      <c r="J647" s="66" t="str">
        <f t="shared" si="10"/>
        <v/>
      </c>
    </row>
    <row r="648" spans="1:10" x14ac:dyDescent="0.2">
      <c r="A648" s="87" t="str">
        <f>_xlfn.XLOOKUP(AgentTierChange[[#This Row],[Agent Name]],MasterAgentList[Agent Name],MasterAgentList[FB ID])</f>
        <v>100064003857314</v>
      </c>
      <c r="B648" s="1" t="s">
        <v>154</v>
      </c>
      <c r="C648" s="5" t="s">
        <v>51</v>
      </c>
      <c r="D648" s="18">
        <v>44371</v>
      </c>
      <c r="E648" s="19">
        <f>IF(AgentTierChange[[#This Row],[Tier]]="Nesting",AgentTierChange[[#This Row],[Live Start Date]]+89,IF(AgentTierChange[[#This Row],[Agent Name]]&lt;&gt;B649,54789,""))</f>
        <v>54789</v>
      </c>
      <c r="F648" s="2">
        <f ca="1">IF(AND(AgentTierChange[[#This Row],[Tier Start Date]]&lt;=TODAY(),AgentTierChange[[#This Row],[Tier End Date]]&gt;TODAY()),1,0)</f>
        <v>1</v>
      </c>
      <c r="G648" s="2">
        <f>IFERROR(IF((_xlfn.XLOOKUP(AgentTierChange[[#This Row],[Agent Name]],MasterAgentList[Agent Name],MasterAgentList[Status])=""),1,0),"")</f>
        <v>1</v>
      </c>
      <c r="H648" s="22">
        <f>_xlfn.XLOOKUP(AgentTierChange[[#This Row],[Agent Name]],MasterAgentList[Agent Name],MasterAgentList[Live Start Date])</f>
        <v>44281</v>
      </c>
      <c r="I648" s="20">
        <f>_xlfn.XLOOKUP(AgentTierChange[[#This Row],[FBID]],MasterAgentList[FB ID],MasterAgentList[Wave])</f>
        <v>35</v>
      </c>
      <c r="J648" s="66" t="str">
        <f t="shared" si="10"/>
        <v>Match</v>
      </c>
    </row>
    <row r="649" spans="1:10" x14ac:dyDescent="0.2">
      <c r="A649" s="35" t="str">
        <f>_xlfn.XLOOKUP(AgentTierChange[[#This Row],[Agent Name]],MasterAgentList[Agent Name],MasterAgentList[FB ID])</f>
        <v>100025384461831</v>
      </c>
      <c r="B649" s="1" t="s">
        <v>170</v>
      </c>
      <c r="C649" s="1" t="s">
        <v>51</v>
      </c>
      <c r="D649" s="18">
        <v>43227</v>
      </c>
      <c r="E649" s="19">
        <f>IF(AgentTierChange[[#This Row],[Tier]]="Nesting",AgentTierChange[[#This Row],[Live Start Date]]+89,IF(AgentTierChange[[#This Row],[Agent Name]]&lt;&gt;B650,54789,""))</f>
        <v>54789</v>
      </c>
      <c r="F649" s="1">
        <f ca="1">IF(AND(AgentTierChange[[#This Row],[Tier Start Date]]&lt;=TODAY(),AgentTierChange[[#This Row],[Tier End Date]]&gt;TODAY()),1,0)</f>
        <v>1</v>
      </c>
      <c r="G649" s="1">
        <f>IFERROR(IF((_xlfn.XLOOKUP(AgentTierChange[[#This Row],[Agent Name]],MasterAgentList[Agent Name],MasterAgentList[Status])=""),1,0),"")</f>
        <v>0</v>
      </c>
      <c r="H649" s="18">
        <f>_xlfn.XLOOKUP(AgentTierChange[[#This Row],[Agent Name]],MasterAgentList[Agent Name],MasterAgentList[Live Start Date])</f>
        <v>43227</v>
      </c>
      <c r="I649" s="20">
        <f>_xlfn.XLOOKUP(AgentTierChange[[#This Row],[FBID]],MasterAgentList[FB ID],MasterAgentList[Wave])</f>
        <v>11</v>
      </c>
      <c r="J649" s="66" t="str">
        <f t="shared" si="10"/>
        <v/>
      </c>
    </row>
    <row r="650" spans="1:10" x14ac:dyDescent="0.2">
      <c r="A650" s="35" t="str">
        <f>_xlfn.XLOOKUP(AgentTierChange[[#This Row],[Agent Name]],MasterAgentList[Agent Name],MasterAgentList[FB ID])</f>
        <v>100064074020573</v>
      </c>
      <c r="B650" s="1" t="s">
        <v>155</v>
      </c>
      <c r="C650" s="1" t="s">
        <v>43</v>
      </c>
      <c r="D650" s="18">
        <v>44281</v>
      </c>
      <c r="E650" s="19">
        <f>IF(AgentTierChange[[#This Row],[Tier]]="Nesting",AgentTierChange[[#This Row],[Live Start Date]]+89,IF(AgentTierChange[[#This Row],[Agent Name]]&lt;&gt;B651,54789,""))</f>
        <v>44370</v>
      </c>
      <c r="F650" s="1">
        <f ca="1">IF(AND(AgentTierChange[[#This Row],[Tier Start Date]]&lt;=TODAY(),AgentTierChange[[#This Row],[Tier End Date]]&gt;TODAY()),1,0)</f>
        <v>0</v>
      </c>
      <c r="G650" s="1">
        <f>IFERROR(IF((_xlfn.XLOOKUP(AgentTierChange[[#This Row],[Agent Name]],MasterAgentList[Agent Name],MasterAgentList[Status])=""),1,0),"")</f>
        <v>1</v>
      </c>
      <c r="H650" s="18">
        <f>_xlfn.XLOOKUP(AgentTierChange[[#This Row],[Agent Name]],MasterAgentList[Agent Name],MasterAgentList[Live Start Date])</f>
        <v>44281</v>
      </c>
      <c r="I650" s="20">
        <f>_xlfn.XLOOKUP(AgentTierChange[[#This Row],[FBID]],MasterAgentList[FB ID],MasterAgentList[Wave])</f>
        <v>35</v>
      </c>
      <c r="J650" s="66" t="str">
        <f t="shared" si="10"/>
        <v/>
      </c>
    </row>
    <row r="651" spans="1:10" x14ac:dyDescent="0.2">
      <c r="A651" s="87" t="str">
        <f>_xlfn.XLOOKUP(AgentTierChange[[#This Row],[Agent Name]],MasterAgentList[Agent Name],MasterAgentList[FB ID])</f>
        <v>100064074020573</v>
      </c>
      <c r="B651" s="1" t="s">
        <v>155</v>
      </c>
      <c r="C651" s="5" t="s">
        <v>51</v>
      </c>
      <c r="D651" s="18">
        <v>44371</v>
      </c>
      <c r="E651" s="19">
        <f>IF(AgentTierChange[[#This Row],[Tier]]="Nesting",AgentTierChange[[#This Row],[Live Start Date]]+89,IF(AgentTierChange[[#This Row],[Agent Name]]&lt;&gt;B652,54789,""))</f>
        <v>54789</v>
      </c>
      <c r="F651" s="2">
        <f ca="1">IF(AND(AgentTierChange[[#This Row],[Tier Start Date]]&lt;=TODAY(),AgentTierChange[[#This Row],[Tier End Date]]&gt;TODAY()),1,0)</f>
        <v>1</v>
      </c>
      <c r="G651" s="2">
        <f>IFERROR(IF((_xlfn.XLOOKUP(AgentTierChange[[#This Row],[Agent Name]],MasterAgentList[Agent Name],MasterAgentList[Status])=""),1,0),"")</f>
        <v>1</v>
      </c>
      <c r="H651" s="22">
        <f>_xlfn.XLOOKUP(AgentTierChange[[#This Row],[Agent Name]],MasterAgentList[Agent Name],MasterAgentList[Live Start Date])</f>
        <v>44281</v>
      </c>
      <c r="I651" s="20">
        <f>_xlfn.XLOOKUP(AgentTierChange[[#This Row],[FBID]],MasterAgentList[FB ID],MasterAgentList[Wave])</f>
        <v>35</v>
      </c>
      <c r="J651" s="66" t="str">
        <f t="shared" si="10"/>
        <v>Match</v>
      </c>
    </row>
    <row r="652" spans="1:10" x14ac:dyDescent="0.2">
      <c r="A652" s="87" t="str">
        <f>_xlfn.XLOOKUP(AgentTierChange[[#This Row],[Agent Name]],MasterAgentList[Agent Name],MasterAgentList[FB ID])</f>
        <v>100070617605226</v>
      </c>
      <c r="B652" s="1" t="s">
        <v>2886</v>
      </c>
      <c r="C652" s="5" t="s">
        <v>43</v>
      </c>
      <c r="D652" s="24">
        <v>44410</v>
      </c>
      <c r="E652" s="19">
        <f>IF(AgentTierChange[[#This Row],[Tier]]="Nesting",AgentTierChange[[#This Row],[Live Start Date]]+89,IF(AgentTierChange[[#This Row],[Agent Name]]&lt;&gt;B653,54789,""))</f>
        <v>44499</v>
      </c>
      <c r="F652" s="2">
        <f ca="1">IF(AND(AgentTierChange[[#This Row],[Tier Start Date]]&lt;=TODAY(),AgentTierChange[[#This Row],[Tier End Date]]&gt;TODAY()),1,0)</f>
        <v>0</v>
      </c>
      <c r="G652" s="2">
        <f>IFERROR(IF((_xlfn.XLOOKUP(AgentTierChange[[#This Row],[Agent Name]],MasterAgentList[Agent Name],MasterAgentList[Status])=""),1,0),"")</f>
        <v>0</v>
      </c>
      <c r="H652" s="22">
        <f>_xlfn.XLOOKUP(AgentTierChange[[#This Row],[Agent Name]],MasterAgentList[Agent Name],MasterAgentList[Live Start Date])</f>
        <v>44410</v>
      </c>
      <c r="I652" s="2">
        <f>_xlfn.XLOOKUP(AgentTierChange[[#This Row],[FBID]],MasterAgentList[FB ID],MasterAgentList[Wave])</f>
        <v>40</v>
      </c>
      <c r="J652" s="66" t="str">
        <f t="shared" si="10"/>
        <v/>
      </c>
    </row>
    <row r="653" spans="1:10" x14ac:dyDescent="0.2">
      <c r="A653" s="88" t="str">
        <f>_xlfn.XLOOKUP(AgentTierChange[[#This Row],[Agent Name]],MasterAgentList[Agent Name],MasterAgentList[FB ID])</f>
        <v>100070617605226</v>
      </c>
      <c r="B653" s="61" t="s">
        <v>2886</v>
      </c>
      <c r="C653" s="64" t="s">
        <v>53</v>
      </c>
      <c r="D653" s="65">
        <v>44500</v>
      </c>
      <c r="E653" s="19">
        <f>IF(AgentTierChange[[#This Row],[Tier]]="Nesting",AgentTierChange[[#This Row],[Live Start Date]]+89,IF(AgentTierChange[[#This Row],[Agent Name]]&lt;&gt;B654,54789,""))</f>
        <v>54789</v>
      </c>
      <c r="F653" s="66">
        <f ca="1">IF(AND(AgentTierChange[[#This Row],[Tier Start Date]]&lt;=TODAY(),AgentTierChange[[#This Row],[Tier End Date]]&gt;TODAY()),1,0)</f>
        <v>1</v>
      </c>
      <c r="G653" s="66">
        <f>IFERROR(IF((_xlfn.XLOOKUP(AgentTierChange[[#This Row],[Agent Name]],MasterAgentList[Agent Name],MasterAgentList[Status])=""),1,0),"")</f>
        <v>0</v>
      </c>
      <c r="H653" s="67">
        <f>_xlfn.XLOOKUP(AgentTierChange[[#This Row],[Agent Name]],MasterAgentList[Agent Name],MasterAgentList[Live Start Date])</f>
        <v>44410</v>
      </c>
      <c r="I653" s="66">
        <f>_xlfn.XLOOKUP(AgentTierChange[[#This Row],[FBID]],MasterAgentList[FB ID],MasterAgentList[Wave])</f>
        <v>40</v>
      </c>
      <c r="J653" s="66" t="str">
        <f t="shared" si="10"/>
        <v>Match</v>
      </c>
    </row>
    <row r="654" spans="1:10" x14ac:dyDescent="0.2">
      <c r="A654" s="35" t="str">
        <f>_xlfn.XLOOKUP(AgentTierChange[[#This Row],[Agent Name]],MasterAgentList[Agent Name],MasterAgentList[FB ID])</f>
        <v>100065430752439</v>
      </c>
      <c r="B654" s="1" t="s">
        <v>165</v>
      </c>
      <c r="C654" s="1" t="s">
        <v>43</v>
      </c>
      <c r="D654" s="18">
        <v>44298</v>
      </c>
      <c r="E654" s="19">
        <f>IF(AgentTierChange[[#This Row],[Tier]]="Nesting",AgentTierChange[[#This Row],[Live Start Date]]+89,IF(AgentTierChange[[#This Row],[Agent Name]]&lt;&gt;B655,54789,""))</f>
        <v>44387</v>
      </c>
      <c r="F654" s="1">
        <f ca="1">IF(AND(AgentTierChange[[#This Row],[Tier Start Date]]&lt;=TODAY(),AgentTierChange[[#This Row],[Tier End Date]]&gt;TODAY()),1,0)</f>
        <v>0</v>
      </c>
      <c r="G654" s="1">
        <f>IFERROR(IF((_xlfn.XLOOKUP(AgentTierChange[[#This Row],[Agent Name]],MasterAgentList[Agent Name],MasterAgentList[Status])=""),1,0),"")</f>
        <v>1</v>
      </c>
      <c r="H654" s="18">
        <f>_xlfn.XLOOKUP(AgentTierChange[[#This Row],[Agent Name]],MasterAgentList[Agent Name],MasterAgentList[Live Start Date])</f>
        <v>44298</v>
      </c>
      <c r="I654" s="20">
        <f>_xlfn.XLOOKUP(AgentTierChange[[#This Row],[FBID]],MasterAgentList[FB ID],MasterAgentList[Wave])</f>
        <v>36</v>
      </c>
      <c r="J654" s="66" t="str">
        <f t="shared" si="10"/>
        <v/>
      </c>
    </row>
    <row r="655" spans="1:10" x14ac:dyDescent="0.2">
      <c r="A655" s="35" t="str">
        <f>_xlfn.XLOOKUP(AgentTierChange[[#This Row],[Agent Name]],MasterAgentList[Agent Name],MasterAgentList[FB ID])</f>
        <v>100065430752439</v>
      </c>
      <c r="B655" s="1" t="s">
        <v>165</v>
      </c>
      <c r="C655" s="1" t="s">
        <v>53</v>
      </c>
      <c r="D655" s="18">
        <v>44388</v>
      </c>
      <c r="E655" s="19">
        <f>IF(AgentTierChange[[#This Row],[Tier]]="Nesting",AgentTierChange[[#This Row],[Live Start Date]]+89,IF(AgentTierChange[[#This Row],[Agent Name]]&lt;&gt;B656,54789,""))</f>
        <v>54789</v>
      </c>
      <c r="F655" s="1">
        <f ca="1">IF(AND(AgentTierChange[[#This Row],[Tier Start Date]]&lt;=TODAY(),AgentTierChange[[#This Row],[Tier End Date]]&gt;TODAY()),1,0)</f>
        <v>1</v>
      </c>
      <c r="G655" s="1">
        <f>IFERROR(IF((_xlfn.XLOOKUP(AgentTierChange[[#This Row],[Agent Name]],MasterAgentList[Agent Name],MasterAgentList[Status])=""),1,0),"")</f>
        <v>1</v>
      </c>
      <c r="H655" s="18">
        <f>_xlfn.XLOOKUP(AgentTierChange[[#This Row],[Agent Name]],MasterAgentList[Agent Name],MasterAgentList[Live Start Date])</f>
        <v>44298</v>
      </c>
      <c r="I655" s="20">
        <f>_xlfn.XLOOKUP(AgentTierChange[[#This Row],[FBID]],MasterAgentList[FB ID],MasterAgentList[Wave])</f>
        <v>36</v>
      </c>
      <c r="J655" s="66" t="str">
        <f t="shared" si="10"/>
        <v>Match</v>
      </c>
    </row>
    <row r="656" spans="1:10" x14ac:dyDescent="0.2">
      <c r="A656" s="35" t="str">
        <f>_xlfn.XLOOKUP(AgentTierChange[[#This Row],[Agent Name]],MasterAgentList[Agent Name],MasterAgentList[FB ID])</f>
        <v>100025065100588</v>
      </c>
      <c r="B656" s="1" t="s">
        <v>129</v>
      </c>
      <c r="C656" s="1" t="s">
        <v>127</v>
      </c>
      <c r="D656" s="18">
        <v>43206</v>
      </c>
      <c r="E656" s="19">
        <f>IF(AgentTierChange[[#This Row],[Tier]]="Nesting",AgentTierChange[[#This Row],[Live Start Date]]+89,IF(AgentTierChange[[#This Row],[Agent Name]]&lt;&gt;B657,54789,""))</f>
        <v>54789</v>
      </c>
      <c r="F656" s="1">
        <f ca="1">IF(AND(AgentTierChange[[#This Row],[Tier Start Date]]&lt;=TODAY(),AgentTierChange[[#This Row],[Tier End Date]]&gt;TODAY()),1,0)</f>
        <v>1</v>
      </c>
      <c r="G656" s="21">
        <f>IFERROR(IF((_xlfn.XLOOKUP(AgentTierChange[[#This Row],[Agent Name]],MasterAgentList[Agent Name],MasterAgentList[Status])=""),1,0),"")</f>
        <v>0</v>
      </c>
      <c r="H656" s="18">
        <f>_xlfn.XLOOKUP(AgentTierChange[[#This Row],[Agent Name]],MasterAgentList[Agent Name],MasterAgentList[Live Start Date])</f>
        <v>43206</v>
      </c>
      <c r="I656" s="20">
        <f>_xlfn.XLOOKUP(AgentTierChange[[#This Row],[FBID]],MasterAgentList[FB ID],MasterAgentList[Wave])</f>
        <v>9</v>
      </c>
      <c r="J656" s="66" t="str">
        <f t="shared" si="10"/>
        <v/>
      </c>
    </row>
    <row r="657" spans="1:10" x14ac:dyDescent="0.2">
      <c r="A657" s="88" t="str">
        <f>_xlfn.XLOOKUP(AgentTierChange[[#This Row],[Agent Name]],MasterAgentList[Agent Name],MasterAgentList[FB ID])</f>
        <v>100017051197883</v>
      </c>
      <c r="B657" s="102" t="s">
        <v>39</v>
      </c>
      <c r="C657" s="64" t="s">
        <v>127</v>
      </c>
      <c r="D657" s="65">
        <v>43831</v>
      </c>
      <c r="E657" s="19">
        <f>IF(AgentTierChange[[#This Row],[Tier]]="Nesting",AgentTierChange[[#This Row],[Live Start Date]]+89,IF(AgentTierChange[[#This Row],[Agent Name]]&lt;&gt;B658,54789,""))</f>
        <v>54789</v>
      </c>
      <c r="F657" s="66">
        <f ca="1">IF(AND(AgentTierChange[[#This Row],[Tier Start Date]]&lt;=TODAY(),AgentTierChange[[#This Row],[Tier End Date]]&gt;TODAY()),1,0)</f>
        <v>1</v>
      </c>
      <c r="G657" s="66">
        <f>IFERROR(IF((_xlfn.XLOOKUP(AgentTierChange[[#This Row],[Agent Name]],MasterAgentList[Agent Name],MasterAgentList[Status])=""),1,0),"")</f>
        <v>1</v>
      </c>
      <c r="H657" s="67">
        <f>_xlfn.XLOOKUP(AgentTierChange[[#This Row],[Agent Name]],MasterAgentList[Agent Name],MasterAgentList[Live Start Date])</f>
        <v>42843</v>
      </c>
      <c r="I657" s="66">
        <f>_xlfn.XLOOKUP(AgentTierChange[[#This Row],[FBID]],MasterAgentList[FB ID],MasterAgentList[Wave])</f>
        <v>2</v>
      </c>
      <c r="J657" s="66" t="str">
        <f t="shared" ref="J657:J661" si="11">IF(B657=B656,IF(E656&lt;D657,"Match","Date Issue"),"")</f>
        <v/>
      </c>
    </row>
    <row r="658" spans="1:10" x14ac:dyDescent="0.2">
      <c r="A658" s="88" t="str">
        <f>_xlfn.XLOOKUP(AgentTierChange[[#This Row],[Agent Name]],MasterAgentList[Agent Name],MasterAgentList[FB ID])</f>
        <v>100015582936822</v>
      </c>
      <c r="B658" s="103" t="s">
        <v>109</v>
      </c>
      <c r="C658" s="64" t="s">
        <v>127</v>
      </c>
      <c r="D658" s="65">
        <v>43832</v>
      </c>
      <c r="E658" s="19">
        <f>IF(AgentTierChange[[#This Row],[Tier]]="Nesting",AgentTierChange[[#This Row],[Live Start Date]]+89,IF(AgentTierChange[[#This Row],[Agent Name]]&lt;&gt;B659,54789,""))</f>
        <v>54789</v>
      </c>
      <c r="F658" s="66">
        <f ca="1">IF(AND(AgentTierChange[[#This Row],[Tier Start Date]]&lt;=TODAY(),AgentTierChange[[#This Row],[Tier End Date]]&gt;TODAY()),1,0)</f>
        <v>1</v>
      </c>
      <c r="G658" s="66">
        <f>IFERROR(IF((_xlfn.XLOOKUP(AgentTierChange[[#This Row],[Agent Name]],MasterAgentList[Agent Name],MasterAgentList[Status])=""),1,0),"")</f>
        <v>1</v>
      </c>
      <c r="H658" s="67">
        <f>_xlfn.XLOOKUP(AgentTierChange[[#This Row],[Agent Name]],MasterAgentList[Agent Name],MasterAgentList[Live Start Date])</f>
        <v>42843</v>
      </c>
      <c r="I658" s="66">
        <f>_xlfn.XLOOKUP(AgentTierChange[[#This Row],[FBID]],MasterAgentList[FB ID],MasterAgentList[Wave])</f>
        <v>1</v>
      </c>
      <c r="J658" s="66" t="str">
        <f t="shared" si="11"/>
        <v/>
      </c>
    </row>
    <row r="659" spans="1:10" x14ac:dyDescent="0.2">
      <c r="A659" s="88" t="str">
        <f>_xlfn.XLOOKUP(AgentTierChange[[#This Row],[Agent Name]],MasterAgentList[Agent Name],MasterAgentList[FB ID])</f>
        <v>100015502093688</v>
      </c>
      <c r="B659" s="102" t="s">
        <v>36</v>
      </c>
      <c r="C659" s="64" t="s">
        <v>127</v>
      </c>
      <c r="D659" s="65">
        <v>43833</v>
      </c>
      <c r="E659" s="19">
        <f>IF(AgentTierChange[[#This Row],[Tier]]="Nesting",AgentTierChange[[#This Row],[Live Start Date]]+89,IF(AgentTierChange[[#This Row],[Agent Name]]&lt;&gt;B660,54789,""))</f>
        <v>54789</v>
      </c>
      <c r="F659" s="66">
        <f ca="1">IF(AND(AgentTierChange[[#This Row],[Tier Start Date]]&lt;=TODAY(),AgentTierChange[[#This Row],[Tier End Date]]&gt;TODAY()),1,0)</f>
        <v>1</v>
      </c>
      <c r="G659" s="66">
        <f>IFERROR(IF((_xlfn.XLOOKUP(AgentTierChange[[#This Row],[Agent Name]],MasterAgentList[Agent Name],MasterAgentList[Status])=""),1,0),"")</f>
        <v>1</v>
      </c>
      <c r="H659" s="67">
        <f>_xlfn.XLOOKUP(AgentTierChange[[#This Row],[Agent Name]],MasterAgentList[Agent Name],MasterAgentList[Live Start Date])</f>
        <v>42843</v>
      </c>
      <c r="I659" s="66">
        <f>_xlfn.XLOOKUP(AgentTierChange[[#This Row],[FBID]],MasterAgentList[FB ID],MasterAgentList[Wave])</f>
        <v>1</v>
      </c>
      <c r="J659" s="66" t="str">
        <f t="shared" si="11"/>
        <v/>
      </c>
    </row>
    <row r="660" spans="1:10" x14ac:dyDescent="0.2">
      <c r="A660" s="88" t="str">
        <f>_xlfn.XLOOKUP(AgentTierChange[[#This Row],[Agent Name]],MasterAgentList[Agent Name],MasterAgentList[FB ID])</f>
        <v>100033580982568</v>
      </c>
      <c r="B660" s="102" t="s">
        <v>37</v>
      </c>
      <c r="C660" s="64" t="s">
        <v>127</v>
      </c>
      <c r="D660" s="65">
        <v>43834</v>
      </c>
      <c r="E660" s="19">
        <f>IF(AgentTierChange[[#This Row],[Tier]]="Nesting",AgentTierChange[[#This Row],[Live Start Date]]+89,IF(AgentTierChange[[#This Row],[Agent Name]]&lt;&gt;B661,54789,""))</f>
        <v>54789</v>
      </c>
      <c r="F660" s="66">
        <f ca="1">IF(AND(AgentTierChange[[#This Row],[Tier Start Date]]&lt;=TODAY(),AgentTierChange[[#This Row],[Tier End Date]]&gt;TODAY()),1,0)</f>
        <v>1</v>
      </c>
      <c r="G660" s="66">
        <f>IFERROR(IF((_xlfn.XLOOKUP(AgentTierChange[[#This Row],[Agent Name]],MasterAgentList[Agent Name],MasterAgentList[Status])=""),1,0),"")</f>
        <v>1</v>
      </c>
      <c r="H660" s="67">
        <f>_xlfn.XLOOKUP(AgentTierChange[[#This Row],[Agent Name]],MasterAgentList[Agent Name],MasterAgentList[Live Start Date])</f>
        <v>44245</v>
      </c>
      <c r="I660" s="66">
        <f>_xlfn.XLOOKUP(AgentTierChange[[#This Row],[FBID]],MasterAgentList[FB ID],MasterAgentList[Wave])</f>
        <v>17</v>
      </c>
      <c r="J660" s="66" t="str">
        <f t="shared" si="11"/>
        <v/>
      </c>
    </row>
    <row r="661" spans="1:10" x14ac:dyDescent="0.2">
      <c r="A661" s="105" t="str">
        <f>_xlfn.XLOOKUP(AgentTierChange[[#This Row],[Agent Name]],MasterAgentList[Agent Name],MasterAgentList[FB ID])</f>
        <v>100015464656677</v>
      </c>
      <c r="B661" s="106" t="s">
        <v>375</v>
      </c>
      <c r="C661" s="64" t="s">
        <v>127</v>
      </c>
      <c r="D661" s="65">
        <v>43835</v>
      </c>
      <c r="E661" s="19">
        <f>IF(AgentTierChange[[#This Row],[Tier]]="Nesting",AgentTierChange[[#This Row],[Live Start Date]]+89,IF(AgentTierChange[[#This Row],[Agent Name]]&lt;&gt;B662,54789,""))</f>
        <v>54789</v>
      </c>
      <c r="F661" s="69">
        <f ca="1">IF(AND(AgentTierChange[[#This Row],[Tier Start Date]]&lt;=TODAY(),AgentTierChange[[#This Row],[Tier End Date]]&gt;TODAY()),1,0)</f>
        <v>1</v>
      </c>
      <c r="G661" s="69">
        <f>IFERROR(IF((_xlfn.XLOOKUP(AgentTierChange[[#This Row],[Agent Name]],MasterAgentList[Agent Name],MasterAgentList[Status])=""),1,0),"")</f>
        <v>1</v>
      </c>
      <c r="H661" s="107">
        <f>_xlfn.XLOOKUP(AgentTierChange[[#This Row],[Agent Name]],MasterAgentList[Agent Name],MasterAgentList[Live Start Date])</f>
        <v>42843</v>
      </c>
      <c r="I661" s="69">
        <f>_xlfn.XLOOKUP(AgentTierChange[[#This Row],[FBID]],MasterAgentList[FB ID],MasterAgentList[Wave])</f>
        <v>1</v>
      </c>
      <c r="J661" s="69" t="str">
        <f t="shared" si="11"/>
        <v/>
      </c>
    </row>
  </sheetData>
  <conditionalFormatting sqref="E461:E501 E2:E20 E30:E75 E79:E455 E600:E619">
    <cfRule type="cellIs" dxfId="36" priority="73" operator="equal">
      <formula>54789</formula>
    </cfRule>
  </conditionalFormatting>
  <conditionalFormatting sqref="E22:E29">
    <cfRule type="cellIs" dxfId="35" priority="71" operator="equal">
      <formula>54789</formula>
    </cfRule>
  </conditionalFormatting>
  <conditionalFormatting sqref="E76:E77">
    <cfRule type="cellIs" dxfId="34" priority="70" operator="equal">
      <formula>54789</formula>
    </cfRule>
  </conditionalFormatting>
  <conditionalFormatting sqref="E456 E458:E459">
    <cfRule type="cellIs" dxfId="33" priority="66" operator="equal">
      <formula>54789</formula>
    </cfRule>
  </conditionalFormatting>
  <conditionalFormatting sqref="E21">
    <cfRule type="cellIs" dxfId="32" priority="58" operator="equal">
      <formula>54789</formula>
    </cfRule>
  </conditionalFormatting>
  <conditionalFormatting sqref="E78">
    <cfRule type="cellIs" dxfId="31" priority="57" operator="equal">
      <formula>54789</formula>
    </cfRule>
  </conditionalFormatting>
  <conditionalFormatting sqref="E457">
    <cfRule type="cellIs" dxfId="30" priority="56" operator="equal">
      <formula>54789</formula>
    </cfRule>
  </conditionalFormatting>
  <conditionalFormatting sqref="E460">
    <cfRule type="cellIs" dxfId="29" priority="55" operator="equal">
      <formula>54789</formula>
    </cfRule>
  </conditionalFormatting>
  <conditionalFormatting sqref="E502:E512">
    <cfRule type="cellIs" dxfId="28" priority="49" operator="equal">
      <formula>54789</formula>
    </cfRule>
  </conditionalFormatting>
  <conditionalFormatting sqref="E513:E523">
    <cfRule type="cellIs" dxfId="27" priority="38" operator="equal">
      <formula>54789</formula>
    </cfRule>
  </conditionalFormatting>
  <conditionalFormatting sqref="E524:E535">
    <cfRule type="cellIs" dxfId="26" priority="37" operator="equal">
      <formula>54789</formula>
    </cfRule>
  </conditionalFormatting>
  <conditionalFormatting sqref="E536">
    <cfRule type="cellIs" dxfId="25" priority="32" operator="equal">
      <formula>54789</formula>
    </cfRule>
  </conditionalFormatting>
  <conditionalFormatting sqref="E537:E562">
    <cfRule type="cellIs" dxfId="24" priority="31" operator="equal">
      <formula>54789</formula>
    </cfRule>
  </conditionalFormatting>
  <conditionalFormatting sqref="E563">
    <cfRule type="cellIs" dxfId="23" priority="18" operator="equal">
      <formula>54789</formula>
    </cfRule>
  </conditionalFormatting>
  <conditionalFormatting sqref="E564">
    <cfRule type="cellIs" dxfId="22" priority="17" operator="equal">
      <formula>54789</formula>
    </cfRule>
  </conditionalFormatting>
  <conditionalFormatting sqref="E565">
    <cfRule type="cellIs" dxfId="21" priority="16" operator="equal">
      <formula>54789</formula>
    </cfRule>
  </conditionalFormatting>
  <conditionalFormatting sqref="E566">
    <cfRule type="cellIs" dxfId="20" priority="15" operator="equal">
      <formula>54789</formula>
    </cfRule>
  </conditionalFormatting>
  <conditionalFormatting sqref="E567">
    <cfRule type="cellIs" dxfId="19" priority="14" operator="equal">
      <formula>54789</formula>
    </cfRule>
  </conditionalFormatting>
  <conditionalFormatting sqref="E568:E585">
    <cfRule type="cellIs" dxfId="18" priority="13" operator="equal">
      <formula>54789</formula>
    </cfRule>
  </conditionalFormatting>
  <conditionalFormatting sqref="E586:E599">
    <cfRule type="cellIs" dxfId="17" priority="12" operator="equal">
      <formula>54789</formula>
    </cfRule>
  </conditionalFormatting>
  <conditionalFormatting sqref="E620">
    <cfRule type="cellIs" dxfId="16" priority="7" operator="equal">
      <formula>54789</formula>
    </cfRule>
  </conditionalFormatting>
  <conditionalFormatting sqref="E621:E661">
    <cfRule type="cellIs" dxfId="15" priority="4" operator="equal">
      <formula>54789</formula>
    </cfRule>
  </conditionalFormatting>
  <conditionalFormatting sqref="B657:B661">
    <cfRule type="duplicateValues" dxfId="14" priority="1"/>
  </conditionalFormatting>
  <pageMargins left="0.7" right="0.7" top="0.75" bottom="0.75" header="0.3" footer="0.3"/>
  <pageSetup orientation="portrait" horizontalDpi="300" verticalDpi="300"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662C9-C7CA-4AC9-8338-4595197462B7}">
  <dimension ref="A1:AB366"/>
  <sheetViews>
    <sheetView workbookViewId="0">
      <selection activeCell="I12" sqref="I12"/>
    </sheetView>
  </sheetViews>
  <sheetFormatPr defaultRowHeight="14.25" x14ac:dyDescent="0.2"/>
  <cols>
    <col min="1" max="1" width="31.375" style="1" customWidth="1"/>
    <col min="2" max="2" width="19.5" style="1" customWidth="1"/>
    <col min="3" max="3" width="11.25" style="1" customWidth="1"/>
    <col min="4" max="4" width="5.625" style="1" customWidth="1"/>
    <col min="5" max="5" width="17.5" style="1" customWidth="1"/>
    <col min="6" max="6" width="5.625" style="1" customWidth="1"/>
    <col min="7" max="7" width="9" style="1"/>
    <col min="8" max="8" width="11.75" style="34" customWidth="1"/>
    <col min="9" max="9" width="10.875" style="1" customWidth="1"/>
    <col min="10" max="10" width="20.25" style="1" customWidth="1"/>
    <col min="11" max="11" width="5.625" style="1" customWidth="1"/>
    <col min="12" max="12" width="13.75" style="8" customWidth="1"/>
    <col min="13" max="13" width="7.25" style="35" customWidth="1"/>
    <col min="14" max="14" width="10.75" style="36" customWidth="1"/>
    <col min="15" max="15" width="20.25" style="8" customWidth="1"/>
    <col min="16" max="16" width="6.5" style="37" customWidth="1"/>
    <col min="17" max="17" width="16.5" style="35" customWidth="1"/>
    <col min="18" max="19" width="6.5" style="35" customWidth="1"/>
    <col min="20" max="20" width="5.625" style="37" customWidth="1"/>
    <col min="21" max="21" width="10.75" style="1" customWidth="1"/>
    <col min="22" max="22" width="13.5" style="1" customWidth="1"/>
    <col min="23" max="24" width="9" style="1"/>
    <col min="25" max="26" width="39.375" style="1" customWidth="1"/>
    <col min="27" max="27" width="9" style="1"/>
    <col min="28" max="28" width="38.125" bestFit="1" customWidth="1"/>
    <col min="29" max="16384" width="9" style="1"/>
  </cols>
  <sheetData>
    <row r="1" spans="1:27" ht="17.25" x14ac:dyDescent="0.3">
      <c r="A1" s="13" t="s">
        <v>340</v>
      </c>
      <c r="B1" s="13" t="s">
        <v>157</v>
      </c>
      <c r="C1" s="13" t="s">
        <v>3125</v>
      </c>
      <c r="D1" s="11"/>
      <c r="E1" s="11" t="s">
        <v>339</v>
      </c>
      <c r="G1" s="61" t="s">
        <v>6501</v>
      </c>
      <c r="H1" s="34" t="s">
        <v>377</v>
      </c>
      <c r="I1" s="1" t="s">
        <v>378</v>
      </c>
      <c r="J1" s="1" t="s">
        <v>379</v>
      </c>
      <c r="L1" s="8" t="s">
        <v>380</v>
      </c>
      <c r="M1" s="35" t="s">
        <v>401</v>
      </c>
      <c r="N1" s="36" t="s">
        <v>399</v>
      </c>
      <c r="O1" s="8" t="s">
        <v>376</v>
      </c>
      <c r="P1" s="37" t="s">
        <v>402</v>
      </c>
      <c r="Q1" s="8" t="s">
        <v>2837</v>
      </c>
      <c r="T1" s="37" t="s">
        <v>414</v>
      </c>
      <c r="U1" s="1" t="s">
        <v>399</v>
      </c>
      <c r="V1" s="1" t="s">
        <v>415</v>
      </c>
      <c r="Y1" s="38" t="s">
        <v>2689</v>
      </c>
      <c r="Z1" s="39" t="s">
        <v>2690</v>
      </c>
      <c r="AA1" s="80" t="s">
        <v>6427</v>
      </c>
    </row>
    <row r="2" spans="1:27" x14ac:dyDescent="0.2">
      <c r="A2" s="3" t="s">
        <v>43</v>
      </c>
      <c r="B2" s="3" t="s">
        <v>337</v>
      </c>
      <c r="C2" s="7">
        <v>1</v>
      </c>
      <c r="D2" s="40"/>
      <c r="E2" s="40" t="s">
        <v>100</v>
      </c>
      <c r="G2" s="37">
        <v>1</v>
      </c>
      <c r="H2" s="34">
        <v>44192</v>
      </c>
      <c r="I2" s="34">
        <f>H2+6</f>
        <v>44198</v>
      </c>
      <c r="J2" s="41" t="str">
        <f>TEXT(WeekFormat[[#This Row],[Week Num]],"00")&amp;". "&amp;TEXT(H2,"Mmm dd")&amp;"-"&amp;TEXT(I2,"Mmm dd, yy")</f>
        <v>01. Dec 27-Jan 02, 21</v>
      </c>
      <c r="L2" s="8">
        <v>44197</v>
      </c>
      <c r="M2" s="35">
        <f>YEAR(ReportDate[[#This Row],[Report Date]])</f>
        <v>2021</v>
      </c>
      <c r="N2" s="36" t="str">
        <f>_xlfn.XLOOKUP(MONTH(ReportDate[[#This Row],[Report Date]]),Months[Mon '#],Months[Month])</f>
        <v>January</v>
      </c>
      <c r="O2" s="8" t="str">
        <f>_xlfn.XLOOKUP(WEEKNUM(ReportDate[[#This Row],[Report Date]]),WeekFormat[Week Num],WeekFormat[Week of])</f>
        <v>01. Dec 27-Jan 02, 21</v>
      </c>
      <c r="P2" s="37">
        <f>DAY(ReportDate[[#This Row],[Report Date]])</f>
        <v>1</v>
      </c>
      <c r="Q2" s="35" t="str">
        <f>IF(WEEKDAY(ReportDate[[#This Row],[Report Date]])=1,"Weekend",IF(WEEKDAY(ReportDate[[#This Row],[Report Date]])=7,"Weekend","Weekday"))</f>
        <v>Weekday</v>
      </c>
      <c r="T2" s="37">
        <v>1</v>
      </c>
      <c r="U2" s="42" t="s">
        <v>403</v>
      </c>
      <c r="V2" s="42" t="str">
        <f>_xlfn.TEXTJOIN(". ",TRUE,Months[[#This Row],[Mon '#]:[Month]])</f>
        <v>1. January</v>
      </c>
      <c r="Y2" t="s">
        <v>2665</v>
      </c>
      <c r="Z2" t="s">
        <v>2665</v>
      </c>
      <c r="AA2" s="61" t="s">
        <v>2670</v>
      </c>
    </row>
    <row r="3" spans="1:27" x14ac:dyDescent="0.2">
      <c r="A3" s="3" t="s">
        <v>43</v>
      </c>
      <c r="B3" s="3" t="s">
        <v>342</v>
      </c>
      <c r="C3" s="7">
        <v>2</v>
      </c>
      <c r="D3" s="3"/>
      <c r="E3" s="3" t="s">
        <v>47</v>
      </c>
      <c r="G3" s="37">
        <v>2</v>
      </c>
      <c r="H3" s="34">
        <f>H2+7</f>
        <v>44199</v>
      </c>
      <c r="I3" s="34">
        <f t="shared" ref="I3:I54" si="0">H3+6</f>
        <v>44205</v>
      </c>
      <c r="J3" s="41" t="str">
        <f>TEXT(WeekFormat[[#This Row],[Week Num]],"00")&amp;". "&amp;TEXT(H3,"Mmm dd")&amp;"-"&amp;TEXT(I3,"Mmm dd, yy")</f>
        <v>02. Jan 03-Jan 09, 21</v>
      </c>
      <c r="L3" s="8">
        <v>44198</v>
      </c>
      <c r="M3" s="35">
        <f>YEAR(ReportDate[[#This Row],[Report Date]])</f>
        <v>2021</v>
      </c>
      <c r="N3" s="36" t="str">
        <f>_xlfn.XLOOKUP(MONTH(ReportDate[[#This Row],[Report Date]]),Months[Mon '#],Months[Month])</f>
        <v>January</v>
      </c>
      <c r="O3" s="8" t="str">
        <f>_xlfn.XLOOKUP(WEEKNUM(ReportDate[[#This Row],[Report Date]]),WeekFormat[Week Num],WeekFormat[Week of])</f>
        <v>01. Dec 27-Jan 02, 21</v>
      </c>
      <c r="P3" s="37">
        <f>DAY(ReportDate[[#This Row],[Report Date]])</f>
        <v>2</v>
      </c>
      <c r="Q3" s="35" t="str">
        <f>IF(WEEKDAY(ReportDate[[#This Row],[Report Date]])=1,"Weekend",IF(WEEKDAY(ReportDate[[#This Row],[Report Date]])=7,"Weekend","Weekday"))</f>
        <v>Weekend</v>
      </c>
      <c r="T3" s="37">
        <v>2</v>
      </c>
      <c r="U3" s="42" t="s">
        <v>404</v>
      </c>
      <c r="V3" s="42" t="str">
        <f>_xlfn.TEXTJOIN(". ",TRUE,Months[[#This Row],[Mon '#]:[Month]])</f>
        <v>2. February</v>
      </c>
      <c r="Y3" t="s">
        <v>2660</v>
      </c>
      <c r="Z3" t="s">
        <v>2660</v>
      </c>
      <c r="AA3" s="61" t="s">
        <v>6428</v>
      </c>
    </row>
    <row r="4" spans="1:27" x14ac:dyDescent="0.2">
      <c r="A4" s="3" t="s">
        <v>43</v>
      </c>
      <c r="B4" s="3" t="s">
        <v>341</v>
      </c>
      <c r="C4" s="7">
        <v>3</v>
      </c>
      <c r="D4" s="40"/>
      <c r="E4" s="40" t="s">
        <v>51</v>
      </c>
      <c r="G4" s="37">
        <v>3</v>
      </c>
      <c r="H4" s="34">
        <f t="shared" ref="H4:H54" si="1">H3+7</f>
        <v>44206</v>
      </c>
      <c r="I4" s="34">
        <f t="shared" si="0"/>
        <v>44212</v>
      </c>
      <c r="J4" s="41" t="str">
        <f>TEXT(WeekFormat[[#This Row],[Week Num]],"00")&amp;". "&amp;TEXT(H4,"Mmm dd")&amp;"-"&amp;TEXT(I4,"Mmm dd, yy")</f>
        <v>03. Jan 10-Jan 16, 21</v>
      </c>
      <c r="L4" s="8">
        <v>44199</v>
      </c>
      <c r="M4" s="35">
        <f>YEAR(ReportDate[[#This Row],[Report Date]])</f>
        <v>2021</v>
      </c>
      <c r="N4" s="36" t="str">
        <f>_xlfn.XLOOKUP(MONTH(ReportDate[[#This Row],[Report Date]]),Months[Mon '#],Months[Month])</f>
        <v>January</v>
      </c>
      <c r="O4" s="8" t="str">
        <f>_xlfn.XLOOKUP(WEEKNUM(ReportDate[[#This Row],[Report Date]]),WeekFormat[Week Num],WeekFormat[Week of])</f>
        <v>02. Jan 03-Jan 09, 21</v>
      </c>
      <c r="P4" s="37">
        <f>DAY(ReportDate[[#This Row],[Report Date]])</f>
        <v>3</v>
      </c>
      <c r="Q4" s="35" t="str">
        <f>IF(WEEKDAY(ReportDate[[#This Row],[Report Date]])=1,"Weekend",IF(WEEKDAY(ReportDate[[#This Row],[Report Date]])=7,"Weekend","Weekday"))</f>
        <v>Weekend</v>
      </c>
      <c r="T4" s="37">
        <v>3</v>
      </c>
      <c r="U4" s="42" t="s">
        <v>405</v>
      </c>
      <c r="V4" s="42" t="str">
        <f>_xlfn.TEXTJOIN(". ",TRUE,Months[[#This Row],[Mon '#]:[Month]])</f>
        <v>3. March</v>
      </c>
      <c r="Y4" t="s">
        <v>2672</v>
      </c>
      <c r="Z4" t="s">
        <v>2660</v>
      </c>
      <c r="AA4" s="61" t="s">
        <v>6428</v>
      </c>
    </row>
    <row r="5" spans="1:27" x14ac:dyDescent="0.2">
      <c r="A5" s="3" t="s">
        <v>42</v>
      </c>
      <c r="B5" s="3" t="s">
        <v>338</v>
      </c>
      <c r="C5" s="7">
        <v>4</v>
      </c>
      <c r="D5" s="40"/>
      <c r="E5" s="3" t="s">
        <v>43</v>
      </c>
      <c r="G5" s="37">
        <v>4</v>
      </c>
      <c r="H5" s="34">
        <f t="shared" si="1"/>
        <v>44213</v>
      </c>
      <c r="I5" s="34">
        <f t="shared" si="0"/>
        <v>44219</v>
      </c>
      <c r="J5" s="41" t="str">
        <f>TEXT(WeekFormat[[#This Row],[Week Num]],"00")&amp;". "&amp;TEXT(H5,"Mmm dd")&amp;"-"&amp;TEXT(I5,"Mmm dd, yy")</f>
        <v>04. Jan 17-Jan 23, 21</v>
      </c>
      <c r="L5" s="8">
        <v>44200</v>
      </c>
      <c r="M5" s="35">
        <f>YEAR(ReportDate[[#This Row],[Report Date]])</f>
        <v>2021</v>
      </c>
      <c r="N5" s="36" t="str">
        <f>_xlfn.XLOOKUP(MONTH(ReportDate[[#This Row],[Report Date]]),Months[Mon '#],Months[Month])</f>
        <v>January</v>
      </c>
      <c r="O5" s="8" t="str">
        <f>_xlfn.XLOOKUP(WEEKNUM(ReportDate[[#This Row],[Report Date]]),WeekFormat[Week Num],WeekFormat[Week of])</f>
        <v>02. Jan 03-Jan 09, 21</v>
      </c>
      <c r="P5" s="37">
        <f>DAY(ReportDate[[#This Row],[Report Date]])</f>
        <v>4</v>
      </c>
      <c r="Q5" s="35" t="str">
        <f>IF(WEEKDAY(ReportDate[[#This Row],[Report Date]])=1,"Weekend",IF(WEEKDAY(ReportDate[[#This Row],[Report Date]])=7,"Weekend","Weekday"))</f>
        <v>Weekday</v>
      </c>
      <c r="T5" s="37">
        <v>4</v>
      </c>
      <c r="U5" s="42" t="s">
        <v>406</v>
      </c>
      <c r="V5" s="42" t="str">
        <f>_xlfn.TEXTJOIN(". ",TRUE,Months[[#This Row],[Mon '#]:[Month]])</f>
        <v>4. April</v>
      </c>
      <c r="Y5" t="s">
        <v>2688</v>
      </c>
      <c r="Z5" t="s">
        <v>2674</v>
      </c>
      <c r="AA5" s="61" t="s">
        <v>2670</v>
      </c>
    </row>
    <row r="6" spans="1:27" x14ac:dyDescent="0.2">
      <c r="B6" s="3"/>
      <c r="C6" s="3"/>
      <c r="D6" s="40"/>
      <c r="E6" s="3" t="s">
        <v>86</v>
      </c>
      <c r="G6" s="37">
        <v>5</v>
      </c>
      <c r="H6" s="34">
        <f t="shared" si="1"/>
        <v>44220</v>
      </c>
      <c r="I6" s="34">
        <f t="shared" si="0"/>
        <v>44226</v>
      </c>
      <c r="J6" s="41" t="str">
        <f>TEXT(WeekFormat[[#This Row],[Week Num]],"00")&amp;". "&amp;TEXT(H6,"Mmm dd")&amp;"-"&amp;TEXT(I6,"Mmm dd, yy")</f>
        <v>05. Jan 24-Jan 30, 21</v>
      </c>
      <c r="L6" s="8">
        <v>44201</v>
      </c>
      <c r="M6" s="35">
        <f>YEAR(ReportDate[[#This Row],[Report Date]])</f>
        <v>2021</v>
      </c>
      <c r="N6" s="36" t="str">
        <f>_xlfn.XLOOKUP(MONTH(ReportDate[[#This Row],[Report Date]]),Months[Mon '#],Months[Month])</f>
        <v>January</v>
      </c>
      <c r="O6" s="8" t="str">
        <f>_xlfn.XLOOKUP(WEEKNUM(ReportDate[[#This Row],[Report Date]]),WeekFormat[Week Num],WeekFormat[Week of])</f>
        <v>02. Jan 03-Jan 09, 21</v>
      </c>
      <c r="P6" s="37">
        <f>DAY(ReportDate[[#This Row],[Report Date]])</f>
        <v>5</v>
      </c>
      <c r="Q6" s="35" t="str">
        <f>IF(WEEKDAY(ReportDate[[#This Row],[Report Date]])=1,"Weekend",IF(WEEKDAY(ReportDate[[#This Row],[Report Date]])=7,"Weekend","Weekday"))</f>
        <v>Weekday</v>
      </c>
      <c r="T6" s="37">
        <v>5</v>
      </c>
      <c r="U6" s="42" t="s">
        <v>400</v>
      </c>
      <c r="V6" s="42" t="str">
        <f>_xlfn.TEXTJOIN(". ",TRUE,Months[[#This Row],[Mon '#]:[Month]])</f>
        <v>5. May</v>
      </c>
      <c r="Y6" t="s">
        <v>2674</v>
      </c>
      <c r="Z6" t="s">
        <v>2674</v>
      </c>
      <c r="AA6" s="61" t="s">
        <v>2670</v>
      </c>
    </row>
    <row r="7" spans="1:27" x14ac:dyDescent="0.2">
      <c r="A7" s="29" t="s">
        <v>2698</v>
      </c>
      <c r="B7" s="29" t="s">
        <v>415</v>
      </c>
      <c r="C7" s="29"/>
      <c r="E7" s="3" t="s">
        <v>87</v>
      </c>
      <c r="G7" s="37">
        <v>6</v>
      </c>
      <c r="H7" s="34">
        <f t="shared" si="1"/>
        <v>44227</v>
      </c>
      <c r="I7" s="34">
        <f t="shared" si="0"/>
        <v>44233</v>
      </c>
      <c r="J7" s="41" t="str">
        <f>TEXT(WeekFormat[[#This Row],[Week Num]],"00")&amp;". "&amp;TEXT(H7,"Mmm dd")&amp;"-"&amp;TEXT(I7,"Mmm dd, yy")</f>
        <v>06. Jan 31-Feb 06, 21</v>
      </c>
      <c r="L7" s="8">
        <v>44202</v>
      </c>
      <c r="M7" s="35">
        <f>YEAR(ReportDate[[#This Row],[Report Date]])</f>
        <v>2021</v>
      </c>
      <c r="N7" s="36" t="str">
        <f>_xlfn.XLOOKUP(MONTH(ReportDate[[#This Row],[Report Date]]),Months[Mon '#],Months[Month])</f>
        <v>January</v>
      </c>
      <c r="O7" s="8" t="str">
        <f>_xlfn.XLOOKUP(WEEKNUM(ReportDate[[#This Row],[Report Date]]),WeekFormat[Week Num],WeekFormat[Week of])</f>
        <v>02. Jan 03-Jan 09, 21</v>
      </c>
      <c r="P7" s="37">
        <f>DAY(ReportDate[[#This Row],[Report Date]])</f>
        <v>6</v>
      </c>
      <c r="Q7" s="35" t="str">
        <f>IF(WEEKDAY(ReportDate[[#This Row],[Report Date]])=1,"Weekend",IF(WEEKDAY(ReportDate[[#This Row],[Report Date]])=7,"Weekend","Weekday"))</f>
        <v>Weekday</v>
      </c>
      <c r="T7" s="37">
        <v>6</v>
      </c>
      <c r="U7" s="42" t="s">
        <v>407</v>
      </c>
      <c r="V7" s="42" t="str">
        <f>_xlfn.TEXTJOIN(". ",TRUE,Months[[#This Row],[Mon '#]:[Month]])</f>
        <v>6. June</v>
      </c>
      <c r="Y7" t="s">
        <v>2681</v>
      </c>
      <c r="Z7" t="s">
        <v>2674</v>
      </c>
      <c r="AA7" s="61" t="s">
        <v>2670</v>
      </c>
    </row>
    <row r="8" spans="1:27" x14ac:dyDescent="0.2">
      <c r="A8" s="38" t="s">
        <v>53</v>
      </c>
      <c r="B8" s="29" t="s">
        <v>53</v>
      </c>
      <c r="C8" s="29"/>
      <c r="E8" s="40" t="s">
        <v>53</v>
      </c>
      <c r="G8" s="37">
        <v>7</v>
      </c>
      <c r="H8" s="34">
        <f t="shared" si="1"/>
        <v>44234</v>
      </c>
      <c r="I8" s="34">
        <f t="shared" si="0"/>
        <v>44240</v>
      </c>
      <c r="J8" s="41" t="str">
        <f>TEXT(WeekFormat[[#This Row],[Week Num]],"00")&amp;". "&amp;TEXT(H8,"Mmm dd")&amp;"-"&amp;TEXT(I8,"Mmm dd, yy")</f>
        <v>07. Feb 07-Feb 13, 21</v>
      </c>
      <c r="L8" s="8">
        <v>44203</v>
      </c>
      <c r="M8" s="35">
        <f>YEAR(ReportDate[[#This Row],[Report Date]])</f>
        <v>2021</v>
      </c>
      <c r="N8" s="36" t="str">
        <f>_xlfn.XLOOKUP(MONTH(ReportDate[[#This Row],[Report Date]]),Months[Mon '#],Months[Month])</f>
        <v>January</v>
      </c>
      <c r="O8" s="8" t="str">
        <f>_xlfn.XLOOKUP(WEEKNUM(ReportDate[[#This Row],[Report Date]]),WeekFormat[Week Num],WeekFormat[Week of])</f>
        <v>02. Jan 03-Jan 09, 21</v>
      </c>
      <c r="P8" s="37">
        <f>DAY(ReportDate[[#This Row],[Report Date]])</f>
        <v>7</v>
      </c>
      <c r="Q8" s="35" t="str">
        <f>IF(WEEKDAY(ReportDate[[#This Row],[Report Date]])=1,"Weekend",IF(WEEKDAY(ReportDate[[#This Row],[Report Date]])=7,"Weekend","Weekday"))</f>
        <v>Weekday</v>
      </c>
      <c r="T8" s="37">
        <v>7</v>
      </c>
      <c r="U8" s="42" t="s">
        <v>408</v>
      </c>
      <c r="V8" s="42" t="str">
        <f>_xlfn.TEXTJOIN(". ",TRUE,Months[[#This Row],[Mon '#]:[Month]])</f>
        <v>7. July</v>
      </c>
      <c r="Y8" t="s">
        <v>2685</v>
      </c>
      <c r="Z8" t="s">
        <v>2676</v>
      </c>
      <c r="AA8" s="61" t="s">
        <v>2670</v>
      </c>
    </row>
    <row r="9" spans="1:27" x14ac:dyDescent="0.2">
      <c r="A9" s="43" t="s">
        <v>51</v>
      </c>
      <c r="B9" s="29" t="s">
        <v>51</v>
      </c>
      <c r="C9" s="29"/>
      <c r="E9" s="40" t="s">
        <v>127</v>
      </c>
      <c r="G9" s="37">
        <v>8</v>
      </c>
      <c r="H9" s="34">
        <f t="shared" si="1"/>
        <v>44241</v>
      </c>
      <c r="I9" s="34">
        <f t="shared" si="0"/>
        <v>44247</v>
      </c>
      <c r="J9" s="41" t="str">
        <f>TEXT(WeekFormat[[#This Row],[Week Num]],"00")&amp;". "&amp;TEXT(H9,"Mmm dd")&amp;"-"&amp;TEXT(I9,"Mmm dd, yy")</f>
        <v>08. Feb 14-Feb 20, 21</v>
      </c>
      <c r="L9" s="8">
        <v>44204</v>
      </c>
      <c r="M9" s="35">
        <f>YEAR(ReportDate[[#This Row],[Report Date]])</f>
        <v>2021</v>
      </c>
      <c r="N9" s="36" t="str">
        <f>_xlfn.XLOOKUP(MONTH(ReportDate[[#This Row],[Report Date]]),Months[Mon '#],Months[Month])</f>
        <v>January</v>
      </c>
      <c r="O9" s="8" t="str">
        <f>_xlfn.XLOOKUP(WEEKNUM(ReportDate[[#This Row],[Report Date]]),WeekFormat[Week Num],WeekFormat[Week of])</f>
        <v>02. Jan 03-Jan 09, 21</v>
      </c>
      <c r="P9" s="37">
        <f>DAY(ReportDate[[#This Row],[Report Date]])</f>
        <v>8</v>
      </c>
      <c r="Q9" s="35" t="str">
        <f>IF(WEEKDAY(ReportDate[[#This Row],[Report Date]])=1,"Weekend",IF(WEEKDAY(ReportDate[[#This Row],[Report Date]])=7,"Weekend","Weekday"))</f>
        <v>Weekday</v>
      </c>
      <c r="T9" s="37">
        <v>8</v>
      </c>
      <c r="U9" s="42" t="s">
        <v>409</v>
      </c>
      <c r="V9" s="42" t="str">
        <f>_xlfn.TEXTJOIN(". ",TRUE,Months[[#This Row],[Mon '#]:[Month]])</f>
        <v>8. August</v>
      </c>
      <c r="Y9" t="s">
        <v>2682</v>
      </c>
      <c r="Z9" t="s">
        <v>2676</v>
      </c>
      <c r="AA9" s="61" t="s">
        <v>2670</v>
      </c>
    </row>
    <row r="10" spans="1:27" x14ac:dyDescent="0.2">
      <c r="A10" s="38" t="s">
        <v>2699</v>
      </c>
      <c r="B10" s="29" t="s">
        <v>53</v>
      </c>
      <c r="C10" s="29"/>
      <c r="G10" s="37">
        <v>9</v>
      </c>
      <c r="H10" s="34">
        <f t="shared" si="1"/>
        <v>44248</v>
      </c>
      <c r="I10" s="34">
        <f t="shared" si="0"/>
        <v>44254</v>
      </c>
      <c r="J10" s="41" t="str">
        <f>TEXT(WeekFormat[[#This Row],[Week Num]],"00")&amp;". "&amp;TEXT(H10,"Mmm dd")&amp;"-"&amp;TEXT(I10,"Mmm dd, yy")</f>
        <v>09. Feb 21-Feb 27, 21</v>
      </c>
      <c r="L10" s="8">
        <v>44205</v>
      </c>
      <c r="M10" s="35">
        <f>YEAR(ReportDate[[#This Row],[Report Date]])</f>
        <v>2021</v>
      </c>
      <c r="N10" s="36" t="str">
        <f>_xlfn.XLOOKUP(MONTH(ReportDate[[#This Row],[Report Date]]),Months[Mon '#],Months[Month])</f>
        <v>January</v>
      </c>
      <c r="O10" s="8" t="str">
        <f>_xlfn.XLOOKUP(WEEKNUM(ReportDate[[#This Row],[Report Date]]),WeekFormat[Week Num],WeekFormat[Week of])</f>
        <v>02. Jan 03-Jan 09, 21</v>
      </c>
      <c r="P10" s="37">
        <f>DAY(ReportDate[[#This Row],[Report Date]])</f>
        <v>9</v>
      </c>
      <c r="Q10" s="35" t="str">
        <f>IF(WEEKDAY(ReportDate[[#This Row],[Report Date]])=1,"Weekend",IF(WEEKDAY(ReportDate[[#This Row],[Report Date]])=7,"Weekend","Weekday"))</f>
        <v>Weekend</v>
      </c>
      <c r="T10" s="37">
        <v>9</v>
      </c>
      <c r="U10" s="42" t="s">
        <v>410</v>
      </c>
      <c r="V10" s="42" t="str">
        <f>_xlfn.TEXTJOIN(". ",TRUE,Months[[#This Row],[Mon '#]:[Month]])</f>
        <v>9. September</v>
      </c>
      <c r="Y10" t="s">
        <v>2676</v>
      </c>
      <c r="Z10" t="s">
        <v>2676</v>
      </c>
      <c r="AA10" s="61" t="s">
        <v>2670</v>
      </c>
    </row>
    <row r="11" spans="1:27" x14ac:dyDescent="0.2">
      <c r="A11" s="43" t="s">
        <v>2700</v>
      </c>
      <c r="B11" s="29" t="s">
        <v>53</v>
      </c>
      <c r="C11" s="29"/>
      <c r="E11" s="1" t="s">
        <v>2656</v>
      </c>
      <c r="G11" s="1">
        <v>10</v>
      </c>
      <c r="H11" s="34">
        <f t="shared" si="1"/>
        <v>44255</v>
      </c>
      <c r="I11" s="34">
        <f t="shared" si="0"/>
        <v>44261</v>
      </c>
      <c r="J11" s="41" t="str">
        <f>TEXT(WeekFormat[[#This Row],[Week Num]],"00")&amp;". "&amp;TEXT(H11,"Mmm dd")&amp;"-"&amp;TEXT(I11,"Mmm dd, yy")</f>
        <v>10. Feb 28-Mar 06, 21</v>
      </c>
      <c r="L11" s="8">
        <v>44206</v>
      </c>
      <c r="M11" s="35">
        <f>YEAR(ReportDate[[#This Row],[Report Date]])</f>
        <v>2021</v>
      </c>
      <c r="N11" s="36" t="str">
        <f>_xlfn.XLOOKUP(MONTH(ReportDate[[#This Row],[Report Date]]),Months[Mon '#],Months[Month])</f>
        <v>January</v>
      </c>
      <c r="O11" s="8" t="str">
        <f>_xlfn.XLOOKUP(WEEKNUM(ReportDate[[#This Row],[Report Date]]),WeekFormat[Week Num],WeekFormat[Week of])</f>
        <v>03. Jan 10-Jan 16, 21</v>
      </c>
      <c r="P11" s="37">
        <f>DAY(ReportDate[[#This Row],[Report Date]])</f>
        <v>10</v>
      </c>
      <c r="Q11" s="35" t="str">
        <f>IF(WEEKDAY(ReportDate[[#This Row],[Report Date]])=1,"Weekend",IF(WEEKDAY(ReportDate[[#This Row],[Report Date]])=7,"Weekend","Weekday"))</f>
        <v>Weekend</v>
      </c>
      <c r="T11" s="37">
        <v>10</v>
      </c>
      <c r="U11" s="42" t="s">
        <v>411</v>
      </c>
      <c r="V11" s="42" t="str">
        <f>_xlfn.TEXTJOIN(". ",TRUE,Months[[#This Row],[Mon '#]:[Month]])</f>
        <v>10. October</v>
      </c>
      <c r="Y11" t="s">
        <v>2678</v>
      </c>
      <c r="Z11" t="s">
        <v>2678</v>
      </c>
      <c r="AA11" s="61" t="s">
        <v>2670</v>
      </c>
    </row>
    <row r="12" spans="1:27" x14ac:dyDescent="0.2">
      <c r="E12" s="1" t="s">
        <v>109</v>
      </c>
      <c r="G12" s="1">
        <v>11</v>
      </c>
      <c r="H12" s="34">
        <f t="shared" si="1"/>
        <v>44262</v>
      </c>
      <c r="I12" s="34">
        <f t="shared" si="0"/>
        <v>44268</v>
      </c>
      <c r="J12" s="41" t="str">
        <f>TEXT(WeekFormat[[#This Row],[Week Num]],"00")&amp;". "&amp;TEXT(H12,"Mmm dd")&amp;"-"&amp;TEXT(I12,"Mmm dd, yy")</f>
        <v>11. Mar 07-Mar 13, 21</v>
      </c>
      <c r="L12" s="8">
        <v>44207</v>
      </c>
      <c r="M12" s="35">
        <f>YEAR(ReportDate[[#This Row],[Report Date]])</f>
        <v>2021</v>
      </c>
      <c r="N12" s="36" t="str">
        <f>_xlfn.XLOOKUP(MONTH(ReportDate[[#This Row],[Report Date]]),Months[Mon '#],Months[Month])</f>
        <v>January</v>
      </c>
      <c r="O12" s="8" t="str">
        <f>_xlfn.XLOOKUP(WEEKNUM(ReportDate[[#This Row],[Report Date]]),WeekFormat[Week Num],WeekFormat[Week of])</f>
        <v>03. Jan 10-Jan 16, 21</v>
      </c>
      <c r="P12" s="37">
        <f>DAY(ReportDate[[#This Row],[Report Date]])</f>
        <v>11</v>
      </c>
      <c r="Q12" s="35" t="str">
        <f>IF(WEEKDAY(ReportDate[[#This Row],[Report Date]])=1,"Weekend",IF(WEEKDAY(ReportDate[[#This Row],[Report Date]])=7,"Weekend","Weekday"))</f>
        <v>Weekday</v>
      </c>
      <c r="T12" s="37">
        <v>11</v>
      </c>
      <c r="U12" s="42" t="s">
        <v>412</v>
      </c>
      <c r="V12" s="42" t="str">
        <f>_xlfn.TEXTJOIN(". ",TRUE,Months[[#This Row],[Mon '#]:[Month]])</f>
        <v>11. November</v>
      </c>
      <c r="Y12" t="s">
        <v>2666</v>
      </c>
      <c r="Z12" t="s">
        <v>2666</v>
      </c>
      <c r="AA12" s="61" t="s">
        <v>2670</v>
      </c>
    </row>
    <row r="13" spans="1:27" x14ac:dyDescent="0.2">
      <c r="A13" s="1" t="s">
        <v>395</v>
      </c>
      <c r="B13" s="1" t="s">
        <v>396</v>
      </c>
      <c r="E13" s="1" t="s">
        <v>85</v>
      </c>
      <c r="G13" s="1">
        <v>12</v>
      </c>
      <c r="H13" s="34">
        <f t="shared" si="1"/>
        <v>44269</v>
      </c>
      <c r="I13" s="34">
        <f t="shared" si="0"/>
        <v>44275</v>
      </c>
      <c r="J13" s="41" t="str">
        <f>TEXT(WeekFormat[[#This Row],[Week Num]],"00")&amp;". "&amp;TEXT(H13,"Mmm dd")&amp;"-"&amp;TEXT(I13,"Mmm dd, yy")</f>
        <v>12. Mar 14-Mar 20, 21</v>
      </c>
      <c r="L13" s="8">
        <v>44208</v>
      </c>
      <c r="M13" s="35">
        <f>YEAR(ReportDate[[#This Row],[Report Date]])</f>
        <v>2021</v>
      </c>
      <c r="N13" s="36" t="str">
        <f>_xlfn.XLOOKUP(MONTH(ReportDate[[#This Row],[Report Date]]),Months[Mon '#],Months[Month])</f>
        <v>January</v>
      </c>
      <c r="O13" s="8" t="str">
        <f>_xlfn.XLOOKUP(WEEKNUM(ReportDate[[#This Row],[Report Date]]),WeekFormat[Week Num],WeekFormat[Week of])</f>
        <v>03. Jan 10-Jan 16, 21</v>
      </c>
      <c r="P13" s="37">
        <f>DAY(ReportDate[[#This Row],[Report Date]])</f>
        <v>12</v>
      </c>
      <c r="Q13" s="35" t="str">
        <f>IF(WEEKDAY(ReportDate[[#This Row],[Report Date]])=1,"Weekend",IF(WEEKDAY(ReportDate[[#This Row],[Report Date]])=7,"Weekend","Weekday"))</f>
        <v>Weekday</v>
      </c>
      <c r="T13" s="37">
        <v>12</v>
      </c>
      <c r="U13" s="42" t="s">
        <v>413</v>
      </c>
      <c r="V13" s="42" t="str">
        <f>_xlfn.TEXTJOIN(". ",TRUE,Months[[#This Row],[Mon '#]:[Month]])</f>
        <v>12. December</v>
      </c>
      <c r="Y13" t="s">
        <v>2669</v>
      </c>
      <c r="Z13" t="s">
        <v>2669</v>
      </c>
      <c r="AA13" s="61" t="s">
        <v>2670</v>
      </c>
    </row>
    <row r="14" spans="1:27" x14ac:dyDescent="0.2">
      <c r="A14" s="1" t="s">
        <v>381</v>
      </c>
      <c r="B14" s="1" t="s">
        <v>397</v>
      </c>
      <c r="E14" s="1" t="s">
        <v>39</v>
      </c>
      <c r="G14" s="1">
        <v>13</v>
      </c>
      <c r="H14" s="34">
        <f t="shared" si="1"/>
        <v>44276</v>
      </c>
      <c r="I14" s="34">
        <f t="shared" si="0"/>
        <v>44282</v>
      </c>
      <c r="J14" s="41" t="str">
        <f>TEXT(WeekFormat[[#This Row],[Week Num]],"00")&amp;". "&amp;TEXT(H14,"Mmm dd")&amp;"-"&amp;TEXT(I14,"Mmm dd, yy")</f>
        <v>13. Mar 21-Mar 27, 21</v>
      </c>
      <c r="L14" s="8">
        <v>44209</v>
      </c>
      <c r="M14" s="35">
        <f>YEAR(ReportDate[[#This Row],[Report Date]])</f>
        <v>2021</v>
      </c>
      <c r="N14" s="36" t="str">
        <f>_xlfn.XLOOKUP(MONTH(ReportDate[[#This Row],[Report Date]]),Months[Mon '#],Months[Month])</f>
        <v>January</v>
      </c>
      <c r="O14" s="8" t="str">
        <f>_xlfn.XLOOKUP(WEEKNUM(ReportDate[[#This Row],[Report Date]]),WeekFormat[Week Num],WeekFormat[Week of])</f>
        <v>03. Jan 10-Jan 16, 21</v>
      </c>
      <c r="P14" s="37">
        <f>DAY(ReportDate[[#This Row],[Report Date]])</f>
        <v>13</v>
      </c>
      <c r="Q14" s="35" t="str">
        <f>IF(WEEKDAY(ReportDate[[#This Row],[Report Date]])=1,"Weekend",IF(WEEKDAY(ReportDate[[#This Row],[Report Date]])=7,"Weekend","Weekday"))</f>
        <v>Weekday</v>
      </c>
      <c r="Y14" t="s">
        <v>2686</v>
      </c>
      <c r="Z14" t="s">
        <v>2680</v>
      </c>
      <c r="AA14" s="61" t="s">
        <v>2670</v>
      </c>
    </row>
    <row r="15" spans="1:27" x14ac:dyDescent="0.2">
      <c r="A15" s="1" t="s">
        <v>2694</v>
      </c>
      <c r="B15" s="1" t="s">
        <v>397</v>
      </c>
      <c r="E15" s="1" t="s">
        <v>8</v>
      </c>
      <c r="G15" s="1">
        <v>14</v>
      </c>
      <c r="H15" s="34">
        <f t="shared" si="1"/>
        <v>44283</v>
      </c>
      <c r="I15" s="34">
        <f t="shared" si="0"/>
        <v>44289</v>
      </c>
      <c r="J15" s="41" t="str">
        <f>TEXT(WeekFormat[[#This Row],[Week Num]],"00")&amp;". "&amp;TEXT(H15,"Mmm dd")&amp;"-"&amp;TEXT(I15,"Mmm dd, yy")</f>
        <v>14. Mar 28-Apr 03, 21</v>
      </c>
      <c r="L15" s="8">
        <v>44210</v>
      </c>
      <c r="M15" s="35">
        <f>YEAR(ReportDate[[#This Row],[Report Date]])</f>
        <v>2021</v>
      </c>
      <c r="N15" s="36" t="str">
        <f>_xlfn.XLOOKUP(MONTH(ReportDate[[#This Row],[Report Date]]),Months[Mon '#],Months[Month])</f>
        <v>January</v>
      </c>
      <c r="O15" s="8" t="str">
        <f>_xlfn.XLOOKUP(WEEKNUM(ReportDate[[#This Row],[Report Date]]),WeekFormat[Week Num],WeekFormat[Week of])</f>
        <v>03. Jan 10-Jan 16, 21</v>
      </c>
      <c r="P15" s="37">
        <f>DAY(ReportDate[[#This Row],[Report Date]])</f>
        <v>14</v>
      </c>
      <c r="Q15" s="35" t="str">
        <f>IF(WEEKDAY(ReportDate[[#This Row],[Report Date]])=1,"Weekend",IF(WEEKDAY(ReportDate[[#This Row],[Report Date]])=7,"Weekend","Weekday"))</f>
        <v>Weekday</v>
      </c>
      <c r="Y15" t="s">
        <v>2683</v>
      </c>
      <c r="Z15" t="s">
        <v>2680</v>
      </c>
      <c r="AA15" s="61" t="s">
        <v>2670</v>
      </c>
    </row>
    <row r="16" spans="1:27" x14ac:dyDescent="0.2">
      <c r="A16" s="1" t="s">
        <v>2697</v>
      </c>
      <c r="B16" s="1" t="s">
        <v>397</v>
      </c>
      <c r="E16" s="1" t="s">
        <v>21</v>
      </c>
      <c r="G16" s="1">
        <v>15</v>
      </c>
      <c r="H16" s="34">
        <f t="shared" si="1"/>
        <v>44290</v>
      </c>
      <c r="I16" s="34">
        <f t="shared" si="0"/>
        <v>44296</v>
      </c>
      <c r="J16" s="41" t="str">
        <f>TEXT(WeekFormat[[#This Row],[Week Num]],"00")&amp;". "&amp;TEXT(H16,"Mmm dd")&amp;"-"&amp;TEXT(I16,"Mmm dd, yy")</f>
        <v>15. Apr 04-Apr 10, 21</v>
      </c>
      <c r="L16" s="8">
        <v>44211</v>
      </c>
      <c r="M16" s="35">
        <f>YEAR(ReportDate[[#This Row],[Report Date]])</f>
        <v>2021</v>
      </c>
      <c r="N16" s="36" t="str">
        <f>_xlfn.XLOOKUP(MONTH(ReportDate[[#This Row],[Report Date]]),Months[Mon '#],Months[Month])</f>
        <v>January</v>
      </c>
      <c r="O16" s="8" t="str">
        <f>_xlfn.XLOOKUP(WEEKNUM(ReportDate[[#This Row],[Report Date]]),WeekFormat[Week Num],WeekFormat[Week of])</f>
        <v>03. Jan 10-Jan 16, 21</v>
      </c>
      <c r="P16" s="37">
        <f>DAY(ReportDate[[#This Row],[Report Date]])</f>
        <v>15</v>
      </c>
      <c r="Q16" s="35" t="str">
        <f>IF(WEEKDAY(ReportDate[[#This Row],[Report Date]])=1,"Weekend",IF(WEEKDAY(ReportDate[[#This Row],[Report Date]])=7,"Weekend","Weekday"))</f>
        <v>Weekday</v>
      </c>
      <c r="Y16" t="s">
        <v>2680</v>
      </c>
      <c r="Z16" t="s">
        <v>2680</v>
      </c>
      <c r="AA16" s="61" t="s">
        <v>2670</v>
      </c>
    </row>
    <row r="17" spans="1:27" x14ac:dyDescent="0.2">
      <c r="A17" s="1" t="s">
        <v>2696</v>
      </c>
      <c r="B17" s="1" t="s">
        <v>397</v>
      </c>
      <c r="E17" s="1" t="s">
        <v>36</v>
      </c>
      <c r="G17" s="1">
        <v>16</v>
      </c>
      <c r="H17" s="34">
        <f t="shared" si="1"/>
        <v>44297</v>
      </c>
      <c r="I17" s="34">
        <f t="shared" si="0"/>
        <v>44303</v>
      </c>
      <c r="J17" s="41" t="str">
        <f>TEXT(WeekFormat[[#This Row],[Week Num]],"00")&amp;". "&amp;TEXT(H17,"Mmm dd")&amp;"-"&amp;TEXT(I17,"Mmm dd, yy")</f>
        <v>16. Apr 11-Apr 17, 21</v>
      </c>
      <c r="L17" s="8">
        <v>44212</v>
      </c>
      <c r="M17" s="35">
        <f>YEAR(ReportDate[[#This Row],[Report Date]])</f>
        <v>2021</v>
      </c>
      <c r="N17" s="36" t="str">
        <f>_xlfn.XLOOKUP(MONTH(ReportDate[[#This Row],[Report Date]]),Months[Mon '#],Months[Month])</f>
        <v>January</v>
      </c>
      <c r="O17" s="8" t="str">
        <f>_xlfn.XLOOKUP(WEEKNUM(ReportDate[[#This Row],[Report Date]]),WeekFormat[Week Num],WeekFormat[Week of])</f>
        <v>03. Jan 10-Jan 16, 21</v>
      </c>
      <c r="P17" s="37">
        <f>DAY(ReportDate[[#This Row],[Report Date]])</f>
        <v>16</v>
      </c>
      <c r="Q17" s="35" t="str">
        <f>IF(WEEKDAY(ReportDate[[#This Row],[Report Date]])=1,"Weekend",IF(WEEKDAY(ReportDate[[#This Row],[Report Date]])=7,"Weekend","Weekday"))</f>
        <v>Weekend</v>
      </c>
      <c r="Y17" t="s">
        <v>2668</v>
      </c>
      <c r="Z17" t="s">
        <v>2668</v>
      </c>
      <c r="AA17" s="61" t="s">
        <v>2670</v>
      </c>
    </row>
    <row r="18" spans="1:27" x14ac:dyDescent="0.2">
      <c r="A18" s="1" t="s">
        <v>392</v>
      </c>
      <c r="B18" s="1" t="s">
        <v>397</v>
      </c>
      <c r="E18" s="1" t="s">
        <v>375</v>
      </c>
      <c r="G18" s="1">
        <v>17</v>
      </c>
      <c r="H18" s="34">
        <f t="shared" si="1"/>
        <v>44304</v>
      </c>
      <c r="I18" s="34">
        <f t="shared" si="0"/>
        <v>44310</v>
      </c>
      <c r="J18" s="41" t="str">
        <f>TEXT(WeekFormat[[#This Row],[Week Num]],"00")&amp;". "&amp;TEXT(H18,"Mmm dd")&amp;"-"&amp;TEXT(I18,"Mmm dd, yy")</f>
        <v>17. Apr 18-Apr 24, 21</v>
      </c>
      <c r="L18" s="8">
        <v>44213</v>
      </c>
      <c r="M18" s="35">
        <f>YEAR(ReportDate[[#This Row],[Report Date]])</f>
        <v>2021</v>
      </c>
      <c r="N18" s="36" t="str">
        <f>_xlfn.XLOOKUP(MONTH(ReportDate[[#This Row],[Report Date]]),Months[Mon '#],Months[Month])</f>
        <v>January</v>
      </c>
      <c r="O18" s="8" t="str">
        <f>_xlfn.XLOOKUP(WEEKNUM(ReportDate[[#This Row],[Report Date]]),WeekFormat[Week Num],WeekFormat[Week of])</f>
        <v>04. Jan 17-Jan 23, 21</v>
      </c>
      <c r="P18" s="37">
        <f>DAY(ReportDate[[#This Row],[Report Date]])</f>
        <v>17</v>
      </c>
      <c r="Q18" s="35" t="str">
        <f>IF(WEEKDAY(ReportDate[[#This Row],[Report Date]])=1,"Weekend",IF(WEEKDAY(ReportDate[[#This Row],[Report Date]])=7,"Weekend","Weekday"))</f>
        <v>Weekend</v>
      </c>
      <c r="Y18" t="s">
        <v>2663</v>
      </c>
      <c r="Z18" t="s">
        <v>2663</v>
      </c>
      <c r="AA18" s="61" t="s">
        <v>2670</v>
      </c>
    </row>
    <row r="19" spans="1:27" x14ac:dyDescent="0.2">
      <c r="A19" s="1" t="s">
        <v>391</v>
      </c>
      <c r="B19" s="1" t="s">
        <v>397</v>
      </c>
      <c r="E19" s="1" t="s">
        <v>37</v>
      </c>
      <c r="G19" s="1">
        <v>18</v>
      </c>
      <c r="H19" s="34">
        <f t="shared" si="1"/>
        <v>44311</v>
      </c>
      <c r="I19" s="34">
        <f t="shared" si="0"/>
        <v>44317</v>
      </c>
      <c r="J19" s="41" t="str">
        <f>TEXT(WeekFormat[[#This Row],[Week Num]],"00")&amp;". "&amp;TEXT(H19,"Mmm dd")&amp;"-"&amp;TEXT(I19,"Mmm dd, yy")</f>
        <v>18. Apr 25-May 01, 21</v>
      </c>
      <c r="L19" s="8">
        <v>44214</v>
      </c>
      <c r="M19" s="35">
        <f>YEAR(ReportDate[[#This Row],[Report Date]])</f>
        <v>2021</v>
      </c>
      <c r="N19" s="36" t="str">
        <f>_xlfn.XLOOKUP(MONTH(ReportDate[[#This Row],[Report Date]]),Months[Mon '#],Months[Month])</f>
        <v>January</v>
      </c>
      <c r="O19" s="8" t="str">
        <f>_xlfn.XLOOKUP(WEEKNUM(ReportDate[[#This Row],[Report Date]]),WeekFormat[Week Num],WeekFormat[Week of])</f>
        <v>04. Jan 17-Jan 23, 21</v>
      </c>
      <c r="P19" s="37">
        <f>DAY(ReportDate[[#This Row],[Report Date]])</f>
        <v>18</v>
      </c>
      <c r="Q19" s="35" t="str">
        <f>IF(WEEKDAY(ReportDate[[#This Row],[Report Date]])=1,"Weekend",IF(WEEKDAY(ReportDate[[#This Row],[Report Date]])=7,"Weekend","Weekday"))</f>
        <v>Weekday</v>
      </c>
      <c r="Y19" t="s">
        <v>2667</v>
      </c>
      <c r="Z19" t="s">
        <v>2667</v>
      </c>
      <c r="AA19" s="61" t="s">
        <v>2670</v>
      </c>
    </row>
    <row r="20" spans="1:27" x14ac:dyDescent="0.2">
      <c r="A20" s="1" t="s">
        <v>394</v>
      </c>
      <c r="B20" s="1" t="s">
        <v>397</v>
      </c>
      <c r="E20" s="1" t="s">
        <v>99</v>
      </c>
      <c r="G20" s="1">
        <v>19</v>
      </c>
      <c r="H20" s="34">
        <f t="shared" si="1"/>
        <v>44318</v>
      </c>
      <c r="I20" s="34">
        <f t="shared" si="0"/>
        <v>44324</v>
      </c>
      <c r="J20" s="41" t="str">
        <f>TEXT(WeekFormat[[#This Row],[Week Num]],"00")&amp;". "&amp;TEXT(H20,"Mmm dd")&amp;"-"&amp;TEXT(I20,"Mmm dd, yy")</f>
        <v>19. May 02-May 08, 21</v>
      </c>
      <c r="L20" s="8">
        <v>44215</v>
      </c>
      <c r="M20" s="35">
        <f>YEAR(ReportDate[[#This Row],[Report Date]])</f>
        <v>2021</v>
      </c>
      <c r="N20" s="36" t="str">
        <f>_xlfn.XLOOKUP(MONTH(ReportDate[[#This Row],[Report Date]]),Months[Mon '#],Months[Month])</f>
        <v>January</v>
      </c>
      <c r="O20" s="8" t="str">
        <f>_xlfn.XLOOKUP(WEEKNUM(ReportDate[[#This Row],[Report Date]]),WeekFormat[Week Num],WeekFormat[Week of])</f>
        <v>04. Jan 17-Jan 23, 21</v>
      </c>
      <c r="P20" s="37">
        <f>DAY(ReportDate[[#This Row],[Report Date]])</f>
        <v>19</v>
      </c>
      <c r="Q20" s="35" t="str">
        <f>IF(WEEKDAY(ReportDate[[#This Row],[Report Date]])=1,"Weekend",IF(WEEKDAY(ReportDate[[#This Row],[Report Date]])=7,"Weekend","Weekday"))</f>
        <v>Weekday</v>
      </c>
      <c r="Y20" t="s">
        <v>2661</v>
      </c>
      <c r="Z20" t="s">
        <v>2661</v>
      </c>
      <c r="AA20" s="61" t="s">
        <v>2670</v>
      </c>
    </row>
    <row r="21" spans="1:27" x14ac:dyDescent="0.2">
      <c r="A21" s="1" t="s">
        <v>2406</v>
      </c>
      <c r="B21" s="1" t="s">
        <v>397</v>
      </c>
      <c r="E21" s="1" t="s">
        <v>127</v>
      </c>
      <c r="G21" s="1">
        <v>20</v>
      </c>
      <c r="H21" s="34">
        <f t="shared" si="1"/>
        <v>44325</v>
      </c>
      <c r="I21" s="34">
        <f t="shared" si="0"/>
        <v>44331</v>
      </c>
      <c r="J21" s="41" t="str">
        <f>TEXT(WeekFormat[[#This Row],[Week Num]],"00")&amp;". "&amp;TEXT(H21,"Mmm dd")&amp;"-"&amp;TEXT(I21,"Mmm dd, yy")</f>
        <v>20. May 09-May 15, 21</v>
      </c>
      <c r="L21" s="8">
        <v>44216</v>
      </c>
      <c r="M21" s="35">
        <f>YEAR(ReportDate[[#This Row],[Report Date]])</f>
        <v>2021</v>
      </c>
      <c r="N21" s="36" t="str">
        <f>_xlfn.XLOOKUP(MONTH(ReportDate[[#This Row],[Report Date]]),Months[Mon '#],Months[Month])</f>
        <v>January</v>
      </c>
      <c r="O21" s="8" t="str">
        <f>_xlfn.XLOOKUP(WEEKNUM(ReportDate[[#This Row],[Report Date]]),WeekFormat[Week Num],WeekFormat[Week of])</f>
        <v>04. Jan 17-Jan 23, 21</v>
      </c>
      <c r="P21" s="37">
        <f>DAY(ReportDate[[#This Row],[Report Date]])</f>
        <v>20</v>
      </c>
      <c r="Q21" s="35" t="str">
        <f>IF(WEEKDAY(ReportDate[[#This Row],[Report Date]])=1,"Weekend",IF(WEEKDAY(ReportDate[[#This Row],[Report Date]])=7,"Weekend","Weekday"))</f>
        <v>Weekday</v>
      </c>
      <c r="Y21" t="s">
        <v>2671</v>
      </c>
      <c r="Z21" t="s">
        <v>2671</v>
      </c>
      <c r="AA21" s="61" t="s">
        <v>2670</v>
      </c>
    </row>
    <row r="22" spans="1:27" x14ac:dyDescent="0.2">
      <c r="A22" s="1" t="s">
        <v>2695</v>
      </c>
      <c r="B22" s="1" t="s">
        <v>397</v>
      </c>
      <c r="G22" s="1">
        <v>21</v>
      </c>
      <c r="H22" s="34">
        <f t="shared" si="1"/>
        <v>44332</v>
      </c>
      <c r="I22" s="34">
        <f t="shared" si="0"/>
        <v>44338</v>
      </c>
      <c r="J22" s="41" t="str">
        <f>TEXT(WeekFormat[[#This Row],[Week Num]],"00")&amp;". "&amp;TEXT(H22,"Mmm dd")&amp;"-"&amp;TEXT(I22,"Mmm dd, yy")</f>
        <v>21. May 16-May 22, 21</v>
      </c>
      <c r="L22" s="8">
        <v>44217</v>
      </c>
      <c r="M22" s="35">
        <f>YEAR(ReportDate[[#This Row],[Report Date]])</f>
        <v>2021</v>
      </c>
      <c r="N22" s="36" t="str">
        <f>_xlfn.XLOOKUP(MONTH(ReportDate[[#This Row],[Report Date]]),Months[Mon '#],Months[Month])</f>
        <v>January</v>
      </c>
      <c r="O22" s="8" t="str">
        <f>_xlfn.XLOOKUP(WEEKNUM(ReportDate[[#This Row],[Report Date]]),WeekFormat[Week Num],WeekFormat[Week of])</f>
        <v>04. Jan 17-Jan 23, 21</v>
      </c>
      <c r="P22" s="37">
        <f>DAY(ReportDate[[#This Row],[Report Date]])</f>
        <v>21</v>
      </c>
      <c r="Q22" s="35" t="str">
        <f>IF(WEEKDAY(ReportDate[[#This Row],[Report Date]])=1,"Weekend",IF(WEEKDAY(ReportDate[[#This Row],[Report Date]])=7,"Weekend","Weekday"))</f>
        <v>Weekday</v>
      </c>
      <c r="Y22" t="s">
        <v>2670</v>
      </c>
      <c r="Z22" t="s">
        <v>2660</v>
      </c>
      <c r="AA22" s="61" t="s">
        <v>6428</v>
      </c>
    </row>
    <row r="23" spans="1:27" x14ac:dyDescent="0.2">
      <c r="A23" s="1" t="s">
        <v>2693</v>
      </c>
      <c r="B23" s="1" t="s">
        <v>397</v>
      </c>
      <c r="G23" s="1">
        <v>22</v>
      </c>
      <c r="H23" s="34">
        <f t="shared" si="1"/>
        <v>44339</v>
      </c>
      <c r="I23" s="34">
        <f t="shared" si="0"/>
        <v>44345</v>
      </c>
      <c r="J23" s="41" t="str">
        <f>TEXT(WeekFormat[[#This Row],[Week Num]],"00")&amp;". "&amp;TEXT(H23,"Mmm dd")&amp;"-"&amp;TEXT(I23,"Mmm dd, yy")</f>
        <v>22. May 23-May 29, 21</v>
      </c>
      <c r="L23" s="8">
        <v>44218</v>
      </c>
      <c r="M23" s="35">
        <f>YEAR(ReportDate[[#This Row],[Report Date]])</f>
        <v>2021</v>
      </c>
      <c r="N23" s="36" t="str">
        <f>_xlfn.XLOOKUP(MONTH(ReportDate[[#This Row],[Report Date]]),Months[Mon '#],Months[Month])</f>
        <v>January</v>
      </c>
      <c r="O23" s="8" t="str">
        <f>_xlfn.XLOOKUP(WEEKNUM(ReportDate[[#This Row],[Report Date]]),WeekFormat[Week Num],WeekFormat[Week of])</f>
        <v>04. Jan 17-Jan 23, 21</v>
      </c>
      <c r="P23" s="37">
        <f>DAY(ReportDate[[#This Row],[Report Date]])</f>
        <v>22</v>
      </c>
      <c r="Q23" s="35" t="str">
        <f>IF(WEEKDAY(ReportDate[[#This Row],[Report Date]])=1,"Weekend",IF(WEEKDAY(ReportDate[[#This Row],[Report Date]])=7,"Weekend","Weekday"))</f>
        <v>Weekday</v>
      </c>
      <c r="Y23" t="s">
        <v>2675</v>
      </c>
      <c r="Z23" t="s">
        <v>2675</v>
      </c>
      <c r="AA23" s="61" t="s">
        <v>2670</v>
      </c>
    </row>
    <row r="24" spans="1:27" x14ac:dyDescent="0.2">
      <c r="A24" s="1" t="s">
        <v>2692</v>
      </c>
      <c r="B24" s="1" t="s">
        <v>397</v>
      </c>
      <c r="G24" s="1">
        <v>23</v>
      </c>
      <c r="H24" s="34">
        <f t="shared" si="1"/>
        <v>44346</v>
      </c>
      <c r="I24" s="34">
        <f t="shared" si="0"/>
        <v>44352</v>
      </c>
      <c r="J24" s="41" t="str">
        <f>TEXT(WeekFormat[[#This Row],[Week Num]],"00")&amp;". "&amp;TEXT(H24,"Mmm dd")&amp;"-"&amp;TEXT(I24,"Mmm dd, yy")</f>
        <v>23. May 30-Jun 05, 21</v>
      </c>
      <c r="L24" s="8">
        <v>44219</v>
      </c>
      <c r="M24" s="35">
        <f>YEAR(ReportDate[[#This Row],[Report Date]])</f>
        <v>2021</v>
      </c>
      <c r="N24" s="36" t="str">
        <f>_xlfn.XLOOKUP(MONTH(ReportDate[[#This Row],[Report Date]]),Months[Mon '#],Months[Month])</f>
        <v>January</v>
      </c>
      <c r="O24" s="8" t="str">
        <f>_xlfn.XLOOKUP(WEEKNUM(ReportDate[[#This Row],[Report Date]]),WeekFormat[Week Num],WeekFormat[Week of])</f>
        <v>04. Jan 17-Jan 23, 21</v>
      </c>
      <c r="P24" s="37">
        <f>DAY(ReportDate[[#This Row],[Report Date]])</f>
        <v>23</v>
      </c>
      <c r="Q24" s="35" t="str">
        <f>IF(WEEKDAY(ReportDate[[#This Row],[Report Date]])=1,"Weekend",IF(WEEKDAY(ReportDate[[#This Row],[Report Date]])=7,"Weekend","Weekday"))</f>
        <v>Weekend</v>
      </c>
      <c r="Y24" t="s">
        <v>2679</v>
      </c>
      <c r="Z24" t="s">
        <v>2679</v>
      </c>
      <c r="AA24" s="61" t="s">
        <v>2670</v>
      </c>
    </row>
    <row r="25" spans="1:27" x14ac:dyDescent="0.2">
      <c r="A25" s="1" t="s">
        <v>389</v>
      </c>
      <c r="B25" s="1" t="s">
        <v>397</v>
      </c>
      <c r="E25" s="1" t="s">
        <v>2835</v>
      </c>
      <c r="G25" s="1">
        <v>24</v>
      </c>
      <c r="H25" s="34">
        <f t="shared" si="1"/>
        <v>44353</v>
      </c>
      <c r="I25" s="34">
        <f t="shared" si="0"/>
        <v>44359</v>
      </c>
      <c r="J25" s="41" t="str">
        <f>TEXT(WeekFormat[[#This Row],[Week Num]],"00")&amp;". "&amp;TEXT(H25,"Mmm dd")&amp;"-"&amp;TEXT(I25,"Mmm dd, yy")</f>
        <v>24. Jun 06-Jun 12, 21</v>
      </c>
      <c r="L25" s="8">
        <v>44220</v>
      </c>
      <c r="M25" s="35">
        <f>YEAR(ReportDate[[#This Row],[Report Date]])</f>
        <v>2021</v>
      </c>
      <c r="N25" s="36" t="str">
        <f>_xlfn.XLOOKUP(MONTH(ReportDate[[#This Row],[Report Date]]),Months[Mon '#],Months[Month])</f>
        <v>January</v>
      </c>
      <c r="O25" s="8" t="str">
        <f>_xlfn.XLOOKUP(WEEKNUM(ReportDate[[#This Row],[Report Date]]),WeekFormat[Week Num],WeekFormat[Week of])</f>
        <v>05. Jan 24-Jan 30, 21</v>
      </c>
      <c r="P25" s="37">
        <f>DAY(ReportDate[[#This Row],[Report Date]])</f>
        <v>24</v>
      </c>
      <c r="Q25" s="35" t="str">
        <f>IF(WEEKDAY(ReportDate[[#This Row],[Report Date]])=1,"Weekend",IF(WEEKDAY(ReportDate[[#This Row],[Report Date]])=7,"Weekend","Weekday"))</f>
        <v>Weekend</v>
      </c>
      <c r="Y25" t="s">
        <v>2659</v>
      </c>
      <c r="Z25" t="s">
        <v>2659</v>
      </c>
      <c r="AA25" s="61" t="s">
        <v>2670</v>
      </c>
    </row>
    <row r="26" spans="1:27" x14ac:dyDescent="0.2">
      <c r="A26" s="1" t="s">
        <v>2691</v>
      </c>
      <c r="B26" s="1" t="s">
        <v>397</v>
      </c>
      <c r="E26" s="1" t="s">
        <v>2833</v>
      </c>
      <c r="G26" s="1">
        <v>25</v>
      </c>
      <c r="H26" s="34">
        <f t="shared" si="1"/>
        <v>44360</v>
      </c>
      <c r="I26" s="34">
        <f t="shared" si="0"/>
        <v>44366</v>
      </c>
      <c r="J26" s="41" t="str">
        <f>TEXT(WeekFormat[[#This Row],[Week Num]],"00")&amp;". "&amp;TEXT(H26,"Mmm dd")&amp;"-"&amp;TEXT(I26,"Mmm dd, yy")</f>
        <v>25. Jun 13-Jun 19, 21</v>
      </c>
      <c r="L26" s="8">
        <v>44221</v>
      </c>
      <c r="M26" s="35">
        <f>YEAR(ReportDate[[#This Row],[Report Date]])</f>
        <v>2021</v>
      </c>
      <c r="N26" s="36" t="str">
        <f>_xlfn.XLOOKUP(MONTH(ReportDate[[#This Row],[Report Date]]),Months[Mon '#],Months[Month])</f>
        <v>January</v>
      </c>
      <c r="O26" s="8" t="str">
        <f>_xlfn.XLOOKUP(WEEKNUM(ReportDate[[#This Row],[Report Date]]),WeekFormat[Week Num],WeekFormat[Week of])</f>
        <v>05. Jan 24-Jan 30, 21</v>
      </c>
      <c r="P26" s="37">
        <f>DAY(ReportDate[[#This Row],[Report Date]])</f>
        <v>25</v>
      </c>
      <c r="Q26" s="35" t="str">
        <f>IF(WEEKDAY(ReportDate[[#This Row],[Report Date]])=1,"Weekend",IF(WEEKDAY(ReportDate[[#This Row],[Report Date]])=7,"Weekend","Weekday"))</f>
        <v>Weekday</v>
      </c>
      <c r="Y26" t="s">
        <v>2657</v>
      </c>
      <c r="Z26" t="s">
        <v>2657</v>
      </c>
      <c r="AA26" s="61" t="s">
        <v>2670</v>
      </c>
    </row>
    <row r="27" spans="1:27" x14ac:dyDescent="0.2">
      <c r="A27" s="1" t="s">
        <v>393</v>
      </c>
      <c r="B27" s="1" t="s">
        <v>397</v>
      </c>
      <c r="E27" s="1" t="s">
        <v>2834</v>
      </c>
      <c r="G27" s="1">
        <v>26</v>
      </c>
      <c r="H27" s="34">
        <f t="shared" si="1"/>
        <v>44367</v>
      </c>
      <c r="I27" s="34">
        <f t="shared" si="0"/>
        <v>44373</v>
      </c>
      <c r="J27" s="41" t="str">
        <f>TEXT(WeekFormat[[#This Row],[Week Num]],"00")&amp;". "&amp;TEXT(H27,"Mmm dd")&amp;"-"&amp;TEXT(I27,"Mmm dd, yy")</f>
        <v>26. Jun 20-Jun 26, 21</v>
      </c>
      <c r="L27" s="8">
        <v>44222</v>
      </c>
      <c r="M27" s="35">
        <f>YEAR(ReportDate[[#This Row],[Report Date]])</f>
        <v>2021</v>
      </c>
      <c r="N27" s="36" t="str">
        <f>_xlfn.XLOOKUP(MONTH(ReportDate[[#This Row],[Report Date]]),Months[Mon '#],Months[Month])</f>
        <v>January</v>
      </c>
      <c r="O27" s="8" t="str">
        <f>_xlfn.XLOOKUP(WEEKNUM(ReportDate[[#This Row],[Report Date]]),WeekFormat[Week Num],WeekFormat[Week of])</f>
        <v>05. Jan 24-Jan 30, 21</v>
      </c>
      <c r="P27" s="37">
        <f>DAY(ReportDate[[#This Row],[Report Date]])</f>
        <v>26</v>
      </c>
      <c r="Q27" s="35" t="str">
        <f>IF(WEEKDAY(ReportDate[[#This Row],[Report Date]])=1,"Weekend",IF(WEEKDAY(ReportDate[[#This Row],[Report Date]])=7,"Weekend","Weekday"))</f>
        <v>Weekday</v>
      </c>
      <c r="Y27" t="s">
        <v>2662</v>
      </c>
      <c r="Z27" t="s">
        <v>2662</v>
      </c>
      <c r="AA27" s="61" t="s">
        <v>2670</v>
      </c>
    </row>
    <row r="28" spans="1:27" x14ac:dyDescent="0.2">
      <c r="A28" s="1" t="s">
        <v>2836</v>
      </c>
      <c r="B28" s="1" t="s">
        <v>398</v>
      </c>
      <c r="G28" s="1">
        <v>27</v>
      </c>
      <c r="H28" s="34">
        <f t="shared" si="1"/>
        <v>44374</v>
      </c>
      <c r="I28" s="34">
        <f t="shared" si="0"/>
        <v>44380</v>
      </c>
      <c r="J28" s="41" t="str">
        <f>TEXT(WeekFormat[[#This Row],[Week Num]],"00")&amp;". "&amp;TEXT(H28,"Mmm dd")&amp;"-"&amp;TEXT(I28,"Mmm dd, yy")</f>
        <v>27. Jun 27-Jul 03, 21</v>
      </c>
      <c r="L28" s="8">
        <v>44223</v>
      </c>
      <c r="M28" s="35">
        <f>YEAR(ReportDate[[#This Row],[Report Date]])</f>
        <v>2021</v>
      </c>
      <c r="N28" s="36" t="str">
        <f>_xlfn.XLOOKUP(MONTH(ReportDate[[#This Row],[Report Date]]),Months[Mon '#],Months[Month])</f>
        <v>January</v>
      </c>
      <c r="O28" s="8" t="str">
        <f>_xlfn.XLOOKUP(WEEKNUM(ReportDate[[#This Row],[Report Date]]),WeekFormat[Week Num],WeekFormat[Week of])</f>
        <v>05. Jan 24-Jan 30, 21</v>
      </c>
      <c r="P28" s="37">
        <f>DAY(ReportDate[[#This Row],[Report Date]])</f>
        <v>27</v>
      </c>
      <c r="Q28" s="35" t="str">
        <f>IF(WEEKDAY(ReportDate[[#This Row],[Report Date]])=1,"Weekend",IF(WEEKDAY(ReportDate[[#This Row],[Report Date]])=7,"Weekend","Weekday"))</f>
        <v>Weekday</v>
      </c>
      <c r="Y28" t="s">
        <v>2658</v>
      </c>
      <c r="Z28" t="s">
        <v>2658</v>
      </c>
      <c r="AA28" s="61" t="s">
        <v>2670</v>
      </c>
    </row>
    <row r="29" spans="1:27" x14ac:dyDescent="0.2">
      <c r="A29" s="1" t="s">
        <v>387</v>
      </c>
      <c r="B29" s="1" t="s">
        <v>398</v>
      </c>
      <c r="G29" s="1">
        <v>28</v>
      </c>
      <c r="H29" s="34">
        <f t="shared" si="1"/>
        <v>44381</v>
      </c>
      <c r="I29" s="34">
        <f t="shared" si="0"/>
        <v>44387</v>
      </c>
      <c r="J29" s="41" t="str">
        <f>TEXT(WeekFormat[[#This Row],[Week Num]],"00")&amp;". "&amp;TEXT(H29,"Mmm dd")&amp;"-"&amp;TEXT(I29,"Mmm dd, yy")</f>
        <v>28. Jul 04-Jul 10, 21</v>
      </c>
      <c r="L29" s="8">
        <v>44224</v>
      </c>
      <c r="M29" s="35">
        <f>YEAR(ReportDate[[#This Row],[Report Date]])</f>
        <v>2021</v>
      </c>
      <c r="N29" s="36" t="str">
        <f>_xlfn.XLOOKUP(MONTH(ReportDate[[#This Row],[Report Date]]),Months[Mon '#],Months[Month])</f>
        <v>January</v>
      </c>
      <c r="O29" s="8" t="str">
        <f>_xlfn.XLOOKUP(WEEKNUM(ReportDate[[#This Row],[Report Date]]),WeekFormat[Week Num],WeekFormat[Week of])</f>
        <v>05. Jan 24-Jan 30, 21</v>
      </c>
      <c r="P29" s="37">
        <f>DAY(ReportDate[[#This Row],[Report Date]])</f>
        <v>28</v>
      </c>
      <c r="Q29" s="35" t="str">
        <f>IF(WEEKDAY(ReportDate[[#This Row],[Report Date]])=1,"Weekend",IF(WEEKDAY(ReportDate[[#This Row],[Report Date]])=7,"Weekend","Weekday"))</f>
        <v>Weekday</v>
      </c>
      <c r="Y29" t="s">
        <v>2664</v>
      </c>
      <c r="Z29" t="s">
        <v>2664</v>
      </c>
      <c r="AA29" s="61" t="s">
        <v>2670</v>
      </c>
    </row>
    <row r="30" spans="1:27" x14ac:dyDescent="0.2">
      <c r="A30" s="1" t="s">
        <v>384</v>
      </c>
      <c r="B30" s="1" t="s">
        <v>398</v>
      </c>
      <c r="E30" s="1" t="s">
        <v>2837</v>
      </c>
      <c r="G30" s="1">
        <v>29</v>
      </c>
      <c r="H30" s="34">
        <f t="shared" si="1"/>
        <v>44388</v>
      </c>
      <c r="I30" s="34">
        <f t="shared" si="0"/>
        <v>44394</v>
      </c>
      <c r="J30" s="41" t="str">
        <f>TEXT(WeekFormat[[#This Row],[Week Num]],"00")&amp;". "&amp;TEXT(H30,"Mmm dd")&amp;"-"&amp;TEXT(I30,"Mmm dd, yy")</f>
        <v>29. Jul 11-Jul 17, 21</v>
      </c>
      <c r="L30" s="8">
        <v>44225</v>
      </c>
      <c r="M30" s="35">
        <f>YEAR(ReportDate[[#This Row],[Report Date]])</f>
        <v>2021</v>
      </c>
      <c r="N30" s="36" t="str">
        <f>_xlfn.XLOOKUP(MONTH(ReportDate[[#This Row],[Report Date]]),Months[Mon '#],Months[Month])</f>
        <v>January</v>
      </c>
      <c r="O30" s="8" t="str">
        <f>_xlfn.XLOOKUP(WEEKNUM(ReportDate[[#This Row],[Report Date]]),WeekFormat[Week Num],WeekFormat[Week of])</f>
        <v>05. Jan 24-Jan 30, 21</v>
      </c>
      <c r="P30" s="37">
        <f>DAY(ReportDate[[#This Row],[Report Date]])</f>
        <v>29</v>
      </c>
      <c r="Q30" s="35" t="str">
        <f>IF(WEEKDAY(ReportDate[[#This Row],[Report Date]])=1,"Weekend",IF(WEEKDAY(ReportDate[[#This Row],[Report Date]])=7,"Weekend","Weekday"))</f>
        <v>Weekday</v>
      </c>
      <c r="Y30" t="s">
        <v>2677</v>
      </c>
      <c r="Z30" t="s">
        <v>2677</v>
      </c>
      <c r="AA30" s="61" t="s">
        <v>2670</v>
      </c>
    </row>
    <row r="31" spans="1:27" x14ac:dyDescent="0.2">
      <c r="A31" s="1" t="s">
        <v>390</v>
      </c>
      <c r="B31" s="1" t="s">
        <v>398</v>
      </c>
      <c r="E31" s="1" t="s">
        <v>2838</v>
      </c>
      <c r="G31" s="1">
        <v>30</v>
      </c>
      <c r="H31" s="34">
        <f t="shared" si="1"/>
        <v>44395</v>
      </c>
      <c r="I31" s="34">
        <f t="shared" si="0"/>
        <v>44401</v>
      </c>
      <c r="J31" s="41" t="str">
        <f>TEXT(WeekFormat[[#This Row],[Week Num]],"00")&amp;". "&amp;TEXT(H31,"Mmm dd")&amp;"-"&amp;TEXT(I31,"Mmm dd, yy")</f>
        <v>30. Jul 18-Jul 24, 21</v>
      </c>
      <c r="L31" s="8">
        <v>44226</v>
      </c>
      <c r="M31" s="35">
        <f>YEAR(ReportDate[[#This Row],[Report Date]])</f>
        <v>2021</v>
      </c>
      <c r="N31" s="36" t="str">
        <f>_xlfn.XLOOKUP(MONTH(ReportDate[[#This Row],[Report Date]]),Months[Mon '#],Months[Month])</f>
        <v>January</v>
      </c>
      <c r="O31" s="8" t="str">
        <f>_xlfn.XLOOKUP(WEEKNUM(ReportDate[[#This Row],[Report Date]]),WeekFormat[Week Num],WeekFormat[Week of])</f>
        <v>05. Jan 24-Jan 30, 21</v>
      </c>
      <c r="P31" s="37">
        <f>DAY(ReportDate[[#This Row],[Report Date]])</f>
        <v>30</v>
      </c>
      <c r="Q31" s="35" t="str">
        <f>IF(WEEKDAY(ReportDate[[#This Row],[Report Date]])=1,"Weekend",IF(WEEKDAY(ReportDate[[#This Row],[Report Date]])=7,"Weekend","Weekday"))</f>
        <v>Weekend</v>
      </c>
      <c r="Y31" t="s">
        <v>2687</v>
      </c>
      <c r="Z31" t="s">
        <v>2673</v>
      </c>
      <c r="AA31" s="61" t="s">
        <v>2670</v>
      </c>
    </row>
    <row r="32" spans="1:27" x14ac:dyDescent="0.2">
      <c r="A32" s="1" t="s">
        <v>385</v>
      </c>
      <c r="B32" s="1" t="s">
        <v>398</v>
      </c>
      <c r="E32" s="1" t="s">
        <v>2839</v>
      </c>
      <c r="G32" s="1">
        <v>31</v>
      </c>
      <c r="H32" s="34">
        <f t="shared" si="1"/>
        <v>44402</v>
      </c>
      <c r="I32" s="34">
        <f t="shared" si="0"/>
        <v>44408</v>
      </c>
      <c r="J32" s="41" t="str">
        <f>TEXT(WeekFormat[[#This Row],[Week Num]],"00")&amp;". "&amp;TEXT(H32,"Mmm dd")&amp;"-"&amp;TEXT(I32,"Mmm dd, yy")</f>
        <v>31. Jul 25-Jul 31, 21</v>
      </c>
      <c r="L32" s="8">
        <v>44227</v>
      </c>
      <c r="M32" s="35">
        <f>YEAR(ReportDate[[#This Row],[Report Date]])</f>
        <v>2021</v>
      </c>
      <c r="N32" s="36" t="str">
        <f>_xlfn.XLOOKUP(MONTH(ReportDate[[#This Row],[Report Date]]),Months[Mon '#],Months[Month])</f>
        <v>January</v>
      </c>
      <c r="O32" s="8" t="str">
        <f>_xlfn.XLOOKUP(WEEKNUM(ReportDate[[#This Row],[Report Date]]),WeekFormat[Week Num],WeekFormat[Week of])</f>
        <v>06. Jan 31-Feb 06, 21</v>
      </c>
      <c r="P32" s="37">
        <f>DAY(ReportDate[[#This Row],[Report Date]])</f>
        <v>31</v>
      </c>
      <c r="Q32" s="35" t="str">
        <f>IF(WEEKDAY(ReportDate[[#This Row],[Report Date]])=1,"Weekend",IF(WEEKDAY(ReportDate[[#This Row],[Report Date]])=7,"Weekend","Weekday"))</f>
        <v>Weekend</v>
      </c>
      <c r="Y32" t="s">
        <v>2684</v>
      </c>
      <c r="Z32" t="s">
        <v>2673</v>
      </c>
      <c r="AA32" s="61" t="s">
        <v>2670</v>
      </c>
    </row>
    <row r="33" spans="1:27" x14ac:dyDescent="0.2">
      <c r="A33" s="1" t="s">
        <v>383</v>
      </c>
      <c r="B33" s="1" t="s">
        <v>398</v>
      </c>
      <c r="G33" s="1">
        <v>32</v>
      </c>
      <c r="H33" s="34">
        <f t="shared" si="1"/>
        <v>44409</v>
      </c>
      <c r="I33" s="34">
        <f t="shared" si="0"/>
        <v>44415</v>
      </c>
      <c r="J33" s="41" t="str">
        <f>TEXT(WeekFormat[[#This Row],[Week Num]],"00")&amp;". "&amp;TEXT(H33,"Mmm dd")&amp;"-"&amp;TEXT(I33,"Mmm dd, yy")</f>
        <v>32. Aug 01-Aug 07, 21</v>
      </c>
      <c r="L33" s="8">
        <v>44228</v>
      </c>
      <c r="M33" s="35">
        <f>YEAR(ReportDate[[#This Row],[Report Date]])</f>
        <v>2021</v>
      </c>
      <c r="N33" s="36" t="str">
        <f>_xlfn.XLOOKUP(MONTH(ReportDate[[#This Row],[Report Date]]),Months[Mon '#],Months[Month])</f>
        <v>February</v>
      </c>
      <c r="O33" s="8" t="str">
        <f>_xlfn.XLOOKUP(WEEKNUM(ReportDate[[#This Row],[Report Date]]),WeekFormat[Week Num],WeekFormat[Week of])</f>
        <v>06. Jan 31-Feb 06, 21</v>
      </c>
      <c r="P33" s="37">
        <f>DAY(ReportDate[[#This Row],[Report Date]])</f>
        <v>1</v>
      </c>
      <c r="Q33" s="35" t="str">
        <f>IF(WEEKDAY(ReportDate[[#This Row],[Report Date]])=1,"Weekend",IF(WEEKDAY(ReportDate[[#This Row],[Report Date]])=7,"Weekend","Weekday"))</f>
        <v>Weekday</v>
      </c>
      <c r="Y33" t="s">
        <v>2673</v>
      </c>
      <c r="Z33" t="s">
        <v>2673</v>
      </c>
      <c r="AA33" s="61" t="s">
        <v>2670</v>
      </c>
    </row>
    <row r="34" spans="1:27" x14ac:dyDescent="0.2">
      <c r="A34" s="1" t="s">
        <v>382</v>
      </c>
      <c r="B34" s="1" t="s">
        <v>398</v>
      </c>
      <c r="G34" s="1">
        <v>33</v>
      </c>
      <c r="H34" s="34">
        <f t="shared" si="1"/>
        <v>44416</v>
      </c>
      <c r="I34" s="34">
        <f t="shared" si="0"/>
        <v>44422</v>
      </c>
      <c r="J34" s="41" t="str">
        <f>TEXT(WeekFormat[[#This Row],[Week Num]],"00")&amp;". "&amp;TEXT(H34,"Mmm dd")&amp;"-"&amp;TEXT(I34,"Mmm dd, yy")</f>
        <v>33. Aug 08-Aug 14, 21</v>
      </c>
      <c r="L34" s="8">
        <v>44229</v>
      </c>
      <c r="M34" s="35">
        <f>YEAR(ReportDate[[#This Row],[Report Date]])</f>
        <v>2021</v>
      </c>
      <c r="N34" s="36" t="str">
        <f>_xlfn.XLOOKUP(MONTH(ReportDate[[#This Row],[Report Date]]),Months[Mon '#],Months[Month])</f>
        <v>February</v>
      </c>
      <c r="O34" s="8" t="str">
        <f>_xlfn.XLOOKUP(WEEKNUM(ReportDate[[#This Row],[Report Date]]),WeekFormat[Week Num],WeekFormat[Week of])</f>
        <v>06. Jan 31-Feb 06, 21</v>
      </c>
      <c r="P34" s="37">
        <f>DAY(ReportDate[[#This Row],[Report Date]])</f>
        <v>2</v>
      </c>
      <c r="Q34" s="35" t="str">
        <f>IF(WEEKDAY(ReportDate[[#This Row],[Report Date]])=1,"Weekend",IF(WEEKDAY(ReportDate[[#This Row],[Report Date]])=7,"Weekend","Weekday"))</f>
        <v>Weekday</v>
      </c>
      <c r="Y34" t="s">
        <v>6417</v>
      </c>
      <c r="Z34" t="s">
        <v>6417</v>
      </c>
      <c r="AA34" s="61" t="s">
        <v>2670</v>
      </c>
    </row>
    <row r="35" spans="1:27" x14ac:dyDescent="0.2">
      <c r="A35" s="1" t="s">
        <v>388</v>
      </c>
      <c r="B35" s="1" t="s">
        <v>398</v>
      </c>
      <c r="G35" s="1">
        <v>34</v>
      </c>
      <c r="H35" s="34">
        <f t="shared" si="1"/>
        <v>44423</v>
      </c>
      <c r="I35" s="34">
        <f t="shared" si="0"/>
        <v>44429</v>
      </c>
      <c r="J35" s="41" t="str">
        <f>TEXT(WeekFormat[[#This Row],[Week Num]],"00")&amp;". "&amp;TEXT(H35,"Mmm dd")&amp;"-"&amp;TEXT(I35,"Mmm dd, yy")</f>
        <v>34. Aug 15-Aug 21, 21</v>
      </c>
      <c r="L35" s="8">
        <v>44230</v>
      </c>
      <c r="M35" s="35">
        <f>YEAR(ReportDate[[#This Row],[Report Date]])</f>
        <v>2021</v>
      </c>
      <c r="N35" s="36" t="str">
        <f>_xlfn.XLOOKUP(MONTH(ReportDate[[#This Row],[Report Date]]),Months[Mon '#],Months[Month])</f>
        <v>February</v>
      </c>
      <c r="O35" s="8" t="str">
        <f>_xlfn.XLOOKUP(WEEKNUM(ReportDate[[#This Row],[Report Date]]),WeekFormat[Week Num],WeekFormat[Week of])</f>
        <v>06. Jan 31-Feb 06, 21</v>
      </c>
      <c r="P35" s="37">
        <f>DAY(ReportDate[[#This Row],[Report Date]])</f>
        <v>3</v>
      </c>
      <c r="Q35" s="35" t="str">
        <f>IF(WEEKDAY(ReportDate[[#This Row],[Report Date]])=1,"Weekend",IF(WEEKDAY(ReportDate[[#This Row],[Report Date]])=7,"Weekend","Weekday"))</f>
        <v>Weekday</v>
      </c>
      <c r="Y35" t="s">
        <v>6418</v>
      </c>
      <c r="Z35" t="s">
        <v>6418</v>
      </c>
      <c r="AA35" s="61" t="s">
        <v>2670</v>
      </c>
    </row>
    <row r="36" spans="1:27" x14ac:dyDescent="0.2">
      <c r="A36" s="1" t="s">
        <v>386</v>
      </c>
      <c r="B36" s="1" t="s">
        <v>398</v>
      </c>
      <c r="G36" s="1">
        <v>35</v>
      </c>
      <c r="H36" s="34">
        <f t="shared" si="1"/>
        <v>44430</v>
      </c>
      <c r="I36" s="34">
        <f t="shared" si="0"/>
        <v>44436</v>
      </c>
      <c r="J36" s="41" t="str">
        <f>TEXT(WeekFormat[[#This Row],[Week Num]],"00")&amp;". "&amp;TEXT(H36,"Mmm dd")&amp;"-"&amp;TEXT(I36,"Mmm dd, yy")</f>
        <v>35. Aug 22-Aug 28, 21</v>
      </c>
      <c r="L36" s="8">
        <v>44231</v>
      </c>
      <c r="M36" s="35">
        <f>YEAR(ReportDate[[#This Row],[Report Date]])</f>
        <v>2021</v>
      </c>
      <c r="N36" s="36" t="str">
        <f>_xlfn.XLOOKUP(MONTH(ReportDate[[#This Row],[Report Date]]),Months[Mon '#],Months[Month])</f>
        <v>February</v>
      </c>
      <c r="O36" s="8" t="str">
        <f>_xlfn.XLOOKUP(WEEKNUM(ReportDate[[#This Row],[Report Date]]),WeekFormat[Week Num],WeekFormat[Week of])</f>
        <v>06. Jan 31-Feb 06, 21</v>
      </c>
      <c r="P36" s="37">
        <f>DAY(ReportDate[[#This Row],[Report Date]])</f>
        <v>4</v>
      </c>
      <c r="Q36" s="35" t="str">
        <f>IF(WEEKDAY(ReportDate[[#This Row],[Report Date]])=1,"Weekend",IF(WEEKDAY(ReportDate[[#This Row],[Report Date]])=7,"Weekend","Weekday"))</f>
        <v>Weekday</v>
      </c>
      <c r="Y36" t="s">
        <v>6419</v>
      </c>
      <c r="Z36" t="s">
        <v>6419</v>
      </c>
      <c r="AA36" s="61" t="s">
        <v>2670</v>
      </c>
    </row>
    <row r="37" spans="1:27" x14ac:dyDescent="0.2">
      <c r="A37" s="1" t="s">
        <v>2862</v>
      </c>
      <c r="B37" s="1" t="s">
        <v>397</v>
      </c>
      <c r="G37" s="1">
        <v>36</v>
      </c>
      <c r="H37" s="34">
        <f t="shared" si="1"/>
        <v>44437</v>
      </c>
      <c r="I37" s="34">
        <f t="shared" si="0"/>
        <v>44443</v>
      </c>
      <c r="J37" s="41" t="str">
        <f>TEXT(WeekFormat[[#This Row],[Week Num]],"00")&amp;". "&amp;TEXT(H37,"Mmm dd")&amp;"-"&amp;TEXT(I37,"Mmm dd, yy")</f>
        <v>36. Aug 29-Sep 04, 21</v>
      </c>
      <c r="L37" s="8">
        <v>44232</v>
      </c>
      <c r="M37" s="35">
        <f>YEAR(ReportDate[[#This Row],[Report Date]])</f>
        <v>2021</v>
      </c>
      <c r="N37" s="36" t="str">
        <f>_xlfn.XLOOKUP(MONTH(ReportDate[[#This Row],[Report Date]]),Months[Mon '#],Months[Month])</f>
        <v>February</v>
      </c>
      <c r="O37" s="8" t="str">
        <f>_xlfn.XLOOKUP(WEEKNUM(ReportDate[[#This Row],[Report Date]]),WeekFormat[Week Num],WeekFormat[Week of])</f>
        <v>06. Jan 31-Feb 06, 21</v>
      </c>
      <c r="P37" s="37">
        <f>DAY(ReportDate[[#This Row],[Report Date]])</f>
        <v>5</v>
      </c>
      <c r="Q37" s="35" t="str">
        <f>IF(WEEKDAY(ReportDate[[#This Row],[Report Date]])=1,"Weekend",IF(WEEKDAY(ReportDate[[#This Row],[Report Date]])=7,"Weekend","Weekday"))</f>
        <v>Weekday</v>
      </c>
      <c r="Y37" t="s">
        <v>6420</v>
      </c>
      <c r="Z37" t="s">
        <v>6420</v>
      </c>
      <c r="AA37" s="61" t="s">
        <v>2670</v>
      </c>
    </row>
    <row r="38" spans="1:27" x14ac:dyDescent="0.2">
      <c r="G38" s="1">
        <v>37</v>
      </c>
      <c r="H38" s="34">
        <f t="shared" si="1"/>
        <v>44444</v>
      </c>
      <c r="I38" s="34">
        <f t="shared" si="0"/>
        <v>44450</v>
      </c>
      <c r="J38" s="41" t="str">
        <f>TEXT(WeekFormat[[#This Row],[Week Num]],"00")&amp;". "&amp;TEXT(H38,"Mmm dd")&amp;"-"&amp;TEXT(I38,"Mmm dd, yy")</f>
        <v>37. Sep 05-Sep 11, 21</v>
      </c>
      <c r="L38" s="8">
        <v>44233</v>
      </c>
      <c r="M38" s="35">
        <f>YEAR(ReportDate[[#This Row],[Report Date]])</f>
        <v>2021</v>
      </c>
      <c r="N38" s="36" t="str">
        <f>_xlfn.XLOOKUP(MONTH(ReportDate[[#This Row],[Report Date]]),Months[Mon '#],Months[Month])</f>
        <v>February</v>
      </c>
      <c r="O38" s="8" t="str">
        <f>_xlfn.XLOOKUP(WEEKNUM(ReportDate[[#This Row],[Report Date]]),WeekFormat[Week Num],WeekFormat[Week of])</f>
        <v>06. Jan 31-Feb 06, 21</v>
      </c>
      <c r="P38" s="37">
        <f>DAY(ReportDate[[#This Row],[Report Date]])</f>
        <v>6</v>
      </c>
      <c r="Q38" s="35" t="str">
        <f>IF(WEEKDAY(ReportDate[[#This Row],[Report Date]])=1,"Weekend",IF(WEEKDAY(ReportDate[[#This Row],[Report Date]])=7,"Weekend","Weekday"))</f>
        <v>Weekend</v>
      </c>
      <c r="Y38" t="s">
        <v>6421</v>
      </c>
      <c r="Z38" t="s">
        <v>6421</v>
      </c>
      <c r="AA38" s="61" t="s">
        <v>2670</v>
      </c>
    </row>
    <row r="39" spans="1:27" x14ac:dyDescent="0.2">
      <c r="G39" s="1">
        <v>38</v>
      </c>
      <c r="H39" s="34">
        <f t="shared" si="1"/>
        <v>44451</v>
      </c>
      <c r="I39" s="34">
        <f t="shared" si="0"/>
        <v>44457</v>
      </c>
      <c r="J39" s="41" t="str">
        <f>TEXT(WeekFormat[[#This Row],[Week Num]],"00")&amp;". "&amp;TEXT(H39,"Mmm dd")&amp;"-"&amp;TEXT(I39,"Mmm dd, yy")</f>
        <v>38. Sep 12-Sep 18, 21</v>
      </c>
      <c r="L39" s="8">
        <v>44234</v>
      </c>
      <c r="M39" s="35">
        <f>YEAR(ReportDate[[#This Row],[Report Date]])</f>
        <v>2021</v>
      </c>
      <c r="N39" s="36" t="str">
        <f>_xlfn.XLOOKUP(MONTH(ReportDate[[#This Row],[Report Date]]),Months[Mon '#],Months[Month])</f>
        <v>February</v>
      </c>
      <c r="O39" s="8" t="str">
        <f>_xlfn.XLOOKUP(WEEKNUM(ReportDate[[#This Row],[Report Date]]),WeekFormat[Week Num],WeekFormat[Week of])</f>
        <v>07. Feb 07-Feb 13, 21</v>
      </c>
      <c r="P39" s="37">
        <f>DAY(ReportDate[[#This Row],[Report Date]])</f>
        <v>7</v>
      </c>
      <c r="Q39" s="35" t="str">
        <f>IF(WEEKDAY(ReportDate[[#This Row],[Report Date]])=1,"Weekend",IF(WEEKDAY(ReportDate[[#This Row],[Report Date]])=7,"Weekend","Weekday"))</f>
        <v>Weekend</v>
      </c>
      <c r="Y39" t="s">
        <v>6422</v>
      </c>
      <c r="Z39" t="s">
        <v>6422</v>
      </c>
      <c r="AA39" s="61" t="s">
        <v>2670</v>
      </c>
    </row>
    <row r="40" spans="1:27" x14ac:dyDescent="0.2">
      <c r="G40" s="1">
        <v>39</v>
      </c>
      <c r="H40" s="34">
        <f t="shared" si="1"/>
        <v>44458</v>
      </c>
      <c r="I40" s="34">
        <f t="shared" si="0"/>
        <v>44464</v>
      </c>
      <c r="J40" s="41" t="str">
        <f>TEXT(WeekFormat[[#This Row],[Week Num]],"00")&amp;". "&amp;TEXT(H40,"Mmm dd")&amp;"-"&amp;TEXT(I40,"Mmm dd, yy")</f>
        <v>39. Sep 19-Sep 25, 21</v>
      </c>
      <c r="L40" s="8">
        <v>44235</v>
      </c>
      <c r="M40" s="35">
        <f>YEAR(ReportDate[[#This Row],[Report Date]])</f>
        <v>2021</v>
      </c>
      <c r="N40" s="36" t="str">
        <f>_xlfn.XLOOKUP(MONTH(ReportDate[[#This Row],[Report Date]]),Months[Mon '#],Months[Month])</f>
        <v>February</v>
      </c>
      <c r="O40" s="8" t="str">
        <f>_xlfn.XLOOKUP(WEEKNUM(ReportDate[[#This Row],[Report Date]]),WeekFormat[Week Num],WeekFormat[Week of])</f>
        <v>07. Feb 07-Feb 13, 21</v>
      </c>
      <c r="P40" s="37">
        <f>DAY(ReportDate[[#This Row],[Report Date]])</f>
        <v>8</v>
      </c>
      <c r="Q40" s="35" t="str">
        <f>IF(WEEKDAY(ReportDate[[#This Row],[Report Date]])=1,"Weekend",IF(WEEKDAY(ReportDate[[#This Row],[Report Date]])=7,"Weekend","Weekday"))</f>
        <v>Weekday</v>
      </c>
      <c r="Y40" t="s">
        <v>6423</v>
      </c>
      <c r="Z40" t="s">
        <v>6423</v>
      </c>
      <c r="AA40" s="61" t="s">
        <v>2670</v>
      </c>
    </row>
    <row r="41" spans="1:27" x14ac:dyDescent="0.2">
      <c r="G41" s="1">
        <v>40</v>
      </c>
      <c r="H41" s="34">
        <f t="shared" si="1"/>
        <v>44465</v>
      </c>
      <c r="I41" s="34">
        <f t="shared" si="0"/>
        <v>44471</v>
      </c>
      <c r="J41" s="41" t="str">
        <f>TEXT(WeekFormat[[#This Row],[Week Num]],"00")&amp;". "&amp;TEXT(H41,"Mmm dd")&amp;"-"&amp;TEXT(I41,"Mmm dd, yy")</f>
        <v>40. Sep 26-Oct 02, 21</v>
      </c>
      <c r="L41" s="8">
        <v>44236</v>
      </c>
      <c r="M41" s="35">
        <f>YEAR(ReportDate[[#This Row],[Report Date]])</f>
        <v>2021</v>
      </c>
      <c r="N41" s="36" t="str">
        <f>_xlfn.XLOOKUP(MONTH(ReportDate[[#This Row],[Report Date]]),Months[Mon '#],Months[Month])</f>
        <v>February</v>
      </c>
      <c r="O41" s="8" t="str">
        <f>_xlfn.XLOOKUP(WEEKNUM(ReportDate[[#This Row],[Report Date]]),WeekFormat[Week Num],WeekFormat[Week of])</f>
        <v>07. Feb 07-Feb 13, 21</v>
      </c>
      <c r="P41" s="37">
        <f>DAY(ReportDate[[#This Row],[Report Date]])</f>
        <v>9</v>
      </c>
      <c r="Q41" s="35" t="str">
        <f>IF(WEEKDAY(ReportDate[[#This Row],[Report Date]])=1,"Weekend",IF(WEEKDAY(ReportDate[[#This Row],[Report Date]])=7,"Weekend","Weekday"))</f>
        <v>Weekday</v>
      </c>
      <c r="Y41" t="s">
        <v>6424</v>
      </c>
      <c r="Z41" t="s">
        <v>6424</v>
      </c>
      <c r="AA41" s="61" t="s">
        <v>2670</v>
      </c>
    </row>
    <row r="42" spans="1:27" x14ac:dyDescent="0.2">
      <c r="G42" s="1">
        <v>41</v>
      </c>
      <c r="H42" s="34">
        <f t="shared" si="1"/>
        <v>44472</v>
      </c>
      <c r="I42" s="34">
        <f t="shared" si="0"/>
        <v>44478</v>
      </c>
      <c r="J42" s="41" t="str">
        <f>TEXT(WeekFormat[[#This Row],[Week Num]],"00")&amp;". "&amp;TEXT(H42,"Mmm dd")&amp;"-"&amp;TEXT(I42,"Mmm dd, yy")</f>
        <v>41. Oct 03-Oct 09, 21</v>
      </c>
      <c r="L42" s="8">
        <v>44237</v>
      </c>
      <c r="M42" s="35">
        <f>YEAR(ReportDate[[#This Row],[Report Date]])</f>
        <v>2021</v>
      </c>
      <c r="N42" s="36" t="str">
        <f>_xlfn.XLOOKUP(MONTH(ReportDate[[#This Row],[Report Date]]),Months[Mon '#],Months[Month])</f>
        <v>February</v>
      </c>
      <c r="O42" s="8" t="str">
        <f>_xlfn.XLOOKUP(WEEKNUM(ReportDate[[#This Row],[Report Date]]),WeekFormat[Week Num],WeekFormat[Week of])</f>
        <v>07. Feb 07-Feb 13, 21</v>
      </c>
      <c r="P42" s="37">
        <f>DAY(ReportDate[[#This Row],[Report Date]])</f>
        <v>10</v>
      </c>
      <c r="Q42" s="35" t="str">
        <f>IF(WEEKDAY(ReportDate[[#This Row],[Report Date]])=1,"Weekend",IF(WEEKDAY(ReportDate[[#This Row],[Report Date]])=7,"Weekend","Weekday"))</f>
        <v>Weekday</v>
      </c>
      <c r="Y42" t="s">
        <v>6425</v>
      </c>
      <c r="Z42" t="s">
        <v>6425</v>
      </c>
      <c r="AA42" s="61" t="s">
        <v>2670</v>
      </c>
    </row>
    <row r="43" spans="1:27" x14ac:dyDescent="0.2">
      <c r="A43" s="1" t="s">
        <v>3080</v>
      </c>
      <c r="B43" s="1" t="s">
        <v>3121</v>
      </c>
      <c r="G43" s="1">
        <v>42</v>
      </c>
      <c r="H43" s="34">
        <f t="shared" si="1"/>
        <v>44479</v>
      </c>
      <c r="I43" s="34">
        <f t="shared" si="0"/>
        <v>44485</v>
      </c>
      <c r="J43" s="41" t="str">
        <f>TEXT(WeekFormat[[#This Row],[Week Num]],"00")&amp;". "&amp;TEXT(H43,"Mmm dd")&amp;"-"&amp;TEXT(I43,"Mmm dd, yy")</f>
        <v>42. Oct 10-Oct 16, 21</v>
      </c>
      <c r="L43" s="8">
        <v>44238</v>
      </c>
      <c r="M43" s="35">
        <f>YEAR(ReportDate[[#This Row],[Report Date]])</f>
        <v>2021</v>
      </c>
      <c r="N43" s="36" t="str">
        <f>_xlfn.XLOOKUP(MONTH(ReportDate[[#This Row],[Report Date]]),Months[Mon '#],Months[Month])</f>
        <v>February</v>
      </c>
      <c r="O43" s="8" t="str">
        <f>_xlfn.XLOOKUP(WEEKNUM(ReportDate[[#This Row],[Report Date]]),WeekFormat[Week Num],WeekFormat[Week of])</f>
        <v>07. Feb 07-Feb 13, 21</v>
      </c>
      <c r="P43" s="37">
        <f>DAY(ReportDate[[#This Row],[Report Date]])</f>
        <v>11</v>
      </c>
      <c r="Q43" s="35" t="str">
        <f>IF(WEEKDAY(ReportDate[[#This Row],[Report Date]])=1,"Weekend",IF(WEEKDAY(ReportDate[[#This Row],[Report Date]])=7,"Weekend","Weekday"))</f>
        <v>Weekday</v>
      </c>
      <c r="Y43" t="s">
        <v>6426</v>
      </c>
      <c r="Z43" t="s">
        <v>6426</v>
      </c>
      <c r="AA43" s="61" t="s">
        <v>2670</v>
      </c>
    </row>
    <row r="44" spans="1:27" x14ac:dyDescent="0.2">
      <c r="A44" s="44" t="s">
        <v>3101</v>
      </c>
      <c r="B44" s="1" t="s">
        <v>51</v>
      </c>
      <c r="G44" s="1">
        <v>43</v>
      </c>
      <c r="H44" s="34">
        <f t="shared" si="1"/>
        <v>44486</v>
      </c>
      <c r="I44" s="34">
        <f t="shared" si="0"/>
        <v>44492</v>
      </c>
      <c r="J44" s="41" t="str">
        <f>TEXT(WeekFormat[[#This Row],[Week Num]],"00")&amp;". "&amp;TEXT(H44,"Mmm dd")&amp;"-"&amp;TEXT(I44,"Mmm dd, yy")</f>
        <v>43. Oct 17-Oct 23, 21</v>
      </c>
      <c r="L44" s="8">
        <v>44239</v>
      </c>
      <c r="M44" s="35">
        <f>YEAR(ReportDate[[#This Row],[Report Date]])</f>
        <v>2021</v>
      </c>
      <c r="N44" s="36" t="str">
        <f>_xlfn.XLOOKUP(MONTH(ReportDate[[#This Row],[Report Date]]),Months[Mon '#],Months[Month])</f>
        <v>February</v>
      </c>
      <c r="O44" s="8" t="str">
        <f>_xlfn.XLOOKUP(WEEKNUM(ReportDate[[#This Row],[Report Date]]),WeekFormat[Week Num],WeekFormat[Week of])</f>
        <v>07. Feb 07-Feb 13, 21</v>
      </c>
      <c r="P44" s="37">
        <f>DAY(ReportDate[[#This Row],[Report Date]])</f>
        <v>12</v>
      </c>
      <c r="Q44" s="35" t="str">
        <f>IF(WEEKDAY(ReportDate[[#This Row],[Report Date]])=1,"Weekend",IF(WEEKDAY(ReportDate[[#This Row],[Report Date]])=7,"Weekend","Weekday"))</f>
        <v>Weekday</v>
      </c>
    </row>
    <row r="45" spans="1:27" x14ac:dyDescent="0.2">
      <c r="A45" s="44" t="s">
        <v>3112</v>
      </c>
      <c r="B45" s="1" t="s">
        <v>51</v>
      </c>
      <c r="G45" s="1">
        <v>44</v>
      </c>
      <c r="H45" s="34">
        <f t="shared" si="1"/>
        <v>44493</v>
      </c>
      <c r="I45" s="34">
        <f t="shared" si="0"/>
        <v>44499</v>
      </c>
      <c r="J45" s="41" t="str">
        <f>TEXT(WeekFormat[[#This Row],[Week Num]],"00")&amp;". "&amp;TEXT(H45,"Mmm dd")&amp;"-"&amp;TEXT(I45,"Mmm dd, yy")</f>
        <v>44. Oct 24-Oct 30, 21</v>
      </c>
      <c r="L45" s="8">
        <v>44240</v>
      </c>
      <c r="M45" s="35">
        <f>YEAR(ReportDate[[#This Row],[Report Date]])</f>
        <v>2021</v>
      </c>
      <c r="N45" s="36" t="str">
        <f>_xlfn.XLOOKUP(MONTH(ReportDate[[#This Row],[Report Date]]),Months[Mon '#],Months[Month])</f>
        <v>February</v>
      </c>
      <c r="O45" s="8" t="str">
        <f>_xlfn.XLOOKUP(WEEKNUM(ReportDate[[#This Row],[Report Date]]),WeekFormat[Week Num],WeekFormat[Week of])</f>
        <v>07. Feb 07-Feb 13, 21</v>
      </c>
      <c r="P45" s="37">
        <f>DAY(ReportDate[[#This Row],[Report Date]])</f>
        <v>13</v>
      </c>
      <c r="Q45" s="35" t="str">
        <f>IF(WEEKDAY(ReportDate[[#This Row],[Report Date]])=1,"Weekend",IF(WEEKDAY(ReportDate[[#This Row],[Report Date]])=7,"Weekend","Weekday"))</f>
        <v>Weekend</v>
      </c>
    </row>
    <row r="46" spans="1:27" x14ac:dyDescent="0.2">
      <c r="A46" s="44" t="s">
        <v>3117</v>
      </c>
      <c r="B46" s="1" t="s">
        <v>51</v>
      </c>
      <c r="G46" s="1">
        <v>45</v>
      </c>
      <c r="H46" s="34">
        <f t="shared" si="1"/>
        <v>44500</v>
      </c>
      <c r="I46" s="34">
        <f t="shared" si="0"/>
        <v>44506</v>
      </c>
      <c r="J46" s="41" t="str">
        <f>TEXT(WeekFormat[[#This Row],[Week Num]],"00")&amp;". "&amp;TEXT(H46,"Mmm dd")&amp;"-"&amp;TEXT(I46,"Mmm dd, yy")</f>
        <v>45. Oct 31-Nov 06, 21</v>
      </c>
      <c r="L46" s="8">
        <v>44241</v>
      </c>
      <c r="M46" s="35">
        <f>YEAR(ReportDate[[#This Row],[Report Date]])</f>
        <v>2021</v>
      </c>
      <c r="N46" s="36" t="str">
        <f>_xlfn.XLOOKUP(MONTH(ReportDate[[#This Row],[Report Date]]),Months[Mon '#],Months[Month])</f>
        <v>February</v>
      </c>
      <c r="O46" s="8" t="str">
        <f>_xlfn.XLOOKUP(WEEKNUM(ReportDate[[#This Row],[Report Date]]),WeekFormat[Week Num],WeekFormat[Week of])</f>
        <v>08. Feb 14-Feb 20, 21</v>
      </c>
      <c r="P46" s="37">
        <f>DAY(ReportDate[[#This Row],[Report Date]])</f>
        <v>14</v>
      </c>
      <c r="Q46" s="35" t="str">
        <f>IF(WEEKDAY(ReportDate[[#This Row],[Report Date]])=1,"Weekend",IF(WEEKDAY(ReportDate[[#This Row],[Report Date]])=7,"Weekend","Weekday"))</f>
        <v>Weekend</v>
      </c>
    </row>
    <row r="47" spans="1:27" x14ac:dyDescent="0.2">
      <c r="A47" s="44" t="s">
        <v>3095</v>
      </c>
      <c r="B47" s="1" t="s">
        <v>51</v>
      </c>
      <c r="G47" s="1">
        <v>46</v>
      </c>
      <c r="H47" s="34">
        <f t="shared" si="1"/>
        <v>44507</v>
      </c>
      <c r="I47" s="34">
        <f t="shared" si="0"/>
        <v>44513</v>
      </c>
      <c r="J47" s="41" t="str">
        <f>TEXT(WeekFormat[[#This Row],[Week Num]],"00")&amp;". "&amp;TEXT(H47,"Mmm dd")&amp;"-"&amp;TEXT(I47,"Mmm dd, yy")</f>
        <v>46. Nov 07-Nov 13, 21</v>
      </c>
      <c r="L47" s="8">
        <v>44242</v>
      </c>
      <c r="M47" s="35">
        <f>YEAR(ReportDate[[#This Row],[Report Date]])</f>
        <v>2021</v>
      </c>
      <c r="N47" s="36" t="str">
        <f>_xlfn.XLOOKUP(MONTH(ReportDate[[#This Row],[Report Date]]),Months[Mon '#],Months[Month])</f>
        <v>February</v>
      </c>
      <c r="O47" s="8" t="str">
        <f>_xlfn.XLOOKUP(WEEKNUM(ReportDate[[#This Row],[Report Date]]),WeekFormat[Week Num],WeekFormat[Week of])</f>
        <v>08. Feb 14-Feb 20, 21</v>
      </c>
      <c r="P47" s="37">
        <f>DAY(ReportDate[[#This Row],[Report Date]])</f>
        <v>15</v>
      </c>
      <c r="Q47" s="35" t="str">
        <f>IF(WEEKDAY(ReportDate[[#This Row],[Report Date]])=1,"Weekend",IF(WEEKDAY(ReportDate[[#This Row],[Report Date]])=7,"Weekend","Weekday"))</f>
        <v>Weekday</v>
      </c>
    </row>
    <row r="48" spans="1:27" x14ac:dyDescent="0.2">
      <c r="A48" s="44" t="s">
        <v>3118</v>
      </c>
      <c r="B48" s="1" t="s">
        <v>53</v>
      </c>
      <c r="G48" s="1">
        <v>47</v>
      </c>
      <c r="H48" s="34">
        <f t="shared" si="1"/>
        <v>44514</v>
      </c>
      <c r="I48" s="34">
        <f t="shared" si="0"/>
        <v>44520</v>
      </c>
      <c r="J48" s="41" t="str">
        <f>TEXT(WeekFormat[[#This Row],[Week Num]],"00")&amp;". "&amp;TEXT(H48,"Mmm dd")&amp;"-"&amp;TEXT(I48,"Mmm dd, yy")</f>
        <v>47. Nov 14-Nov 20, 21</v>
      </c>
      <c r="L48" s="8">
        <v>44243</v>
      </c>
      <c r="M48" s="35">
        <f>YEAR(ReportDate[[#This Row],[Report Date]])</f>
        <v>2021</v>
      </c>
      <c r="N48" s="36" t="str">
        <f>_xlfn.XLOOKUP(MONTH(ReportDate[[#This Row],[Report Date]]),Months[Mon '#],Months[Month])</f>
        <v>February</v>
      </c>
      <c r="O48" s="8" t="str">
        <f>_xlfn.XLOOKUP(WEEKNUM(ReportDate[[#This Row],[Report Date]]),WeekFormat[Week Num],WeekFormat[Week of])</f>
        <v>08. Feb 14-Feb 20, 21</v>
      </c>
      <c r="P48" s="37">
        <f>DAY(ReportDate[[#This Row],[Report Date]])</f>
        <v>16</v>
      </c>
      <c r="Q48" s="35" t="str">
        <f>IF(WEEKDAY(ReportDate[[#This Row],[Report Date]])=1,"Weekend",IF(WEEKDAY(ReportDate[[#This Row],[Report Date]])=7,"Weekend","Weekday"))</f>
        <v>Weekday</v>
      </c>
    </row>
    <row r="49" spans="1:17" x14ac:dyDescent="0.2">
      <c r="A49" s="44" t="s">
        <v>3085</v>
      </c>
      <c r="B49" s="1" t="s">
        <v>53</v>
      </c>
      <c r="G49" s="1">
        <v>48</v>
      </c>
      <c r="H49" s="34">
        <f t="shared" si="1"/>
        <v>44521</v>
      </c>
      <c r="I49" s="34">
        <f t="shared" si="0"/>
        <v>44527</v>
      </c>
      <c r="J49" s="41" t="str">
        <f>TEXT(WeekFormat[[#This Row],[Week Num]],"00")&amp;". "&amp;TEXT(H49,"Mmm dd")&amp;"-"&amp;TEXT(I49,"Mmm dd, yy")</f>
        <v>48. Nov 21-Nov 27, 21</v>
      </c>
      <c r="L49" s="8">
        <v>44244</v>
      </c>
      <c r="M49" s="35">
        <f>YEAR(ReportDate[[#This Row],[Report Date]])</f>
        <v>2021</v>
      </c>
      <c r="N49" s="36" t="str">
        <f>_xlfn.XLOOKUP(MONTH(ReportDate[[#This Row],[Report Date]]),Months[Mon '#],Months[Month])</f>
        <v>February</v>
      </c>
      <c r="O49" s="8" t="str">
        <f>_xlfn.XLOOKUP(WEEKNUM(ReportDate[[#This Row],[Report Date]]),WeekFormat[Week Num],WeekFormat[Week of])</f>
        <v>08. Feb 14-Feb 20, 21</v>
      </c>
      <c r="P49" s="37">
        <f>DAY(ReportDate[[#This Row],[Report Date]])</f>
        <v>17</v>
      </c>
      <c r="Q49" s="35" t="str">
        <f>IF(WEEKDAY(ReportDate[[#This Row],[Report Date]])=1,"Weekend",IF(WEEKDAY(ReportDate[[#This Row],[Report Date]])=7,"Weekend","Weekday"))</f>
        <v>Weekday</v>
      </c>
    </row>
    <row r="50" spans="1:17" x14ac:dyDescent="0.2">
      <c r="A50" s="44" t="s">
        <v>3094</v>
      </c>
      <c r="B50" s="1" t="s">
        <v>53</v>
      </c>
      <c r="G50" s="1">
        <v>49</v>
      </c>
      <c r="H50" s="34">
        <f t="shared" si="1"/>
        <v>44528</v>
      </c>
      <c r="I50" s="34">
        <f t="shared" si="0"/>
        <v>44534</v>
      </c>
      <c r="J50" s="41" t="str">
        <f>TEXT(WeekFormat[[#This Row],[Week Num]],"00")&amp;". "&amp;TEXT(H50,"Mmm dd")&amp;"-"&amp;TEXT(I50,"Mmm dd, yy")</f>
        <v>49. Nov 28-Dec 04, 21</v>
      </c>
      <c r="L50" s="8">
        <v>44245</v>
      </c>
      <c r="M50" s="35">
        <f>YEAR(ReportDate[[#This Row],[Report Date]])</f>
        <v>2021</v>
      </c>
      <c r="N50" s="36" t="str">
        <f>_xlfn.XLOOKUP(MONTH(ReportDate[[#This Row],[Report Date]]),Months[Mon '#],Months[Month])</f>
        <v>February</v>
      </c>
      <c r="O50" s="8" t="str">
        <f>_xlfn.XLOOKUP(WEEKNUM(ReportDate[[#This Row],[Report Date]]),WeekFormat[Week Num],WeekFormat[Week of])</f>
        <v>08. Feb 14-Feb 20, 21</v>
      </c>
      <c r="P50" s="37">
        <f>DAY(ReportDate[[#This Row],[Report Date]])</f>
        <v>18</v>
      </c>
      <c r="Q50" s="35" t="str">
        <f>IF(WEEKDAY(ReportDate[[#This Row],[Report Date]])=1,"Weekend",IF(WEEKDAY(ReportDate[[#This Row],[Report Date]])=7,"Weekend","Weekday"))</f>
        <v>Weekday</v>
      </c>
    </row>
    <row r="51" spans="1:17" x14ac:dyDescent="0.2">
      <c r="A51" s="44" t="s">
        <v>3096</v>
      </c>
      <c r="B51" s="1" t="s">
        <v>53</v>
      </c>
      <c r="G51" s="1">
        <v>50</v>
      </c>
      <c r="H51" s="34">
        <f t="shared" si="1"/>
        <v>44535</v>
      </c>
      <c r="I51" s="34">
        <f t="shared" si="0"/>
        <v>44541</v>
      </c>
      <c r="J51" s="41" t="str">
        <f>TEXT(WeekFormat[[#This Row],[Week Num]],"00")&amp;". "&amp;TEXT(H51,"Mmm dd")&amp;"-"&amp;TEXT(I51,"Mmm dd, yy")</f>
        <v>50. Dec 05-Dec 11, 21</v>
      </c>
      <c r="L51" s="8">
        <v>44246</v>
      </c>
      <c r="M51" s="35">
        <f>YEAR(ReportDate[[#This Row],[Report Date]])</f>
        <v>2021</v>
      </c>
      <c r="N51" s="36" t="str">
        <f>_xlfn.XLOOKUP(MONTH(ReportDate[[#This Row],[Report Date]]),Months[Mon '#],Months[Month])</f>
        <v>February</v>
      </c>
      <c r="O51" s="8" t="str">
        <f>_xlfn.XLOOKUP(WEEKNUM(ReportDate[[#This Row],[Report Date]]),WeekFormat[Week Num],WeekFormat[Week of])</f>
        <v>08. Feb 14-Feb 20, 21</v>
      </c>
      <c r="P51" s="37">
        <f>DAY(ReportDate[[#This Row],[Report Date]])</f>
        <v>19</v>
      </c>
      <c r="Q51" s="35" t="str">
        <f>IF(WEEKDAY(ReportDate[[#This Row],[Report Date]])=1,"Weekend",IF(WEEKDAY(ReportDate[[#This Row],[Report Date]])=7,"Weekend","Weekday"))</f>
        <v>Weekday</v>
      </c>
    </row>
    <row r="52" spans="1:17" x14ac:dyDescent="0.2">
      <c r="A52" s="44" t="s">
        <v>3106</v>
      </c>
      <c r="B52" s="1" t="s">
        <v>53</v>
      </c>
      <c r="G52" s="1">
        <v>51</v>
      </c>
      <c r="H52" s="34">
        <f t="shared" si="1"/>
        <v>44542</v>
      </c>
      <c r="I52" s="34">
        <f t="shared" si="0"/>
        <v>44548</v>
      </c>
      <c r="J52" s="41" t="str">
        <f>TEXT(WeekFormat[[#This Row],[Week Num]],"00")&amp;". "&amp;TEXT(H52,"Mmm dd")&amp;"-"&amp;TEXT(I52,"Mmm dd, yy")</f>
        <v>51. Dec 12-Dec 18, 21</v>
      </c>
      <c r="L52" s="8">
        <v>44247</v>
      </c>
      <c r="M52" s="35">
        <f>YEAR(ReportDate[[#This Row],[Report Date]])</f>
        <v>2021</v>
      </c>
      <c r="N52" s="36" t="str">
        <f>_xlfn.XLOOKUP(MONTH(ReportDate[[#This Row],[Report Date]]),Months[Mon '#],Months[Month])</f>
        <v>February</v>
      </c>
      <c r="O52" s="8" t="str">
        <f>_xlfn.XLOOKUP(WEEKNUM(ReportDate[[#This Row],[Report Date]]),WeekFormat[Week Num],WeekFormat[Week of])</f>
        <v>08. Feb 14-Feb 20, 21</v>
      </c>
      <c r="P52" s="37">
        <f>DAY(ReportDate[[#This Row],[Report Date]])</f>
        <v>20</v>
      </c>
      <c r="Q52" s="35" t="str">
        <f>IF(WEEKDAY(ReportDate[[#This Row],[Report Date]])=1,"Weekend",IF(WEEKDAY(ReportDate[[#This Row],[Report Date]])=7,"Weekend","Weekday"))</f>
        <v>Weekend</v>
      </c>
    </row>
    <row r="53" spans="1:17" x14ac:dyDescent="0.2">
      <c r="A53" s="44" t="s">
        <v>3097</v>
      </c>
      <c r="B53" s="1" t="s">
        <v>53</v>
      </c>
      <c r="G53" s="1">
        <v>52</v>
      </c>
      <c r="H53" s="34">
        <f t="shared" si="1"/>
        <v>44549</v>
      </c>
      <c r="I53" s="34">
        <f t="shared" si="0"/>
        <v>44555</v>
      </c>
      <c r="J53" s="41" t="str">
        <f>TEXT(WeekFormat[[#This Row],[Week Num]],"00")&amp;". "&amp;TEXT(H53,"Mmm dd")&amp;"-"&amp;TEXT(I53,"Mmm dd, yy")</f>
        <v>52. Dec 19-Dec 25, 21</v>
      </c>
      <c r="L53" s="8">
        <v>44248</v>
      </c>
      <c r="M53" s="35">
        <f>YEAR(ReportDate[[#This Row],[Report Date]])</f>
        <v>2021</v>
      </c>
      <c r="N53" s="36" t="str">
        <f>_xlfn.XLOOKUP(MONTH(ReportDate[[#This Row],[Report Date]]),Months[Mon '#],Months[Month])</f>
        <v>February</v>
      </c>
      <c r="O53" s="8" t="str">
        <f>_xlfn.XLOOKUP(WEEKNUM(ReportDate[[#This Row],[Report Date]]),WeekFormat[Week Num],WeekFormat[Week of])</f>
        <v>09. Feb 21-Feb 27, 21</v>
      </c>
      <c r="P53" s="37">
        <f>DAY(ReportDate[[#This Row],[Report Date]])</f>
        <v>21</v>
      </c>
      <c r="Q53" s="35" t="str">
        <f>IF(WEEKDAY(ReportDate[[#This Row],[Report Date]])=1,"Weekend",IF(WEEKDAY(ReportDate[[#This Row],[Report Date]])=7,"Weekend","Weekday"))</f>
        <v>Weekend</v>
      </c>
    </row>
    <row r="54" spans="1:17" x14ac:dyDescent="0.2">
      <c r="A54" s="44" t="s">
        <v>3100</v>
      </c>
      <c r="B54" s="1" t="s">
        <v>53</v>
      </c>
      <c r="G54" s="1">
        <v>53</v>
      </c>
      <c r="H54" s="34">
        <f t="shared" si="1"/>
        <v>44556</v>
      </c>
      <c r="I54" s="34">
        <f t="shared" si="0"/>
        <v>44562</v>
      </c>
      <c r="J54" s="41" t="str">
        <f>TEXT(WeekFormat[[#This Row],[Week Num]],"00")&amp;". "&amp;TEXT(H54,"Mmm dd")&amp;"-"&amp;TEXT(I54,"Mmm dd, yy")</f>
        <v>53. Dec 26-Jan 01, 22</v>
      </c>
      <c r="L54" s="8">
        <v>44249</v>
      </c>
      <c r="M54" s="35">
        <f>YEAR(ReportDate[[#This Row],[Report Date]])</f>
        <v>2021</v>
      </c>
      <c r="N54" s="36" t="str">
        <f>_xlfn.XLOOKUP(MONTH(ReportDate[[#This Row],[Report Date]]),Months[Mon '#],Months[Month])</f>
        <v>February</v>
      </c>
      <c r="O54" s="8" t="str">
        <f>_xlfn.XLOOKUP(WEEKNUM(ReportDate[[#This Row],[Report Date]]),WeekFormat[Week Num],WeekFormat[Week of])</f>
        <v>09. Feb 21-Feb 27, 21</v>
      </c>
      <c r="P54" s="37">
        <f>DAY(ReportDate[[#This Row],[Report Date]])</f>
        <v>22</v>
      </c>
      <c r="Q54" s="35" t="str">
        <f>IF(WEEKDAY(ReportDate[[#This Row],[Report Date]])=1,"Weekend",IF(WEEKDAY(ReportDate[[#This Row],[Report Date]])=7,"Weekend","Weekday"))</f>
        <v>Weekday</v>
      </c>
    </row>
    <row r="55" spans="1:17" x14ac:dyDescent="0.2">
      <c r="A55" s="44" t="s">
        <v>3087</v>
      </c>
      <c r="B55" s="1" t="s">
        <v>100</v>
      </c>
      <c r="L55" s="8">
        <v>44250</v>
      </c>
      <c r="M55" s="35">
        <f>YEAR(ReportDate[[#This Row],[Report Date]])</f>
        <v>2021</v>
      </c>
      <c r="N55" s="36" t="str">
        <f>_xlfn.XLOOKUP(MONTH(ReportDate[[#This Row],[Report Date]]),Months[Mon '#],Months[Month])</f>
        <v>February</v>
      </c>
      <c r="O55" s="8" t="str">
        <f>_xlfn.XLOOKUP(WEEKNUM(ReportDate[[#This Row],[Report Date]]),WeekFormat[Week Num],WeekFormat[Week of])</f>
        <v>09. Feb 21-Feb 27, 21</v>
      </c>
      <c r="P55" s="37">
        <f>DAY(ReportDate[[#This Row],[Report Date]])</f>
        <v>23</v>
      </c>
      <c r="Q55" s="35" t="str">
        <f>IF(WEEKDAY(ReportDate[[#This Row],[Report Date]])=1,"Weekend",IF(WEEKDAY(ReportDate[[#This Row],[Report Date]])=7,"Weekend","Weekday"))</f>
        <v>Weekday</v>
      </c>
    </row>
    <row r="56" spans="1:17" x14ac:dyDescent="0.2">
      <c r="A56" s="44" t="s">
        <v>3120</v>
      </c>
      <c r="B56" s="1" t="s">
        <v>51</v>
      </c>
      <c r="L56" s="8">
        <v>44251</v>
      </c>
      <c r="M56" s="35">
        <f>YEAR(ReportDate[[#This Row],[Report Date]])</f>
        <v>2021</v>
      </c>
      <c r="N56" s="36" t="str">
        <f>_xlfn.XLOOKUP(MONTH(ReportDate[[#This Row],[Report Date]]),Months[Mon '#],Months[Month])</f>
        <v>February</v>
      </c>
      <c r="O56" s="8" t="str">
        <f>_xlfn.XLOOKUP(WEEKNUM(ReportDate[[#This Row],[Report Date]]),WeekFormat[Week Num],WeekFormat[Week of])</f>
        <v>09. Feb 21-Feb 27, 21</v>
      </c>
      <c r="P56" s="37">
        <f>DAY(ReportDate[[#This Row],[Report Date]])</f>
        <v>24</v>
      </c>
      <c r="Q56" s="35" t="str">
        <f>IF(WEEKDAY(ReportDate[[#This Row],[Report Date]])=1,"Weekend",IF(WEEKDAY(ReportDate[[#This Row],[Report Date]])=7,"Weekend","Weekday"))</f>
        <v>Weekday</v>
      </c>
    </row>
    <row r="57" spans="1:17" x14ac:dyDescent="0.2">
      <c r="A57" s="44" t="s">
        <v>3103</v>
      </c>
      <c r="B57" s="1" t="s">
        <v>53</v>
      </c>
      <c r="L57" s="8">
        <v>44252</v>
      </c>
      <c r="M57" s="35">
        <f>YEAR(ReportDate[[#This Row],[Report Date]])</f>
        <v>2021</v>
      </c>
      <c r="N57" s="36" t="str">
        <f>_xlfn.XLOOKUP(MONTH(ReportDate[[#This Row],[Report Date]]),Months[Mon '#],Months[Month])</f>
        <v>February</v>
      </c>
      <c r="O57" s="8" t="str">
        <f>_xlfn.XLOOKUP(WEEKNUM(ReportDate[[#This Row],[Report Date]]),WeekFormat[Week Num],WeekFormat[Week of])</f>
        <v>09. Feb 21-Feb 27, 21</v>
      </c>
      <c r="P57" s="37">
        <f>DAY(ReportDate[[#This Row],[Report Date]])</f>
        <v>25</v>
      </c>
      <c r="Q57" s="35" t="str">
        <f>IF(WEEKDAY(ReportDate[[#This Row],[Report Date]])=1,"Weekend",IF(WEEKDAY(ReportDate[[#This Row],[Report Date]])=7,"Weekend","Weekday"))</f>
        <v>Weekday</v>
      </c>
    </row>
    <row r="58" spans="1:17" x14ac:dyDescent="0.2">
      <c r="A58" s="44" t="s">
        <v>3102</v>
      </c>
      <c r="B58" s="1" t="s">
        <v>53</v>
      </c>
      <c r="L58" s="8">
        <v>44253</v>
      </c>
      <c r="M58" s="35">
        <f>YEAR(ReportDate[[#This Row],[Report Date]])</f>
        <v>2021</v>
      </c>
      <c r="N58" s="36" t="str">
        <f>_xlfn.XLOOKUP(MONTH(ReportDate[[#This Row],[Report Date]]),Months[Mon '#],Months[Month])</f>
        <v>February</v>
      </c>
      <c r="O58" s="8" t="str">
        <f>_xlfn.XLOOKUP(WEEKNUM(ReportDate[[#This Row],[Report Date]]),WeekFormat[Week Num],WeekFormat[Week of])</f>
        <v>09. Feb 21-Feb 27, 21</v>
      </c>
      <c r="P58" s="37">
        <f>DAY(ReportDate[[#This Row],[Report Date]])</f>
        <v>26</v>
      </c>
      <c r="Q58" s="35" t="str">
        <f>IF(WEEKDAY(ReportDate[[#This Row],[Report Date]])=1,"Weekend",IF(WEEKDAY(ReportDate[[#This Row],[Report Date]])=7,"Weekend","Weekday"))</f>
        <v>Weekday</v>
      </c>
    </row>
    <row r="59" spans="1:17" x14ac:dyDescent="0.2">
      <c r="A59" s="44" t="s">
        <v>3084</v>
      </c>
      <c r="B59" s="1" t="s">
        <v>53</v>
      </c>
      <c r="L59" s="8">
        <v>44254</v>
      </c>
      <c r="M59" s="35">
        <f>YEAR(ReportDate[[#This Row],[Report Date]])</f>
        <v>2021</v>
      </c>
      <c r="N59" s="36" t="str">
        <f>_xlfn.XLOOKUP(MONTH(ReportDate[[#This Row],[Report Date]]),Months[Mon '#],Months[Month])</f>
        <v>February</v>
      </c>
      <c r="O59" s="8" t="str">
        <f>_xlfn.XLOOKUP(WEEKNUM(ReportDate[[#This Row],[Report Date]]),WeekFormat[Week Num],WeekFormat[Week of])</f>
        <v>09. Feb 21-Feb 27, 21</v>
      </c>
      <c r="P59" s="37">
        <f>DAY(ReportDate[[#This Row],[Report Date]])</f>
        <v>27</v>
      </c>
      <c r="Q59" s="35" t="str">
        <f>IF(WEEKDAY(ReportDate[[#This Row],[Report Date]])=1,"Weekend",IF(WEEKDAY(ReportDate[[#This Row],[Report Date]])=7,"Weekend","Weekday"))</f>
        <v>Weekend</v>
      </c>
    </row>
    <row r="60" spans="1:17" x14ac:dyDescent="0.2">
      <c r="A60" s="44" t="s">
        <v>3090</v>
      </c>
      <c r="B60" s="1" t="s">
        <v>53</v>
      </c>
      <c r="L60" s="8">
        <v>44255</v>
      </c>
      <c r="M60" s="35">
        <f>YEAR(ReportDate[[#This Row],[Report Date]])</f>
        <v>2021</v>
      </c>
      <c r="N60" s="36" t="str">
        <f>_xlfn.XLOOKUP(MONTH(ReportDate[[#This Row],[Report Date]]),Months[Mon '#],Months[Month])</f>
        <v>February</v>
      </c>
      <c r="O60" s="8" t="str">
        <f>_xlfn.XLOOKUP(WEEKNUM(ReportDate[[#This Row],[Report Date]]),WeekFormat[Week Num],WeekFormat[Week of])</f>
        <v>10. Feb 28-Mar 06, 21</v>
      </c>
      <c r="P60" s="37">
        <f>DAY(ReportDate[[#This Row],[Report Date]])</f>
        <v>28</v>
      </c>
      <c r="Q60" s="35" t="str">
        <f>IF(WEEKDAY(ReportDate[[#This Row],[Report Date]])=1,"Weekend",IF(WEEKDAY(ReportDate[[#This Row],[Report Date]])=7,"Weekend","Weekday"))</f>
        <v>Weekend</v>
      </c>
    </row>
    <row r="61" spans="1:17" x14ac:dyDescent="0.2">
      <c r="A61" s="44" t="s">
        <v>3099</v>
      </c>
      <c r="B61" s="1" t="s">
        <v>53</v>
      </c>
      <c r="L61" s="8">
        <v>44256</v>
      </c>
      <c r="M61" s="35">
        <f>YEAR(ReportDate[[#This Row],[Report Date]])</f>
        <v>2021</v>
      </c>
      <c r="N61" s="36" t="str">
        <f>_xlfn.XLOOKUP(MONTH(ReportDate[[#This Row],[Report Date]]),Months[Mon '#],Months[Month])</f>
        <v>March</v>
      </c>
      <c r="O61" s="8" t="str">
        <f>_xlfn.XLOOKUP(WEEKNUM(ReportDate[[#This Row],[Report Date]]),WeekFormat[Week Num],WeekFormat[Week of])</f>
        <v>10. Feb 28-Mar 06, 21</v>
      </c>
      <c r="P61" s="37">
        <f>DAY(ReportDate[[#This Row],[Report Date]])</f>
        <v>1</v>
      </c>
      <c r="Q61" s="35" t="str">
        <f>IF(WEEKDAY(ReportDate[[#This Row],[Report Date]])=1,"Weekend",IF(WEEKDAY(ReportDate[[#This Row],[Report Date]])=7,"Weekend","Weekday"))</f>
        <v>Weekday</v>
      </c>
    </row>
    <row r="62" spans="1:17" x14ac:dyDescent="0.2">
      <c r="A62" s="44" t="s">
        <v>3098</v>
      </c>
      <c r="B62" s="1" t="s">
        <v>53</v>
      </c>
      <c r="L62" s="8">
        <v>44257</v>
      </c>
      <c r="M62" s="35">
        <f>YEAR(ReportDate[[#This Row],[Report Date]])</f>
        <v>2021</v>
      </c>
      <c r="N62" s="36" t="str">
        <f>_xlfn.XLOOKUP(MONTH(ReportDate[[#This Row],[Report Date]]),Months[Mon '#],Months[Month])</f>
        <v>March</v>
      </c>
      <c r="O62" s="8" t="str">
        <f>_xlfn.XLOOKUP(WEEKNUM(ReportDate[[#This Row],[Report Date]]),WeekFormat[Week Num],WeekFormat[Week of])</f>
        <v>10. Feb 28-Mar 06, 21</v>
      </c>
      <c r="P62" s="37">
        <f>DAY(ReportDate[[#This Row],[Report Date]])</f>
        <v>2</v>
      </c>
      <c r="Q62" s="35" t="str">
        <f>IF(WEEKDAY(ReportDate[[#This Row],[Report Date]])=1,"Weekend",IF(WEEKDAY(ReportDate[[#This Row],[Report Date]])=7,"Weekend","Weekday"))</f>
        <v>Weekday</v>
      </c>
    </row>
    <row r="63" spans="1:17" x14ac:dyDescent="0.2">
      <c r="A63" s="44" t="s">
        <v>3089</v>
      </c>
      <c r="B63" s="1" t="s">
        <v>51</v>
      </c>
      <c r="L63" s="8">
        <v>44258</v>
      </c>
      <c r="M63" s="35">
        <f>YEAR(ReportDate[[#This Row],[Report Date]])</f>
        <v>2021</v>
      </c>
      <c r="N63" s="36" t="str">
        <f>_xlfn.XLOOKUP(MONTH(ReportDate[[#This Row],[Report Date]]),Months[Mon '#],Months[Month])</f>
        <v>March</v>
      </c>
      <c r="O63" s="8" t="str">
        <f>_xlfn.XLOOKUP(WEEKNUM(ReportDate[[#This Row],[Report Date]]),WeekFormat[Week Num],WeekFormat[Week of])</f>
        <v>10. Feb 28-Mar 06, 21</v>
      </c>
      <c r="P63" s="37">
        <f>DAY(ReportDate[[#This Row],[Report Date]])</f>
        <v>3</v>
      </c>
      <c r="Q63" s="35" t="str">
        <f>IF(WEEKDAY(ReportDate[[#This Row],[Report Date]])=1,"Weekend",IF(WEEKDAY(ReportDate[[#This Row],[Report Date]])=7,"Weekend","Weekday"))</f>
        <v>Weekday</v>
      </c>
    </row>
    <row r="64" spans="1:17" x14ac:dyDescent="0.2">
      <c r="A64" s="44" t="s">
        <v>3092</v>
      </c>
      <c r="B64" s="1" t="s">
        <v>51</v>
      </c>
      <c r="L64" s="8">
        <v>44259</v>
      </c>
      <c r="M64" s="35">
        <f>YEAR(ReportDate[[#This Row],[Report Date]])</f>
        <v>2021</v>
      </c>
      <c r="N64" s="36" t="str">
        <f>_xlfn.XLOOKUP(MONTH(ReportDate[[#This Row],[Report Date]]),Months[Mon '#],Months[Month])</f>
        <v>March</v>
      </c>
      <c r="O64" s="8" t="str">
        <f>_xlfn.XLOOKUP(WEEKNUM(ReportDate[[#This Row],[Report Date]]),WeekFormat[Week Num],WeekFormat[Week of])</f>
        <v>10. Feb 28-Mar 06, 21</v>
      </c>
      <c r="P64" s="37">
        <f>DAY(ReportDate[[#This Row],[Report Date]])</f>
        <v>4</v>
      </c>
      <c r="Q64" s="35" t="str">
        <f>IF(WEEKDAY(ReportDate[[#This Row],[Report Date]])=1,"Weekend",IF(WEEKDAY(ReportDate[[#This Row],[Report Date]])=7,"Weekend","Weekday"))</f>
        <v>Weekday</v>
      </c>
    </row>
    <row r="65" spans="1:17" x14ac:dyDescent="0.2">
      <c r="A65" s="44" t="s">
        <v>3104</v>
      </c>
      <c r="B65" s="1" t="s">
        <v>51</v>
      </c>
      <c r="L65" s="8">
        <v>44260</v>
      </c>
      <c r="M65" s="35">
        <f>YEAR(ReportDate[[#This Row],[Report Date]])</f>
        <v>2021</v>
      </c>
      <c r="N65" s="36" t="str">
        <f>_xlfn.XLOOKUP(MONTH(ReportDate[[#This Row],[Report Date]]),Months[Mon '#],Months[Month])</f>
        <v>March</v>
      </c>
      <c r="O65" s="8" t="str">
        <f>_xlfn.XLOOKUP(WEEKNUM(ReportDate[[#This Row],[Report Date]]),WeekFormat[Week Num],WeekFormat[Week of])</f>
        <v>10. Feb 28-Mar 06, 21</v>
      </c>
      <c r="P65" s="37">
        <f>DAY(ReportDate[[#This Row],[Report Date]])</f>
        <v>5</v>
      </c>
      <c r="Q65" s="35" t="str">
        <f>IF(WEEKDAY(ReportDate[[#This Row],[Report Date]])=1,"Weekend",IF(WEEKDAY(ReportDate[[#This Row],[Report Date]])=7,"Weekend","Weekday"))</f>
        <v>Weekday</v>
      </c>
    </row>
    <row r="66" spans="1:17" x14ac:dyDescent="0.2">
      <c r="A66" s="44" t="s">
        <v>3082</v>
      </c>
      <c r="B66" s="1" t="s">
        <v>51</v>
      </c>
      <c r="L66" s="8">
        <v>44261</v>
      </c>
      <c r="M66" s="35">
        <f>YEAR(ReportDate[[#This Row],[Report Date]])</f>
        <v>2021</v>
      </c>
      <c r="N66" s="36" t="str">
        <f>_xlfn.XLOOKUP(MONTH(ReportDate[[#This Row],[Report Date]]),Months[Mon '#],Months[Month])</f>
        <v>March</v>
      </c>
      <c r="O66" s="8" t="str">
        <f>_xlfn.XLOOKUP(WEEKNUM(ReportDate[[#This Row],[Report Date]]),WeekFormat[Week Num],WeekFormat[Week of])</f>
        <v>10. Feb 28-Mar 06, 21</v>
      </c>
      <c r="P66" s="37">
        <f>DAY(ReportDate[[#This Row],[Report Date]])</f>
        <v>6</v>
      </c>
      <c r="Q66" s="35" t="str">
        <f>IF(WEEKDAY(ReportDate[[#This Row],[Report Date]])=1,"Weekend",IF(WEEKDAY(ReportDate[[#This Row],[Report Date]])=7,"Weekend","Weekday"))</f>
        <v>Weekend</v>
      </c>
    </row>
    <row r="67" spans="1:17" x14ac:dyDescent="0.2">
      <c r="A67" s="44" t="s">
        <v>3114</v>
      </c>
      <c r="B67" s="1" t="s">
        <v>51</v>
      </c>
      <c r="L67" s="8">
        <v>44262</v>
      </c>
      <c r="M67" s="35">
        <f>YEAR(ReportDate[[#This Row],[Report Date]])</f>
        <v>2021</v>
      </c>
      <c r="N67" s="36" t="str">
        <f>_xlfn.XLOOKUP(MONTH(ReportDate[[#This Row],[Report Date]]),Months[Mon '#],Months[Month])</f>
        <v>March</v>
      </c>
      <c r="O67" s="8" t="str">
        <f>_xlfn.XLOOKUP(WEEKNUM(ReportDate[[#This Row],[Report Date]]),WeekFormat[Week Num],WeekFormat[Week of])</f>
        <v>11. Mar 07-Mar 13, 21</v>
      </c>
      <c r="P67" s="37">
        <f>DAY(ReportDate[[#This Row],[Report Date]])</f>
        <v>7</v>
      </c>
      <c r="Q67" s="35" t="str">
        <f>IF(WEEKDAY(ReportDate[[#This Row],[Report Date]])=1,"Weekend",IF(WEEKDAY(ReportDate[[#This Row],[Report Date]])=7,"Weekend","Weekday"))</f>
        <v>Weekend</v>
      </c>
    </row>
    <row r="68" spans="1:17" x14ac:dyDescent="0.2">
      <c r="A68" s="44" t="s">
        <v>3105</v>
      </c>
      <c r="B68" s="1" t="s">
        <v>53</v>
      </c>
      <c r="L68" s="8">
        <v>44263</v>
      </c>
      <c r="M68" s="35">
        <f>YEAR(ReportDate[[#This Row],[Report Date]])</f>
        <v>2021</v>
      </c>
      <c r="N68" s="36" t="str">
        <f>_xlfn.XLOOKUP(MONTH(ReportDate[[#This Row],[Report Date]]),Months[Mon '#],Months[Month])</f>
        <v>March</v>
      </c>
      <c r="O68" s="8" t="str">
        <f>_xlfn.XLOOKUP(WEEKNUM(ReportDate[[#This Row],[Report Date]]),WeekFormat[Week Num],WeekFormat[Week of])</f>
        <v>11. Mar 07-Mar 13, 21</v>
      </c>
      <c r="P68" s="37">
        <f>DAY(ReportDate[[#This Row],[Report Date]])</f>
        <v>8</v>
      </c>
      <c r="Q68" s="35" t="str">
        <f>IF(WEEKDAY(ReportDate[[#This Row],[Report Date]])=1,"Weekend",IF(WEEKDAY(ReportDate[[#This Row],[Report Date]])=7,"Weekend","Weekday"))</f>
        <v>Weekday</v>
      </c>
    </row>
    <row r="69" spans="1:17" x14ac:dyDescent="0.2">
      <c r="A69" s="44" t="s">
        <v>3086</v>
      </c>
      <c r="B69" s="1" t="s">
        <v>53</v>
      </c>
      <c r="L69" s="8">
        <v>44264</v>
      </c>
      <c r="M69" s="35">
        <f>YEAR(ReportDate[[#This Row],[Report Date]])</f>
        <v>2021</v>
      </c>
      <c r="N69" s="36" t="str">
        <f>_xlfn.XLOOKUP(MONTH(ReportDate[[#This Row],[Report Date]]),Months[Mon '#],Months[Month])</f>
        <v>March</v>
      </c>
      <c r="O69" s="8" t="str">
        <f>_xlfn.XLOOKUP(WEEKNUM(ReportDate[[#This Row],[Report Date]]),WeekFormat[Week Num],WeekFormat[Week of])</f>
        <v>11. Mar 07-Mar 13, 21</v>
      </c>
      <c r="P69" s="37">
        <f>DAY(ReportDate[[#This Row],[Report Date]])</f>
        <v>9</v>
      </c>
      <c r="Q69" s="35" t="str">
        <f>IF(WEEKDAY(ReportDate[[#This Row],[Report Date]])=1,"Weekend",IF(WEEKDAY(ReportDate[[#This Row],[Report Date]])=7,"Weekend","Weekday"))</f>
        <v>Weekday</v>
      </c>
    </row>
    <row r="70" spans="1:17" x14ac:dyDescent="0.2">
      <c r="A70" s="44" t="s">
        <v>3115</v>
      </c>
      <c r="B70" s="1" t="s">
        <v>51</v>
      </c>
      <c r="L70" s="8">
        <v>44265</v>
      </c>
      <c r="M70" s="35">
        <f>YEAR(ReportDate[[#This Row],[Report Date]])</f>
        <v>2021</v>
      </c>
      <c r="N70" s="36" t="str">
        <f>_xlfn.XLOOKUP(MONTH(ReportDate[[#This Row],[Report Date]]),Months[Mon '#],Months[Month])</f>
        <v>March</v>
      </c>
      <c r="O70" s="8" t="str">
        <f>_xlfn.XLOOKUP(WEEKNUM(ReportDate[[#This Row],[Report Date]]),WeekFormat[Week Num],WeekFormat[Week of])</f>
        <v>11. Mar 07-Mar 13, 21</v>
      </c>
      <c r="P70" s="37">
        <f>DAY(ReportDate[[#This Row],[Report Date]])</f>
        <v>10</v>
      </c>
      <c r="Q70" s="35" t="str">
        <f>IF(WEEKDAY(ReportDate[[#This Row],[Report Date]])=1,"Weekend",IF(WEEKDAY(ReportDate[[#This Row],[Report Date]])=7,"Weekend","Weekday"))</f>
        <v>Weekday</v>
      </c>
    </row>
    <row r="71" spans="1:17" x14ac:dyDescent="0.2">
      <c r="A71" s="44" t="s">
        <v>3108</v>
      </c>
      <c r="B71" s="1" t="s">
        <v>51</v>
      </c>
      <c r="L71" s="8">
        <v>44266</v>
      </c>
      <c r="M71" s="35">
        <f>YEAR(ReportDate[[#This Row],[Report Date]])</f>
        <v>2021</v>
      </c>
      <c r="N71" s="36" t="str">
        <f>_xlfn.XLOOKUP(MONTH(ReportDate[[#This Row],[Report Date]]),Months[Mon '#],Months[Month])</f>
        <v>March</v>
      </c>
      <c r="O71" s="8" t="str">
        <f>_xlfn.XLOOKUP(WEEKNUM(ReportDate[[#This Row],[Report Date]]),WeekFormat[Week Num],WeekFormat[Week of])</f>
        <v>11. Mar 07-Mar 13, 21</v>
      </c>
      <c r="P71" s="37">
        <f>DAY(ReportDate[[#This Row],[Report Date]])</f>
        <v>11</v>
      </c>
      <c r="Q71" s="35" t="str">
        <f>IF(WEEKDAY(ReportDate[[#This Row],[Report Date]])=1,"Weekend",IF(WEEKDAY(ReportDate[[#This Row],[Report Date]])=7,"Weekend","Weekday"))</f>
        <v>Weekday</v>
      </c>
    </row>
    <row r="72" spans="1:17" x14ac:dyDescent="0.2">
      <c r="A72" s="44" t="s">
        <v>3116</v>
      </c>
      <c r="B72" s="1" t="s">
        <v>51</v>
      </c>
      <c r="L72" s="8">
        <v>44267</v>
      </c>
      <c r="M72" s="35">
        <f>YEAR(ReportDate[[#This Row],[Report Date]])</f>
        <v>2021</v>
      </c>
      <c r="N72" s="36" t="str">
        <f>_xlfn.XLOOKUP(MONTH(ReportDate[[#This Row],[Report Date]]),Months[Mon '#],Months[Month])</f>
        <v>March</v>
      </c>
      <c r="O72" s="8" t="str">
        <f>_xlfn.XLOOKUP(WEEKNUM(ReportDate[[#This Row],[Report Date]]),WeekFormat[Week Num],WeekFormat[Week of])</f>
        <v>11. Mar 07-Mar 13, 21</v>
      </c>
      <c r="P72" s="37">
        <f>DAY(ReportDate[[#This Row],[Report Date]])</f>
        <v>12</v>
      </c>
      <c r="Q72" s="35" t="str">
        <f>IF(WEEKDAY(ReportDate[[#This Row],[Report Date]])=1,"Weekend",IF(WEEKDAY(ReportDate[[#This Row],[Report Date]])=7,"Weekend","Weekday"))</f>
        <v>Weekday</v>
      </c>
    </row>
    <row r="73" spans="1:17" x14ac:dyDescent="0.2">
      <c r="A73" s="44" t="s">
        <v>3088</v>
      </c>
      <c r="B73" s="1" t="s">
        <v>51</v>
      </c>
      <c r="L73" s="8">
        <v>44268</v>
      </c>
      <c r="M73" s="35">
        <f>YEAR(ReportDate[[#This Row],[Report Date]])</f>
        <v>2021</v>
      </c>
      <c r="N73" s="36" t="str">
        <f>_xlfn.XLOOKUP(MONTH(ReportDate[[#This Row],[Report Date]]),Months[Mon '#],Months[Month])</f>
        <v>March</v>
      </c>
      <c r="O73" s="8" t="str">
        <f>_xlfn.XLOOKUP(WEEKNUM(ReportDate[[#This Row],[Report Date]]),WeekFormat[Week Num],WeekFormat[Week of])</f>
        <v>11. Mar 07-Mar 13, 21</v>
      </c>
      <c r="P73" s="37">
        <f>DAY(ReportDate[[#This Row],[Report Date]])</f>
        <v>13</v>
      </c>
      <c r="Q73" s="35" t="str">
        <f>IF(WEEKDAY(ReportDate[[#This Row],[Report Date]])=1,"Weekend",IF(WEEKDAY(ReportDate[[#This Row],[Report Date]])=7,"Weekend","Weekday"))</f>
        <v>Weekend</v>
      </c>
    </row>
    <row r="74" spans="1:17" x14ac:dyDescent="0.2">
      <c r="A74" s="44" t="s">
        <v>3119</v>
      </c>
      <c r="B74" s="1" t="s">
        <v>53</v>
      </c>
      <c r="L74" s="8">
        <v>44269</v>
      </c>
      <c r="M74" s="35">
        <f>YEAR(ReportDate[[#This Row],[Report Date]])</f>
        <v>2021</v>
      </c>
      <c r="N74" s="36" t="str">
        <f>_xlfn.XLOOKUP(MONTH(ReportDate[[#This Row],[Report Date]]),Months[Mon '#],Months[Month])</f>
        <v>March</v>
      </c>
      <c r="O74" s="8" t="str">
        <f>_xlfn.XLOOKUP(WEEKNUM(ReportDate[[#This Row],[Report Date]]),WeekFormat[Week Num],WeekFormat[Week of])</f>
        <v>12. Mar 14-Mar 20, 21</v>
      </c>
      <c r="P74" s="37">
        <f>DAY(ReportDate[[#This Row],[Report Date]])</f>
        <v>14</v>
      </c>
      <c r="Q74" s="35" t="str">
        <f>IF(WEEKDAY(ReportDate[[#This Row],[Report Date]])=1,"Weekend",IF(WEEKDAY(ReportDate[[#This Row],[Report Date]])=7,"Weekend","Weekday"))</f>
        <v>Weekend</v>
      </c>
    </row>
    <row r="75" spans="1:17" x14ac:dyDescent="0.2">
      <c r="A75" s="44" t="s">
        <v>3107</v>
      </c>
      <c r="B75" s="1" t="s">
        <v>51</v>
      </c>
      <c r="L75" s="8">
        <v>44270</v>
      </c>
      <c r="M75" s="35">
        <f>YEAR(ReportDate[[#This Row],[Report Date]])</f>
        <v>2021</v>
      </c>
      <c r="N75" s="36" t="str">
        <f>_xlfn.XLOOKUP(MONTH(ReportDate[[#This Row],[Report Date]]),Months[Mon '#],Months[Month])</f>
        <v>March</v>
      </c>
      <c r="O75" s="8" t="str">
        <f>_xlfn.XLOOKUP(WEEKNUM(ReportDate[[#This Row],[Report Date]]),WeekFormat[Week Num],WeekFormat[Week of])</f>
        <v>12. Mar 14-Mar 20, 21</v>
      </c>
      <c r="P75" s="37">
        <f>DAY(ReportDate[[#This Row],[Report Date]])</f>
        <v>15</v>
      </c>
      <c r="Q75" s="35" t="str">
        <f>IF(WEEKDAY(ReportDate[[#This Row],[Report Date]])=1,"Weekend",IF(WEEKDAY(ReportDate[[#This Row],[Report Date]])=7,"Weekend","Weekday"))</f>
        <v>Weekday</v>
      </c>
    </row>
    <row r="76" spans="1:17" x14ac:dyDescent="0.2">
      <c r="A76" s="44" t="s">
        <v>3111</v>
      </c>
      <c r="B76" s="1" t="s">
        <v>51</v>
      </c>
      <c r="L76" s="8">
        <v>44271</v>
      </c>
      <c r="M76" s="35">
        <f>YEAR(ReportDate[[#This Row],[Report Date]])</f>
        <v>2021</v>
      </c>
      <c r="N76" s="36" t="str">
        <f>_xlfn.XLOOKUP(MONTH(ReportDate[[#This Row],[Report Date]]),Months[Mon '#],Months[Month])</f>
        <v>March</v>
      </c>
      <c r="O76" s="8" t="str">
        <f>_xlfn.XLOOKUP(WEEKNUM(ReportDate[[#This Row],[Report Date]]),WeekFormat[Week Num],WeekFormat[Week of])</f>
        <v>12. Mar 14-Mar 20, 21</v>
      </c>
      <c r="P76" s="37">
        <f>DAY(ReportDate[[#This Row],[Report Date]])</f>
        <v>16</v>
      </c>
      <c r="Q76" s="35" t="str">
        <f>IF(WEEKDAY(ReportDate[[#This Row],[Report Date]])=1,"Weekend",IF(WEEKDAY(ReportDate[[#This Row],[Report Date]])=7,"Weekend","Weekday"))</f>
        <v>Weekday</v>
      </c>
    </row>
    <row r="77" spans="1:17" x14ac:dyDescent="0.2">
      <c r="A77" s="44" t="s">
        <v>3091</v>
      </c>
      <c r="B77" s="1" t="s">
        <v>51</v>
      </c>
      <c r="L77" s="8">
        <v>44272</v>
      </c>
      <c r="M77" s="35">
        <f>YEAR(ReportDate[[#This Row],[Report Date]])</f>
        <v>2021</v>
      </c>
      <c r="N77" s="36" t="str">
        <f>_xlfn.XLOOKUP(MONTH(ReportDate[[#This Row],[Report Date]]),Months[Mon '#],Months[Month])</f>
        <v>March</v>
      </c>
      <c r="O77" s="8" t="str">
        <f>_xlfn.XLOOKUP(WEEKNUM(ReportDate[[#This Row],[Report Date]]),WeekFormat[Week Num],WeekFormat[Week of])</f>
        <v>12. Mar 14-Mar 20, 21</v>
      </c>
      <c r="P77" s="37">
        <f>DAY(ReportDate[[#This Row],[Report Date]])</f>
        <v>17</v>
      </c>
      <c r="Q77" s="35" t="str">
        <f>IF(WEEKDAY(ReportDate[[#This Row],[Report Date]])=1,"Weekend",IF(WEEKDAY(ReportDate[[#This Row],[Report Date]])=7,"Weekend","Weekday"))</f>
        <v>Weekday</v>
      </c>
    </row>
    <row r="78" spans="1:17" x14ac:dyDescent="0.2">
      <c r="A78" s="44" t="s">
        <v>3093</v>
      </c>
      <c r="B78" s="1" t="s">
        <v>51</v>
      </c>
      <c r="L78" s="8">
        <v>44273</v>
      </c>
      <c r="M78" s="35">
        <f>YEAR(ReportDate[[#This Row],[Report Date]])</f>
        <v>2021</v>
      </c>
      <c r="N78" s="36" t="str">
        <f>_xlfn.XLOOKUP(MONTH(ReportDate[[#This Row],[Report Date]]),Months[Mon '#],Months[Month])</f>
        <v>March</v>
      </c>
      <c r="O78" s="8" t="str">
        <f>_xlfn.XLOOKUP(WEEKNUM(ReportDate[[#This Row],[Report Date]]),WeekFormat[Week Num],WeekFormat[Week of])</f>
        <v>12. Mar 14-Mar 20, 21</v>
      </c>
      <c r="P78" s="37">
        <f>DAY(ReportDate[[#This Row],[Report Date]])</f>
        <v>18</v>
      </c>
      <c r="Q78" s="35" t="str">
        <f>IF(WEEKDAY(ReportDate[[#This Row],[Report Date]])=1,"Weekend",IF(WEEKDAY(ReportDate[[#This Row],[Report Date]])=7,"Weekend","Weekday"))</f>
        <v>Weekday</v>
      </c>
    </row>
    <row r="79" spans="1:17" x14ac:dyDescent="0.2">
      <c r="A79" s="44" t="s">
        <v>3083</v>
      </c>
      <c r="B79" s="1" t="s">
        <v>51</v>
      </c>
      <c r="L79" s="8">
        <v>44274</v>
      </c>
      <c r="M79" s="35">
        <f>YEAR(ReportDate[[#This Row],[Report Date]])</f>
        <v>2021</v>
      </c>
      <c r="N79" s="36" t="str">
        <f>_xlfn.XLOOKUP(MONTH(ReportDate[[#This Row],[Report Date]]),Months[Mon '#],Months[Month])</f>
        <v>March</v>
      </c>
      <c r="O79" s="8" t="str">
        <f>_xlfn.XLOOKUP(WEEKNUM(ReportDate[[#This Row],[Report Date]]),WeekFormat[Week Num],WeekFormat[Week of])</f>
        <v>12. Mar 14-Mar 20, 21</v>
      </c>
      <c r="P79" s="37">
        <f>DAY(ReportDate[[#This Row],[Report Date]])</f>
        <v>19</v>
      </c>
      <c r="Q79" s="35" t="str">
        <f>IF(WEEKDAY(ReportDate[[#This Row],[Report Date]])=1,"Weekend",IF(WEEKDAY(ReportDate[[#This Row],[Report Date]])=7,"Weekend","Weekday"))</f>
        <v>Weekday</v>
      </c>
    </row>
    <row r="80" spans="1:17" x14ac:dyDescent="0.2">
      <c r="A80" s="44" t="s">
        <v>3109</v>
      </c>
      <c r="B80" s="1" t="s">
        <v>53</v>
      </c>
      <c r="L80" s="8">
        <v>44275</v>
      </c>
      <c r="M80" s="35">
        <f>YEAR(ReportDate[[#This Row],[Report Date]])</f>
        <v>2021</v>
      </c>
      <c r="N80" s="36" t="str">
        <f>_xlfn.XLOOKUP(MONTH(ReportDate[[#This Row],[Report Date]]),Months[Mon '#],Months[Month])</f>
        <v>March</v>
      </c>
      <c r="O80" s="8" t="str">
        <f>_xlfn.XLOOKUP(WEEKNUM(ReportDate[[#This Row],[Report Date]]),WeekFormat[Week Num],WeekFormat[Week of])</f>
        <v>12. Mar 14-Mar 20, 21</v>
      </c>
      <c r="P80" s="37">
        <f>DAY(ReportDate[[#This Row],[Report Date]])</f>
        <v>20</v>
      </c>
      <c r="Q80" s="35" t="str">
        <f>IF(WEEKDAY(ReportDate[[#This Row],[Report Date]])=1,"Weekend",IF(WEEKDAY(ReportDate[[#This Row],[Report Date]])=7,"Weekend","Weekday"))</f>
        <v>Weekend</v>
      </c>
    </row>
    <row r="81" spans="1:17" x14ac:dyDescent="0.2">
      <c r="A81" s="44" t="s">
        <v>3081</v>
      </c>
      <c r="B81" s="1" t="s">
        <v>53</v>
      </c>
      <c r="L81" s="8">
        <v>44276</v>
      </c>
      <c r="M81" s="35">
        <f>YEAR(ReportDate[[#This Row],[Report Date]])</f>
        <v>2021</v>
      </c>
      <c r="N81" s="36" t="str">
        <f>_xlfn.XLOOKUP(MONTH(ReportDate[[#This Row],[Report Date]]),Months[Mon '#],Months[Month])</f>
        <v>March</v>
      </c>
      <c r="O81" s="8" t="str">
        <f>_xlfn.XLOOKUP(WEEKNUM(ReportDate[[#This Row],[Report Date]]),WeekFormat[Week Num],WeekFormat[Week of])</f>
        <v>13. Mar 21-Mar 27, 21</v>
      </c>
      <c r="P81" s="37">
        <f>DAY(ReportDate[[#This Row],[Report Date]])</f>
        <v>21</v>
      </c>
      <c r="Q81" s="35" t="str">
        <f>IF(WEEKDAY(ReportDate[[#This Row],[Report Date]])=1,"Weekend",IF(WEEKDAY(ReportDate[[#This Row],[Report Date]])=7,"Weekend","Weekday"))</f>
        <v>Weekend</v>
      </c>
    </row>
    <row r="82" spans="1:17" x14ac:dyDescent="0.2">
      <c r="A82" s="44" t="s">
        <v>3113</v>
      </c>
      <c r="B82" s="1" t="s">
        <v>53</v>
      </c>
      <c r="L82" s="8">
        <v>44277</v>
      </c>
      <c r="M82" s="35">
        <f>YEAR(ReportDate[[#This Row],[Report Date]])</f>
        <v>2021</v>
      </c>
      <c r="N82" s="36" t="str">
        <f>_xlfn.XLOOKUP(MONTH(ReportDate[[#This Row],[Report Date]]),Months[Mon '#],Months[Month])</f>
        <v>March</v>
      </c>
      <c r="O82" s="8" t="str">
        <f>_xlfn.XLOOKUP(WEEKNUM(ReportDate[[#This Row],[Report Date]]),WeekFormat[Week Num],WeekFormat[Week of])</f>
        <v>13. Mar 21-Mar 27, 21</v>
      </c>
      <c r="P82" s="37">
        <f>DAY(ReportDate[[#This Row],[Report Date]])</f>
        <v>22</v>
      </c>
      <c r="Q82" s="35" t="str">
        <f>IF(WEEKDAY(ReportDate[[#This Row],[Report Date]])=1,"Weekend",IF(WEEKDAY(ReportDate[[#This Row],[Report Date]])=7,"Weekend","Weekday"))</f>
        <v>Weekday</v>
      </c>
    </row>
    <row r="83" spans="1:17" x14ac:dyDescent="0.2">
      <c r="A83" s="44" t="s">
        <v>3110</v>
      </c>
      <c r="B83" s="1" t="s">
        <v>53</v>
      </c>
      <c r="L83" s="8">
        <v>44278</v>
      </c>
      <c r="M83" s="35">
        <f>YEAR(ReportDate[[#This Row],[Report Date]])</f>
        <v>2021</v>
      </c>
      <c r="N83" s="36" t="str">
        <f>_xlfn.XLOOKUP(MONTH(ReportDate[[#This Row],[Report Date]]),Months[Mon '#],Months[Month])</f>
        <v>March</v>
      </c>
      <c r="O83" s="8" t="str">
        <f>_xlfn.XLOOKUP(WEEKNUM(ReportDate[[#This Row],[Report Date]]),WeekFormat[Week Num],WeekFormat[Week of])</f>
        <v>13. Mar 21-Mar 27, 21</v>
      </c>
      <c r="P83" s="37">
        <f>DAY(ReportDate[[#This Row],[Report Date]])</f>
        <v>23</v>
      </c>
      <c r="Q83" s="35" t="str">
        <f>IF(WEEKDAY(ReportDate[[#This Row],[Report Date]])=1,"Weekend",IF(WEEKDAY(ReportDate[[#This Row],[Report Date]])=7,"Weekend","Weekday"))</f>
        <v>Weekday</v>
      </c>
    </row>
    <row r="84" spans="1:17" x14ac:dyDescent="0.2">
      <c r="A84" s="45"/>
      <c r="L84" s="8">
        <v>44279</v>
      </c>
      <c r="M84" s="35">
        <f>YEAR(ReportDate[[#This Row],[Report Date]])</f>
        <v>2021</v>
      </c>
      <c r="N84" s="36" t="str">
        <f>_xlfn.XLOOKUP(MONTH(ReportDate[[#This Row],[Report Date]]),Months[Mon '#],Months[Month])</f>
        <v>March</v>
      </c>
      <c r="O84" s="8" t="str">
        <f>_xlfn.XLOOKUP(WEEKNUM(ReportDate[[#This Row],[Report Date]]),WeekFormat[Week Num],WeekFormat[Week of])</f>
        <v>13. Mar 21-Mar 27, 21</v>
      </c>
      <c r="P84" s="37">
        <f>DAY(ReportDate[[#This Row],[Report Date]])</f>
        <v>24</v>
      </c>
      <c r="Q84" s="35" t="str">
        <f>IF(WEEKDAY(ReportDate[[#This Row],[Report Date]])=1,"Weekend",IF(WEEKDAY(ReportDate[[#This Row],[Report Date]])=7,"Weekend","Weekday"))</f>
        <v>Weekday</v>
      </c>
    </row>
    <row r="85" spans="1:17" x14ac:dyDescent="0.2">
      <c r="L85" s="8">
        <v>44280</v>
      </c>
      <c r="M85" s="35">
        <f>YEAR(ReportDate[[#This Row],[Report Date]])</f>
        <v>2021</v>
      </c>
      <c r="N85" s="36" t="str">
        <f>_xlfn.XLOOKUP(MONTH(ReportDate[[#This Row],[Report Date]]),Months[Mon '#],Months[Month])</f>
        <v>March</v>
      </c>
      <c r="O85" s="8" t="str">
        <f>_xlfn.XLOOKUP(WEEKNUM(ReportDate[[#This Row],[Report Date]]),WeekFormat[Week Num],WeekFormat[Week of])</f>
        <v>13. Mar 21-Mar 27, 21</v>
      </c>
      <c r="P85" s="37">
        <f>DAY(ReportDate[[#This Row],[Report Date]])</f>
        <v>25</v>
      </c>
      <c r="Q85" s="35" t="str">
        <f>IF(WEEKDAY(ReportDate[[#This Row],[Report Date]])=1,"Weekend",IF(WEEKDAY(ReportDate[[#This Row],[Report Date]])=7,"Weekend","Weekday"))</f>
        <v>Weekday</v>
      </c>
    </row>
    <row r="86" spans="1:17" x14ac:dyDescent="0.2">
      <c r="L86" s="8">
        <v>44281</v>
      </c>
      <c r="M86" s="35">
        <f>YEAR(ReportDate[[#This Row],[Report Date]])</f>
        <v>2021</v>
      </c>
      <c r="N86" s="36" t="str">
        <f>_xlfn.XLOOKUP(MONTH(ReportDate[[#This Row],[Report Date]]),Months[Mon '#],Months[Month])</f>
        <v>March</v>
      </c>
      <c r="O86" s="8" t="str">
        <f>_xlfn.XLOOKUP(WEEKNUM(ReportDate[[#This Row],[Report Date]]),WeekFormat[Week Num],WeekFormat[Week of])</f>
        <v>13. Mar 21-Mar 27, 21</v>
      </c>
      <c r="P86" s="37">
        <f>DAY(ReportDate[[#This Row],[Report Date]])</f>
        <v>26</v>
      </c>
      <c r="Q86" s="35" t="str">
        <f>IF(WEEKDAY(ReportDate[[#This Row],[Report Date]])=1,"Weekend",IF(WEEKDAY(ReportDate[[#This Row],[Report Date]])=7,"Weekend","Weekday"))</f>
        <v>Weekday</v>
      </c>
    </row>
    <row r="87" spans="1:17" x14ac:dyDescent="0.2">
      <c r="L87" s="8">
        <v>44282</v>
      </c>
      <c r="M87" s="35">
        <f>YEAR(ReportDate[[#This Row],[Report Date]])</f>
        <v>2021</v>
      </c>
      <c r="N87" s="36" t="str">
        <f>_xlfn.XLOOKUP(MONTH(ReportDate[[#This Row],[Report Date]]),Months[Mon '#],Months[Month])</f>
        <v>March</v>
      </c>
      <c r="O87" s="8" t="str">
        <f>_xlfn.XLOOKUP(WEEKNUM(ReportDate[[#This Row],[Report Date]]),WeekFormat[Week Num],WeekFormat[Week of])</f>
        <v>13. Mar 21-Mar 27, 21</v>
      </c>
      <c r="P87" s="37">
        <f>DAY(ReportDate[[#This Row],[Report Date]])</f>
        <v>27</v>
      </c>
      <c r="Q87" s="35" t="str">
        <f>IF(WEEKDAY(ReportDate[[#This Row],[Report Date]])=1,"Weekend",IF(WEEKDAY(ReportDate[[#This Row],[Report Date]])=7,"Weekend","Weekday"))</f>
        <v>Weekend</v>
      </c>
    </row>
    <row r="88" spans="1:17" x14ac:dyDescent="0.2">
      <c r="L88" s="8">
        <v>44283</v>
      </c>
      <c r="M88" s="35">
        <f>YEAR(ReportDate[[#This Row],[Report Date]])</f>
        <v>2021</v>
      </c>
      <c r="N88" s="36" t="str">
        <f>_xlfn.XLOOKUP(MONTH(ReportDate[[#This Row],[Report Date]]),Months[Mon '#],Months[Month])</f>
        <v>March</v>
      </c>
      <c r="O88" s="8" t="str">
        <f>_xlfn.XLOOKUP(WEEKNUM(ReportDate[[#This Row],[Report Date]]),WeekFormat[Week Num],WeekFormat[Week of])</f>
        <v>14. Mar 28-Apr 03, 21</v>
      </c>
      <c r="P88" s="37">
        <f>DAY(ReportDate[[#This Row],[Report Date]])</f>
        <v>28</v>
      </c>
      <c r="Q88" s="35" t="str">
        <f>IF(WEEKDAY(ReportDate[[#This Row],[Report Date]])=1,"Weekend",IF(WEEKDAY(ReportDate[[#This Row],[Report Date]])=7,"Weekend","Weekday"))</f>
        <v>Weekend</v>
      </c>
    </row>
    <row r="89" spans="1:17" ht="17.25" x14ac:dyDescent="0.3">
      <c r="A89" s="59" t="s">
        <v>0</v>
      </c>
      <c r="L89" s="8">
        <v>44284</v>
      </c>
      <c r="M89" s="35">
        <f>YEAR(ReportDate[[#This Row],[Report Date]])</f>
        <v>2021</v>
      </c>
      <c r="N89" s="36" t="str">
        <f>_xlfn.XLOOKUP(MONTH(ReportDate[[#This Row],[Report Date]]),Months[Mon '#],Months[Month])</f>
        <v>March</v>
      </c>
      <c r="O89" s="8" t="str">
        <f>_xlfn.XLOOKUP(WEEKNUM(ReportDate[[#This Row],[Report Date]]),WeekFormat[Week Num],WeekFormat[Week of])</f>
        <v>14. Mar 28-Apr 03, 21</v>
      </c>
      <c r="P89" s="37">
        <f>DAY(ReportDate[[#This Row],[Report Date]])</f>
        <v>29</v>
      </c>
      <c r="Q89" s="35" t="str">
        <f>IF(WEEKDAY(ReportDate[[#This Row],[Report Date]])=1,"Weekend",IF(WEEKDAY(ReportDate[[#This Row],[Report Date]])=7,"Weekend","Weekday"))</f>
        <v>Weekday</v>
      </c>
    </row>
    <row r="90" spans="1:17" x14ac:dyDescent="0.2">
      <c r="A90" s="46" t="s">
        <v>2876</v>
      </c>
      <c r="L90" s="8">
        <v>44285</v>
      </c>
      <c r="M90" s="35">
        <f>YEAR(ReportDate[[#This Row],[Report Date]])</f>
        <v>2021</v>
      </c>
      <c r="N90" s="36" t="str">
        <f>_xlfn.XLOOKUP(MONTH(ReportDate[[#This Row],[Report Date]]),Months[Mon '#],Months[Month])</f>
        <v>March</v>
      </c>
      <c r="O90" s="8" t="str">
        <f>_xlfn.XLOOKUP(WEEKNUM(ReportDate[[#This Row],[Report Date]]),WeekFormat[Week Num],WeekFormat[Week of])</f>
        <v>14. Mar 28-Apr 03, 21</v>
      </c>
      <c r="P90" s="37">
        <f>DAY(ReportDate[[#This Row],[Report Date]])</f>
        <v>30</v>
      </c>
      <c r="Q90" s="35" t="str">
        <f>IF(WEEKDAY(ReportDate[[#This Row],[Report Date]])=1,"Weekend",IF(WEEKDAY(ReportDate[[#This Row],[Report Date]])=7,"Weekend","Weekday"))</f>
        <v>Weekday</v>
      </c>
    </row>
    <row r="91" spans="1:17" x14ac:dyDescent="0.2">
      <c r="A91" s="47" t="s">
        <v>62</v>
      </c>
      <c r="L91" s="8">
        <v>44286</v>
      </c>
      <c r="M91" s="35">
        <f>YEAR(ReportDate[[#This Row],[Report Date]])</f>
        <v>2021</v>
      </c>
      <c r="N91" s="36" t="str">
        <f>_xlfn.XLOOKUP(MONTH(ReportDate[[#This Row],[Report Date]]),Months[Mon '#],Months[Month])</f>
        <v>March</v>
      </c>
      <c r="O91" s="8" t="str">
        <f>_xlfn.XLOOKUP(WEEKNUM(ReportDate[[#This Row],[Report Date]]),WeekFormat[Week Num],WeekFormat[Week of])</f>
        <v>14. Mar 28-Apr 03, 21</v>
      </c>
      <c r="P91" s="37">
        <f>DAY(ReportDate[[#This Row],[Report Date]])</f>
        <v>31</v>
      </c>
      <c r="Q91" s="35" t="str">
        <f>IF(WEEKDAY(ReportDate[[#This Row],[Report Date]])=1,"Weekend",IF(WEEKDAY(ReportDate[[#This Row],[Report Date]])=7,"Weekend","Weekday"))</f>
        <v>Weekday</v>
      </c>
    </row>
    <row r="92" spans="1:17" x14ac:dyDescent="0.2">
      <c r="A92" s="48" t="s">
        <v>171</v>
      </c>
      <c r="L92" s="8">
        <v>44287</v>
      </c>
      <c r="M92" s="35">
        <f>YEAR(ReportDate[[#This Row],[Report Date]])</f>
        <v>2021</v>
      </c>
      <c r="N92" s="36" t="str">
        <f>_xlfn.XLOOKUP(MONTH(ReportDate[[#This Row],[Report Date]]),Months[Mon '#],Months[Month])</f>
        <v>April</v>
      </c>
      <c r="O92" s="8" t="str">
        <f>_xlfn.XLOOKUP(WEEKNUM(ReportDate[[#This Row],[Report Date]]),WeekFormat[Week Num],WeekFormat[Week of])</f>
        <v>14. Mar 28-Apr 03, 21</v>
      </c>
      <c r="P92" s="37">
        <f>DAY(ReportDate[[#This Row],[Report Date]])</f>
        <v>1</v>
      </c>
      <c r="Q92" s="35" t="str">
        <f>IF(WEEKDAY(ReportDate[[#This Row],[Report Date]])=1,"Weekend",IF(WEEKDAY(ReportDate[[#This Row],[Report Date]])=7,"Weekend","Weekday"))</f>
        <v>Weekday</v>
      </c>
    </row>
    <row r="93" spans="1:17" x14ac:dyDescent="0.2">
      <c r="A93" s="47" t="s">
        <v>2</v>
      </c>
      <c r="L93" s="8">
        <v>44288</v>
      </c>
      <c r="M93" s="35">
        <f>YEAR(ReportDate[[#This Row],[Report Date]])</f>
        <v>2021</v>
      </c>
      <c r="N93" s="36" t="str">
        <f>_xlfn.XLOOKUP(MONTH(ReportDate[[#This Row],[Report Date]]),Months[Mon '#],Months[Month])</f>
        <v>April</v>
      </c>
      <c r="O93" s="8" t="str">
        <f>_xlfn.XLOOKUP(WEEKNUM(ReportDate[[#This Row],[Report Date]]),WeekFormat[Week Num],WeekFormat[Week of])</f>
        <v>14. Mar 28-Apr 03, 21</v>
      </c>
      <c r="P93" s="37">
        <f>DAY(ReportDate[[#This Row],[Report Date]])</f>
        <v>2</v>
      </c>
      <c r="Q93" s="35" t="str">
        <f>IF(WEEKDAY(ReportDate[[#This Row],[Report Date]])=1,"Weekend",IF(WEEKDAY(ReportDate[[#This Row],[Report Date]])=7,"Weekend","Weekday"))</f>
        <v>Weekday</v>
      </c>
    </row>
    <row r="94" spans="1:17" x14ac:dyDescent="0.2">
      <c r="A94" s="48" t="s">
        <v>111</v>
      </c>
      <c r="L94" s="8">
        <v>44289</v>
      </c>
      <c r="M94" s="35">
        <f>YEAR(ReportDate[[#This Row],[Report Date]])</f>
        <v>2021</v>
      </c>
      <c r="N94" s="36" t="str">
        <f>_xlfn.XLOOKUP(MONTH(ReportDate[[#This Row],[Report Date]]),Months[Mon '#],Months[Month])</f>
        <v>April</v>
      </c>
      <c r="O94" s="8" t="str">
        <f>_xlfn.XLOOKUP(WEEKNUM(ReportDate[[#This Row],[Report Date]]),WeekFormat[Week Num],WeekFormat[Week of])</f>
        <v>14. Mar 28-Apr 03, 21</v>
      </c>
      <c r="P94" s="37">
        <f>DAY(ReportDate[[#This Row],[Report Date]])</f>
        <v>3</v>
      </c>
      <c r="Q94" s="35" t="str">
        <f>IF(WEEKDAY(ReportDate[[#This Row],[Report Date]])=1,"Weekend",IF(WEEKDAY(ReportDate[[#This Row],[Report Date]])=7,"Weekend","Weekday"))</f>
        <v>Weekend</v>
      </c>
    </row>
    <row r="95" spans="1:17" x14ac:dyDescent="0.2">
      <c r="A95" s="47" t="s">
        <v>160</v>
      </c>
      <c r="L95" s="8">
        <v>44290</v>
      </c>
      <c r="M95" s="35">
        <f>YEAR(ReportDate[[#This Row],[Report Date]])</f>
        <v>2021</v>
      </c>
      <c r="N95" s="36" t="str">
        <f>_xlfn.XLOOKUP(MONTH(ReportDate[[#This Row],[Report Date]]),Months[Mon '#],Months[Month])</f>
        <v>April</v>
      </c>
      <c r="O95" s="8" t="str">
        <f>_xlfn.XLOOKUP(WEEKNUM(ReportDate[[#This Row],[Report Date]]),WeekFormat[Week Num],WeekFormat[Week of])</f>
        <v>15. Apr 04-Apr 10, 21</v>
      </c>
      <c r="P95" s="37">
        <f>DAY(ReportDate[[#This Row],[Report Date]])</f>
        <v>4</v>
      </c>
      <c r="Q95" s="35" t="str">
        <f>IF(WEEKDAY(ReportDate[[#This Row],[Report Date]])=1,"Weekend",IF(WEEKDAY(ReportDate[[#This Row],[Report Date]])=7,"Weekend","Weekday"))</f>
        <v>Weekend</v>
      </c>
    </row>
    <row r="96" spans="1:17" x14ac:dyDescent="0.2">
      <c r="A96" s="49" t="s">
        <v>130</v>
      </c>
      <c r="L96" s="8">
        <v>44291</v>
      </c>
      <c r="M96" s="35">
        <f>YEAR(ReportDate[[#This Row],[Report Date]])</f>
        <v>2021</v>
      </c>
      <c r="N96" s="36" t="str">
        <f>_xlfn.XLOOKUP(MONTH(ReportDate[[#This Row],[Report Date]]),Months[Mon '#],Months[Month])</f>
        <v>April</v>
      </c>
      <c r="O96" s="8" t="str">
        <f>_xlfn.XLOOKUP(WEEKNUM(ReportDate[[#This Row],[Report Date]]),WeekFormat[Week Num],WeekFormat[Week of])</f>
        <v>15. Apr 04-Apr 10, 21</v>
      </c>
      <c r="P96" s="37">
        <f>DAY(ReportDate[[#This Row],[Report Date]])</f>
        <v>5</v>
      </c>
      <c r="Q96" s="35" t="str">
        <f>IF(WEEKDAY(ReportDate[[#This Row],[Report Date]])=1,"Weekend",IF(WEEKDAY(ReportDate[[#This Row],[Report Date]])=7,"Weekend","Weekday"))</f>
        <v>Weekday</v>
      </c>
    </row>
    <row r="97" spans="1:17" x14ac:dyDescent="0.2">
      <c r="A97" s="47" t="s">
        <v>343</v>
      </c>
      <c r="L97" s="8">
        <v>44292</v>
      </c>
      <c r="M97" s="35">
        <f>YEAR(ReportDate[[#This Row],[Report Date]])</f>
        <v>2021</v>
      </c>
      <c r="N97" s="36" t="str">
        <f>_xlfn.XLOOKUP(MONTH(ReportDate[[#This Row],[Report Date]]),Months[Mon '#],Months[Month])</f>
        <v>April</v>
      </c>
      <c r="O97" s="8" t="str">
        <f>_xlfn.XLOOKUP(WEEKNUM(ReportDate[[#This Row],[Report Date]]),WeekFormat[Week Num],WeekFormat[Week of])</f>
        <v>15. Apr 04-Apr 10, 21</v>
      </c>
      <c r="P97" s="37">
        <f>DAY(ReportDate[[#This Row],[Report Date]])</f>
        <v>6</v>
      </c>
      <c r="Q97" s="35" t="str">
        <f>IF(WEEKDAY(ReportDate[[#This Row],[Report Date]])=1,"Weekend",IF(WEEKDAY(ReportDate[[#This Row],[Report Date]])=7,"Weekend","Weekday"))</f>
        <v>Weekday</v>
      </c>
    </row>
    <row r="98" spans="1:17" x14ac:dyDescent="0.2">
      <c r="A98" s="48" t="s">
        <v>3</v>
      </c>
      <c r="L98" s="8">
        <v>44293</v>
      </c>
      <c r="M98" s="35">
        <f>YEAR(ReportDate[[#This Row],[Report Date]])</f>
        <v>2021</v>
      </c>
      <c r="N98" s="36" t="str">
        <f>_xlfn.XLOOKUP(MONTH(ReportDate[[#This Row],[Report Date]]),Months[Mon '#],Months[Month])</f>
        <v>April</v>
      </c>
      <c r="O98" s="8" t="str">
        <f>_xlfn.XLOOKUP(WEEKNUM(ReportDate[[#This Row],[Report Date]]),WeekFormat[Week Num],WeekFormat[Week of])</f>
        <v>15. Apr 04-Apr 10, 21</v>
      </c>
      <c r="P98" s="37">
        <f>DAY(ReportDate[[#This Row],[Report Date]])</f>
        <v>7</v>
      </c>
      <c r="Q98" s="35" t="str">
        <f>IF(WEEKDAY(ReportDate[[#This Row],[Report Date]])=1,"Weekend",IF(WEEKDAY(ReportDate[[#This Row],[Report Date]])=7,"Weekend","Weekday"))</f>
        <v>Weekday</v>
      </c>
    </row>
    <row r="99" spans="1:17" x14ac:dyDescent="0.2">
      <c r="A99" s="50" t="s">
        <v>131</v>
      </c>
      <c r="L99" s="8">
        <v>44294</v>
      </c>
      <c r="M99" s="35">
        <f>YEAR(ReportDate[[#This Row],[Report Date]])</f>
        <v>2021</v>
      </c>
      <c r="N99" s="36" t="str">
        <f>_xlfn.XLOOKUP(MONTH(ReportDate[[#This Row],[Report Date]]),Months[Mon '#],Months[Month])</f>
        <v>April</v>
      </c>
      <c r="O99" s="8" t="str">
        <f>_xlfn.XLOOKUP(WEEKNUM(ReportDate[[#This Row],[Report Date]]),WeekFormat[Week Num],WeekFormat[Week of])</f>
        <v>15. Apr 04-Apr 10, 21</v>
      </c>
      <c r="P99" s="37">
        <f>DAY(ReportDate[[#This Row],[Report Date]])</f>
        <v>8</v>
      </c>
      <c r="Q99" s="35" t="str">
        <f>IF(WEEKDAY(ReportDate[[#This Row],[Report Date]])=1,"Weekend",IF(WEEKDAY(ReportDate[[#This Row],[Report Date]])=7,"Weekend","Weekday"))</f>
        <v>Weekday</v>
      </c>
    </row>
    <row r="100" spans="1:17" x14ac:dyDescent="0.2">
      <c r="A100" s="48" t="s">
        <v>112</v>
      </c>
      <c r="L100" s="8">
        <v>44295</v>
      </c>
      <c r="M100" s="35">
        <f>YEAR(ReportDate[[#This Row],[Report Date]])</f>
        <v>2021</v>
      </c>
      <c r="N100" s="36" t="str">
        <f>_xlfn.XLOOKUP(MONTH(ReportDate[[#This Row],[Report Date]]),Months[Mon '#],Months[Month])</f>
        <v>April</v>
      </c>
      <c r="O100" s="8" t="str">
        <f>_xlfn.XLOOKUP(WEEKNUM(ReportDate[[#This Row],[Report Date]]),WeekFormat[Week Num],WeekFormat[Week of])</f>
        <v>15. Apr 04-Apr 10, 21</v>
      </c>
      <c r="P100" s="37">
        <f>DAY(ReportDate[[#This Row],[Report Date]])</f>
        <v>9</v>
      </c>
      <c r="Q100" s="35" t="str">
        <f>IF(WEEKDAY(ReportDate[[#This Row],[Report Date]])=1,"Weekend",IF(WEEKDAY(ReportDate[[#This Row],[Report Date]])=7,"Weekend","Weekday"))</f>
        <v>Weekday</v>
      </c>
    </row>
    <row r="101" spans="1:17" x14ac:dyDescent="0.2">
      <c r="A101" s="51" t="s">
        <v>101</v>
      </c>
      <c r="L101" s="8">
        <v>44296</v>
      </c>
      <c r="M101" s="35">
        <f>YEAR(ReportDate[[#This Row],[Report Date]])</f>
        <v>2021</v>
      </c>
      <c r="N101" s="36" t="str">
        <f>_xlfn.XLOOKUP(MONTH(ReportDate[[#This Row],[Report Date]]),Months[Mon '#],Months[Month])</f>
        <v>April</v>
      </c>
      <c r="O101" s="8" t="str">
        <f>_xlfn.XLOOKUP(WEEKNUM(ReportDate[[#This Row],[Report Date]]),WeekFormat[Week Num],WeekFormat[Week of])</f>
        <v>15. Apr 04-Apr 10, 21</v>
      </c>
      <c r="P101" s="37">
        <f>DAY(ReportDate[[#This Row],[Report Date]])</f>
        <v>10</v>
      </c>
      <c r="Q101" s="35" t="str">
        <f>IF(WEEKDAY(ReportDate[[#This Row],[Report Date]])=1,"Weekend",IF(WEEKDAY(ReportDate[[#This Row],[Report Date]])=7,"Weekend","Weekday"))</f>
        <v>Weekend</v>
      </c>
    </row>
    <row r="102" spans="1:17" x14ac:dyDescent="0.2">
      <c r="A102" s="48" t="s">
        <v>54</v>
      </c>
      <c r="L102" s="8">
        <v>44297</v>
      </c>
      <c r="M102" s="35">
        <f>YEAR(ReportDate[[#This Row],[Report Date]])</f>
        <v>2021</v>
      </c>
      <c r="N102" s="36" t="str">
        <f>_xlfn.XLOOKUP(MONTH(ReportDate[[#This Row],[Report Date]]),Months[Mon '#],Months[Month])</f>
        <v>April</v>
      </c>
      <c r="O102" s="8" t="str">
        <f>_xlfn.XLOOKUP(WEEKNUM(ReportDate[[#This Row],[Report Date]]),WeekFormat[Week Num],WeekFormat[Week of])</f>
        <v>16. Apr 11-Apr 17, 21</v>
      </c>
      <c r="P102" s="37">
        <f>DAY(ReportDate[[#This Row],[Report Date]])</f>
        <v>11</v>
      </c>
      <c r="Q102" s="35" t="str">
        <f>IF(WEEKDAY(ReportDate[[#This Row],[Report Date]])=1,"Weekend",IF(WEEKDAY(ReportDate[[#This Row],[Report Date]])=7,"Weekend","Weekday"))</f>
        <v>Weekend</v>
      </c>
    </row>
    <row r="103" spans="1:17" x14ac:dyDescent="0.2">
      <c r="A103" s="47" t="s">
        <v>4</v>
      </c>
      <c r="L103" s="8">
        <v>44298</v>
      </c>
      <c r="M103" s="35">
        <f>YEAR(ReportDate[[#This Row],[Report Date]])</f>
        <v>2021</v>
      </c>
      <c r="N103" s="36" t="str">
        <f>_xlfn.XLOOKUP(MONTH(ReportDate[[#This Row],[Report Date]]),Months[Mon '#],Months[Month])</f>
        <v>April</v>
      </c>
      <c r="O103" s="8" t="str">
        <f>_xlfn.XLOOKUP(WEEKNUM(ReportDate[[#This Row],[Report Date]]),WeekFormat[Week Num],WeekFormat[Week of])</f>
        <v>16. Apr 11-Apr 17, 21</v>
      </c>
      <c r="P103" s="37">
        <f>DAY(ReportDate[[#This Row],[Report Date]])</f>
        <v>12</v>
      </c>
      <c r="Q103" s="35" t="str">
        <f>IF(WEEKDAY(ReportDate[[#This Row],[Report Date]])=1,"Weekend",IF(WEEKDAY(ReportDate[[#This Row],[Report Date]])=7,"Weekend","Weekday"))</f>
        <v>Weekday</v>
      </c>
    </row>
    <row r="104" spans="1:17" x14ac:dyDescent="0.2">
      <c r="A104" s="48" t="s">
        <v>344</v>
      </c>
      <c r="L104" s="8">
        <v>44299</v>
      </c>
      <c r="M104" s="35">
        <f>YEAR(ReportDate[[#This Row],[Report Date]])</f>
        <v>2021</v>
      </c>
      <c r="N104" s="36" t="str">
        <f>_xlfn.XLOOKUP(MONTH(ReportDate[[#This Row],[Report Date]]),Months[Mon '#],Months[Month])</f>
        <v>April</v>
      </c>
      <c r="O104" s="8" t="str">
        <f>_xlfn.XLOOKUP(WEEKNUM(ReportDate[[#This Row],[Report Date]]),WeekFormat[Week Num],WeekFormat[Week of])</f>
        <v>16. Apr 11-Apr 17, 21</v>
      </c>
      <c r="P104" s="37">
        <f>DAY(ReportDate[[#This Row],[Report Date]])</f>
        <v>13</v>
      </c>
      <c r="Q104" s="35" t="str">
        <f>IF(WEEKDAY(ReportDate[[#This Row],[Report Date]])=1,"Weekend",IF(WEEKDAY(ReportDate[[#This Row],[Report Date]])=7,"Weekend","Weekday"))</f>
        <v>Weekday</v>
      </c>
    </row>
    <row r="105" spans="1:17" x14ac:dyDescent="0.2">
      <c r="A105" s="47" t="s">
        <v>2840</v>
      </c>
      <c r="L105" s="8">
        <v>44300</v>
      </c>
      <c r="M105" s="35">
        <f>YEAR(ReportDate[[#This Row],[Report Date]])</f>
        <v>2021</v>
      </c>
      <c r="N105" s="36" t="str">
        <f>_xlfn.XLOOKUP(MONTH(ReportDate[[#This Row],[Report Date]]),Months[Mon '#],Months[Month])</f>
        <v>April</v>
      </c>
      <c r="O105" s="8" t="str">
        <f>_xlfn.XLOOKUP(WEEKNUM(ReportDate[[#This Row],[Report Date]]),WeekFormat[Week Num],WeekFormat[Week of])</f>
        <v>16. Apr 11-Apr 17, 21</v>
      </c>
      <c r="P105" s="37">
        <f>DAY(ReportDate[[#This Row],[Report Date]])</f>
        <v>14</v>
      </c>
      <c r="Q105" s="35" t="str">
        <f>IF(WEEKDAY(ReportDate[[#This Row],[Report Date]])=1,"Weekend",IF(WEEKDAY(ReportDate[[#This Row],[Report Date]])=7,"Weekend","Weekday"))</f>
        <v>Weekday</v>
      </c>
    </row>
    <row r="106" spans="1:17" x14ac:dyDescent="0.2">
      <c r="A106" s="48" t="s">
        <v>60</v>
      </c>
      <c r="L106" s="8">
        <v>44301</v>
      </c>
      <c r="M106" s="35">
        <f>YEAR(ReportDate[[#This Row],[Report Date]])</f>
        <v>2021</v>
      </c>
      <c r="N106" s="36" t="str">
        <f>_xlfn.XLOOKUP(MONTH(ReportDate[[#This Row],[Report Date]]),Months[Mon '#],Months[Month])</f>
        <v>April</v>
      </c>
      <c r="O106" s="8" t="str">
        <f>_xlfn.XLOOKUP(WEEKNUM(ReportDate[[#This Row],[Report Date]]),WeekFormat[Week Num],WeekFormat[Week of])</f>
        <v>16. Apr 11-Apr 17, 21</v>
      </c>
      <c r="P106" s="37">
        <f>DAY(ReportDate[[#This Row],[Report Date]])</f>
        <v>15</v>
      </c>
      <c r="Q106" s="35" t="str">
        <f>IF(WEEKDAY(ReportDate[[#This Row],[Report Date]])=1,"Weekend",IF(WEEKDAY(ReportDate[[#This Row],[Report Date]])=7,"Weekend","Weekday"))</f>
        <v>Weekday</v>
      </c>
    </row>
    <row r="107" spans="1:17" x14ac:dyDescent="0.2">
      <c r="A107" s="50" t="s">
        <v>132</v>
      </c>
      <c r="L107" s="8">
        <v>44302</v>
      </c>
      <c r="M107" s="35">
        <f>YEAR(ReportDate[[#This Row],[Report Date]])</f>
        <v>2021</v>
      </c>
      <c r="N107" s="36" t="str">
        <f>_xlfn.XLOOKUP(MONTH(ReportDate[[#This Row],[Report Date]]),Months[Mon '#],Months[Month])</f>
        <v>April</v>
      </c>
      <c r="O107" s="8" t="str">
        <f>_xlfn.XLOOKUP(WEEKNUM(ReportDate[[#This Row],[Report Date]]),WeekFormat[Week Num],WeekFormat[Week of])</f>
        <v>16. Apr 11-Apr 17, 21</v>
      </c>
      <c r="P107" s="37">
        <f>DAY(ReportDate[[#This Row],[Report Date]])</f>
        <v>16</v>
      </c>
      <c r="Q107" s="35" t="str">
        <f>IF(WEEKDAY(ReportDate[[#This Row],[Report Date]])=1,"Weekend",IF(WEEKDAY(ReportDate[[#This Row],[Report Date]])=7,"Weekend","Weekday"))</f>
        <v>Weekday</v>
      </c>
    </row>
    <row r="108" spans="1:17" x14ac:dyDescent="0.2">
      <c r="A108" s="48" t="s">
        <v>2841</v>
      </c>
      <c r="L108" s="8">
        <v>44303</v>
      </c>
      <c r="M108" s="35">
        <f>YEAR(ReportDate[[#This Row],[Report Date]])</f>
        <v>2021</v>
      </c>
      <c r="N108" s="36" t="str">
        <f>_xlfn.XLOOKUP(MONTH(ReportDate[[#This Row],[Report Date]]),Months[Mon '#],Months[Month])</f>
        <v>April</v>
      </c>
      <c r="O108" s="8" t="str">
        <f>_xlfn.XLOOKUP(WEEKNUM(ReportDate[[#This Row],[Report Date]]),WeekFormat[Week Num],WeekFormat[Week of])</f>
        <v>16. Apr 11-Apr 17, 21</v>
      </c>
      <c r="P108" s="37">
        <f>DAY(ReportDate[[#This Row],[Report Date]])</f>
        <v>17</v>
      </c>
      <c r="Q108" s="35" t="str">
        <f>IF(WEEKDAY(ReportDate[[#This Row],[Report Date]])=1,"Weekend",IF(WEEKDAY(ReportDate[[#This Row],[Report Date]])=7,"Weekend","Weekday"))</f>
        <v>Weekend</v>
      </c>
    </row>
    <row r="109" spans="1:17" x14ac:dyDescent="0.2">
      <c r="A109" s="47" t="s">
        <v>5</v>
      </c>
      <c r="L109" s="8">
        <v>44304</v>
      </c>
      <c r="M109" s="35">
        <f>YEAR(ReportDate[[#This Row],[Report Date]])</f>
        <v>2021</v>
      </c>
      <c r="N109" s="36" t="str">
        <f>_xlfn.XLOOKUP(MONTH(ReportDate[[#This Row],[Report Date]]),Months[Mon '#],Months[Month])</f>
        <v>April</v>
      </c>
      <c r="O109" s="8" t="str">
        <f>_xlfn.XLOOKUP(WEEKNUM(ReportDate[[#This Row],[Report Date]]),WeekFormat[Week Num],WeekFormat[Week of])</f>
        <v>17. Apr 18-Apr 24, 21</v>
      </c>
      <c r="P109" s="37">
        <f>DAY(ReportDate[[#This Row],[Report Date]])</f>
        <v>18</v>
      </c>
      <c r="Q109" s="35" t="str">
        <f>IF(WEEKDAY(ReportDate[[#This Row],[Report Date]])=1,"Weekend",IF(WEEKDAY(ReportDate[[#This Row],[Report Date]])=7,"Weekend","Weekday"))</f>
        <v>Weekend</v>
      </c>
    </row>
    <row r="110" spans="1:17" x14ac:dyDescent="0.2">
      <c r="A110" s="48" t="s">
        <v>345</v>
      </c>
      <c r="L110" s="8">
        <v>44305</v>
      </c>
      <c r="M110" s="35">
        <f>YEAR(ReportDate[[#This Row],[Report Date]])</f>
        <v>2021</v>
      </c>
      <c r="N110" s="36" t="str">
        <f>_xlfn.XLOOKUP(MONTH(ReportDate[[#This Row],[Report Date]]),Months[Mon '#],Months[Month])</f>
        <v>April</v>
      </c>
      <c r="O110" s="8" t="str">
        <f>_xlfn.XLOOKUP(WEEKNUM(ReportDate[[#This Row],[Report Date]]),WeekFormat[Week Num],WeekFormat[Week of])</f>
        <v>17. Apr 18-Apr 24, 21</v>
      </c>
      <c r="P110" s="37">
        <f>DAY(ReportDate[[#This Row],[Report Date]])</f>
        <v>19</v>
      </c>
      <c r="Q110" s="35" t="str">
        <f>IF(WEEKDAY(ReportDate[[#This Row],[Report Date]])=1,"Weekend",IF(WEEKDAY(ReportDate[[#This Row],[Report Date]])=7,"Weekend","Weekday"))</f>
        <v>Weekday</v>
      </c>
    </row>
    <row r="111" spans="1:17" x14ac:dyDescent="0.2">
      <c r="A111" s="47" t="s">
        <v>146</v>
      </c>
      <c r="L111" s="8">
        <v>44306</v>
      </c>
      <c r="M111" s="35">
        <f>YEAR(ReportDate[[#This Row],[Report Date]])</f>
        <v>2021</v>
      </c>
      <c r="N111" s="36" t="str">
        <f>_xlfn.XLOOKUP(MONTH(ReportDate[[#This Row],[Report Date]]),Months[Mon '#],Months[Month])</f>
        <v>April</v>
      </c>
      <c r="O111" s="8" t="str">
        <f>_xlfn.XLOOKUP(WEEKNUM(ReportDate[[#This Row],[Report Date]]),WeekFormat[Week Num],WeekFormat[Week of])</f>
        <v>17. Apr 18-Apr 24, 21</v>
      </c>
      <c r="P111" s="37">
        <f>DAY(ReportDate[[#This Row],[Report Date]])</f>
        <v>20</v>
      </c>
      <c r="Q111" s="35" t="str">
        <f>IF(WEEKDAY(ReportDate[[#This Row],[Report Date]])=1,"Weekend",IF(WEEKDAY(ReportDate[[#This Row],[Report Date]])=7,"Weekend","Weekday"))</f>
        <v>Weekday</v>
      </c>
    </row>
    <row r="112" spans="1:17" x14ac:dyDescent="0.2">
      <c r="A112" s="48" t="s">
        <v>161</v>
      </c>
      <c r="L112" s="8">
        <v>44307</v>
      </c>
      <c r="M112" s="35">
        <f>YEAR(ReportDate[[#This Row],[Report Date]])</f>
        <v>2021</v>
      </c>
      <c r="N112" s="36" t="str">
        <f>_xlfn.XLOOKUP(MONTH(ReportDate[[#This Row],[Report Date]]),Months[Mon '#],Months[Month])</f>
        <v>April</v>
      </c>
      <c r="O112" s="8" t="str">
        <f>_xlfn.XLOOKUP(WEEKNUM(ReportDate[[#This Row],[Report Date]]),WeekFormat[Week Num],WeekFormat[Week of])</f>
        <v>17. Apr 18-Apr 24, 21</v>
      </c>
      <c r="P112" s="37">
        <f>DAY(ReportDate[[#This Row],[Report Date]])</f>
        <v>21</v>
      </c>
      <c r="Q112" s="35" t="str">
        <f>IF(WEEKDAY(ReportDate[[#This Row],[Report Date]])=1,"Weekend",IF(WEEKDAY(ReportDate[[#This Row],[Report Date]])=7,"Weekend","Weekday"))</f>
        <v>Weekday</v>
      </c>
    </row>
    <row r="113" spans="1:17" x14ac:dyDescent="0.2">
      <c r="A113" s="51" t="s">
        <v>102</v>
      </c>
      <c r="L113" s="8">
        <v>44308</v>
      </c>
      <c r="M113" s="35">
        <f>YEAR(ReportDate[[#This Row],[Report Date]])</f>
        <v>2021</v>
      </c>
      <c r="N113" s="36" t="str">
        <f>_xlfn.XLOOKUP(MONTH(ReportDate[[#This Row],[Report Date]]),Months[Mon '#],Months[Month])</f>
        <v>April</v>
      </c>
      <c r="O113" s="8" t="str">
        <f>_xlfn.XLOOKUP(WEEKNUM(ReportDate[[#This Row],[Report Date]]),WeekFormat[Week Num],WeekFormat[Week of])</f>
        <v>17. Apr 18-Apr 24, 21</v>
      </c>
      <c r="P113" s="37">
        <f>DAY(ReportDate[[#This Row],[Report Date]])</f>
        <v>22</v>
      </c>
      <c r="Q113" s="35" t="str">
        <f>IF(WEEKDAY(ReportDate[[#This Row],[Report Date]])=1,"Weekend",IF(WEEKDAY(ReportDate[[#This Row],[Report Date]])=7,"Weekend","Weekday"))</f>
        <v>Weekday</v>
      </c>
    </row>
    <row r="114" spans="1:17" x14ac:dyDescent="0.2">
      <c r="A114" s="48" t="s">
        <v>6</v>
      </c>
      <c r="L114" s="8">
        <v>44309</v>
      </c>
      <c r="M114" s="35">
        <f>YEAR(ReportDate[[#This Row],[Report Date]])</f>
        <v>2021</v>
      </c>
      <c r="N114" s="36" t="str">
        <f>_xlfn.XLOOKUP(MONTH(ReportDate[[#This Row],[Report Date]]),Months[Mon '#],Months[Month])</f>
        <v>April</v>
      </c>
      <c r="O114" s="8" t="str">
        <f>_xlfn.XLOOKUP(WEEKNUM(ReportDate[[#This Row],[Report Date]]),WeekFormat[Week Num],WeekFormat[Week of])</f>
        <v>17. Apr 18-Apr 24, 21</v>
      </c>
      <c r="P114" s="37">
        <f>DAY(ReportDate[[#This Row],[Report Date]])</f>
        <v>23</v>
      </c>
      <c r="Q114" s="35" t="str">
        <f>IF(WEEKDAY(ReportDate[[#This Row],[Report Date]])=1,"Weekend",IF(WEEKDAY(ReportDate[[#This Row],[Report Date]])=7,"Weekend","Weekday"))</f>
        <v>Weekday</v>
      </c>
    </row>
    <row r="115" spans="1:17" x14ac:dyDescent="0.2">
      <c r="A115" s="52" t="s">
        <v>78</v>
      </c>
      <c r="L115" s="8">
        <v>44310</v>
      </c>
      <c r="M115" s="35">
        <f>YEAR(ReportDate[[#This Row],[Report Date]])</f>
        <v>2021</v>
      </c>
      <c r="N115" s="36" t="str">
        <f>_xlfn.XLOOKUP(MONTH(ReportDate[[#This Row],[Report Date]]),Months[Mon '#],Months[Month])</f>
        <v>April</v>
      </c>
      <c r="O115" s="8" t="str">
        <f>_xlfn.XLOOKUP(WEEKNUM(ReportDate[[#This Row],[Report Date]]),WeekFormat[Week Num],WeekFormat[Week of])</f>
        <v>17. Apr 18-Apr 24, 21</v>
      </c>
      <c r="P115" s="37">
        <f>DAY(ReportDate[[#This Row],[Report Date]])</f>
        <v>24</v>
      </c>
      <c r="Q115" s="35" t="str">
        <f>IF(WEEKDAY(ReportDate[[#This Row],[Report Date]])=1,"Weekend",IF(WEEKDAY(ReportDate[[#This Row],[Report Date]])=7,"Weekend","Weekday"))</f>
        <v>Weekend</v>
      </c>
    </row>
    <row r="116" spans="1:17" x14ac:dyDescent="0.2">
      <c r="A116" s="48" t="s">
        <v>7</v>
      </c>
      <c r="L116" s="8">
        <v>44311</v>
      </c>
      <c r="M116" s="35">
        <f>YEAR(ReportDate[[#This Row],[Report Date]])</f>
        <v>2021</v>
      </c>
      <c r="N116" s="36" t="str">
        <f>_xlfn.XLOOKUP(MONTH(ReportDate[[#This Row],[Report Date]]),Months[Mon '#],Months[Month])</f>
        <v>April</v>
      </c>
      <c r="O116" s="8" t="str">
        <f>_xlfn.XLOOKUP(WEEKNUM(ReportDate[[#This Row],[Report Date]]),WeekFormat[Week Num],WeekFormat[Week of])</f>
        <v>18. Apr 25-May 01, 21</v>
      </c>
      <c r="P116" s="37">
        <f>DAY(ReportDate[[#This Row],[Report Date]])</f>
        <v>25</v>
      </c>
      <c r="Q116" s="35" t="str">
        <f>IF(WEEKDAY(ReportDate[[#This Row],[Report Date]])=1,"Weekend",IF(WEEKDAY(ReportDate[[#This Row],[Report Date]])=7,"Weekend","Weekday"))</f>
        <v>Weekend</v>
      </c>
    </row>
    <row r="117" spans="1:17" x14ac:dyDescent="0.2">
      <c r="A117" s="52" t="s">
        <v>74</v>
      </c>
      <c r="L117" s="8">
        <v>44312</v>
      </c>
      <c r="M117" s="35">
        <f>YEAR(ReportDate[[#This Row],[Report Date]])</f>
        <v>2021</v>
      </c>
      <c r="N117" s="36" t="str">
        <f>_xlfn.XLOOKUP(MONTH(ReportDate[[#This Row],[Report Date]]),Months[Mon '#],Months[Month])</f>
        <v>April</v>
      </c>
      <c r="O117" s="8" t="str">
        <f>_xlfn.XLOOKUP(WEEKNUM(ReportDate[[#This Row],[Report Date]]),WeekFormat[Week Num],WeekFormat[Week of])</f>
        <v>18. Apr 25-May 01, 21</v>
      </c>
      <c r="P117" s="37">
        <f>DAY(ReportDate[[#This Row],[Report Date]])</f>
        <v>26</v>
      </c>
      <c r="Q117" s="35" t="str">
        <f>IF(WEEKDAY(ReportDate[[#This Row],[Report Date]])=1,"Weekend",IF(WEEKDAY(ReportDate[[#This Row],[Report Date]])=7,"Weekend","Weekday"))</f>
        <v>Weekday</v>
      </c>
    </row>
    <row r="118" spans="1:17" x14ac:dyDescent="0.2">
      <c r="A118" s="48" t="s">
        <v>8</v>
      </c>
      <c r="L118" s="8">
        <v>44313</v>
      </c>
      <c r="M118" s="35">
        <f>YEAR(ReportDate[[#This Row],[Report Date]])</f>
        <v>2021</v>
      </c>
      <c r="N118" s="36" t="str">
        <f>_xlfn.XLOOKUP(MONTH(ReportDate[[#This Row],[Report Date]]),Months[Mon '#],Months[Month])</f>
        <v>April</v>
      </c>
      <c r="O118" s="8" t="str">
        <f>_xlfn.XLOOKUP(WEEKNUM(ReportDate[[#This Row],[Report Date]]),WeekFormat[Week Num],WeekFormat[Week of])</f>
        <v>18. Apr 25-May 01, 21</v>
      </c>
      <c r="P118" s="37">
        <f>DAY(ReportDate[[#This Row],[Report Date]])</f>
        <v>27</v>
      </c>
      <c r="Q118" s="35" t="str">
        <f>IF(WEEKDAY(ReportDate[[#This Row],[Report Date]])=1,"Weekend",IF(WEEKDAY(ReportDate[[#This Row],[Report Date]])=7,"Weekend","Weekday"))</f>
        <v>Weekday</v>
      </c>
    </row>
    <row r="119" spans="1:17" x14ac:dyDescent="0.2">
      <c r="A119" s="50" t="s">
        <v>133</v>
      </c>
      <c r="L119" s="8">
        <v>44314</v>
      </c>
      <c r="M119" s="35">
        <f>YEAR(ReportDate[[#This Row],[Report Date]])</f>
        <v>2021</v>
      </c>
      <c r="N119" s="36" t="str">
        <f>_xlfn.XLOOKUP(MONTH(ReportDate[[#This Row],[Report Date]]),Months[Mon '#],Months[Month])</f>
        <v>April</v>
      </c>
      <c r="O119" s="8" t="str">
        <f>_xlfn.XLOOKUP(WEEKNUM(ReportDate[[#This Row],[Report Date]]),WeekFormat[Week Num],WeekFormat[Week of])</f>
        <v>18. Apr 25-May 01, 21</v>
      </c>
      <c r="P119" s="37">
        <f>DAY(ReportDate[[#This Row],[Report Date]])</f>
        <v>28</v>
      </c>
      <c r="Q119" s="35" t="str">
        <f>IF(WEEKDAY(ReportDate[[#This Row],[Report Date]])=1,"Weekend",IF(WEEKDAY(ReportDate[[#This Row],[Report Date]])=7,"Weekend","Weekday"))</f>
        <v>Weekday</v>
      </c>
    </row>
    <row r="120" spans="1:17" x14ac:dyDescent="0.2">
      <c r="A120" s="48" t="s">
        <v>172</v>
      </c>
      <c r="L120" s="8">
        <v>44315</v>
      </c>
      <c r="M120" s="35">
        <f>YEAR(ReportDate[[#This Row],[Report Date]])</f>
        <v>2021</v>
      </c>
      <c r="N120" s="36" t="str">
        <f>_xlfn.XLOOKUP(MONTH(ReportDate[[#This Row],[Report Date]]),Months[Mon '#],Months[Month])</f>
        <v>April</v>
      </c>
      <c r="O120" s="8" t="str">
        <f>_xlfn.XLOOKUP(WEEKNUM(ReportDate[[#This Row],[Report Date]]),WeekFormat[Week Num],WeekFormat[Week of])</f>
        <v>18. Apr 25-May 01, 21</v>
      </c>
      <c r="P120" s="37">
        <f>DAY(ReportDate[[#This Row],[Report Date]])</f>
        <v>29</v>
      </c>
      <c r="Q120" s="35" t="str">
        <f>IF(WEEKDAY(ReportDate[[#This Row],[Report Date]])=1,"Weekend",IF(WEEKDAY(ReportDate[[#This Row],[Report Date]])=7,"Weekend","Weekday"))</f>
        <v>Weekday</v>
      </c>
    </row>
    <row r="121" spans="1:17" x14ac:dyDescent="0.2">
      <c r="A121" s="47" t="s">
        <v>9</v>
      </c>
      <c r="L121" s="8">
        <v>44316</v>
      </c>
      <c r="M121" s="35">
        <f>YEAR(ReportDate[[#This Row],[Report Date]])</f>
        <v>2021</v>
      </c>
      <c r="N121" s="36" t="str">
        <f>_xlfn.XLOOKUP(MONTH(ReportDate[[#This Row],[Report Date]]),Months[Mon '#],Months[Month])</f>
        <v>April</v>
      </c>
      <c r="O121" s="8" t="str">
        <f>_xlfn.XLOOKUP(WEEKNUM(ReportDate[[#This Row],[Report Date]]),WeekFormat[Week Num],WeekFormat[Week of])</f>
        <v>18. Apr 25-May 01, 21</v>
      </c>
      <c r="P121" s="37">
        <f>DAY(ReportDate[[#This Row],[Report Date]])</f>
        <v>30</v>
      </c>
      <c r="Q121" s="35" t="str">
        <f>IF(WEEKDAY(ReportDate[[#This Row],[Report Date]])=1,"Weekend",IF(WEEKDAY(ReportDate[[#This Row],[Report Date]])=7,"Weekend","Weekday"))</f>
        <v>Weekday</v>
      </c>
    </row>
    <row r="122" spans="1:17" x14ac:dyDescent="0.2">
      <c r="A122" s="48" t="s">
        <v>10</v>
      </c>
      <c r="L122" s="8">
        <v>44317</v>
      </c>
      <c r="M122" s="35">
        <f>YEAR(ReportDate[[#This Row],[Report Date]])</f>
        <v>2021</v>
      </c>
      <c r="N122" s="36" t="str">
        <f>_xlfn.XLOOKUP(MONTH(ReportDate[[#This Row],[Report Date]]),Months[Mon '#],Months[Month])</f>
        <v>May</v>
      </c>
      <c r="O122" s="8" t="str">
        <f>_xlfn.XLOOKUP(WEEKNUM(ReportDate[[#This Row],[Report Date]]),WeekFormat[Week Num],WeekFormat[Week of])</f>
        <v>18. Apr 25-May 01, 21</v>
      </c>
      <c r="P122" s="37">
        <f>DAY(ReportDate[[#This Row],[Report Date]])</f>
        <v>1</v>
      </c>
      <c r="Q122" s="35" t="str">
        <f>IF(WEEKDAY(ReportDate[[#This Row],[Report Date]])=1,"Weekend",IF(WEEKDAY(ReportDate[[#This Row],[Report Date]])=7,"Weekend","Weekday"))</f>
        <v>Weekend</v>
      </c>
    </row>
    <row r="123" spans="1:17" x14ac:dyDescent="0.2">
      <c r="A123" s="47" t="s">
        <v>68</v>
      </c>
      <c r="L123" s="8">
        <v>44318</v>
      </c>
      <c r="M123" s="35">
        <f>YEAR(ReportDate[[#This Row],[Report Date]])</f>
        <v>2021</v>
      </c>
      <c r="N123" s="36" t="str">
        <f>_xlfn.XLOOKUP(MONTH(ReportDate[[#This Row],[Report Date]]),Months[Mon '#],Months[Month])</f>
        <v>May</v>
      </c>
      <c r="O123" s="8" t="str">
        <f>_xlfn.XLOOKUP(WEEKNUM(ReportDate[[#This Row],[Report Date]]),WeekFormat[Week Num],WeekFormat[Week of])</f>
        <v>19. May 02-May 08, 21</v>
      </c>
      <c r="P123" s="37">
        <f>DAY(ReportDate[[#This Row],[Report Date]])</f>
        <v>2</v>
      </c>
      <c r="Q123" s="35" t="str">
        <f>IF(WEEKDAY(ReportDate[[#This Row],[Report Date]])=1,"Weekend",IF(WEEKDAY(ReportDate[[#This Row],[Report Date]])=7,"Weekend","Weekday"))</f>
        <v>Weekend</v>
      </c>
    </row>
    <row r="124" spans="1:17" x14ac:dyDescent="0.2">
      <c r="A124" s="48" t="s">
        <v>38</v>
      </c>
      <c r="L124" s="8">
        <v>44319</v>
      </c>
      <c r="M124" s="35">
        <f>YEAR(ReportDate[[#This Row],[Report Date]])</f>
        <v>2021</v>
      </c>
      <c r="N124" s="36" t="str">
        <f>_xlfn.XLOOKUP(MONTH(ReportDate[[#This Row],[Report Date]]),Months[Mon '#],Months[Month])</f>
        <v>May</v>
      </c>
      <c r="O124" s="8" t="str">
        <f>_xlfn.XLOOKUP(WEEKNUM(ReportDate[[#This Row],[Report Date]]),WeekFormat[Week Num],WeekFormat[Week of])</f>
        <v>19. May 02-May 08, 21</v>
      </c>
      <c r="P124" s="37">
        <f>DAY(ReportDate[[#This Row],[Report Date]])</f>
        <v>3</v>
      </c>
      <c r="Q124" s="35" t="str">
        <f>IF(WEEKDAY(ReportDate[[#This Row],[Report Date]])=1,"Weekend",IF(WEEKDAY(ReportDate[[#This Row],[Report Date]])=7,"Weekend","Weekday"))</f>
        <v>Weekday</v>
      </c>
    </row>
    <row r="125" spans="1:17" x14ac:dyDescent="0.2">
      <c r="A125" s="51" t="s">
        <v>103</v>
      </c>
      <c r="L125" s="8">
        <v>44320</v>
      </c>
      <c r="M125" s="35">
        <f>YEAR(ReportDate[[#This Row],[Report Date]])</f>
        <v>2021</v>
      </c>
      <c r="N125" s="36" t="str">
        <f>_xlfn.XLOOKUP(MONTH(ReportDate[[#This Row],[Report Date]]),Months[Mon '#],Months[Month])</f>
        <v>May</v>
      </c>
      <c r="O125" s="8" t="str">
        <f>_xlfn.XLOOKUP(WEEKNUM(ReportDate[[#This Row],[Report Date]]),WeekFormat[Week Num],WeekFormat[Week of])</f>
        <v>19. May 02-May 08, 21</v>
      </c>
      <c r="P125" s="37">
        <f>DAY(ReportDate[[#This Row],[Report Date]])</f>
        <v>4</v>
      </c>
      <c r="Q125" s="35" t="str">
        <f>IF(WEEKDAY(ReportDate[[#This Row],[Report Date]])=1,"Weekend",IF(WEEKDAY(ReportDate[[#This Row],[Report Date]])=7,"Weekend","Weekday"))</f>
        <v>Weekday</v>
      </c>
    </row>
    <row r="126" spans="1:17" x14ac:dyDescent="0.2">
      <c r="A126" s="48" t="s">
        <v>96</v>
      </c>
      <c r="L126" s="8">
        <v>44321</v>
      </c>
      <c r="M126" s="35">
        <f>YEAR(ReportDate[[#This Row],[Report Date]])</f>
        <v>2021</v>
      </c>
      <c r="N126" s="36" t="str">
        <f>_xlfn.XLOOKUP(MONTH(ReportDate[[#This Row],[Report Date]]),Months[Mon '#],Months[Month])</f>
        <v>May</v>
      </c>
      <c r="O126" s="8" t="str">
        <f>_xlfn.XLOOKUP(WEEKNUM(ReportDate[[#This Row],[Report Date]]),WeekFormat[Week Num],WeekFormat[Week of])</f>
        <v>19. May 02-May 08, 21</v>
      </c>
      <c r="P126" s="37">
        <f>DAY(ReportDate[[#This Row],[Report Date]])</f>
        <v>5</v>
      </c>
      <c r="Q126" s="35" t="str">
        <f>IF(WEEKDAY(ReportDate[[#This Row],[Report Date]])=1,"Weekend",IF(WEEKDAY(ReportDate[[#This Row],[Report Date]])=7,"Weekend","Weekday"))</f>
        <v>Weekday</v>
      </c>
    </row>
    <row r="127" spans="1:17" x14ac:dyDescent="0.2">
      <c r="A127" s="47" t="s">
        <v>113</v>
      </c>
      <c r="L127" s="8">
        <v>44322</v>
      </c>
      <c r="M127" s="35">
        <f>YEAR(ReportDate[[#This Row],[Report Date]])</f>
        <v>2021</v>
      </c>
      <c r="N127" s="36" t="str">
        <f>_xlfn.XLOOKUP(MONTH(ReportDate[[#This Row],[Report Date]]),Months[Mon '#],Months[Month])</f>
        <v>May</v>
      </c>
      <c r="O127" s="8" t="str">
        <f>_xlfn.XLOOKUP(WEEKNUM(ReportDate[[#This Row],[Report Date]]),WeekFormat[Week Num],WeekFormat[Week of])</f>
        <v>19. May 02-May 08, 21</v>
      </c>
      <c r="P127" s="37">
        <f>DAY(ReportDate[[#This Row],[Report Date]])</f>
        <v>6</v>
      </c>
      <c r="Q127" s="35" t="str">
        <f>IF(WEEKDAY(ReportDate[[#This Row],[Report Date]])=1,"Weekend",IF(WEEKDAY(ReportDate[[#This Row],[Report Date]])=7,"Weekend","Weekday"))</f>
        <v>Weekday</v>
      </c>
    </row>
    <row r="128" spans="1:17" x14ac:dyDescent="0.2">
      <c r="A128" s="49" t="s">
        <v>88</v>
      </c>
      <c r="L128" s="8">
        <v>44323</v>
      </c>
      <c r="M128" s="35">
        <f>YEAR(ReportDate[[#This Row],[Report Date]])</f>
        <v>2021</v>
      </c>
      <c r="N128" s="36" t="str">
        <f>_xlfn.XLOOKUP(MONTH(ReportDate[[#This Row],[Report Date]]),Months[Mon '#],Months[Month])</f>
        <v>May</v>
      </c>
      <c r="O128" s="8" t="str">
        <f>_xlfn.XLOOKUP(WEEKNUM(ReportDate[[#This Row],[Report Date]]),WeekFormat[Week Num],WeekFormat[Week of])</f>
        <v>19. May 02-May 08, 21</v>
      </c>
      <c r="P128" s="37">
        <f>DAY(ReportDate[[#This Row],[Report Date]])</f>
        <v>7</v>
      </c>
      <c r="Q128" s="35" t="str">
        <f>IF(WEEKDAY(ReportDate[[#This Row],[Report Date]])=1,"Weekend",IF(WEEKDAY(ReportDate[[#This Row],[Report Date]])=7,"Weekend","Weekday"))</f>
        <v>Weekday</v>
      </c>
    </row>
    <row r="129" spans="1:17" x14ac:dyDescent="0.2">
      <c r="A129" s="47" t="s">
        <v>147</v>
      </c>
      <c r="L129" s="8">
        <v>44324</v>
      </c>
      <c r="M129" s="35">
        <f>YEAR(ReportDate[[#This Row],[Report Date]])</f>
        <v>2021</v>
      </c>
      <c r="N129" s="36" t="str">
        <f>_xlfn.XLOOKUP(MONTH(ReportDate[[#This Row],[Report Date]]),Months[Mon '#],Months[Month])</f>
        <v>May</v>
      </c>
      <c r="O129" s="8" t="str">
        <f>_xlfn.XLOOKUP(WEEKNUM(ReportDate[[#This Row],[Report Date]]),WeekFormat[Week Num],WeekFormat[Week of])</f>
        <v>19. May 02-May 08, 21</v>
      </c>
      <c r="P129" s="37">
        <f>DAY(ReportDate[[#This Row],[Report Date]])</f>
        <v>8</v>
      </c>
      <c r="Q129" s="35" t="str">
        <f>IF(WEEKDAY(ReportDate[[#This Row],[Report Date]])=1,"Weekend",IF(WEEKDAY(ReportDate[[#This Row],[Report Date]])=7,"Weekend","Weekday"))</f>
        <v>Weekend</v>
      </c>
    </row>
    <row r="130" spans="1:17" x14ac:dyDescent="0.2">
      <c r="A130" s="48" t="s">
        <v>346</v>
      </c>
      <c r="L130" s="8">
        <v>44325</v>
      </c>
      <c r="M130" s="35">
        <f>YEAR(ReportDate[[#This Row],[Report Date]])</f>
        <v>2021</v>
      </c>
      <c r="N130" s="36" t="str">
        <f>_xlfn.XLOOKUP(MONTH(ReportDate[[#This Row],[Report Date]]),Months[Mon '#],Months[Month])</f>
        <v>May</v>
      </c>
      <c r="O130" s="8" t="str">
        <f>_xlfn.XLOOKUP(WEEKNUM(ReportDate[[#This Row],[Report Date]]),WeekFormat[Week Num],WeekFormat[Week of])</f>
        <v>20. May 09-May 15, 21</v>
      </c>
      <c r="P130" s="37">
        <f>DAY(ReportDate[[#This Row],[Report Date]])</f>
        <v>9</v>
      </c>
      <c r="Q130" s="35" t="str">
        <f>IF(WEEKDAY(ReportDate[[#This Row],[Report Date]])=1,"Weekend",IF(WEEKDAY(ReportDate[[#This Row],[Report Date]])=7,"Weekend","Weekday"))</f>
        <v>Weekend</v>
      </c>
    </row>
    <row r="131" spans="1:17" x14ac:dyDescent="0.2">
      <c r="A131" s="47" t="s">
        <v>347</v>
      </c>
      <c r="L131" s="8">
        <v>44326</v>
      </c>
      <c r="M131" s="35">
        <f>YEAR(ReportDate[[#This Row],[Report Date]])</f>
        <v>2021</v>
      </c>
      <c r="N131" s="36" t="str">
        <f>_xlfn.XLOOKUP(MONTH(ReportDate[[#This Row],[Report Date]]),Months[Mon '#],Months[Month])</f>
        <v>May</v>
      </c>
      <c r="O131" s="8" t="str">
        <f>_xlfn.XLOOKUP(WEEKNUM(ReportDate[[#This Row],[Report Date]]),WeekFormat[Week Num],WeekFormat[Week of])</f>
        <v>20. May 09-May 15, 21</v>
      </c>
      <c r="P131" s="37">
        <f>DAY(ReportDate[[#This Row],[Report Date]])</f>
        <v>10</v>
      </c>
      <c r="Q131" s="35" t="str">
        <f>IF(WEEKDAY(ReportDate[[#This Row],[Report Date]])=1,"Weekend",IF(WEEKDAY(ReportDate[[#This Row],[Report Date]])=7,"Weekend","Weekday"))</f>
        <v>Weekday</v>
      </c>
    </row>
    <row r="132" spans="1:17" x14ac:dyDescent="0.2">
      <c r="A132" s="48" t="s">
        <v>2842</v>
      </c>
      <c r="L132" s="8">
        <v>44327</v>
      </c>
      <c r="M132" s="35">
        <f>YEAR(ReportDate[[#This Row],[Report Date]])</f>
        <v>2021</v>
      </c>
      <c r="N132" s="36" t="str">
        <f>_xlfn.XLOOKUP(MONTH(ReportDate[[#This Row],[Report Date]]),Months[Mon '#],Months[Month])</f>
        <v>May</v>
      </c>
      <c r="O132" s="8" t="str">
        <f>_xlfn.XLOOKUP(WEEKNUM(ReportDate[[#This Row],[Report Date]]),WeekFormat[Week Num],WeekFormat[Week of])</f>
        <v>20. May 09-May 15, 21</v>
      </c>
      <c r="P132" s="37">
        <f>DAY(ReportDate[[#This Row],[Report Date]])</f>
        <v>11</v>
      </c>
      <c r="Q132" s="35" t="str">
        <f>IF(WEEKDAY(ReportDate[[#This Row],[Report Date]])=1,"Weekend",IF(WEEKDAY(ReportDate[[#This Row],[Report Date]])=7,"Weekend","Weekday"))</f>
        <v>Weekday</v>
      </c>
    </row>
    <row r="133" spans="1:17" x14ac:dyDescent="0.2">
      <c r="A133" s="47" t="s">
        <v>11</v>
      </c>
      <c r="L133" s="8">
        <v>44328</v>
      </c>
      <c r="M133" s="35">
        <f>YEAR(ReportDate[[#This Row],[Report Date]])</f>
        <v>2021</v>
      </c>
      <c r="N133" s="36" t="str">
        <f>_xlfn.XLOOKUP(MONTH(ReportDate[[#This Row],[Report Date]]),Months[Mon '#],Months[Month])</f>
        <v>May</v>
      </c>
      <c r="O133" s="8" t="str">
        <f>_xlfn.XLOOKUP(WEEKNUM(ReportDate[[#This Row],[Report Date]]),WeekFormat[Week Num],WeekFormat[Week of])</f>
        <v>20. May 09-May 15, 21</v>
      </c>
      <c r="P133" s="37">
        <f>DAY(ReportDate[[#This Row],[Report Date]])</f>
        <v>12</v>
      </c>
      <c r="Q133" s="35" t="str">
        <f>IF(WEEKDAY(ReportDate[[#This Row],[Report Date]])=1,"Weekend",IF(WEEKDAY(ReportDate[[#This Row],[Report Date]])=7,"Weekend","Weekday"))</f>
        <v>Weekday</v>
      </c>
    </row>
    <row r="134" spans="1:17" x14ac:dyDescent="0.2">
      <c r="A134" s="48" t="s">
        <v>2843</v>
      </c>
      <c r="L134" s="8">
        <v>44329</v>
      </c>
      <c r="M134" s="35">
        <f>YEAR(ReportDate[[#This Row],[Report Date]])</f>
        <v>2021</v>
      </c>
      <c r="N134" s="36" t="str">
        <f>_xlfn.XLOOKUP(MONTH(ReportDate[[#This Row],[Report Date]]),Months[Mon '#],Months[Month])</f>
        <v>May</v>
      </c>
      <c r="O134" s="8" t="str">
        <f>_xlfn.XLOOKUP(WEEKNUM(ReportDate[[#This Row],[Report Date]]),WeekFormat[Week Num],WeekFormat[Week of])</f>
        <v>20. May 09-May 15, 21</v>
      </c>
      <c r="P134" s="37">
        <f>DAY(ReportDate[[#This Row],[Report Date]])</f>
        <v>13</v>
      </c>
      <c r="Q134" s="35" t="str">
        <f>IF(WEEKDAY(ReportDate[[#This Row],[Report Date]])=1,"Weekend",IF(WEEKDAY(ReportDate[[#This Row],[Report Date]])=7,"Weekend","Weekday"))</f>
        <v>Weekday</v>
      </c>
    </row>
    <row r="135" spans="1:17" x14ac:dyDescent="0.2">
      <c r="A135" s="47" t="s">
        <v>12</v>
      </c>
      <c r="L135" s="8">
        <v>44330</v>
      </c>
      <c r="M135" s="35">
        <f>YEAR(ReportDate[[#This Row],[Report Date]])</f>
        <v>2021</v>
      </c>
      <c r="N135" s="36" t="str">
        <f>_xlfn.XLOOKUP(MONTH(ReportDate[[#This Row],[Report Date]]),Months[Mon '#],Months[Month])</f>
        <v>May</v>
      </c>
      <c r="O135" s="8" t="str">
        <f>_xlfn.XLOOKUP(WEEKNUM(ReportDate[[#This Row],[Report Date]]),WeekFormat[Week Num],WeekFormat[Week of])</f>
        <v>20. May 09-May 15, 21</v>
      </c>
      <c r="P135" s="37">
        <f>DAY(ReportDate[[#This Row],[Report Date]])</f>
        <v>14</v>
      </c>
      <c r="Q135" s="35" t="str">
        <f>IF(WEEKDAY(ReportDate[[#This Row],[Report Date]])=1,"Weekend",IF(WEEKDAY(ReportDate[[#This Row],[Report Date]])=7,"Weekend","Weekday"))</f>
        <v>Weekday</v>
      </c>
    </row>
    <row r="136" spans="1:17" x14ac:dyDescent="0.2">
      <c r="A136" s="48" t="s">
        <v>162</v>
      </c>
      <c r="L136" s="8">
        <v>44331</v>
      </c>
      <c r="M136" s="35">
        <f>YEAR(ReportDate[[#This Row],[Report Date]])</f>
        <v>2021</v>
      </c>
      <c r="N136" s="36" t="str">
        <f>_xlfn.XLOOKUP(MONTH(ReportDate[[#This Row],[Report Date]]),Months[Mon '#],Months[Month])</f>
        <v>May</v>
      </c>
      <c r="O136" s="8" t="str">
        <f>_xlfn.XLOOKUP(WEEKNUM(ReportDate[[#This Row],[Report Date]]),WeekFormat[Week Num],WeekFormat[Week of])</f>
        <v>20. May 09-May 15, 21</v>
      </c>
      <c r="P136" s="37">
        <f>DAY(ReportDate[[#This Row],[Report Date]])</f>
        <v>15</v>
      </c>
      <c r="Q136" s="35" t="str">
        <f>IF(WEEKDAY(ReportDate[[#This Row],[Report Date]])=1,"Weekend",IF(WEEKDAY(ReportDate[[#This Row],[Report Date]])=7,"Weekend","Weekday"))</f>
        <v>Weekend</v>
      </c>
    </row>
    <row r="137" spans="1:17" x14ac:dyDescent="0.2">
      <c r="A137" s="50" t="s">
        <v>134</v>
      </c>
      <c r="L137" s="8">
        <v>44332</v>
      </c>
      <c r="M137" s="35">
        <f>YEAR(ReportDate[[#This Row],[Report Date]])</f>
        <v>2021</v>
      </c>
      <c r="N137" s="36" t="str">
        <f>_xlfn.XLOOKUP(MONTH(ReportDate[[#This Row],[Report Date]]),Months[Mon '#],Months[Month])</f>
        <v>May</v>
      </c>
      <c r="O137" s="8" t="str">
        <f>_xlfn.XLOOKUP(WEEKNUM(ReportDate[[#This Row],[Report Date]]),WeekFormat[Week Num],WeekFormat[Week of])</f>
        <v>21. May 16-May 22, 21</v>
      </c>
      <c r="P137" s="37">
        <f>DAY(ReportDate[[#This Row],[Report Date]])</f>
        <v>16</v>
      </c>
      <c r="Q137" s="35" t="str">
        <f>IF(WEEKDAY(ReportDate[[#This Row],[Report Date]])=1,"Weekend",IF(WEEKDAY(ReportDate[[#This Row],[Report Date]])=7,"Weekend","Weekday"))</f>
        <v>Weekend</v>
      </c>
    </row>
    <row r="138" spans="1:17" x14ac:dyDescent="0.2">
      <c r="A138" s="53" t="s">
        <v>46</v>
      </c>
      <c r="L138" s="8">
        <v>44333</v>
      </c>
      <c r="M138" s="35">
        <f>YEAR(ReportDate[[#This Row],[Report Date]])</f>
        <v>2021</v>
      </c>
      <c r="N138" s="36" t="str">
        <f>_xlfn.XLOOKUP(MONTH(ReportDate[[#This Row],[Report Date]]),Months[Mon '#],Months[Month])</f>
        <v>May</v>
      </c>
      <c r="O138" s="8" t="str">
        <f>_xlfn.XLOOKUP(WEEKNUM(ReportDate[[#This Row],[Report Date]]),WeekFormat[Week Num],WeekFormat[Week of])</f>
        <v>21. May 16-May 22, 21</v>
      </c>
      <c r="P138" s="37">
        <f>DAY(ReportDate[[#This Row],[Report Date]])</f>
        <v>17</v>
      </c>
      <c r="Q138" s="35" t="str">
        <f>IF(WEEKDAY(ReportDate[[#This Row],[Report Date]])=1,"Weekend",IF(WEEKDAY(ReportDate[[#This Row],[Report Date]])=7,"Weekend","Weekday"))</f>
        <v>Weekday</v>
      </c>
    </row>
    <row r="139" spans="1:17" x14ac:dyDescent="0.2">
      <c r="A139" s="47" t="s">
        <v>13</v>
      </c>
      <c r="L139" s="8">
        <v>44334</v>
      </c>
      <c r="M139" s="35">
        <f>YEAR(ReportDate[[#This Row],[Report Date]])</f>
        <v>2021</v>
      </c>
      <c r="N139" s="36" t="str">
        <f>_xlfn.XLOOKUP(MONTH(ReportDate[[#This Row],[Report Date]]),Months[Mon '#],Months[Month])</f>
        <v>May</v>
      </c>
      <c r="O139" s="8" t="str">
        <f>_xlfn.XLOOKUP(WEEKNUM(ReportDate[[#This Row],[Report Date]]),WeekFormat[Week Num],WeekFormat[Week of])</f>
        <v>21. May 16-May 22, 21</v>
      </c>
      <c r="P139" s="37">
        <f>DAY(ReportDate[[#This Row],[Report Date]])</f>
        <v>18</v>
      </c>
      <c r="Q139" s="35" t="str">
        <f>IF(WEEKDAY(ReportDate[[#This Row],[Report Date]])=1,"Weekend",IF(WEEKDAY(ReportDate[[#This Row],[Report Date]])=7,"Weekend","Weekday"))</f>
        <v>Weekday</v>
      </c>
    </row>
    <row r="140" spans="1:17" x14ac:dyDescent="0.2">
      <c r="A140" s="49" t="s">
        <v>135</v>
      </c>
      <c r="L140" s="8">
        <v>44335</v>
      </c>
      <c r="M140" s="35">
        <f>YEAR(ReportDate[[#This Row],[Report Date]])</f>
        <v>2021</v>
      </c>
      <c r="N140" s="36" t="str">
        <f>_xlfn.XLOOKUP(MONTH(ReportDate[[#This Row],[Report Date]]),Months[Mon '#],Months[Month])</f>
        <v>May</v>
      </c>
      <c r="O140" s="8" t="str">
        <f>_xlfn.XLOOKUP(WEEKNUM(ReportDate[[#This Row],[Report Date]]),WeekFormat[Week Num],WeekFormat[Week of])</f>
        <v>21. May 16-May 22, 21</v>
      </c>
      <c r="P140" s="37">
        <f>DAY(ReportDate[[#This Row],[Report Date]])</f>
        <v>19</v>
      </c>
      <c r="Q140" s="35" t="str">
        <f>IF(WEEKDAY(ReportDate[[#This Row],[Report Date]])=1,"Weekend",IF(WEEKDAY(ReportDate[[#This Row],[Report Date]])=7,"Weekend","Weekday"))</f>
        <v>Weekday</v>
      </c>
    </row>
    <row r="141" spans="1:17" x14ac:dyDescent="0.2">
      <c r="A141" s="47" t="s">
        <v>173</v>
      </c>
      <c r="L141" s="8">
        <v>44336</v>
      </c>
      <c r="M141" s="35">
        <f>YEAR(ReportDate[[#This Row],[Report Date]])</f>
        <v>2021</v>
      </c>
      <c r="N141" s="36" t="str">
        <f>_xlfn.XLOOKUP(MONTH(ReportDate[[#This Row],[Report Date]]),Months[Mon '#],Months[Month])</f>
        <v>May</v>
      </c>
      <c r="O141" s="8" t="str">
        <f>_xlfn.XLOOKUP(WEEKNUM(ReportDate[[#This Row],[Report Date]]),WeekFormat[Week Num],WeekFormat[Week of])</f>
        <v>21. May 16-May 22, 21</v>
      </c>
      <c r="P141" s="37">
        <f>DAY(ReportDate[[#This Row],[Report Date]])</f>
        <v>20</v>
      </c>
      <c r="Q141" s="35" t="str">
        <f>IF(WEEKDAY(ReportDate[[#This Row],[Report Date]])=1,"Weekend",IF(WEEKDAY(ReportDate[[#This Row],[Report Date]])=7,"Weekend","Weekday"))</f>
        <v>Weekday</v>
      </c>
    </row>
    <row r="142" spans="1:17" x14ac:dyDescent="0.2">
      <c r="A142" s="49" t="s">
        <v>136</v>
      </c>
      <c r="L142" s="8">
        <v>44337</v>
      </c>
      <c r="M142" s="35">
        <f>YEAR(ReportDate[[#This Row],[Report Date]])</f>
        <v>2021</v>
      </c>
      <c r="N142" s="36" t="str">
        <f>_xlfn.XLOOKUP(MONTH(ReportDate[[#This Row],[Report Date]]),Months[Mon '#],Months[Month])</f>
        <v>May</v>
      </c>
      <c r="O142" s="8" t="str">
        <f>_xlfn.XLOOKUP(WEEKNUM(ReportDate[[#This Row],[Report Date]]),WeekFormat[Week Num],WeekFormat[Week of])</f>
        <v>21. May 16-May 22, 21</v>
      </c>
      <c r="P142" s="37">
        <f>DAY(ReportDate[[#This Row],[Report Date]])</f>
        <v>21</v>
      </c>
      <c r="Q142" s="35" t="str">
        <f>IF(WEEKDAY(ReportDate[[#This Row],[Report Date]])=1,"Weekend",IF(WEEKDAY(ReportDate[[#This Row],[Report Date]])=7,"Weekend","Weekday"))</f>
        <v>Weekday</v>
      </c>
    </row>
    <row r="143" spans="1:17" x14ac:dyDescent="0.2">
      <c r="A143" s="47" t="s">
        <v>148</v>
      </c>
      <c r="L143" s="8">
        <v>44338</v>
      </c>
      <c r="M143" s="35">
        <f>YEAR(ReportDate[[#This Row],[Report Date]])</f>
        <v>2021</v>
      </c>
      <c r="N143" s="36" t="str">
        <f>_xlfn.XLOOKUP(MONTH(ReportDate[[#This Row],[Report Date]]),Months[Mon '#],Months[Month])</f>
        <v>May</v>
      </c>
      <c r="O143" s="8" t="str">
        <f>_xlfn.XLOOKUP(WEEKNUM(ReportDate[[#This Row],[Report Date]]),WeekFormat[Week Num],WeekFormat[Week of])</f>
        <v>21. May 16-May 22, 21</v>
      </c>
      <c r="P143" s="37">
        <f>DAY(ReportDate[[#This Row],[Report Date]])</f>
        <v>22</v>
      </c>
      <c r="Q143" s="35" t="str">
        <f>IF(WEEKDAY(ReportDate[[#This Row],[Report Date]])=1,"Weekend",IF(WEEKDAY(ReportDate[[#This Row],[Report Date]])=7,"Weekend","Weekday"))</f>
        <v>Weekend</v>
      </c>
    </row>
    <row r="144" spans="1:17" x14ac:dyDescent="0.2">
      <c r="A144" s="48" t="s">
        <v>149</v>
      </c>
      <c r="L144" s="8">
        <v>44339</v>
      </c>
      <c r="M144" s="35">
        <f>YEAR(ReportDate[[#This Row],[Report Date]])</f>
        <v>2021</v>
      </c>
      <c r="N144" s="36" t="str">
        <f>_xlfn.XLOOKUP(MONTH(ReportDate[[#This Row],[Report Date]]),Months[Mon '#],Months[Month])</f>
        <v>May</v>
      </c>
      <c r="O144" s="8" t="str">
        <f>_xlfn.XLOOKUP(WEEKNUM(ReportDate[[#This Row],[Report Date]]),WeekFormat[Week Num],WeekFormat[Week of])</f>
        <v>22. May 23-May 29, 21</v>
      </c>
      <c r="P144" s="37">
        <f>DAY(ReportDate[[#This Row],[Report Date]])</f>
        <v>23</v>
      </c>
      <c r="Q144" s="35" t="str">
        <f>IF(WEEKDAY(ReportDate[[#This Row],[Report Date]])=1,"Weekend",IF(WEEKDAY(ReportDate[[#This Row],[Report Date]])=7,"Weekend","Weekday"))</f>
        <v>Weekend</v>
      </c>
    </row>
    <row r="145" spans="1:17" x14ac:dyDescent="0.2">
      <c r="A145" s="47" t="s">
        <v>57</v>
      </c>
      <c r="L145" s="8">
        <v>44340</v>
      </c>
      <c r="M145" s="35">
        <f>YEAR(ReportDate[[#This Row],[Report Date]])</f>
        <v>2021</v>
      </c>
      <c r="N145" s="36" t="str">
        <f>_xlfn.XLOOKUP(MONTH(ReportDate[[#This Row],[Report Date]]),Months[Mon '#],Months[Month])</f>
        <v>May</v>
      </c>
      <c r="O145" s="8" t="str">
        <f>_xlfn.XLOOKUP(WEEKNUM(ReportDate[[#This Row],[Report Date]]),WeekFormat[Week Num],WeekFormat[Week of])</f>
        <v>22. May 23-May 29, 21</v>
      </c>
      <c r="P145" s="37">
        <f>DAY(ReportDate[[#This Row],[Report Date]])</f>
        <v>24</v>
      </c>
      <c r="Q145" s="35" t="str">
        <f>IF(WEEKDAY(ReportDate[[#This Row],[Report Date]])=1,"Weekend",IF(WEEKDAY(ReportDate[[#This Row],[Report Date]])=7,"Weekend","Weekday"))</f>
        <v>Weekday</v>
      </c>
    </row>
    <row r="146" spans="1:17" x14ac:dyDescent="0.2">
      <c r="A146" s="48" t="s">
        <v>14</v>
      </c>
      <c r="L146" s="8">
        <v>44341</v>
      </c>
      <c r="M146" s="35">
        <f>YEAR(ReportDate[[#This Row],[Report Date]])</f>
        <v>2021</v>
      </c>
      <c r="N146" s="36" t="str">
        <f>_xlfn.XLOOKUP(MONTH(ReportDate[[#This Row],[Report Date]]),Months[Mon '#],Months[Month])</f>
        <v>May</v>
      </c>
      <c r="O146" s="8" t="str">
        <f>_xlfn.XLOOKUP(WEEKNUM(ReportDate[[#This Row],[Report Date]]),WeekFormat[Week Num],WeekFormat[Week of])</f>
        <v>22. May 23-May 29, 21</v>
      </c>
      <c r="P146" s="37">
        <f>DAY(ReportDate[[#This Row],[Report Date]])</f>
        <v>25</v>
      </c>
      <c r="Q146" s="35" t="str">
        <f>IF(WEEKDAY(ReportDate[[#This Row],[Report Date]])=1,"Weekend",IF(WEEKDAY(ReportDate[[#This Row],[Report Date]])=7,"Weekend","Weekday"))</f>
        <v>Weekday</v>
      </c>
    </row>
    <row r="147" spans="1:17" x14ac:dyDescent="0.2">
      <c r="A147" s="47" t="s">
        <v>2844</v>
      </c>
      <c r="L147" s="8">
        <v>44342</v>
      </c>
      <c r="M147" s="35">
        <f>YEAR(ReportDate[[#This Row],[Report Date]])</f>
        <v>2021</v>
      </c>
      <c r="N147" s="36" t="str">
        <f>_xlfn.XLOOKUP(MONTH(ReportDate[[#This Row],[Report Date]]),Months[Mon '#],Months[Month])</f>
        <v>May</v>
      </c>
      <c r="O147" s="8" t="str">
        <f>_xlfn.XLOOKUP(WEEKNUM(ReportDate[[#This Row],[Report Date]]),WeekFormat[Week Num],WeekFormat[Week of])</f>
        <v>22. May 23-May 29, 21</v>
      </c>
      <c r="P147" s="37">
        <f>DAY(ReportDate[[#This Row],[Report Date]])</f>
        <v>26</v>
      </c>
      <c r="Q147" s="35" t="str">
        <f>IF(WEEKDAY(ReportDate[[#This Row],[Report Date]])=1,"Weekend",IF(WEEKDAY(ReportDate[[#This Row],[Report Date]])=7,"Weekend","Weekday"))</f>
        <v>Weekday</v>
      </c>
    </row>
    <row r="148" spans="1:17" x14ac:dyDescent="0.2">
      <c r="A148" s="48" t="s">
        <v>66</v>
      </c>
      <c r="L148" s="8">
        <v>44343</v>
      </c>
      <c r="M148" s="35">
        <f>YEAR(ReportDate[[#This Row],[Report Date]])</f>
        <v>2021</v>
      </c>
      <c r="N148" s="36" t="str">
        <f>_xlfn.XLOOKUP(MONTH(ReportDate[[#This Row],[Report Date]]),Months[Mon '#],Months[Month])</f>
        <v>May</v>
      </c>
      <c r="O148" s="8" t="str">
        <f>_xlfn.XLOOKUP(WEEKNUM(ReportDate[[#This Row],[Report Date]]),WeekFormat[Week Num],WeekFormat[Week of])</f>
        <v>22. May 23-May 29, 21</v>
      </c>
      <c r="P148" s="37">
        <f>DAY(ReportDate[[#This Row],[Report Date]])</f>
        <v>27</v>
      </c>
      <c r="Q148" s="35" t="str">
        <f>IF(WEEKDAY(ReportDate[[#This Row],[Report Date]])=1,"Weekend",IF(WEEKDAY(ReportDate[[#This Row],[Report Date]])=7,"Weekend","Weekday"))</f>
        <v>Weekday</v>
      </c>
    </row>
    <row r="149" spans="1:17" x14ac:dyDescent="0.2">
      <c r="A149" s="47" t="s">
        <v>114</v>
      </c>
      <c r="L149" s="8">
        <v>44344</v>
      </c>
      <c r="M149" s="35">
        <f>YEAR(ReportDate[[#This Row],[Report Date]])</f>
        <v>2021</v>
      </c>
      <c r="N149" s="36" t="str">
        <f>_xlfn.XLOOKUP(MONTH(ReportDate[[#This Row],[Report Date]]),Months[Mon '#],Months[Month])</f>
        <v>May</v>
      </c>
      <c r="O149" s="8" t="str">
        <f>_xlfn.XLOOKUP(WEEKNUM(ReportDate[[#This Row],[Report Date]]),WeekFormat[Week Num],WeekFormat[Week of])</f>
        <v>22. May 23-May 29, 21</v>
      </c>
      <c r="P149" s="37">
        <f>DAY(ReportDate[[#This Row],[Report Date]])</f>
        <v>28</v>
      </c>
      <c r="Q149" s="35" t="str">
        <f>IF(WEEKDAY(ReportDate[[#This Row],[Report Date]])=1,"Weekend",IF(WEEKDAY(ReportDate[[#This Row],[Report Date]])=7,"Weekend","Weekday"))</f>
        <v>Weekday</v>
      </c>
    </row>
    <row r="150" spans="1:17" x14ac:dyDescent="0.2">
      <c r="A150" s="53" t="s">
        <v>77</v>
      </c>
      <c r="L150" s="8">
        <v>44345</v>
      </c>
      <c r="M150" s="35">
        <f>YEAR(ReportDate[[#This Row],[Report Date]])</f>
        <v>2021</v>
      </c>
      <c r="N150" s="36" t="str">
        <f>_xlfn.XLOOKUP(MONTH(ReportDate[[#This Row],[Report Date]]),Months[Mon '#],Months[Month])</f>
        <v>May</v>
      </c>
      <c r="O150" s="8" t="str">
        <f>_xlfn.XLOOKUP(WEEKNUM(ReportDate[[#This Row],[Report Date]]),WeekFormat[Week Num],WeekFormat[Week of])</f>
        <v>22. May 23-May 29, 21</v>
      </c>
      <c r="P150" s="37">
        <f>DAY(ReportDate[[#This Row],[Report Date]])</f>
        <v>29</v>
      </c>
      <c r="Q150" s="35" t="str">
        <f>IF(WEEKDAY(ReportDate[[#This Row],[Report Date]])=1,"Weekend",IF(WEEKDAY(ReportDate[[#This Row],[Report Date]])=7,"Weekend","Weekday"))</f>
        <v>Weekend</v>
      </c>
    </row>
    <row r="151" spans="1:17" x14ac:dyDescent="0.2">
      <c r="A151" s="50" t="s">
        <v>158</v>
      </c>
      <c r="L151" s="8">
        <v>44346</v>
      </c>
      <c r="M151" s="35">
        <f>YEAR(ReportDate[[#This Row],[Report Date]])</f>
        <v>2021</v>
      </c>
      <c r="N151" s="36" t="str">
        <f>_xlfn.XLOOKUP(MONTH(ReportDate[[#This Row],[Report Date]]),Months[Mon '#],Months[Month])</f>
        <v>May</v>
      </c>
      <c r="O151" s="8" t="str">
        <f>_xlfn.XLOOKUP(WEEKNUM(ReportDate[[#This Row],[Report Date]]),WeekFormat[Week Num],WeekFormat[Week of])</f>
        <v>23. May 30-Jun 05, 21</v>
      </c>
      <c r="P151" s="37">
        <f>DAY(ReportDate[[#This Row],[Report Date]])</f>
        <v>30</v>
      </c>
      <c r="Q151" s="35" t="str">
        <f>IF(WEEKDAY(ReportDate[[#This Row],[Report Date]])=1,"Weekend",IF(WEEKDAY(ReportDate[[#This Row],[Report Date]])=7,"Weekend","Weekday"))</f>
        <v>Weekend</v>
      </c>
    </row>
    <row r="152" spans="1:17" x14ac:dyDescent="0.2">
      <c r="A152" s="48" t="s">
        <v>15</v>
      </c>
      <c r="L152" s="8">
        <v>44347</v>
      </c>
      <c r="M152" s="35">
        <f>YEAR(ReportDate[[#This Row],[Report Date]])</f>
        <v>2021</v>
      </c>
      <c r="N152" s="36" t="str">
        <f>_xlfn.XLOOKUP(MONTH(ReportDate[[#This Row],[Report Date]]),Months[Mon '#],Months[Month])</f>
        <v>May</v>
      </c>
      <c r="O152" s="8" t="str">
        <f>_xlfn.XLOOKUP(WEEKNUM(ReportDate[[#This Row],[Report Date]]),WeekFormat[Week Num],WeekFormat[Week of])</f>
        <v>23. May 30-Jun 05, 21</v>
      </c>
      <c r="P152" s="37">
        <f>DAY(ReportDate[[#This Row],[Report Date]])</f>
        <v>31</v>
      </c>
      <c r="Q152" s="35" t="str">
        <f>IF(WEEKDAY(ReportDate[[#This Row],[Report Date]])=1,"Weekend",IF(WEEKDAY(ReportDate[[#This Row],[Report Date]])=7,"Weekend","Weekday"))</f>
        <v>Weekday</v>
      </c>
    </row>
    <row r="153" spans="1:17" x14ac:dyDescent="0.2">
      <c r="A153" s="54" t="s">
        <v>2877</v>
      </c>
      <c r="L153" s="8">
        <v>44348</v>
      </c>
      <c r="M153" s="35">
        <f>YEAR(ReportDate[[#This Row],[Report Date]])</f>
        <v>2021</v>
      </c>
      <c r="N153" s="36" t="str">
        <f>_xlfn.XLOOKUP(MONTH(ReportDate[[#This Row],[Report Date]]),Months[Mon '#],Months[Month])</f>
        <v>June</v>
      </c>
      <c r="O153" s="8" t="str">
        <f>_xlfn.XLOOKUP(WEEKNUM(ReportDate[[#This Row],[Report Date]]),WeekFormat[Week Num],WeekFormat[Week of])</f>
        <v>23. May 30-Jun 05, 21</v>
      </c>
      <c r="P153" s="37">
        <f>DAY(ReportDate[[#This Row],[Report Date]])</f>
        <v>1</v>
      </c>
      <c r="Q153" s="35" t="str">
        <f>IF(WEEKDAY(ReportDate[[#This Row],[Report Date]])=1,"Weekend",IF(WEEKDAY(ReportDate[[#This Row],[Report Date]])=7,"Weekend","Weekday"))</f>
        <v>Weekday</v>
      </c>
    </row>
    <row r="154" spans="1:17" x14ac:dyDescent="0.2">
      <c r="A154" s="48" t="s">
        <v>2845</v>
      </c>
      <c r="L154" s="8">
        <v>44349</v>
      </c>
      <c r="M154" s="35">
        <f>YEAR(ReportDate[[#This Row],[Report Date]])</f>
        <v>2021</v>
      </c>
      <c r="N154" s="36" t="str">
        <f>_xlfn.XLOOKUP(MONTH(ReportDate[[#This Row],[Report Date]]),Months[Mon '#],Months[Month])</f>
        <v>June</v>
      </c>
      <c r="O154" s="8" t="str">
        <f>_xlfn.XLOOKUP(WEEKNUM(ReportDate[[#This Row],[Report Date]]),WeekFormat[Week Num],WeekFormat[Week of])</f>
        <v>23. May 30-Jun 05, 21</v>
      </c>
      <c r="P154" s="37">
        <f>DAY(ReportDate[[#This Row],[Report Date]])</f>
        <v>2</v>
      </c>
      <c r="Q154" s="35" t="str">
        <f>IF(WEEKDAY(ReportDate[[#This Row],[Report Date]])=1,"Weekend",IF(WEEKDAY(ReportDate[[#This Row],[Report Date]])=7,"Weekend","Weekday"))</f>
        <v>Weekday</v>
      </c>
    </row>
    <row r="155" spans="1:17" x14ac:dyDescent="0.2">
      <c r="A155" s="47" t="s">
        <v>16</v>
      </c>
      <c r="L155" s="8">
        <v>44350</v>
      </c>
      <c r="M155" s="35">
        <f>YEAR(ReportDate[[#This Row],[Report Date]])</f>
        <v>2021</v>
      </c>
      <c r="N155" s="36" t="str">
        <f>_xlfn.XLOOKUP(MONTH(ReportDate[[#This Row],[Report Date]]),Months[Mon '#],Months[Month])</f>
        <v>June</v>
      </c>
      <c r="O155" s="8" t="str">
        <f>_xlfn.XLOOKUP(WEEKNUM(ReportDate[[#This Row],[Report Date]]),WeekFormat[Week Num],WeekFormat[Week of])</f>
        <v>23. May 30-Jun 05, 21</v>
      </c>
      <c r="P155" s="37">
        <f>DAY(ReportDate[[#This Row],[Report Date]])</f>
        <v>3</v>
      </c>
      <c r="Q155" s="35" t="str">
        <f>IF(WEEKDAY(ReportDate[[#This Row],[Report Date]])=1,"Weekend",IF(WEEKDAY(ReportDate[[#This Row],[Report Date]])=7,"Weekend","Weekday"))</f>
        <v>Weekday</v>
      </c>
    </row>
    <row r="156" spans="1:17" x14ac:dyDescent="0.2">
      <c r="A156" s="49" t="s">
        <v>137</v>
      </c>
      <c r="L156" s="8">
        <v>44351</v>
      </c>
      <c r="M156" s="35">
        <f>YEAR(ReportDate[[#This Row],[Report Date]])</f>
        <v>2021</v>
      </c>
      <c r="N156" s="36" t="str">
        <f>_xlfn.XLOOKUP(MONTH(ReportDate[[#This Row],[Report Date]]),Months[Mon '#],Months[Month])</f>
        <v>June</v>
      </c>
      <c r="O156" s="8" t="str">
        <f>_xlfn.XLOOKUP(WEEKNUM(ReportDate[[#This Row],[Report Date]]),WeekFormat[Week Num],WeekFormat[Week of])</f>
        <v>23. May 30-Jun 05, 21</v>
      </c>
      <c r="P156" s="37">
        <f>DAY(ReportDate[[#This Row],[Report Date]])</f>
        <v>4</v>
      </c>
      <c r="Q156" s="35" t="str">
        <f>IF(WEEKDAY(ReportDate[[#This Row],[Report Date]])=1,"Weekend",IF(WEEKDAY(ReportDate[[#This Row],[Report Date]])=7,"Weekend","Weekday"))</f>
        <v>Weekday</v>
      </c>
    </row>
    <row r="157" spans="1:17" x14ac:dyDescent="0.2">
      <c r="A157" s="47" t="s">
        <v>65</v>
      </c>
      <c r="L157" s="8">
        <v>44352</v>
      </c>
      <c r="M157" s="35">
        <f>YEAR(ReportDate[[#This Row],[Report Date]])</f>
        <v>2021</v>
      </c>
      <c r="N157" s="36" t="str">
        <f>_xlfn.XLOOKUP(MONTH(ReportDate[[#This Row],[Report Date]]),Months[Mon '#],Months[Month])</f>
        <v>June</v>
      </c>
      <c r="O157" s="8" t="str">
        <f>_xlfn.XLOOKUP(WEEKNUM(ReportDate[[#This Row],[Report Date]]),WeekFormat[Week Num],WeekFormat[Week of])</f>
        <v>23. May 30-Jun 05, 21</v>
      </c>
      <c r="P157" s="37">
        <f>DAY(ReportDate[[#This Row],[Report Date]])</f>
        <v>5</v>
      </c>
      <c r="Q157" s="35" t="str">
        <f>IF(WEEKDAY(ReportDate[[#This Row],[Report Date]])=1,"Weekend",IF(WEEKDAY(ReportDate[[#This Row],[Report Date]])=7,"Weekend","Weekday"))</f>
        <v>Weekend</v>
      </c>
    </row>
    <row r="158" spans="1:17" x14ac:dyDescent="0.2">
      <c r="A158" s="55" t="s">
        <v>104</v>
      </c>
      <c r="L158" s="8">
        <v>44353</v>
      </c>
      <c r="M158" s="35">
        <f>YEAR(ReportDate[[#This Row],[Report Date]])</f>
        <v>2021</v>
      </c>
      <c r="N158" s="36" t="str">
        <f>_xlfn.XLOOKUP(MONTH(ReportDate[[#This Row],[Report Date]]),Months[Mon '#],Months[Month])</f>
        <v>June</v>
      </c>
      <c r="O158" s="8" t="str">
        <f>_xlfn.XLOOKUP(WEEKNUM(ReportDate[[#This Row],[Report Date]]),WeekFormat[Week Num],WeekFormat[Week of])</f>
        <v>24. Jun 06-Jun 12, 21</v>
      </c>
      <c r="P158" s="37">
        <f>DAY(ReportDate[[#This Row],[Report Date]])</f>
        <v>6</v>
      </c>
      <c r="Q158" s="35" t="str">
        <f>IF(WEEKDAY(ReportDate[[#This Row],[Report Date]])=1,"Weekend",IF(WEEKDAY(ReportDate[[#This Row],[Report Date]])=7,"Weekend","Weekday"))</f>
        <v>Weekend</v>
      </c>
    </row>
    <row r="159" spans="1:17" x14ac:dyDescent="0.2">
      <c r="A159" s="47" t="s">
        <v>67</v>
      </c>
      <c r="L159" s="8">
        <v>44354</v>
      </c>
      <c r="M159" s="35">
        <f>YEAR(ReportDate[[#This Row],[Report Date]])</f>
        <v>2021</v>
      </c>
      <c r="N159" s="36" t="str">
        <f>_xlfn.XLOOKUP(MONTH(ReportDate[[#This Row],[Report Date]]),Months[Mon '#],Months[Month])</f>
        <v>June</v>
      </c>
      <c r="O159" s="8" t="str">
        <f>_xlfn.XLOOKUP(WEEKNUM(ReportDate[[#This Row],[Report Date]]),WeekFormat[Week Num],WeekFormat[Week of])</f>
        <v>24. Jun 06-Jun 12, 21</v>
      </c>
      <c r="P159" s="37">
        <f>DAY(ReportDate[[#This Row],[Report Date]])</f>
        <v>7</v>
      </c>
      <c r="Q159" s="35" t="str">
        <f>IF(WEEKDAY(ReportDate[[#This Row],[Report Date]])=1,"Weekend",IF(WEEKDAY(ReportDate[[#This Row],[Report Date]])=7,"Weekend","Weekday"))</f>
        <v>Weekday</v>
      </c>
    </row>
    <row r="160" spans="1:17" x14ac:dyDescent="0.2">
      <c r="A160" s="53" t="s">
        <v>81</v>
      </c>
      <c r="L160" s="8">
        <v>44355</v>
      </c>
      <c r="M160" s="35">
        <f>YEAR(ReportDate[[#This Row],[Report Date]])</f>
        <v>2021</v>
      </c>
      <c r="N160" s="36" t="str">
        <f>_xlfn.XLOOKUP(MONTH(ReportDate[[#This Row],[Report Date]]),Months[Mon '#],Months[Month])</f>
        <v>June</v>
      </c>
      <c r="O160" s="8" t="str">
        <f>_xlfn.XLOOKUP(WEEKNUM(ReportDate[[#This Row],[Report Date]]),WeekFormat[Week Num],WeekFormat[Week of])</f>
        <v>24. Jun 06-Jun 12, 21</v>
      </c>
      <c r="P160" s="37">
        <f>DAY(ReportDate[[#This Row],[Report Date]])</f>
        <v>8</v>
      </c>
      <c r="Q160" s="35" t="str">
        <f>IF(WEEKDAY(ReportDate[[#This Row],[Report Date]])=1,"Weekend",IF(WEEKDAY(ReportDate[[#This Row],[Report Date]])=7,"Weekend","Weekday"))</f>
        <v>Weekday</v>
      </c>
    </row>
    <row r="161" spans="1:17" x14ac:dyDescent="0.2">
      <c r="A161" s="47" t="s">
        <v>69</v>
      </c>
      <c r="L161" s="8">
        <v>44356</v>
      </c>
      <c r="M161" s="35">
        <f>YEAR(ReportDate[[#This Row],[Report Date]])</f>
        <v>2021</v>
      </c>
      <c r="N161" s="36" t="str">
        <f>_xlfn.XLOOKUP(MONTH(ReportDate[[#This Row],[Report Date]]),Months[Mon '#],Months[Month])</f>
        <v>June</v>
      </c>
      <c r="O161" s="8" t="str">
        <f>_xlfn.XLOOKUP(WEEKNUM(ReportDate[[#This Row],[Report Date]]),WeekFormat[Week Num],WeekFormat[Week of])</f>
        <v>24. Jun 06-Jun 12, 21</v>
      </c>
      <c r="P161" s="37">
        <f>DAY(ReportDate[[#This Row],[Report Date]])</f>
        <v>9</v>
      </c>
      <c r="Q161" s="35" t="str">
        <f>IF(WEEKDAY(ReportDate[[#This Row],[Report Date]])=1,"Weekend",IF(WEEKDAY(ReportDate[[#This Row],[Report Date]])=7,"Weekend","Weekday"))</f>
        <v>Weekday</v>
      </c>
    </row>
    <row r="162" spans="1:17" ht="15" thickBot="1" x14ac:dyDescent="0.25">
      <c r="A162" s="48" t="s">
        <v>125</v>
      </c>
      <c r="L162" s="8">
        <v>44357</v>
      </c>
      <c r="M162" s="35">
        <f>YEAR(ReportDate[[#This Row],[Report Date]])</f>
        <v>2021</v>
      </c>
      <c r="N162" s="36" t="str">
        <f>_xlfn.XLOOKUP(MONTH(ReportDate[[#This Row],[Report Date]]),Months[Mon '#],Months[Month])</f>
        <v>June</v>
      </c>
      <c r="O162" s="8" t="str">
        <f>_xlfn.XLOOKUP(WEEKNUM(ReportDate[[#This Row],[Report Date]]),WeekFormat[Week Num],WeekFormat[Week of])</f>
        <v>24. Jun 06-Jun 12, 21</v>
      </c>
      <c r="P162" s="37">
        <f>DAY(ReportDate[[#This Row],[Report Date]])</f>
        <v>10</v>
      </c>
      <c r="Q162" s="35" t="str">
        <f>IF(WEEKDAY(ReportDate[[#This Row],[Report Date]])=1,"Weekend",IF(WEEKDAY(ReportDate[[#This Row],[Report Date]])=7,"Weekend","Weekday"))</f>
        <v>Weekday</v>
      </c>
    </row>
    <row r="163" spans="1:17" ht="15" thickBot="1" x14ac:dyDescent="0.25">
      <c r="A163" s="56" t="s">
        <v>348</v>
      </c>
      <c r="L163" s="8">
        <v>44358</v>
      </c>
      <c r="M163" s="35">
        <f>YEAR(ReportDate[[#This Row],[Report Date]])</f>
        <v>2021</v>
      </c>
      <c r="N163" s="36" t="str">
        <f>_xlfn.XLOOKUP(MONTH(ReportDate[[#This Row],[Report Date]]),Months[Mon '#],Months[Month])</f>
        <v>June</v>
      </c>
      <c r="O163" s="8" t="str">
        <f>_xlfn.XLOOKUP(WEEKNUM(ReportDate[[#This Row],[Report Date]]),WeekFormat[Week Num],WeekFormat[Week of])</f>
        <v>24. Jun 06-Jun 12, 21</v>
      </c>
      <c r="P163" s="37">
        <f>DAY(ReportDate[[#This Row],[Report Date]])</f>
        <v>11</v>
      </c>
      <c r="Q163" s="35" t="str">
        <f>IF(WEEKDAY(ReportDate[[#This Row],[Report Date]])=1,"Weekend",IF(WEEKDAY(ReportDate[[#This Row],[Report Date]])=7,"Weekend","Weekday"))</f>
        <v>Weekday</v>
      </c>
    </row>
    <row r="164" spans="1:17" ht="15" thickBot="1" x14ac:dyDescent="0.25">
      <c r="A164" s="57" t="s">
        <v>174</v>
      </c>
      <c r="L164" s="8">
        <v>44359</v>
      </c>
      <c r="M164" s="35">
        <f>YEAR(ReportDate[[#This Row],[Report Date]])</f>
        <v>2021</v>
      </c>
      <c r="N164" s="36" t="str">
        <f>_xlfn.XLOOKUP(MONTH(ReportDate[[#This Row],[Report Date]]),Months[Mon '#],Months[Month])</f>
        <v>June</v>
      </c>
      <c r="O164" s="8" t="str">
        <f>_xlfn.XLOOKUP(WEEKNUM(ReportDate[[#This Row],[Report Date]]),WeekFormat[Week Num],WeekFormat[Week of])</f>
        <v>24. Jun 06-Jun 12, 21</v>
      </c>
      <c r="P164" s="37">
        <f>DAY(ReportDate[[#This Row],[Report Date]])</f>
        <v>12</v>
      </c>
      <c r="Q164" s="35" t="str">
        <f>IF(WEEKDAY(ReportDate[[#This Row],[Report Date]])=1,"Weekend",IF(WEEKDAY(ReportDate[[#This Row],[Report Date]])=7,"Weekend","Weekday"))</f>
        <v>Weekend</v>
      </c>
    </row>
    <row r="165" spans="1:17" ht="15" thickBot="1" x14ac:dyDescent="0.25">
      <c r="A165" s="56" t="s">
        <v>92</v>
      </c>
      <c r="L165" s="8">
        <v>44360</v>
      </c>
      <c r="M165" s="35">
        <f>YEAR(ReportDate[[#This Row],[Report Date]])</f>
        <v>2021</v>
      </c>
      <c r="N165" s="36" t="str">
        <f>_xlfn.XLOOKUP(MONTH(ReportDate[[#This Row],[Report Date]]),Months[Mon '#],Months[Month])</f>
        <v>June</v>
      </c>
      <c r="O165" s="8" t="str">
        <f>_xlfn.XLOOKUP(WEEKNUM(ReportDate[[#This Row],[Report Date]]),WeekFormat[Week Num],WeekFormat[Week of])</f>
        <v>25. Jun 13-Jun 19, 21</v>
      </c>
      <c r="P165" s="37">
        <f>DAY(ReportDate[[#This Row],[Report Date]])</f>
        <v>13</v>
      </c>
      <c r="Q165" s="35" t="str">
        <f>IF(WEEKDAY(ReportDate[[#This Row],[Report Date]])=1,"Weekend",IF(WEEKDAY(ReportDate[[#This Row],[Report Date]])=7,"Weekend","Weekday"))</f>
        <v>Weekend</v>
      </c>
    </row>
    <row r="166" spans="1:17" x14ac:dyDescent="0.2">
      <c r="A166" s="53" t="s">
        <v>76</v>
      </c>
      <c r="L166" s="8">
        <v>44361</v>
      </c>
      <c r="M166" s="35">
        <f>YEAR(ReportDate[[#This Row],[Report Date]])</f>
        <v>2021</v>
      </c>
      <c r="N166" s="36" t="str">
        <f>_xlfn.XLOOKUP(MONTH(ReportDate[[#This Row],[Report Date]]),Months[Mon '#],Months[Month])</f>
        <v>June</v>
      </c>
      <c r="O166" s="8" t="str">
        <f>_xlfn.XLOOKUP(WEEKNUM(ReportDate[[#This Row],[Report Date]]),WeekFormat[Week Num],WeekFormat[Week of])</f>
        <v>25. Jun 13-Jun 19, 21</v>
      </c>
      <c r="P166" s="37">
        <f>DAY(ReportDate[[#This Row],[Report Date]])</f>
        <v>14</v>
      </c>
      <c r="Q166" s="35" t="str">
        <f>IF(WEEKDAY(ReportDate[[#This Row],[Report Date]])=1,"Weekend",IF(WEEKDAY(ReportDate[[#This Row],[Report Date]])=7,"Weekend","Weekday"))</f>
        <v>Weekday</v>
      </c>
    </row>
    <row r="167" spans="1:17" x14ac:dyDescent="0.2">
      <c r="A167" s="51" t="s">
        <v>105</v>
      </c>
      <c r="L167" s="8">
        <v>44362</v>
      </c>
      <c r="M167" s="35">
        <f>YEAR(ReportDate[[#This Row],[Report Date]])</f>
        <v>2021</v>
      </c>
      <c r="N167" s="36" t="str">
        <f>_xlfn.XLOOKUP(MONTH(ReportDate[[#This Row],[Report Date]]),Months[Mon '#],Months[Month])</f>
        <v>June</v>
      </c>
      <c r="O167" s="8" t="str">
        <f>_xlfn.XLOOKUP(WEEKNUM(ReportDate[[#This Row],[Report Date]]),WeekFormat[Week Num],WeekFormat[Week of])</f>
        <v>25. Jun 13-Jun 19, 21</v>
      </c>
      <c r="P167" s="37">
        <f>DAY(ReportDate[[#This Row],[Report Date]])</f>
        <v>15</v>
      </c>
      <c r="Q167" s="35" t="str">
        <f>IF(WEEKDAY(ReportDate[[#This Row],[Report Date]])=1,"Weekend",IF(WEEKDAY(ReportDate[[#This Row],[Report Date]])=7,"Weekend","Weekday"))</f>
        <v>Weekday</v>
      </c>
    </row>
    <row r="168" spans="1:17" x14ac:dyDescent="0.2">
      <c r="A168" s="48" t="s">
        <v>175</v>
      </c>
      <c r="L168" s="8">
        <v>44363</v>
      </c>
      <c r="M168" s="35">
        <f>YEAR(ReportDate[[#This Row],[Report Date]])</f>
        <v>2021</v>
      </c>
      <c r="N168" s="36" t="str">
        <f>_xlfn.XLOOKUP(MONTH(ReportDate[[#This Row],[Report Date]]),Months[Mon '#],Months[Month])</f>
        <v>June</v>
      </c>
      <c r="O168" s="8" t="str">
        <f>_xlfn.XLOOKUP(WEEKNUM(ReportDate[[#This Row],[Report Date]]),WeekFormat[Week Num],WeekFormat[Week of])</f>
        <v>25. Jun 13-Jun 19, 21</v>
      </c>
      <c r="P168" s="37">
        <f>DAY(ReportDate[[#This Row],[Report Date]])</f>
        <v>16</v>
      </c>
      <c r="Q168" s="35" t="str">
        <f>IF(WEEKDAY(ReportDate[[#This Row],[Report Date]])=1,"Weekend",IF(WEEKDAY(ReportDate[[#This Row],[Report Date]])=7,"Weekend","Weekday"))</f>
        <v>Weekday</v>
      </c>
    </row>
    <row r="169" spans="1:17" x14ac:dyDescent="0.2">
      <c r="A169" s="50" t="s">
        <v>138</v>
      </c>
      <c r="L169" s="8">
        <v>44364</v>
      </c>
      <c r="M169" s="35">
        <f>YEAR(ReportDate[[#This Row],[Report Date]])</f>
        <v>2021</v>
      </c>
      <c r="N169" s="36" t="str">
        <f>_xlfn.XLOOKUP(MONTH(ReportDate[[#This Row],[Report Date]]),Months[Mon '#],Months[Month])</f>
        <v>June</v>
      </c>
      <c r="O169" s="8" t="str">
        <f>_xlfn.XLOOKUP(WEEKNUM(ReportDate[[#This Row],[Report Date]]),WeekFormat[Week Num],WeekFormat[Week of])</f>
        <v>25. Jun 13-Jun 19, 21</v>
      </c>
      <c r="P169" s="37">
        <f>DAY(ReportDate[[#This Row],[Report Date]])</f>
        <v>17</v>
      </c>
      <c r="Q169" s="35" t="str">
        <f>IF(WEEKDAY(ReportDate[[#This Row],[Report Date]])=1,"Weekend",IF(WEEKDAY(ReportDate[[#This Row],[Report Date]])=7,"Weekend","Weekday"))</f>
        <v>Weekday</v>
      </c>
    </row>
    <row r="170" spans="1:17" x14ac:dyDescent="0.2">
      <c r="A170" s="46" t="s">
        <v>2878</v>
      </c>
      <c r="L170" s="8">
        <v>44365</v>
      </c>
      <c r="M170" s="35">
        <f>YEAR(ReportDate[[#This Row],[Report Date]])</f>
        <v>2021</v>
      </c>
      <c r="N170" s="36" t="str">
        <f>_xlfn.XLOOKUP(MONTH(ReportDate[[#This Row],[Report Date]]),Months[Mon '#],Months[Month])</f>
        <v>June</v>
      </c>
      <c r="O170" s="8" t="str">
        <f>_xlfn.XLOOKUP(WEEKNUM(ReportDate[[#This Row],[Report Date]]),WeekFormat[Week Num],WeekFormat[Week of])</f>
        <v>25. Jun 13-Jun 19, 21</v>
      </c>
      <c r="P170" s="37">
        <f>DAY(ReportDate[[#This Row],[Report Date]])</f>
        <v>18</v>
      </c>
      <c r="Q170" s="35" t="str">
        <f>IF(WEEKDAY(ReportDate[[#This Row],[Report Date]])=1,"Weekend",IF(WEEKDAY(ReportDate[[#This Row],[Report Date]])=7,"Weekend","Weekday"))</f>
        <v>Weekday</v>
      </c>
    </row>
    <row r="171" spans="1:17" x14ac:dyDescent="0.2">
      <c r="A171" s="47" t="s">
        <v>17</v>
      </c>
      <c r="L171" s="8">
        <v>44366</v>
      </c>
      <c r="M171" s="35">
        <f>YEAR(ReportDate[[#This Row],[Report Date]])</f>
        <v>2021</v>
      </c>
      <c r="N171" s="36" t="str">
        <f>_xlfn.XLOOKUP(MONTH(ReportDate[[#This Row],[Report Date]]),Months[Mon '#],Months[Month])</f>
        <v>June</v>
      </c>
      <c r="O171" s="8" t="str">
        <f>_xlfn.XLOOKUP(WEEKNUM(ReportDate[[#This Row],[Report Date]]),WeekFormat[Week Num],WeekFormat[Week of])</f>
        <v>25. Jun 13-Jun 19, 21</v>
      </c>
      <c r="P171" s="37">
        <f>DAY(ReportDate[[#This Row],[Report Date]])</f>
        <v>19</v>
      </c>
      <c r="Q171" s="35" t="str">
        <f>IF(WEEKDAY(ReportDate[[#This Row],[Report Date]])=1,"Weekend",IF(WEEKDAY(ReportDate[[#This Row],[Report Date]])=7,"Weekend","Weekday"))</f>
        <v>Weekend</v>
      </c>
    </row>
    <row r="172" spans="1:17" x14ac:dyDescent="0.2">
      <c r="A172" s="48" t="s">
        <v>70</v>
      </c>
      <c r="L172" s="8">
        <v>44367</v>
      </c>
      <c r="M172" s="35">
        <f>YEAR(ReportDate[[#This Row],[Report Date]])</f>
        <v>2021</v>
      </c>
      <c r="N172" s="36" t="str">
        <f>_xlfn.XLOOKUP(MONTH(ReportDate[[#This Row],[Report Date]]),Months[Mon '#],Months[Month])</f>
        <v>June</v>
      </c>
      <c r="O172" s="8" t="str">
        <f>_xlfn.XLOOKUP(WEEKNUM(ReportDate[[#This Row],[Report Date]]),WeekFormat[Week Num],WeekFormat[Week of])</f>
        <v>26. Jun 20-Jun 26, 21</v>
      </c>
      <c r="P172" s="37">
        <f>DAY(ReportDate[[#This Row],[Report Date]])</f>
        <v>20</v>
      </c>
      <c r="Q172" s="35" t="str">
        <f>IF(WEEKDAY(ReportDate[[#This Row],[Report Date]])=1,"Weekend",IF(WEEKDAY(ReportDate[[#This Row],[Report Date]])=7,"Weekend","Weekday"))</f>
        <v>Weekend</v>
      </c>
    </row>
    <row r="173" spans="1:17" x14ac:dyDescent="0.2">
      <c r="A173" s="47" t="s">
        <v>99</v>
      </c>
      <c r="L173" s="8">
        <v>44368</v>
      </c>
      <c r="M173" s="35">
        <f>YEAR(ReportDate[[#This Row],[Report Date]])</f>
        <v>2021</v>
      </c>
      <c r="N173" s="36" t="str">
        <f>_xlfn.XLOOKUP(MONTH(ReportDate[[#This Row],[Report Date]]),Months[Mon '#],Months[Month])</f>
        <v>June</v>
      </c>
      <c r="O173" s="8" t="str">
        <f>_xlfn.XLOOKUP(WEEKNUM(ReportDate[[#This Row],[Report Date]]),WeekFormat[Week Num],WeekFormat[Week of])</f>
        <v>26. Jun 20-Jun 26, 21</v>
      </c>
      <c r="P173" s="37">
        <f>DAY(ReportDate[[#This Row],[Report Date]])</f>
        <v>21</v>
      </c>
      <c r="Q173" s="35" t="str">
        <f>IF(WEEKDAY(ReportDate[[#This Row],[Report Date]])=1,"Weekend",IF(WEEKDAY(ReportDate[[#This Row],[Report Date]])=7,"Weekend","Weekday"))</f>
        <v>Weekday</v>
      </c>
    </row>
    <row r="174" spans="1:17" x14ac:dyDescent="0.2">
      <c r="A174" s="48" t="s">
        <v>150</v>
      </c>
      <c r="L174" s="8">
        <v>44369</v>
      </c>
      <c r="M174" s="35">
        <f>YEAR(ReportDate[[#This Row],[Report Date]])</f>
        <v>2021</v>
      </c>
      <c r="N174" s="36" t="str">
        <f>_xlfn.XLOOKUP(MONTH(ReportDate[[#This Row],[Report Date]]),Months[Mon '#],Months[Month])</f>
        <v>June</v>
      </c>
      <c r="O174" s="8" t="str">
        <f>_xlfn.XLOOKUP(WEEKNUM(ReportDate[[#This Row],[Report Date]]),WeekFormat[Week Num],WeekFormat[Week of])</f>
        <v>26. Jun 20-Jun 26, 21</v>
      </c>
      <c r="P174" s="37">
        <f>DAY(ReportDate[[#This Row],[Report Date]])</f>
        <v>22</v>
      </c>
      <c r="Q174" s="35" t="str">
        <f>IF(WEEKDAY(ReportDate[[#This Row],[Report Date]])=1,"Weekend",IF(WEEKDAY(ReportDate[[#This Row],[Report Date]])=7,"Weekend","Weekday"))</f>
        <v>Weekday</v>
      </c>
    </row>
    <row r="175" spans="1:17" x14ac:dyDescent="0.2">
      <c r="A175" s="47" t="s">
        <v>18</v>
      </c>
      <c r="L175" s="8">
        <v>44370</v>
      </c>
      <c r="M175" s="35">
        <f>YEAR(ReportDate[[#This Row],[Report Date]])</f>
        <v>2021</v>
      </c>
      <c r="N175" s="36" t="str">
        <f>_xlfn.XLOOKUP(MONTH(ReportDate[[#This Row],[Report Date]]),Months[Mon '#],Months[Month])</f>
        <v>June</v>
      </c>
      <c r="O175" s="8" t="str">
        <f>_xlfn.XLOOKUP(WEEKNUM(ReportDate[[#This Row],[Report Date]]),WeekFormat[Week Num],WeekFormat[Week of])</f>
        <v>26. Jun 20-Jun 26, 21</v>
      </c>
      <c r="P175" s="37">
        <f>DAY(ReportDate[[#This Row],[Report Date]])</f>
        <v>23</v>
      </c>
      <c r="Q175" s="35" t="str">
        <f>IF(WEEKDAY(ReportDate[[#This Row],[Report Date]])=1,"Weekend",IF(WEEKDAY(ReportDate[[#This Row],[Report Date]])=7,"Weekend","Weekday"))</f>
        <v>Weekday</v>
      </c>
    </row>
    <row r="176" spans="1:17" x14ac:dyDescent="0.2">
      <c r="A176" s="48" t="s">
        <v>151</v>
      </c>
      <c r="L176" s="8">
        <v>44371</v>
      </c>
      <c r="M176" s="35">
        <f>YEAR(ReportDate[[#This Row],[Report Date]])</f>
        <v>2021</v>
      </c>
      <c r="N176" s="36" t="str">
        <f>_xlfn.XLOOKUP(MONTH(ReportDate[[#This Row],[Report Date]]),Months[Mon '#],Months[Month])</f>
        <v>June</v>
      </c>
      <c r="O176" s="8" t="str">
        <f>_xlfn.XLOOKUP(WEEKNUM(ReportDate[[#This Row],[Report Date]]),WeekFormat[Week Num],WeekFormat[Week of])</f>
        <v>26. Jun 20-Jun 26, 21</v>
      </c>
      <c r="P176" s="37">
        <f>DAY(ReportDate[[#This Row],[Report Date]])</f>
        <v>24</v>
      </c>
      <c r="Q176" s="35" t="str">
        <f>IF(WEEKDAY(ReportDate[[#This Row],[Report Date]])=1,"Weekend",IF(WEEKDAY(ReportDate[[#This Row],[Report Date]])=7,"Weekend","Weekday"))</f>
        <v>Weekday</v>
      </c>
    </row>
    <row r="177" spans="1:17" x14ac:dyDescent="0.2">
      <c r="A177" s="54" t="s">
        <v>2879</v>
      </c>
      <c r="L177" s="8">
        <v>44372</v>
      </c>
      <c r="M177" s="35">
        <f>YEAR(ReportDate[[#This Row],[Report Date]])</f>
        <v>2021</v>
      </c>
      <c r="N177" s="36" t="str">
        <f>_xlfn.XLOOKUP(MONTH(ReportDate[[#This Row],[Report Date]]),Months[Mon '#],Months[Month])</f>
        <v>June</v>
      </c>
      <c r="O177" s="8" t="str">
        <f>_xlfn.XLOOKUP(WEEKNUM(ReportDate[[#This Row],[Report Date]]),WeekFormat[Week Num],WeekFormat[Week of])</f>
        <v>26. Jun 20-Jun 26, 21</v>
      </c>
      <c r="P177" s="37">
        <f>DAY(ReportDate[[#This Row],[Report Date]])</f>
        <v>25</v>
      </c>
      <c r="Q177" s="35" t="str">
        <f>IF(WEEKDAY(ReportDate[[#This Row],[Report Date]])=1,"Weekend",IF(WEEKDAY(ReportDate[[#This Row],[Report Date]])=7,"Weekend","Weekday"))</f>
        <v>Weekday</v>
      </c>
    </row>
    <row r="178" spans="1:17" x14ac:dyDescent="0.2">
      <c r="A178" s="48" t="s">
        <v>349</v>
      </c>
      <c r="L178" s="8">
        <v>44373</v>
      </c>
      <c r="M178" s="35">
        <f>YEAR(ReportDate[[#This Row],[Report Date]])</f>
        <v>2021</v>
      </c>
      <c r="N178" s="36" t="str">
        <f>_xlfn.XLOOKUP(MONTH(ReportDate[[#This Row],[Report Date]]),Months[Mon '#],Months[Month])</f>
        <v>June</v>
      </c>
      <c r="O178" s="8" t="str">
        <f>_xlfn.XLOOKUP(WEEKNUM(ReportDate[[#This Row],[Report Date]]),WeekFormat[Week Num],WeekFormat[Week of])</f>
        <v>26. Jun 20-Jun 26, 21</v>
      </c>
      <c r="P178" s="37">
        <f>DAY(ReportDate[[#This Row],[Report Date]])</f>
        <v>26</v>
      </c>
      <c r="Q178" s="35" t="str">
        <f>IF(WEEKDAY(ReportDate[[#This Row],[Report Date]])=1,"Weekend",IF(WEEKDAY(ReportDate[[#This Row],[Report Date]])=7,"Weekend","Weekday"))</f>
        <v>Weekend</v>
      </c>
    </row>
    <row r="179" spans="1:17" x14ac:dyDescent="0.2">
      <c r="A179" s="47" t="s">
        <v>19</v>
      </c>
      <c r="L179" s="8">
        <v>44374</v>
      </c>
      <c r="M179" s="35">
        <f>YEAR(ReportDate[[#This Row],[Report Date]])</f>
        <v>2021</v>
      </c>
      <c r="N179" s="36" t="str">
        <f>_xlfn.XLOOKUP(MONTH(ReportDate[[#This Row],[Report Date]]),Months[Mon '#],Months[Month])</f>
        <v>June</v>
      </c>
      <c r="O179" s="8" t="str">
        <f>_xlfn.XLOOKUP(WEEKNUM(ReportDate[[#This Row],[Report Date]]),WeekFormat[Week Num],WeekFormat[Week of])</f>
        <v>27. Jun 27-Jul 03, 21</v>
      </c>
      <c r="P179" s="37">
        <f>DAY(ReportDate[[#This Row],[Report Date]])</f>
        <v>27</v>
      </c>
      <c r="Q179" s="35" t="str">
        <f>IF(WEEKDAY(ReportDate[[#This Row],[Report Date]])=1,"Weekend",IF(WEEKDAY(ReportDate[[#This Row],[Report Date]])=7,"Weekend","Weekday"))</f>
        <v>Weekend</v>
      </c>
    </row>
    <row r="180" spans="1:17" x14ac:dyDescent="0.2">
      <c r="A180" s="48" t="s">
        <v>163</v>
      </c>
      <c r="L180" s="8">
        <v>44375</v>
      </c>
      <c r="M180" s="35">
        <f>YEAR(ReportDate[[#This Row],[Report Date]])</f>
        <v>2021</v>
      </c>
      <c r="N180" s="36" t="str">
        <f>_xlfn.XLOOKUP(MONTH(ReportDate[[#This Row],[Report Date]]),Months[Mon '#],Months[Month])</f>
        <v>June</v>
      </c>
      <c r="O180" s="8" t="str">
        <f>_xlfn.XLOOKUP(WEEKNUM(ReportDate[[#This Row],[Report Date]]),WeekFormat[Week Num],WeekFormat[Week of])</f>
        <v>27. Jun 27-Jul 03, 21</v>
      </c>
      <c r="P180" s="37">
        <f>DAY(ReportDate[[#This Row],[Report Date]])</f>
        <v>28</v>
      </c>
      <c r="Q180" s="35" t="str">
        <f>IF(WEEKDAY(ReportDate[[#This Row],[Report Date]])=1,"Weekend",IF(WEEKDAY(ReportDate[[#This Row],[Report Date]])=7,"Weekend","Weekday"))</f>
        <v>Weekday</v>
      </c>
    </row>
    <row r="181" spans="1:17" x14ac:dyDescent="0.2">
      <c r="A181" s="47" t="s">
        <v>164</v>
      </c>
      <c r="L181" s="8">
        <v>44376</v>
      </c>
      <c r="M181" s="35">
        <f>YEAR(ReportDate[[#This Row],[Report Date]])</f>
        <v>2021</v>
      </c>
      <c r="N181" s="36" t="str">
        <f>_xlfn.XLOOKUP(MONTH(ReportDate[[#This Row],[Report Date]]),Months[Mon '#],Months[Month])</f>
        <v>June</v>
      </c>
      <c r="O181" s="8" t="str">
        <f>_xlfn.XLOOKUP(WEEKNUM(ReportDate[[#This Row],[Report Date]]),WeekFormat[Week Num],WeekFormat[Week of])</f>
        <v>27. Jun 27-Jul 03, 21</v>
      </c>
      <c r="P181" s="37">
        <f>DAY(ReportDate[[#This Row],[Report Date]])</f>
        <v>29</v>
      </c>
      <c r="Q181" s="35" t="str">
        <f>IF(WEEKDAY(ReportDate[[#This Row],[Report Date]])=1,"Weekend",IF(WEEKDAY(ReportDate[[#This Row],[Report Date]])=7,"Weekend","Weekday"))</f>
        <v>Weekday</v>
      </c>
    </row>
    <row r="182" spans="1:17" x14ac:dyDescent="0.2">
      <c r="A182" s="46" t="s">
        <v>2880</v>
      </c>
      <c r="L182" s="8">
        <v>44377</v>
      </c>
      <c r="M182" s="35">
        <f>YEAR(ReportDate[[#This Row],[Report Date]])</f>
        <v>2021</v>
      </c>
      <c r="N182" s="36" t="str">
        <f>_xlfn.XLOOKUP(MONTH(ReportDate[[#This Row],[Report Date]]),Months[Mon '#],Months[Month])</f>
        <v>June</v>
      </c>
      <c r="O182" s="8" t="str">
        <f>_xlfn.XLOOKUP(WEEKNUM(ReportDate[[#This Row],[Report Date]]),WeekFormat[Week Num],WeekFormat[Week of])</f>
        <v>27. Jun 27-Jul 03, 21</v>
      </c>
      <c r="P182" s="37">
        <f>DAY(ReportDate[[#This Row],[Report Date]])</f>
        <v>30</v>
      </c>
      <c r="Q182" s="35" t="str">
        <f>IF(WEEKDAY(ReportDate[[#This Row],[Report Date]])=1,"Weekend",IF(WEEKDAY(ReportDate[[#This Row],[Report Date]])=7,"Weekend","Weekday"))</f>
        <v>Weekday</v>
      </c>
    </row>
    <row r="183" spans="1:17" x14ac:dyDescent="0.2">
      <c r="A183" s="47" t="s">
        <v>2846</v>
      </c>
      <c r="L183" s="8">
        <v>44378</v>
      </c>
      <c r="M183" s="35">
        <f>YEAR(ReportDate[[#This Row],[Report Date]])</f>
        <v>2021</v>
      </c>
      <c r="N183" s="36" t="str">
        <f>_xlfn.XLOOKUP(MONTH(ReportDate[[#This Row],[Report Date]]),Months[Mon '#],Months[Month])</f>
        <v>July</v>
      </c>
      <c r="O183" s="8" t="str">
        <f>_xlfn.XLOOKUP(WEEKNUM(ReportDate[[#This Row],[Report Date]]),WeekFormat[Week Num],WeekFormat[Week of])</f>
        <v>27. Jun 27-Jul 03, 21</v>
      </c>
      <c r="P183" s="37">
        <f>DAY(ReportDate[[#This Row],[Report Date]])</f>
        <v>1</v>
      </c>
      <c r="Q183" s="35" t="str">
        <f>IF(WEEKDAY(ReportDate[[#This Row],[Report Date]])=1,"Weekend",IF(WEEKDAY(ReportDate[[#This Row],[Report Date]])=7,"Weekend","Weekday"))</f>
        <v>Weekday</v>
      </c>
    </row>
    <row r="184" spans="1:17" x14ac:dyDescent="0.2">
      <c r="A184" s="48" t="s">
        <v>152</v>
      </c>
      <c r="L184" s="8">
        <v>44379</v>
      </c>
      <c r="M184" s="35">
        <f>YEAR(ReportDate[[#This Row],[Report Date]])</f>
        <v>2021</v>
      </c>
      <c r="N184" s="36" t="str">
        <f>_xlfn.XLOOKUP(MONTH(ReportDate[[#This Row],[Report Date]]),Months[Mon '#],Months[Month])</f>
        <v>July</v>
      </c>
      <c r="O184" s="8" t="str">
        <f>_xlfn.XLOOKUP(WEEKNUM(ReportDate[[#This Row],[Report Date]]),WeekFormat[Week Num],WeekFormat[Week of])</f>
        <v>27. Jun 27-Jul 03, 21</v>
      </c>
      <c r="P184" s="37">
        <f>DAY(ReportDate[[#This Row],[Report Date]])</f>
        <v>2</v>
      </c>
      <c r="Q184" s="35" t="str">
        <f>IF(WEEKDAY(ReportDate[[#This Row],[Report Date]])=1,"Weekend",IF(WEEKDAY(ReportDate[[#This Row],[Report Date]])=7,"Weekend","Weekday"))</f>
        <v>Weekday</v>
      </c>
    </row>
    <row r="185" spans="1:17" x14ac:dyDescent="0.2">
      <c r="A185" s="54" t="s">
        <v>2881</v>
      </c>
      <c r="L185" s="8">
        <v>44380</v>
      </c>
      <c r="M185" s="35">
        <f>YEAR(ReportDate[[#This Row],[Report Date]])</f>
        <v>2021</v>
      </c>
      <c r="N185" s="36" t="str">
        <f>_xlfn.XLOOKUP(MONTH(ReportDate[[#This Row],[Report Date]]),Months[Mon '#],Months[Month])</f>
        <v>July</v>
      </c>
      <c r="O185" s="8" t="str">
        <f>_xlfn.XLOOKUP(WEEKNUM(ReportDate[[#This Row],[Report Date]]),WeekFormat[Week Num],WeekFormat[Week of])</f>
        <v>27. Jun 27-Jul 03, 21</v>
      </c>
      <c r="P185" s="37">
        <f>DAY(ReportDate[[#This Row],[Report Date]])</f>
        <v>3</v>
      </c>
      <c r="Q185" s="35" t="str">
        <f>IF(WEEKDAY(ReportDate[[#This Row],[Report Date]])=1,"Weekend",IF(WEEKDAY(ReportDate[[#This Row],[Report Date]])=7,"Weekend","Weekday"))</f>
        <v>Weekend</v>
      </c>
    </row>
    <row r="186" spans="1:17" x14ac:dyDescent="0.2">
      <c r="A186" s="48" t="s">
        <v>71</v>
      </c>
      <c r="L186" s="8">
        <v>44381</v>
      </c>
      <c r="M186" s="35">
        <f>YEAR(ReportDate[[#This Row],[Report Date]])</f>
        <v>2021</v>
      </c>
      <c r="N186" s="36" t="str">
        <f>_xlfn.XLOOKUP(MONTH(ReportDate[[#This Row],[Report Date]]),Months[Mon '#],Months[Month])</f>
        <v>July</v>
      </c>
      <c r="O186" s="8" t="str">
        <f>_xlfn.XLOOKUP(WEEKNUM(ReportDate[[#This Row],[Report Date]]),WeekFormat[Week Num],WeekFormat[Week of])</f>
        <v>28. Jul 04-Jul 10, 21</v>
      </c>
      <c r="P186" s="37">
        <f>DAY(ReportDate[[#This Row],[Report Date]])</f>
        <v>4</v>
      </c>
      <c r="Q186" s="35" t="str">
        <f>IF(WEEKDAY(ReportDate[[#This Row],[Report Date]])=1,"Weekend",IF(WEEKDAY(ReportDate[[#This Row],[Report Date]])=7,"Weekend","Weekday"))</f>
        <v>Weekend</v>
      </c>
    </row>
    <row r="187" spans="1:17" x14ac:dyDescent="0.2">
      <c r="A187" s="52" t="s">
        <v>79</v>
      </c>
      <c r="L187" s="8">
        <v>44382</v>
      </c>
      <c r="M187" s="35">
        <f>YEAR(ReportDate[[#This Row],[Report Date]])</f>
        <v>2021</v>
      </c>
      <c r="N187" s="36" t="str">
        <f>_xlfn.XLOOKUP(MONTH(ReportDate[[#This Row],[Report Date]]),Months[Mon '#],Months[Month])</f>
        <v>July</v>
      </c>
      <c r="O187" s="8" t="str">
        <f>_xlfn.XLOOKUP(WEEKNUM(ReportDate[[#This Row],[Report Date]]),WeekFormat[Week Num],WeekFormat[Week of])</f>
        <v>28. Jul 04-Jul 10, 21</v>
      </c>
      <c r="P187" s="37">
        <f>DAY(ReportDate[[#This Row],[Report Date]])</f>
        <v>5</v>
      </c>
      <c r="Q187" s="35" t="str">
        <f>IF(WEEKDAY(ReportDate[[#This Row],[Report Date]])=1,"Weekend",IF(WEEKDAY(ReportDate[[#This Row],[Report Date]])=7,"Weekend","Weekday"))</f>
        <v>Weekday</v>
      </c>
    </row>
    <row r="188" spans="1:17" x14ac:dyDescent="0.2">
      <c r="A188" s="48" t="s">
        <v>2847</v>
      </c>
      <c r="L188" s="8">
        <v>44383</v>
      </c>
      <c r="M188" s="35">
        <f>YEAR(ReportDate[[#This Row],[Report Date]])</f>
        <v>2021</v>
      </c>
      <c r="N188" s="36" t="str">
        <f>_xlfn.XLOOKUP(MONTH(ReportDate[[#This Row],[Report Date]]),Months[Mon '#],Months[Month])</f>
        <v>July</v>
      </c>
      <c r="O188" s="8" t="str">
        <f>_xlfn.XLOOKUP(WEEKNUM(ReportDate[[#This Row],[Report Date]]),WeekFormat[Week Num],WeekFormat[Week of])</f>
        <v>28. Jul 04-Jul 10, 21</v>
      </c>
      <c r="P188" s="37">
        <f>DAY(ReportDate[[#This Row],[Report Date]])</f>
        <v>6</v>
      </c>
      <c r="Q188" s="35" t="str">
        <f>IF(WEEKDAY(ReportDate[[#This Row],[Report Date]])=1,"Weekend",IF(WEEKDAY(ReportDate[[#This Row],[Report Date]])=7,"Weekend","Weekday"))</f>
        <v>Weekday</v>
      </c>
    </row>
    <row r="189" spans="1:17" x14ac:dyDescent="0.2">
      <c r="A189" s="52" t="s">
        <v>97</v>
      </c>
      <c r="L189" s="8">
        <v>44384</v>
      </c>
      <c r="M189" s="35">
        <f>YEAR(ReportDate[[#This Row],[Report Date]])</f>
        <v>2021</v>
      </c>
      <c r="N189" s="36" t="str">
        <f>_xlfn.XLOOKUP(MONTH(ReportDate[[#This Row],[Report Date]]),Months[Mon '#],Months[Month])</f>
        <v>July</v>
      </c>
      <c r="O189" s="8" t="str">
        <f>_xlfn.XLOOKUP(WEEKNUM(ReportDate[[#This Row],[Report Date]]),WeekFormat[Week Num],WeekFormat[Week of])</f>
        <v>28. Jul 04-Jul 10, 21</v>
      </c>
      <c r="P189" s="37">
        <f>DAY(ReportDate[[#This Row],[Report Date]])</f>
        <v>7</v>
      </c>
      <c r="Q189" s="35" t="str">
        <f>IF(WEEKDAY(ReportDate[[#This Row],[Report Date]])=1,"Weekend",IF(WEEKDAY(ReportDate[[#This Row],[Report Date]])=7,"Weekend","Weekday"))</f>
        <v>Weekday</v>
      </c>
    </row>
    <row r="190" spans="1:17" x14ac:dyDescent="0.2">
      <c r="A190" s="48" t="s">
        <v>119</v>
      </c>
      <c r="L190" s="8">
        <v>44385</v>
      </c>
      <c r="M190" s="35">
        <f>YEAR(ReportDate[[#This Row],[Report Date]])</f>
        <v>2021</v>
      </c>
      <c r="N190" s="36" t="str">
        <f>_xlfn.XLOOKUP(MONTH(ReportDate[[#This Row],[Report Date]]),Months[Mon '#],Months[Month])</f>
        <v>July</v>
      </c>
      <c r="O190" s="8" t="str">
        <f>_xlfn.XLOOKUP(WEEKNUM(ReportDate[[#This Row],[Report Date]]),WeekFormat[Week Num],WeekFormat[Week of])</f>
        <v>28. Jul 04-Jul 10, 21</v>
      </c>
      <c r="P190" s="37">
        <f>DAY(ReportDate[[#This Row],[Report Date]])</f>
        <v>8</v>
      </c>
      <c r="Q190" s="35" t="str">
        <f>IF(WEEKDAY(ReportDate[[#This Row],[Report Date]])=1,"Weekend",IF(WEEKDAY(ReportDate[[#This Row],[Report Date]])=7,"Weekend","Weekday"))</f>
        <v>Weekday</v>
      </c>
    </row>
    <row r="191" spans="1:17" x14ac:dyDescent="0.2">
      <c r="A191" s="47" t="s">
        <v>63</v>
      </c>
      <c r="L191" s="8">
        <v>44386</v>
      </c>
      <c r="M191" s="35">
        <f>YEAR(ReportDate[[#This Row],[Report Date]])</f>
        <v>2021</v>
      </c>
      <c r="N191" s="36" t="str">
        <f>_xlfn.XLOOKUP(MONTH(ReportDate[[#This Row],[Report Date]]),Months[Mon '#],Months[Month])</f>
        <v>July</v>
      </c>
      <c r="O191" s="8" t="str">
        <f>_xlfn.XLOOKUP(WEEKNUM(ReportDate[[#This Row],[Report Date]]),WeekFormat[Week Num],WeekFormat[Week of])</f>
        <v>28. Jul 04-Jul 10, 21</v>
      </c>
      <c r="P191" s="37">
        <f>DAY(ReportDate[[#This Row],[Report Date]])</f>
        <v>9</v>
      </c>
      <c r="Q191" s="35" t="str">
        <f>IF(WEEKDAY(ReportDate[[#This Row],[Report Date]])=1,"Weekend",IF(WEEKDAY(ReportDate[[#This Row],[Report Date]])=7,"Weekend","Weekday"))</f>
        <v>Weekday</v>
      </c>
    </row>
    <row r="192" spans="1:17" x14ac:dyDescent="0.2">
      <c r="A192" s="53" t="s">
        <v>98</v>
      </c>
      <c r="L192" s="8">
        <v>44387</v>
      </c>
      <c r="M192" s="35">
        <f>YEAR(ReportDate[[#This Row],[Report Date]])</f>
        <v>2021</v>
      </c>
      <c r="N192" s="36" t="str">
        <f>_xlfn.XLOOKUP(MONTH(ReportDate[[#This Row],[Report Date]]),Months[Mon '#],Months[Month])</f>
        <v>July</v>
      </c>
      <c r="O192" s="8" t="str">
        <f>_xlfn.XLOOKUP(WEEKNUM(ReportDate[[#This Row],[Report Date]]),WeekFormat[Week Num],WeekFormat[Week of])</f>
        <v>28. Jul 04-Jul 10, 21</v>
      </c>
      <c r="P192" s="37">
        <f>DAY(ReportDate[[#This Row],[Report Date]])</f>
        <v>10</v>
      </c>
      <c r="Q192" s="35" t="str">
        <f>IF(WEEKDAY(ReportDate[[#This Row],[Report Date]])=1,"Weekend",IF(WEEKDAY(ReportDate[[#This Row],[Report Date]])=7,"Weekend","Weekday"))</f>
        <v>Weekend</v>
      </c>
    </row>
    <row r="193" spans="1:17" x14ac:dyDescent="0.2">
      <c r="A193" s="47" t="s">
        <v>115</v>
      </c>
      <c r="L193" s="8">
        <v>44388</v>
      </c>
      <c r="M193" s="35">
        <f>YEAR(ReportDate[[#This Row],[Report Date]])</f>
        <v>2021</v>
      </c>
      <c r="N193" s="36" t="str">
        <f>_xlfn.XLOOKUP(MONTH(ReportDate[[#This Row],[Report Date]]),Months[Mon '#],Months[Month])</f>
        <v>July</v>
      </c>
      <c r="O193" s="8" t="str">
        <f>_xlfn.XLOOKUP(WEEKNUM(ReportDate[[#This Row],[Report Date]]),WeekFormat[Week Num],WeekFormat[Week of])</f>
        <v>29. Jul 11-Jul 17, 21</v>
      </c>
      <c r="P193" s="37">
        <f>DAY(ReportDate[[#This Row],[Report Date]])</f>
        <v>11</v>
      </c>
      <c r="Q193" s="35" t="str">
        <f>IF(WEEKDAY(ReportDate[[#This Row],[Report Date]])=1,"Weekend",IF(WEEKDAY(ReportDate[[#This Row],[Report Date]])=7,"Weekend","Weekday"))</f>
        <v>Weekend</v>
      </c>
    </row>
    <row r="194" spans="1:17" x14ac:dyDescent="0.2">
      <c r="A194" s="48" t="s">
        <v>123</v>
      </c>
      <c r="L194" s="8">
        <v>44389</v>
      </c>
      <c r="M194" s="35">
        <f>YEAR(ReportDate[[#This Row],[Report Date]])</f>
        <v>2021</v>
      </c>
      <c r="N194" s="36" t="str">
        <f>_xlfn.XLOOKUP(MONTH(ReportDate[[#This Row],[Report Date]]),Months[Mon '#],Months[Month])</f>
        <v>July</v>
      </c>
      <c r="O194" s="8" t="str">
        <f>_xlfn.XLOOKUP(WEEKNUM(ReportDate[[#This Row],[Report Date]]),WeekFormat[Week Num],WeekFormat[Week of])</f>
        <v>29. Jul 11-Jul 17, 21</v>
      </c>
      <c r="P194" s="37">
        <f>DAY(ReportDate[[#This Row],[Report Date]])</f>
        <v>12</v>
      </c>
      <c r="Q194" s="35" t="str">
        <f>IF(WEEKDAY(ReportDate[[#This Row],[Report Date]])=1,"Weekend",IF(WEEKDAY(ReportDate[[#This Row],[Report Date]])=7,"Weekend","Weekday"))</f>
        <v>Weekday</v>
      </c>
    </row>
    <row r="195" spans="1:17" x14ac:dyDescent="0.2">
      <c r="A195" s="47" t="s">
        <v>20</v>
      </c>
      <c r="L195" s="8">
        <v>44390</v>
      </c>
      <c r="M195" s="35">
        <f>YEAR(ReportDate[[#This Row],[Report Date]])</f>
        <v>2021</v>
      </c>
      <c r="N195" s="36" t="str">
        <f>_xlfn.XLOOKUP(MONTH(ReportDate[[#This Row],[Report Date]]),Months[Mon '#],Months[Month])</f>
        <v>July</v>
      </c>
      <c r="O195" s="8" t="str">
        <f>_xlfn.XLOOKUP(WEEKNUM(ReportDate[[#This Row],[Report Date]]),WeekFormat[Week Num],WeekFormat[Week of])</f>
        <v>29. Jul 11-Jul 17, 21</v>
      </c>
      <c r="P195" s="37">
        <f>DAY(ReportDate[[#This Row],[Report Date]])</f>
        <v>13</v>
      </c>
      <c r="Q195" s="35" t="str">
        <f>IF(WEEKDAY(ReportDate[[#This Row],[Report Date]])=1,"Weekend",IF(WEEKDAY(ReportDate[[#This Row],[Report Date]])=7,"Weekend","Weekday"))</f>
        <v>Weekday</v>
      </c>
    </row>
    <row r="196" spans="1:17" x14ac:dyDescent="0.2">
      <c r="A196" s="48" t="s">
        <v>95</v>
      </c>
      <c r="L196" s="8">
        <v>44391</v>
      </c>
      <c r="M196" s="35">
        <f>YEAR(ReportDate[[#This Row],[Report Date]])</f>
        <v>2021</v>
      </c>
      <c r="N196" s="36" t="str">
        <f>_xlfn.XLOOKUP(MONTH(ReportDate[[#This Row],[Report Date]]),Months[Mon '#],Months[Month])</f>
        <v>July</v>
      </c>
      <c r="O196" s="8" t="str">
        <f>_xlfn.XLOOKUP(WEEKNUM(ReportDate[[#This Row],[Report Date]]),WeekFormat[Week Num],WeekFormat[Week of])</f>
        <v>29. Jul 11-Jul 17, 21</v>
      </c>
      <c r="P196" s="37">
        <f>DAY(ReportDate[[#This Row],[Report Date]])</f>
        <v>14</v>
      </c>
      <c r="Q196" s="35" t="str">
        <f>IF(WEEKDAY(ReportDate[[#This Row],[Report Date]])=1,"Weekend",IF(WEEKDAY(ReportDate[[#This Row],[Report Date]])=7,"Weekend","Weekday"))</f>
        <v>Weekday</v>
      </c>
    </row>
    <row r="197" spans="1:17" x14ac:dyDescent="0.2">
      <c r="A197" s="47" t="s">
        <v>61</v>
      </c>
      <c r="L197" s="8">
        <v>44392</v>
      </c>
      <c r="M197" s="35">
        <f>YEAR(ReportDate[[#This Row],[Report Date]])</f>
        <v>2021</v>
      </c>
      <c r="N197" s="36" t="str">
        <f>_xlfn.XLOOKUP(MONTH(ReportDate[[#This Row],[Report Date]]),Months[Mon '#],Months[Month])</f>
        <v>July</v>
      </c>
      <c r="O197" s="8" t="str">
        <f>_xlfn.XLOOKUP(WEEKNUM(ReportDate[[#This Row],[Report Date]]),WeekFormat[Week Num],WeekFormat[Week of])</f>
        <v>29. Jul 11-Jul 17, 21</v>
      </c>
      <c r="P197" s="37">
        <f>DAY(ReportDate[[#This Row],[Report Date]])</f>
        <v>15</v>
      </c>
      <c r="Q197" s="35" t="str">
        <f>IF(WEEKDAY(ReportDate[[#This Row],[Report Date]])=1,"Weekend",IF(WEEKDAY(ReportDate[[#This Row],[Report Date]])=7,"Weekend","Weekday"))</f>
        <v>Weekday</v>
      </c>
    </row>
    <row r="198" spans="1:17" x14ac:dyDescent="0.2">
      <c r="A198" s="48" t="s">
        <v>116</v>
      </c>
      <c r="L198" s="8">
        <v>44393</v>
      </c>
      <c r="M198" s="35">
        <f>YEAR(ReportDate[[#This Row],[Report Date]])</f>
        <v>2021</v>
      </c>
      <c r="N198" s="36" t="str">
        <f>_xlfn.XLOOKUP(MONTH(ReportDate[[#This Row],[Report Date]]),Months[Mon '#],Months[Month])</f>
        <v>July</v>
      </c>
      <c r="O198" s="8" t="str">
        <f>_xlfn.XLOOKUP(WEEKNUM(ReportDate[[#This Row],[Report Date]]),WeekFormat[Week Num],WeekFormat[Week of])</f>
        <v>29. Jul 11-Jul 17, 21</v>
      </c>
      <c r="P198" s="37">
        <f>DAY(ReportDate[[#This Row],[Report Date]])</f>
        <v>16</v>
      </c>
      <c r="Q198" s="35" t="str">
        <f>IF(WEEKDAY(ReportDate[[#This Row],[Report Date]])=1,"Weekend",IF(WEEKDAY(ReportDate[[#This Row],[Report Date]])=7,"Weekend","Weekday"))</f>
        <v>Weekday</v>
      </c>
    </row>
    <row r="199" spans="1:17" x14ac:dyDescent="0.2">
      <c r="A199" s="47" t="s">
        <v>176</v>
      </c>
      <c r="L199" s="8">
        <v>44394</v>
      </c>
      <c r="M199" s="35">
        <f>YEAR(ReportDate[[#This Row],[Report Date]])</f>
        <v>2021</v>
      </c>
      <c r="N199" s="36" t="str">
        <f>_xlfn.XLOOKUP(MONTH(ReportDate[[#This Row],[Report Date]]),Months[Mon '#],Months[Month])</f>
        <v>July</v>
      </c>
      <c r="O199" s="8" t="str">
        <f>_xlfn.XLOOKUP(WEEKNUM(ReportDate[[#This Row],[Report Date]]),WeekFormat[Week Num],WeekFormat[Week of])</f>
        <v>29. Jul 11-Jul 17, 21</v>
      </c>
      <c r="P199" s="37">
        <f>DAY(ReportDate[[#This Row],[Report Date]])</f>
        <v>17</v>
      </c>
      <c r="Q199" s="35" t="str">
        <f>IF(WEEKDAY(ReportDate[[#This Row],[Report Date]])=1,"Weekend",IF(WEEKDAY(ReportDate[[#This Row],[Report Date]])=7,"Weekend","Weekday"))</f>
        <v>Weekend</v>
      </c>
    </row>
    <row r="200" spans="1:17" x14ac:dyDescent="0.2">
      <c r="A200" s="48" t="s">
        <v>350</v>
      </c>
      <c r="L200" s="8">
        <v>44395</v>
      </c>
      <c r="M200" s="35">
        <f>YEAR(ReportDate[[#This Row],[Report Date]])</f>
        <v>2021</v>
      </c>
      <c r="N200" s="36" t="str">
        <f>_xlfn.XLOOKUP(MONTH(ReportDate[[#This Row],[Report Date]]),Months[Mon '#],Months[Month])</f>
        <v>July</v>
      </c>
      <c r="O200" s="8" t="str">
        <f>_xlfn.XLOOKUP(WEEKNUM(ReportDate[[#This Row],[Report Date]]),WeekFormat[Week Num],WeekFormat[Week of])</f>
        <v>30. Jul 18-Jul 24, 21</v>
      </c>
      <c r="P200" s="37">
        <f>DAY(ReportDate[[#This Row],[Report Date]])</f>
        <v>18</v>
      </c>
      <c r="Q200" s="35" t="str">
        <f>IF(WEEKDAY(ReportDate[[#This Row],[Report Date]])=1,"Weekend",IF(WEEKDAY(ReportDate[[#This Row],[Report Date]])=7,"Weekend","Weekday"))</f>
        <v>Weekend</v>
      </c>
    </row>
    <row r="201" spans="1:17" x14ac:dyDescent="0.2">
      <c r="A201" s="47" t="s">
        <v>85</v>
      </c>
      <c r="L201" s="8">
        <v>44396</v>
      </c>
      <c r="M201" s="35">
        <f>YEAR(ReportDate[[#This Row],[Report Date]])</f>
        <v>2021</v>
      </c>
      <c r="N201" s="36" t="str">
        <f>_xlfn.XLOOKUP(MONTH(ReportDate[[#This Row],[Report Date]]),Months[Mon '#],Months[Month])</f>
        <v>July</v>
      </c>
      <c r="O201" s="8" t="str">
        <f>_xlfn.XLOOKUP(WEEKNUM(ReportDate[[#This Row],[Report Date]]),WeekFormat[Week Num],WeekFormat[Week of])</f>
        <v>30. Jul 18-Jul 24, 21</v>
      </c>
      <c r="P201" s="37">
        <f>DAY(ReportDate[[#This Row],[Report Date]])</f>
        <v>19</v>
      </c>
      <c r="Q201" s="35" t="str">
        <f>IF(WEEKDAY(ReportDate[[#This Row],[Report Date]])=1,"Weekend",IF(WEEKDAY(ReportDate[[#This Row],[Report Date]])=7,"Weekend","Weekday"))</f>
        <v>Weekday</v>
      </c>
    </row>
    <row r="202" spans="1:17" x14ac:dyDescent="0.2">
      <c r="A202" s="55" t="s">
        <v>106</v>
      </c>
      <c r="L202" s="8">
        <v>44397</v>
      </c>
      <c r="M202" s="35">
        <f>YEAR(ReportDate[[#This Row],[Report Date]])</f>
        <v>2021</v>
      </c>
      <c r="N202" s="36" t="str">
        <f>_xlfn.XLOOKUP(MONTH(ReportDate[[#This Row],[Report Date]]),Months[Mon '#],Months[Month])</f>
        <v>July</v>
      </c>
      <c r="O202" s="8" t="str">
        <f>_xlfn.XLOOKUP(WEEKNUM(ReportDate[[#This Row],[Report Date]]),WeekFormat[Week Num],WeekFormat[Week of])</f>
        <v>30. Jul 18-Jul 24, 21</v>
      </c>
      <c r="P202" s="37">
        <f>DAY(ReportDate[[#This Row],[Report Date]])</f>
        <v>20</v>
      </c>
      <c r="Q202" s="35" t="str">
        <f>IF(WEEKDAY(ReportDate[[#This Row],[Report Date]])=1,"Weekend",IF(WEEKDAY(ReportDate[[#This Row],[Report Date]])=7,"Weekend","Weekday"))</f>
        <v>Weekday</v>
      </c>
    </row>
    <row r="203" spans="1:17" x14ac:dyDescent="0.2">
      <c r="A203" s="47" t="s">
        <v>177</v>
      </c>
      <c r="L203" s="8">
        <v>44398</v>
      </c>
      <c r="M203" s="35">
        <f>YEAR(ReportDate[[#This Row],[Report Date]])</f>
        <v>2021</v>
      </c>
      <c r="N203" s="36" t="str">
        <f>_xlfn.XLOOKUP(MONTH(ReportDate[[#This Row],[Report Date]]),Months[Mon '#],Months[Month])</f>
        <v>July</v>
      </c>
      <c r="O203" s="8" t="str">
        <f>_xlfn.XLOOKUP(WEEKNUM(ReportDate[[#This Row],[Report Date]]),WeekFormat[Week Num],WeekFormat[Week of])</f>
        <v>30. Jul 18-Jul 24, 21</v>
      </c>
      <c r="P203" s="37">
        <f>DAY(ReportDate[[#This Row],[Report Date]])</f>
        <v>21</v>
      </c>
      <c r="Q203" s="35" t="str">
        <f>IF(WEEKDAY(ReportDate[[#This Row],[Report Date]])=1,"Weekend",IF(WEEKDAY(ReportDate[[#This Row],[Report Date]])=7,"Weekend","Weekday"))</f>
        <v>Weekday</v>
      </c>
    </row>
    <row r="204" spans="1:17" x14ac:dyDescent="0.2">
      <c r="A204" s="48" t="s">
        <v>126</v>
      </c>
      <c r="L204" s="8">
        <v>44399</v>
      </c>
      <c r="M204" s="35">
        <f>YEAR(ReportDate[[#This Row],[Report Date]])</f>
        <v>2021</v>
      </c>
      <c r="N204" s="36" t="str">
        <f>_xlfn.XLOOKUP(MONTH(ReportDate[[#This Row],[Report Date]]),Months[Mon '#],Months[Month])</f>
        <v>July</v>
      </c>
      <c r="O204" s="8" t="str">
        <f>_xlfn.XLOOKUP(WEEKNUM(ReportDate[[#This Row],[Report Date]]),WeekFormat[Week Num],WeekFormat[Week of])</f>
        <v>30. Jul 18-Jul 24, 21</v>
      </c>
      <c r="P204" s="37">
        <f>DAY(ReportDate[[#This Row],[Report Date]])</f>
        <v>22</v>
      </c>
      <c r="Q204" s="35" t="str">
        <f>IF(WEEKDAY(ReportDate[[#This Row],[Report Date]])=1,"Weekend",IF(WEEKDAY(ReportDate[[#This Row],[Report Date]])=7,"Weekend","Weekday"))</f>
        <v>Weekday</v>
      </c>
    </row>
    <row r="205" spans="1:17" x14ac:dyDescent="0.2">
      <c r="A205" s="47" t="s">
        <v>50</v>
      </c>
      <c r="L205" s="8">
        <v>44400</v>
      </c>
      <c r="M205" s="35">
        <f>YEAR(ReportDate[[#This Row],[Report Date]])</f>
        <v>2021</v>
      </c>
      <c r="N205" s="36" t="str">
        <f>_xlfn.XLOOKUP(MONTH(ReportDate[[#This Row],[Report Date]]),Months[Mon '#],Months[Month])</f>
        <v>July</v>
      </c>
      <c r="O205" s="8" t="str">
        <f>_xlfn.XLOOKUP(WEEKNUM(ReportDate[[#This Row],[Report Date]]),WeekFormat[Week Num],WeekFormat[Week of])</f>
        <v>30. Jul 18-Jul 24, 21</v>
      </c>
      <c r="P205" s="37">
        <f>DAY(ReportDate[[#This Row],[Report Date]])</f>
        <v>23</v>
      </c>
      <c r="Q205" s="35" t="str">
        <f>IF(WEEKDAY(ReportDate[[#This Row],[Report Date]])=1,"Weekend",IF(WEEKDAY(ReportDate[[#This Row],[Report Date]])=7,"Weekend","Weekday"))</f>
        <v>Weekday</v>
      </c>
    </row>
    <row r="206" spans="1:17" x14ac:dyDescent="0.2">
      <c r="A206" s="48" t="s">
        <v>21</v>
      </c>
      <c r="L206" s="8">
        <v>44401</v>
      </c>
      <c r="M206" s="35">
        <f>YEAR(ReportDate[[#This Row],[Report Date]])</f>
        <v>2021</v>
      </c>
      <c r="N206" s="36" t="str">
        <f>_xlfn.XLOOKUP(MONTH(ReportDate[[#This Row],[Report Date]]),Months[Mon '#],Months[Month])</f>
        <v>July</v>
      </c>
      <c r="O206" s="8" t="str">
        <f>_xlfn.XLOOKUP(WEEKNUM(ReportDate[[#This Row],[Report Date]]),WeekFormat[Week Num],WeekFormat[Week of])</f>
        <v>30. Jul 18-Jul 24, 21</v>
      </c>
      <c r="P206" s="37">
        <f>DAY(ReportDate[[#This Row],[Report Date]])</f>
        <v>24</v>
      </c>
      <c r="Q206" s="35" t="str">
        <f>IF(WEEKDAY(ReportDate[[#This Row],[Report Date]])=1,"Weekend",IF(WEEKDAY(ReportDate[[#This Row],[Report Date]])=7,"Weekend","Weekday"))</f>
        <v>Weekend</v>
      </c>
    </row>
    <row r="207" spans="1:17" x14ac:dyDescent="0.2">
      <c r="A207" s="52" t="s">
        <v>73</v>
      </c>
      <c r="L207" s="8">
        <v>44402</v>
      </c>
      <c r="M207" s="35">
        <f>YEAR(ReportDate[[#This Row],[Report Date]])</f>
        <v>2021</v>
      </c>
      <c r="N207" s="36" t="str">
        <f>_xlfn.XLOOKUP(MONTH(ReportDate[[#This Row],[Report Date]]),Months[Mon '#],Months[Month])</f>
        <v>July</v>
      </c>
      <c r="O207" s="8" t="str">
        <f>_xlfn.XLOOKUP(WEEKNUM(ReportDate[[#This Row],[Report Date]]),WeekFormat[Week Num],WeekFormat[Week of])</f>
        <v>31. Jul 25-Jul 31, 21</v>
      </c>
      <c r="P207" s="37">
        <f>DAY(ReportDate[[#This Row],[Report Date]])</f>
        <v>25</v>
      </c>
      <c r="Q207" s="35" t="str">
        <f>IF(WEEKDAY(ReportDate[[#This Row],[Report Date]])=1,"Weekend",IF(WEEKDAY(ReportDate[[#This Row],[Report Date]])=7,"Weekend","Weekday"))</f>
        <v>Weekend</v>
      </c>
    </row>
    <row r="208" spans="1:17" x14ac:dyDescent="0.2">
      <c r="A208" s="46" t="s">
        <v>2882</v>
      </c>
      <c r="L208" s="8">
        <v>44403</v>
      </c>
      <c r="M208" s="35">
        <f>YEAR(ReportDate[[#This Row],[Report Date]])</f>
        <v>2021</v>
      </c>
      <c r="N208" s="36" t="str">
        <f>_xlfn.XLOOKUP(MONTH(ReportDate[[#This Row],[Report Date]]),Months[Mon '#],Months[Month])</f>
        <v>July</v>
      </c>
      <c r="O208" s="8" t="str">
        <f>_xlfn.XLOOKUP(WEEKNUM(ReportDate[[#This Row],[Report Date]]),WeekFormat[Week Num],WeekFormat[Week of])</f>
        <v>31. Jul 25-Jul 31, 21</v>
      </c>
      <c r="P208" s="37">
        <f>DAY(ReportDate[[#This Row],[Report Date]])</f>
        <v>26</v>
      </c>
      <c r="Q208" s="35" t="str">
        <f>IF(WEEKDAY(ReportDate[[#This Row],[Report Date]])=1,"Weekend",IF(WEEKDAY(ReportDate[[#This Row],[Report Date]])=7,"Weekend","Weekday"))</f>
        <v>Weekday</v>
      </c>
    </row>
    <row r="209" spans="1:17" x14ac:dyDescent="0.2">
      <c r="A209" s="50" t="s">
        <v>139</v>
      </c>
      <c r="L209" s="8">
        <v>44404</v>
      </c>
      <c r="M209" s="35">
        <f>YEAR(ReportDate[[#This Row],[Report Date]])</f>
        <v>2021</v>
      </c>
      <c r="N209" s="36" t="str">
        <f>_xlfn.XLOOKUP(MONTH(ReportDate[[#This Row],[Report Date]]),Months[Mon '#],Months[Month])</f>
        <v>July</v>
      </c>
      <c r="O209" s="8" t="str">
        <f>_xlfn.XLOOKUP(WEEKNUM(ReportDate[[#This Row],[Report Date]]),WeekFormat[Week Num],WeekFormat[Week of])</f>
        <v>31. Jul 25-Jul 31, 21</v>
      </c>
      <c r="P209" s="37">
        <f>DAY(ReportDate[[#This Row],[Report Date]])</f>
        <v>27</v>
      </c>
      <c r="Q209" s="35" t="str">
        <f>IF(WEEKDAY(ReportDate[[#This Row],[Report Date]])=1,"Weekend",IF(WEEKDAY(ReportDate[[#This Row],[Report Date]])=7,"Weekend","Weekday"))</f>
        <v>Weekday</v>
      </c>
    </row>
    <row r="210" spans="1:17" x14ac:dyDescent="0.2">
      <c r="A210" s="48" t="s">
        <v>124</v>
      </c>
      <c r="L210" s="8">
        <v>44405</v>
      </c>
      <c r="M210" s="35">
        <f>YEAR(ReportDate[[#This Row],[Report Date]])</f>
        <v>2021</v>
      </c>
      <c r="N210" s="36" t="str">
        <f>_xlfn.XLOOKUP(MONTH(ReportDate[[#This Row],[Report Date]]),Months[Mon '#],Months[Month])</f>
        <v>July</v>
      </c>
      <c r="O210" s="8" t="str">
        <f>_xlfn.XLOOKUP(WEEKNUM(ReportDate[[#This Row],[Report Date]]),WeekFormat[Week Num],WeekFormat[Week of])</f>
        <v>31. Jul 25-Jul 31, 21</v>
      </c>
      <c r="P210" s="37">
        <f>DAY(ReportDate[[#This Row],[Report Date]])</f>
        <v>28</v>
      </c>
      <c r="Q210" s="35" t="str">
        <f>IF(WEEKDAY(ReportDate[[#This Row],[Report Date]])=1,"Weekend",IF(WEEKDAY(ReportDate[[#This Row],[Report Date]])=7,"Weekend","Weekday"))</f>
        <v>Weekday</v>
      </c>
    </row>
    <row r="211" spans="1:17" x14ac:dyDescent="0.2">
      <c r="A211" s="47" t="s">
        <v>351</v>
      </c>
      <c r="L211" s="8">
        <v>44406</v>
      </c>
      <c r="M211" s="35">
        <f>YEAR(ReportDate[[#This Row],[Report Date]])</f>
        <v>2021</v>
      </c>
      <c r="N211" s="36" t="str">
        <f>_xlfn.XLOOKUP(MONTH(ReportDate[[#This Row],[Report Date]]),Months[Mon '#],Months[Month])</f>
        <v>July</v>
      </c>
      <c r="O211" s="8" t="str">
        <f>_xlfn.XLOOKUP(WEEKNUM(ReportDate[[#This Row],[Report Date]]),WeekFormat[Week Num],WeekFormat[Week of])</f>
        <v>31. Jul 25-Jul 31, 21</v>
      </c>
      <c r="P211" s="37">
        <f>DAY(ReportDate[[#This Row],[Report Date]])</f>
        <v>29</v>
      </c>
      <c r="Q211" s="35" t="str">
        <f>IF(WEEKDAY(ReportDate[[#This Row],[Report Date]])=1,"Weekend",IF(WEEKDAY(ReportDate[[#This Row],[Report Date]])=7,"Weekend","Weekday"))</f>
        <v>Weekday</v>
      </c>
    </row>
    <row r="212" spans="1:17" x14ac:dyDescent="0.2">
      <c r="A212" s="48" t="s">
        <v>2848</v>
      </c>
      <c r="L212" s="8">
        <v>44407</v>
      </c>
      <c r="M212" s="35">
        <f>YEAR(ReportDate[[#This Row],[Report Date]])</f>
        <v>2021</v>
      </c>
      <c r="N212" s="36" t="str">
        <f>_xlfn.XLOOKUP(MONTH(ReportDate[[#This Row],[Report Date]]),Months[Mon '#],Months[Month])</f>
        <v>July</v>
      </c>
      <c r="O212" s="8" t="str">
        <f>_xlfn.XLOOKUP(WEEKNUM(ReportDate[[#This Row],[Report Date]]),WeekFormat[Week Num],WeekFormat[Week of])</f>
        <v>31. Jul 25-Jul 31, 21</v>
      </c>
      <c r="P212" s="37">
        <f>DAY(ReportDate[[#This Row],[Report Date]])</f>
        <v>30</v>
      </c>
      <c r="Q212" s="35" t="str">
        <f>IF(WEEKDAY(ReportDate[[#This Row],[Report Date]])=1,"Weekend",IF(WEEKDAY(ReportDate[[#This Row],[Report Date]])=7,"Weekend","Weekday"))</f>
        <v>Weekday</v>
      </c>
    </row>
    <row r="213" spans="1:17" x14ac:dyDescent="0.2">
      <c r="A213" s="52" t="s">
        <v>75</v>
      </c>
      <c r="L213" s="8">
        <v>44408</v>
      </c>
      <c r="M213" s="35">
        <f>YEAR(ReportDate[[#This Row],[Report Date]])</f>
        <v>2021</v>
      </c>
      <c r="N213" s="36" t="str">
        <f>_xlfn.XLOOKUP(MONTH(ReportDate[[#This Row],[Report Date]]),Months[Mon '#],Months[Month])</f>
        <v>July</v>
      </c>
      <c r="O213" s="8" t="str">
        <f>_xlfn.XLOOKUP(WEEKNUM(ReportDate[[#This Row],[Report Date]]),WeekFormat[Week Num],WeekFormat[Week of])</f>
        <v>31. Jul 25-Jul 31, 21</v>
      </c>
      <c r="P213" s="37">
        <f>DAY(ReportDate[[#This Row],[Report Date]])</f>
        <v>31</v>
      </c>
      <c r="Q213" s="35" t="str">
        <f>IF(WEEKDAY(ReportDate[[#This Row],[Report Date]])=1,"Weekend",IF(WEEKDAY(ReportDate[[#This Row],[Report Date]])=7,"Weekend","Weekday"))</f>
        <v>Weekend</v>
      </c>
    </row>
    <row r="214" spans="1:17" x14ac:dyDescent="0.2">
      <c r="A214" s="49" t="s">
        <v>89</v>
      </c>
      <c r="L214" s="8">
        <v>44409</v>
      </c>
      <c r="M214" s="35">
        <f>YEAR(ReportDate[[#This Row],[Report Date]])</f>
        <v>2021</v>
      </c>
      <c r="N214" s="36" t="str">
        <f>_xlfn.XLOOKUP(MONTH(ReportDate[[#This Row],[Report Date]]),Months[Mon '#],Months[Month])</f>
        <v>August</v>
      </c>
      <c r="O214" s="8" t="str">
        <f>_xlfn.XLOOKUP(WEEKNUM(ReportDate[[#This Row],[Report Date]]),WeekFormat[Week Num],WeekFormat[Week of])</f>
        <v>32. Aug 01-Aug 07, 21</v>
      </c>
      <c r="P214" s="37">
        <f>DAY(ReportDate[[#This Row],[Report Date]])</f>
        <v>1</v>
      </c>
      <c r="Q214" s="35" t="str">
        <f>IF(WEEKDAY(ReportDate[[#This Row],[Report Date]])=1,"Weekend",IF(WEEKDAY(ReportDate[[#This Row],[Report Date]])=7,"Weekend","Weekday"))</f>
        <v>Weekend</v>
      </c>
    </row>
    <row r="215" spans="1:17" x14ac:dyDescent="0.2">
      <c r="A215" s="47" t="s">
        <v>117</v>
      </c>
      <c r="L215" s="8">
        <v>44410</v>
      </c>
      <c r="M215" s="35">
        <f>YEAR(ReportDate[[#This Row],[Report Date]])</f>
        <v>2021</v>
      </c>
      <c r="N215" s="36" t="str">
        <f>_xlfn.XLOOKUP(MONTH(ReportDate[[#This Row],[Report Date]]),Months[Mon '#],Months[Month])</f>
        <v>August</v>
      </c>
      <c r="O215" s="8" t="str">
        <f>_xlfn.XLOOKUP(WEEKNUM(ReportDate[[#This Row],[Report Date]]),WeekFormat[Week Num],WeekFormat[Week of])</f>
        <v>32. Aug 01-Aug 07, 21</v>
      </c>
      <c r="P215" s="37">
        <f>DAY(ReportDate[[#This Row],[Report Date]])</f>
        <v>2</v>
      </c>
      <c r="Q215" s="35" t="str">
        <f>IF(WEEKDAY(ReportDate[[#This Row],[Report Date]])=1,"Weekend",IF(WEEKDAY(ReportDate[[#This Row],[Report Date]])=7,"Weekend","Weekday"))</f>
        <v>Weekday</v>
      </c>
    </row>
    <row r="216" spans="1:17" x14ac:dyDescent="0.2">
      <c r="A216" s="48" t="s">
        <v>352</v>
      </c>
      <c r="L216" s="8">
        <v>44411</v>
      </c>
      <c r="M216" s="35">
        <f>YEAR(ReportDate[[#This Row],[Report Date]])</f>
        <v>2021</v>
      </c>
      <c r="N216" s="36" t="str">
        <f>_xlfn.XLOOKUP(MONTH(ReportDate[[#This Row],[Report Date]]),Months[Mon '#],Months[Month])</f>
        <v>August</v>
      </c>
      <c r="O216" s="8" t="str">
        <f>_xlfn.XLOOKUP(WEEKNUM(ReportDate[[#This Row],[Report Date]]),WeekFormat[Week Num],WeekFormat[Week of])</f>
        <v>32. Aug 01-Aug 07, 21</v>
      </c>
      <c r="P216" s="37">
        <f>DAY(ReportDate[[#This Row],[Report Date]])</f>
        <v>3</v>
      </c>
      <c r="Q216" s="35" t="str">
        <f>IF(WEEKDAY(ReportDate[[#This Row],[Report Date]])=1,"Weekend",IF(WEEKDAY(ReportDate[[#This Row],[Report Date]])=7,"Weekend","Weekday"))</f>
        <v>Weekday</v>
      </c>
    </row>
    <row r="217" spans="1:17" x14ac:dyDescent="0.2">
      <c r="A217" s="47" t="s">
        <v>93</v>
      </c>
      <c r="L217" s="8">
        <v>44412</v>
      </c>
      <c r="M217" s="35">
        <f>YEAR(ReportDate[[#This Row],[Report Date]])</f>
        <v>2021</v>
      </c>
      <c r="N217" s="36" t="str">
        <f>_xlfn.XLOOKUP(MONTH(ReportDate[[#This Row],[Report Date]]),Months[Mon '#],Months[Month])</f>
        <v>August</v>
      </c>
      <c r="O217" s="8" t="str">
        <f>_xlfn.XLOOKUP(WEEKNUM(ReportDate[[#This Row],[Report Date]]),WeekFormat[Week Num],WeekFormat[Week of])</f>
        <v>32. Aug 01-Aug 07, 21</v>
      </c>
      <c r="P217" s="37">
        <f>DAY(ReportDate[[#This Row],[Report Date]])</f>
        <v>4</v>
      </c>
      <c r="Q217" s="35" t="str">
        <f>IF(WEEKDAY(ReportDate[[#This Row],[Report Date]])=1,"Weekend",IF(WEEKDAY(ReportDate[[#This Row],[Report Date]])=7,"Weekend","Weekday"))</f>
        <v>Weekday</v>
      </c>
    </row>
    <row r="218" spans="1:17" x14ac:dyDescent="0.2">
      <c r="A218" s="48" t="s">
        <v>2849</v>
      </c>
      <c r="L218" s="8">
        <v>44413</v>
      </c>
      <c r="M218" s="35">
        <f>YEAR(ReportDate[[#This Row],[Report Date]])</f>
        <v>2021</v>
      </c>
      <c r="N218" s="36" t="str">
        <f>_xlfn.XLOOKUP(MONTH(ReportDate[[#This Row],[Report Date]]),Months[Mon '#],Months[Month])</f>
        <v>August</v>
      </c>
      <c r="O218" s="8" t="str">
        <f>_xlfn.XLOOKUP(WEEKNUM(ReportDate[[#This Row],[Report Date]]),WeekFormat[Week Num],WeekFormat[Week of])</f>
        <v>32. Aug 01-Aug 07, 21</v>
      </c>
      <c r="P218" s="37">
        <f>DAY(ReportDate[[#This Row],[Report Date]])</f>
        <v>5</v>
      </c>
      <c r="Q218" s="35" t="str">
        <f>IF(WEEKDAY(ReportDate[[#This Row],[Report Date]])=1,"Weekend",IF(WEEKDAY(ReportDate[[#This Row],[Report Date]])=7,"Weekend","Weekday"))</f>
        <v>Weekday</v>
      </c>
    </row>
    <row r="219" spans="1:17" x14ac:dyDescent="0.2">
      <c r="A219" s="47" t="s">
        <v>353</v>
      </c>
      <c r="L219" s="8">
        <v>44414</v>
      </c>
      <c r="M219" s="35">
        <f>YEAR(ReportDate[[#This Row],[Report Date]])</f>
        <v>2021</v>
      </c>
      <c r="N219" s="36" t="str">
        <f>_xlfn.XLOOKUP(MONTH(ReportDate[[#This Row],[Report Date]]),Months[Mon '#],Months[Month])</f>
        <v>August</v>
      </c>
      <c r="O219" s="8" t="str">
        <f>_xlfn.XLOOKUP(WEEKNUM(ReportDate[[#This Row],[Report Date]]),WeekFormat[Week Num],WeekFormat[Week of])</f>
        <v>32. Aug 01-Aug 07, 21</v>
      </c>
      <c r="P219" s="37">
        <f>DAY(ReportDate[[#This Row],[Report Date]])</f>
        <v>6</v>
      </c>
      <c r="Q219" s="35" t="str">
        <f>IF(WEEKDAY(ReportDate[[#This Row],[Report Date]])=1,"Weekend",IF(WEEKDAY(ReportDate[[#This Row],[Report Date]])=7,"Weekend","Weekday"))</f>
        <v>Weekday</v>
      </c>
    </row>
    <row r="220" spans="1:17" x14ac:dyDescent="0.2">
      <c r="A220" s="48" t="s">
        <v>22</v>
      </c>
      <c r="L220" s="8">
        <v>44415</v>
      </c>
      <c r="M220" s="35">
        <f>YEAR(ReportDate[[#This Row],[Report Date]])</f>
        <v>2021</v>
      </c>
      <c r="N220" s="36" t="str">
        <f>_xlfn.XLOOKUP(MONTH(ReportDate[[#This Row],[Report Date]]),Months[Mon '#],Months[Month])</f>
        <v>August</v>
      </c>
      <c r="O220" s="8" t="str">
        <f>_xlfn.XLOOKUP(WEEKNUM(ReportDate[[#This Row],[Report Date]]),WeekFormat[Week Num],WeekFormat[Week of])</f>
        <v>32. Aug 01-Aug 07, 21</v>
      </c>
      <c r="P220" s="37">
        <f>DAY(ReportDate[[#This Row],[Report Date]])</f>
        <v>7</v>
      </c>
      <c r="Q220" s="35" t="str">
        <f>IF(WEEKDAY(ReportDate[[#This Row],[Report Date]])=1,"Weekend",IF(WEEKDAY(ReportDate[[#This Row],[Report Date]])=7,"Weekend","Weekday"))</f>
        <v>Weekend</v>
      </c>
    </row>
    <row r="221" spans="1:17" x14ac:dyDescent="0.2">
      <c r="A221" s="47" t="s">
        <v>2864</v>
      </c>
      <c r="L221" s="8">
        <v>44416</v>
      </c>
      <c r="M221" s="35">
        <f>YEAR(ReportDate[[#This Row],[Report Date]])</f>
        <v>2021</v>
      </c>
      <c r="N221" s="36" t="str">
        <f>_xlfn.XLOOKUP(MONTH(ReportDate[[#This Row],[Report Date]]),Months[Mon '#],Months[Month])</f>
        <v>August</v>
      </c>
      <c r="O221" s="8" t="str">
        <f>_xlfn.XLOOKUP(WEEKNUM(ReportDate[[#This Row],[Report Date]]),WeekFormat[Week Num],WeekFormat[Week of])</f>
        <v>33. Aug 08-Aug 14, 21</v>
      </c>
      <c r="P221" s="37">
        <f>DAY(ReportDate[[#This Row],[Report Date]])</f>
        <v>8</v>
      </c>
      <c r="Q221" s="35" t="str">
        <f>IF(WEEKDAY(ReportDate[[#This Row],[Report Date]])=1,"Weekend",IF(WEEKDAY(ReportDate[[#This Row],[Report Date]])=7,"Weekend","Weekday"))</f>
        <v>Weekend</v>
      </c>
    </row>
    <row r="222" spans="1:17" x14ac:dyDescent="0.2">
      <c r="A222" s="48" t="s">
        <v>178</v>
      </c>
      <c r="L222" s="8">
        <v>44417</v>
      </c>
      <c r="M222" s="35">
        <f>YEAR(ReportDate[[#This Row],[Report Date]])</f>
        <v>2021</v>
      </c>
      <c r="N222" s="36" t="str">
        <f>_xlfn.XLOOKUP(MONTH(ReportDate[[#This Row],[Report Date]]),Months[Mon '#],Months[Month])</f>
        <v>August</v>
      </c>
      <c r="O222" s="8" t="str">
        <f>_xlfn.XLOOKUP(WEEKNUM(ReportDate[[#This Row],[Report Date]]),WeekFormat[Week Num],WeekFormat[Week of])</f>
        <v>33. Aug 08-Aug 14, 21</v>
      </c>
      <c r="P222" s="37">
        <f>DAY(ReportDate[[#This Row],[Report Date]])</f>
        <v>9</v>
      </c>
      <c r="Q222" s="35" t="str">
        <f>IF(WEEKDAY(ReportDate[[#This Row],[Report Date]])=1,"Weekend",IF(WEEKDAY(ReportDate[[#This Row],[Report Date]])=7,"Weekend","Weekday"))</f>
        <v>Weekday</v>
      </c>
    </row>
    <row r="223" spans="1:17" x14ac:dyDescent="0.2">
      <c r="A223" s="47" t="s">
        <v>354</v>
      </c>
      <c r="L223" s="8">
        <v>44418</v>
      </c>
      <c r="M223" s="35">
        <f>YEAR(ReportDate[[#This Row],[Report Date]])</f>
        <v>2021</v>
      </c>
      <c r="N223" s="36" t="str">
        <f>_xlfn.XLOOKUP(MONTH(ReportDate[[#This Row],[Report Date]]),Months[Mon '#],Months[Month])</f>
        <v>August</v>
      </c>
      <c r="O223" s="8" t="str">
        <f>_xlfn.XLOOKUP(WEEKNUM(ReportDate[[#This Row],[Report Date]]),WeekFormat[Week Num],WeekFormat[Week of])</f>
        <v>33. Aug 08-Aug 14, 21</v>
      </c>
      <c r="P223" s="37">
        <f>DAY(ReportDate[[#This Row],[Report Date]])</f>
        <v>10</v>
      </c>
      <c r="Q223" s="35" t="str">
        <f>IF(WEEKDAY(ReportDate[[#This Row],[Report Date]])=1,"Weekend",IF(WEEKDAY(ReportDate[[#This Row],[Report Date]])=7,"Weekend","Weekday"))</f>
        <v>Weekday</v>
      </c>
    </row>
    <row r="224" spans="1:17" x14ac:dyDescent="0.2">
      <c r="A224" s="53" t="s">
        <v>84</v>
      </c>
      <c r="L224" s="8">
        <v>44419</v>
      </c>
      <c r="M224" s="35">
        <f>YEAR(ReportDate[[#This Row],[Report Date]])</f>
        <v>2021</v>
      </c>
      <c r="N224" s="36" t="str">
        <f>_xlfn.XLOOKUP(MONTH(ReportDate[[#This Row],[Report Date]]),Months[Mon '#],Months[Month])</f>
        <v>August</v>
      </c>
      <c r="O224" s="8" t="str">
        <f>_xlfn.XLOOKUP(WEEKNUM(ReportDate[[#This Row],[Report Date]]),WeekFormat[Week Num],WeekFormat[Week of])</f>
        <v>33. Aug 08-Aug 14, 21</v>
      </c>
      <c r="P224" s="37">
        <f>DAY(ReportDate[[#This Row],[Report Date]])</f>
        <v>11</v>
      </c>
      <c r="Q224" s="35" t="str">
        <f>IF(WEEKDAY(ReportDate[[#This Row],[Report Date]])=1,"Weekend",IF(WEEKDAY(ReportDate[[#This Row],[Report Date]])=7,"Weekend","Weekday"))</f>
        <v>Weekday</v>
      </c>
    </row>
    <row r="225" spans="1:17" x14ac:dyDescent="0.2">
      <c r="A225" s="50" t="s">
        <v>90</v>
      </c>
      <c r="L225" s="8">
        <v>44420</v>
      </c>
      <c r="M225" s="35">
        <f>YEAR(ReportDate[[#This Row],[Report Date]])</f>
        <v>2021</v>
      </c>
      <c r="N225" s="36" t="str">
        <f>_xlfn.XLOOKUP(MONTH(ReportDate[[#This Row],[Report Date]]),Months[Mon '#],Months[Month])</f>
        <v>August</v>
      </c>
      <c r="O225" s="8" t="str">
        <f>_xlfn.XLOOKUP(WEEKNUM(ReportDate[[#This Row],[Report Date]]),WeekFormat[Week Num],WeekFormat[Week of])</f>
        <v>33. Aug 08-Aug 14, 21</v>
      </c>
      <c r="P225" s="37">
        <f>DAY(ReportDate[[#This Row],[Report Date]])</f>
        <v>12</v>
      </c>
      <c r="Q225" s="35" t="str">
        <f>IF(WEEKDAY(ReportDate[[#This Row],[Report Date]])=1,"Weekend",IF(WEEKDAY(ReportDate[[#This Row],[Report Date]])=7,"Weekend","Weekday"))</f>
        <v>Weekday</v>
      </c>
    </row>
    <row r="226" spans="1:17" x14ac:dyDescent="0.2">
      <c r="A226" s="48" t="s">
        <v>355</v>
      </c>
      <c r="L226" s="8">
        <v>44421</v>
      </c>
      <c r="M226" s="35">
        <f>YEAR(ReportDate[[#This Row],[Report Date]])</f>
        <v>2021</v>
      </c>
      <c r="N226" s="36" t="str">
        <f>_xlfn.XLOOKUP(MONTH(ReportDate[[#This Row],[Report Date]]),Months[Mon '#],Months[Month])</f>
        <v>August</v>
      </c>
      <c r="O226" s="8" t="str">
        <f>_xlfn.XLOOKUP(WEEKNUM(ReportDate[[#This Row],[Report Date]]),WeekFormat[Week Num],WeekFormat[Week of])</f>
        <v>33. Aug 08-Aug 14, 21</v>
      </c>
      <c r="P226" s="37">
        <f>DAY(ReportDate[[#This Row],[Report Date]])</f>
        <v>13</v>
      </c>
      <c r="Q226" s="35" t="str">
        <f>IF(WEEKDAY(ReportDate[[#This Row],[Report Date]])=1,"Weekend",IF(WEEKDAY(ReportDate[[#This Row],[Report Date]])=7,"Weekend","Weekday"))</f>
        <v>Weekday</v>
      </c>
    </row>
    <row r="227" spans="1:17" x14ac:dyDescent="0.2">
      <c r="A227" s="47" t="s">
        <v>23</v>
      </c>
      <c r="L227" s="8">
        <v>44422</v>
      </c>
      <c r="M227" s="35">
        <f>YEAR(ReportDate[[#This Row],[Report Date]])</f>
        <v>2021</v>
      </c>
      <c r="N227" s="36" t="str">
        <f>_xlfn.XLOOKUP(MONTH(ReportDate[[#This Row],[Report Date]]),Months[Mon '#],Months[Month])</f>
        <v>August</v>
      </c>
      <c r="O227" s="8" t="str">
        <f>_xlfn.XLOOKUP(WEEKNUM(ReportDate[[#This Row],[Report Date]]),WeekFormat[Week Num],WeekFormat[Week of])</f>
        <v>33. Aug 08-Aug 14, 21</v>
      </c>
      <c r="P227" s="37">
        <f>DAY(ReportDate[[#This Row],[Report Date]])</f>
        <v>14</v>
      </c>
      <c r="Q227" s="35" t="str">
        <f>IF(WEEKDAY(ReportDate[[#This Row],[Report Date]])=1,"Weekend",IF(WEEKDAY(ReportDate[[#This Row],[Report Date]])=7,"Weekend","Weekday"))</f>
        <v>Weekend</v>
      </c>
    </row>
    <row r="228" spans="1:17" x14ac:dyDescent="0.2">
      <c r="A228" s="49" t="s">
        <v>140</v>
      </c>
      <c r="L228" s="8">
        <v>44423</v>
      </c>
      <c r="M228" s="35">
        <f>YEAR(ReportDate[[#This Row],[Report Date]])</f>
        <v>2021</v>
      </c>
      <c r="N228" s="36" t="str">
        <f>_xlfn.XLOOKUP(MONTH(ReportDate[[#This Row],[Report Date]]),Months[Mon '#],Months[Month])</f>
        <v>August</v>
      </c>
      <c r="O228" s="8" t="str">
        <f>_xlfn.XLOOKUP(WEEKNUM(ReportDate[[#This Row],[Report Date]]),WeekFormat[Week Num],WeekFormat[Week of])</f>
        <v>34. Aug 15-Aug 21, 21</v>
      </c>
      <c r="P228" s="37">
        <f>DAY(ReportDate[[#This Row],[Report Date]])</f>
        <v>15</v>
      </c>
      <c r="Q228" s="35" t="str">
        <f>IF(WEEKDAY(ReportDate[[#This Row],[Report Date]])=1,"Weekend",IF(WEEKDAY(ReportDate[[#This Row],[Report Date]])=7,"Weekend","Weekday"))</f>
        <v>Weekend</v>
      </c>
    </row>
    <row r="229" spans="1:17" x14ac:dyDescent="0.2">
      <c r="A229" s="47" t="s">
        <v>179</v>
      </c>
      <c r="L229" s="8">
        <v>44424</v>
      </c>
      <c r="M229" s="35">
        <f>YEAR(ReportDate[[#This Row],[Report Date]])</f>
        <v>2021</v>
      </c>
      <c r="N229" s="36" t="str">
        <f>_xlfn.XLOOKUP(MONTH(ReportDate[[#This Row],[Report Date]]),Months[Mon '#],Months[Month])</f>
        <v>August</v>
      </c>
      <c r="O229" s="8" t="str">
        <f>_xlfn.XLOOKUP(WEEKNUM(ReportDate[[#This Row],[Report Date]]),WeekFormat[Week Num],WeekFormat[Week of])</f>
        <v>34. Aug 15-Aug 21, 21</v>
      </c>
      <c r="P229" s="37">
        <f>DAY(ReportDate[[#This Row],[Report Date]])</f>
        <v>16</v>
      </c>
      <c r="Q229" s="35" t="str">
        <f>IF(WEEKDAY(ReportDate[[#This Row],[Report Date]])=1,"Weekend",IF(WEEKDAY(ReportDate[[#This Row],[Report Date]])=7,"Weekend","Weekday"))</f>
        <v>Weekday</v>
      </c>
    </row>
    <row r="230" spans="1:17" x14ac:dyDescent="0.2">
      <c r="A230" s="48" t="s">
        <v>180</v>
      </c>
      <c r="L230" s="8">
        <v>44425</v>
      </c>
      <c r="M230" s="35">
        <f>YEAR(ReportDate[[#This Row],[Report Date]])</f>
        <v>2021</v>
      </c>
      <c r="N230" s="36" t="str">
        <f>_xlfn.XLOOKUP(MONTH(ReportDate[[#This Row],[Report Date]]),Months[Mon '#],Months[Month])</f>
        <v>August</v>
      </c>
      <c r="O230" s="8" t="str">
        <f>_xlfn.XLOOKUP(WEEKNUM(ReportDate[[#This Row],[Report Date]]),WeekFormat[Week Num],WeekFormat[Week of])</f>
        <v>34. Aug 15-Aug 21, 21</v>
      </c>
      <c r="P230" s="37">
        <f>DAY(ReportDate[[#This Row],[Report Date]])</f>
        <v>17</v>
      </c>
      <c r="Q230" s="35" t="str">
        <f>IF(WEEKDAY(ReportDate[[#This Row],[Report Date]])=1,"Weekend",IF(WEEKDAY(ReportDate[[#This Row],[Report Date]])=7,"Weekend","Weekday"))</f>
        <v>Weekday</v>
      </c>
    </row>
    <row r="231" spans="1:17" x14ac:dyDescent="0.2">
      <c r="A231" s="47" t="s">
        <v>181</v>
      </c>
      <c r="L231" s="8">
        <v>44426</v>
      </c>
      <c r="M231" s="35">
        <f>YEAR(ReportDate[[#This Row],[Report Date]])</f>
        <v>2021</v>
      </c>
      <c r="N231" s="36" t="str">
        <f>_xlfn.XLOOKUP(MONTH(ReportDate[[#This Row],[Report Date]]),Months[Mon '#],Months[Month])</f>
        <v>August</v>
      </c>
      <c r="O231" s="8" t="str">
        <f>_xlfn.XLOOKUP(WEEKNUM(ReportDate[[#This Row],[Report Date]]),WeekFormat[Week Num],WeekFormat[Week of])</f>
        <v>34. Aug 15-Aug 21, 21</v>
      </c>
      <c r="P231" s="37">
        <f>DAY(ReportDate[[#This Row],[Report Date]])</f>
        <v>18</v>
      </c>
      <c r="Q231" s="35" t="str">
        <f>IF(WEEKDAY(ReportDate[[#This Row],[Report Date]])=1,"Weekend",IF(WEEKDAY(ReportDate[[#This Row],[Report Date]])=7,"Weekend","Weekday"))</f>
        <v>Weekday</v>
      </c>
    </row>
    <row r="232" spans="1:17" x14ac:dyDescent="0.2">
      <c r="A232" s="48" t="s">
        <v>24</v>
      </c>
      <c r="L232" s="8">
        <v>44427</v>
      </c>
      <c r="M232" s="35">
        <f>YEAR(ReportDate[[#This Row],[Report Date]])</f>
        <v>2021</v>
      </c>
      <c r="N232" s="36" t="str">
        <f>_xlfn.XLOOKUP(MONTH(ReportDate[[#This Row],[Report Date]]),Months[Mon '#],Months[Month])</f>
        <v>August</v>
      </c>
      <c r="O232" s="8" t="str">
        <f>_xlfn.XLOOKUP(WEEKNUM(ReportDate[[#This Row],[Report Date]]),WeekFormat[Week Num],WeekFormat[Week of])</f>
        <v>34. Aug 15-Aug 21, 21</v>
      </c>
      <c r="P232" s="37">
        <f>DAY(ReportDate[[#This Row],[Report Date]])</f>
        <v>19</v>
      </c>
      <c r="Q232" s="35" t="str">
        <f>IF(WEEKDAY(ReportDate[[#This Row],[Report Date]])=1,"Weekend",IF(WEEKDAY(ReportDate[[#This Row],[Report Date]])=7,"Weekend","Weekday"))</f>
        <v>Weekday</v>
      </c>
    </row>
    <row r="233" spans="1:17" x14ac:dyDescent="0.2">
      <c r="A233" s="47" t="s">
        <v>153</v>
      </c>
      <c r="L233" s="8">
        <v>44428</v>
      </c>
      <c r="M233" s="35">
        <f>YEAR(ReportDate[[#This Row],[Report Date]])</f>
        <v>2021</v>
      </c>
      <c r="N233" s="36" t="str">
        <f>_xlfn.XLOOKUP(MONTH(ReportDate[[#This Row],[Report Date]]),Months[Mon '#],Months[Month])</f>
        <v>August</v>
      </c>
      <c r="O233" s="8" t="str">
        <f>_xlfn.XLOOKUP(WEEKNUM(ReportDate[[#This Row],[Report Date]]),WeekFormat[Week Num],WeekFormat[Week of])</f>
        <v>34. Aug 15-Aug 21, 21</v>
      </c>
      <c r="P233" s="37">
        <f>DAY(ReportDate[[#This Row],[Report Date]])</f>
        <v>20</v>
      </c>
      <c r="Q233" s="35" t="str">
        <f>IF(WEEKDAY(ReportDate[[#This Row],[Report Date]])=1,"Weekend",IF(WEEKDAY(ReportDate[[#This Row],[Report Date]])=7,"Weekend","Weekday"))</f>
        <v>Weekday</v>
      </c>
    </row>
    <row r="234" spans="1:17" x14ac:dyDescent="0.2">
      <c r="A234" s="53" t="s">
        <v>83</v>
      </c>
      <c r="L234" s="8">
        <v>44429</v>
      </c>
      <c r="M234" s="35">
        <f>YEAR(ReportDate[[#This Row],[Report Date]])</f>
        <v>2021</v>
      </c>
      <c r="N234" s="36" t="str">
        <f>_xlfn.XLOOKUP(MONTH(ReportDate[[#This Row],[Report Date]]),Months[Mon '#],Months[Month])</f>
        <v>August</v>
      </c>
      <c r="O234" s="8" t="str">
        <f>_xlfn.XLOOKUP(WEEKNUM(ReportDate[[#This Row],[Report Date]]),WeekFormat[Week Num],WeekFormat[Week of])</f>
        <v>34. Aug 15-Aug 21, 21</v>
      </c>
      <c r="P234" s="37">
        <f>DAY(ReportDate[[#This Row],[Report Date]])</f>
        <v>21</v>
      </c>
      <c r="Q234" s="35" t="str">
        <f>IF(WEEKDAY(ReportDate[[#This Row],[Report Date]])=1,"Weekend",IF(WEEKDAY(ReportDate[[#This Row],[Report Date]])=7,"Weekend","Weekday"))</f>
        <v>Weekend</v>
      </c>
    </row>
    <row r="235" spans="1:17" x14ac:dyDescent="0.2">
      <c r="A235" s="51" t="s">
        <v>107</v>
      </c>
      <c r="L235" s="8">
        <v>44430</v>
      </c>
      <c r="M235" s="35">
        <f>YEAR(ReportDate[[#This Row],[Report Date]])</f>
        <v>2021</v>
      </c>
      <c r="N235" s="36" t="str">
        <f>_xlfn.XLOOKUP(MONTH(ReportDate[[#This Row],[Report Date]]),Months[Mon '#],Months[Month])</f>
        <v>August</v>
      </c>
      <c r="O235" s="8" t="str">
        <f>_xlfn.XLOOKUP(WEEKNUM(ReportDate[[#This Row],[Report Date]]),WeekFormat[Week Num],WeekFormat[Week of])</f>
        <v>35. Aug 22-Aug 28, 21</v>
      </c>
      <c r="P235" s="37">
        <f>DAY(ReportDate[[#This Row],[Report Date]])</f>
        <v>22</v>
      </c>
      <c r="Q235" s="35" t="str">
        <f>IF(WEEKDAY(ReportDate[[#This Row],[Report Date]])=1,"Weekend",IF(WEEKDAY(ReportDate[[#This Row],[Report Date]])=7,"Weekend","Weekday"))</f>
        <v>Weekend</v>
      </c>
    </row>
    <row r="236" spans="1:17" x14ac:dyDescent="0.2">
      <c r="A236" s="48" t="s">
        <v>2850</v>
      </c>
      <c r="L236" s="8">
        <v>44431</v>
      </c>
      <c r="M236" s="35">
        <f>YEAR(ReportDate[[#This Row],[Report Date]])</f>
        <v>2021</v>
      </c>
      <c r="N236" s="36" t="str">
        <f>_xlfn.XLOOKUP(MONTH(ReportDate[[#This Row],[Report Date]]),Months[Mon '#],Months[Month])</f>
        <v>August</v>
      </c>
      <c r="O236" s="8" t="str">
        <f>_xlfn.XLOOKUP(WEEKNUM(ReportDate[[#This Row],[Report Date]]),WeekFormat[Week Num],WeekFormat[Week of])</f>
        <v>35. Aug 22-Aug 28, 21</v>
      </c>
      <c r="P236" s="37">
        <f>DAY(ReportDate[[#This Row],[Report Date]])</f>
        <v>23</v>
      </c>
      <c r="Q236" s="35" t="str">
        <f>IF(WEEKDAY(ReportDate[[#This Row],[Report Date]])=1,"Weekend",IF(WEEKDAY(ReportDate[[#This Row],[Report Date]])=7,"Weekend","Weekday"))</f>
        <v>Weekday</v>
      </c>
    </row>
    <row r="237" spans="1:17" x14ac:dyDescent="0.2">
      <c r="A237" s="52" t="s">
        <v>82</v>
      </c>
      <c r="L237" s="8">
        <v>44432</v>
      </c>
      <c r="M237" s="35">
        <f>YEAR(ReportDate[[#This Row],[Report Date]])</f>
        <v>2021</v>
      </c>
      <c r="N237" s="36" t="str">
        <f>_xlfn.XLOOKUP(MONTH(ReportDate[[#This Row],[Report Date]]),Months[Mon '#],Months[Month])</f>
        <v>August</v>
      </c>
      <c r="O237" s="8" t="str">
        <f>_xlfn.XLOOKUP(WEEKNUM(ReportDate[[#This Row],[Report Date]]),WeekFormat[Week Num],WeekFormat[Week of])</f>
        <v>35. Aug 22-Aug 28, 21</v>
      </c>
      <c r="P237" s="37">
        <f>DAY(ReportDate[[#This Row],[Report Date]])</f>
        <v>24</v>
      </c>
      <c r="Q237" s="35" t="str">
        <f>IF(WEEKDAY(ReportDate[[#This Row],[Report Date]])=1,"Weekend",IF(WEEKDAY(ReportDate[[#This Row],[Report Date]])=7,"Weekend","Weekday"))</f>
        <v>Weekday</v>
      </c>
    </row>
    <row r="238" spans="1:17" x14ac:dyDescent="0.2">
      <c r="A238" s="48" t="s">
        <v>25</v>
      </c>
      <c r="L238" s="8">
        <v>44433</v>
      </c>
      <c r="M238" s="35">
        <f>YEAR(ReportDate[[#This Row],[Report Date]])</f>
        <v>2021</v>
      </c>
      <c r="N238" s="36" t="str">
        <f>_xlfn.XLOOKUP(MONTH(ReportDate[[#This Row],[Report Date]]),Months[Mon '#],Months[Month])</f>
        <v>August</v>
      </c>
      <c r="O238" s="8" t="str">
        <f>_xlfn.XLOOKUP(WEEKNUM(ReportDate[[#This Row],[Report Date]]),WeekFormat[Week Num],WeekFormat[Week of])</f>
        <v>35. Aug 22-Aug 28, 21</v>
      </c>
      <c r="P238" s="37">
        <f>DAY(ReportDate[[#This Row],[Report Date]])</f>
        <v>25</v>
      </c>
      <c r="Q238" s="35" t="str">
        <f>IF(WEEKDAY(ReportDate[[#This Row],[Report Date]])=1,"Weekend",IF(WEEKDAY(ReportDate[[#This Row],[Report Date]])=7,"Weekend","Weekday"))</f>
        <v>Weekday</v>
      </c>
    </row>
    <row r="239" spans="1:17" x14ac:dyDescent="0.2">
      <c r="A239" s="47" t="s">
        <v>26</v>
      </c>
      <c r="L239" s="8">
        <v>44434</v>
      </c>
      <c r="M239" s="35">
        <f>YEAR(ReportDate[[#This Row],[Report Date]])</f>
        <v>2021</v>
      </c>
      <c r="N239" s="36" t="str">
        <f>_xlfn.XLOOKUP(MONTH(ReportDate[[#This Row],[Report Date]]),Months[Mon '#],Months[Month])</f>
        <v>August</v>
      </c>
      <c r="O239" s="8" t="str">
        <f>_xlfn.XLOOKUP(WEEKNUM(ReportDate[[#This Row],[Report Date]]),WeekFormat[Week Num],WeekFormat[Week of])</f>
        <v>35. Aug 22-Aug 28, 21</v>
      </c>
      <c r="P239" s="37">
        <f>DAY(ReportDate[[#This Row],[Report Date]])</f>
        <v>26</v>
      </c>
      <c r="Q239" s="35" t="str">
        <f>IF(WEEKDAY(ReportDate[[#This Row],[Report Date]])=1,"Weekend",IF(WEEKDAY(ReportDate[[#This Row],[Report Date]])=7,"Weekend","Weekday"))</f>
        <v>Weekday</v>
      </c>
    </row>
    <row r="240" spans="1:17" x14ac:dyDescent="0.2">
      <c r="A240" s="48" t="s">
        <v>27</v>
      </c>
      <c r="L240" s="8">
        <v>44435</v>
      </c>
      <c r="M240" s="35">
        <f>YEAR(ReportDate[[#This Row],[Report Date]])</f>
        <v>2021</v>
      </c>
      <c r="N240" s="36" t="str">
        <f>_xlfn.XLOOKUP(MONTH(ReportDate[[#This Row],[Report Date]]),Months[Mon '#],Months[Month])</f>
        <v>August</v>
      </c>
      <c r="O240" s="8" t="str">
        <f>_xlfn.XLOOKUP(WEEKNUM(ReportDate[[#This Row],[Report Date]]),WeekFormat[Week Num],WeekFormat[Week of])</f>
        <v>35. Aug 22-Aug 28, 21</v>
      </c>
      <c r="P240" s="37">
        <f>DAY(ReportDate[[#This Row],[Report Date]])</f>
        <v>27</v>
      </c>
      <c r="Q240" s="35" t="str">
        <f>IF(WEEKDAY(ReportDate[[#This Row],[Report Date]])=1,"Weekend",IF(WEEKDAY(ReportDate[[#This Row],[Report Date]])=7,"Weekend","Weekday"))</f>
        <v>Weekday</v>
      </c>
    </row>
    <row r="241" spans="1:17" x14ac:dyDescent="0.2">
      <c r="A241" s="47" t="s">
        <v>94</v>
      </c>
      <c r="L241" s="8">
        <v>44436</v>
      </c>
      <c r="M241" s="35">
        <f>YEAR(ReportDate[[#This Row],[Report Date]])</f>
        <v>2021</v>
      </c>
      <c r="N241" s="36" t="str">
        <f>_xlfn.XLOOKUP(MONTH(ReportDate[[#This Row],[Report Date]]),Months[Mon '#],Months[Month])</f>
        <v>August</v>
      </c>
      <c r="O241" s="8" t="str">
        <f>_xlfn.XLOOKUP(WEEKNUM(ReportDate[[#This Row],[Report Date]]),WeekFormat[Week Num],WeekFormat[Week of])</f>
        <v>35. Aug 22-Aug 28, 21</v>
      </c>
      <c r="P241" s="37">
        <f>DAY(ReportDate[[#This Row],[Report Date]])</f>
        <v>28</v>
      </c>
      <c r="Q241" s="35" t="str">
        <f>IF(WEEKDAY(ReportDate[[#This Row],[Report Date]])=1,"Weekend",IF(WEEKDAY(ReportDate[[#This Row],[Report Date]])=7,"Weekend","Weekday"))</f>
        <v>Weekend</v>
      </c>
    </row>
    <row r="242" spans="1:17" x14ac:dyDescent="0.2">
      <c r="A242" s="48" t="s">
        <v>28</v>
      </c>
      <c r="L242" s="8">
        <v>44437</v>
      </c>
      <c r="M242" s="35">
        <f>YEAR(ReportDate[[#This Row],[Report Date]])</f>
        <v>2021</v>
      </c>
      <c r="N242" s="36" t="str">
        <f>_xlfn.XLOOKUP(MONTH(ReportDate[[#This Row],[Report Date]]),Months[Mon '#],Months[Month])</f>
        <v>August</v>
      </c>
      <c r="O242" s="8" t="str">
        <f>_xlfn.XLOOKUP(WEEKNUM(ReportDate[[#This Row],[Report Date]]),WeekFormat[Week Num],WeekFormat[Week of])</f>
        <v>36. Aug 29-Sep 04, 21</v>
      </c>
      <c r="P242" s="37">
        <f>DAY(ReportDate[[#This Row],[Report Date]])</f>
        <v>29</v>
      </c>
      <c r="Q242" s="35" t="str">
        <f>IF(WEEKDAY(ReportDate[[#This Row],[Report Date]])=1,"Weekend",IF(WEEKDAY(ReportDate[[#This Row],[Report Date]])=7,"Weekend","Weekday"))</f>
        <v>Weekend</v>
      </c>
    </row>
    <row r="243" spans="1:17" x14ac:dyDescent="0.2">
      <c r="A243" s="50" t="s">
        <v>141</v>
      </c>
      <c r="L243" s="8">
        <v>44438</v>
      </c>
      <c r="M243" s="35">
        <f>YEAR(ReportDate[[#This Row],[Report Date]])</f>
        <v>2021</v>
      </c>
      <c r="N243" s="36" t="str">
        <f>_xlfn.XLOOKUP(MONTH(ReportDate[[#This Row],[Report Date]]),Months[Mon '#],Months[Month])</f>
        <v>August</v>
      </c>
      <c r="O243" s="8" t="str">
        <f>_xlfn.XLOOKUP(WEEKNUM(ReportDate[[#This Row],[Report Date]]),WeekFormat[Week Num],WeekFormat[Week of])</f>
        <v>36. Aug 29-Sep 04, 21</v>
      </c>
      <c r="P243" s="37">
        <f>DAY(ReportDate[[#This Row],[Report Date]])</f>
        <v>30</v>
      </c>
      <c r="Q243" s="35" t="str">
        <f>IF(WEEKDAY(ReportDate[[#This Row],[Report Date]])=1,"Weekend",IF(WEEKDAY(ReportDate[[#This Row],[Report Date]])=7,"Weekend","Weekday"))</f>
        <v>Weekday</v>
      </c>
    </row>
    <row r="244" spans="1:17" x14ac:dyDescent="0.2">
      <c r="A244" s="48" t="s">
        <v>121</v>
      </c>
      <c r="L244" s="8">
        <v>44439</v>
      </c>
      <c r="M244" s="35">
        <f>YEAR(ReportDate[[#This Row],[Report Date]])</f>
        <v>2021</v>
      </c>
      <c r="N244" s="36" t="str">
        <f>_xlfn.XLOOKUP(MONTH(ReportDate[[#This Row],[Report Date]]),Months[Mon '#],Months[Month])</f>
        <v>August</v>
      </c>
      <c r="O244" s="8" t="str">
        <f>_xlfn.XLOOKUP(WEEKNUM(ReportDate[[#This Row],[Report Date]]),WeekFormat[Week Num],WeekFormat[Week of])</f>
        <v>36. Aug 29-Sep 04, 21</v>
      </c>
      <c r="P244" s="37">
        <f>DAY(ReportDate[[#This Row],[Report Date]])</f>
        <v>31</v>
      </c>
      <c r="Q244" s="35" t="str">
        <f>IF(WEEKDAY(ReportDate[[#This Row],[Report Date]])=1,"Weekend",IF(WEEKDAY(ReportDate[[#This Row],[Report Date]])=7,"Weekend","Weekday"))</f>
        <v>Weekday</v>
      </c>
    </row>
    <row r="245" spans="1:17" x14ac:dyDescent="0.2">
      <c r="A245" s="47" t="s">
        <v>120</v>
      </c>
      <c r="L245" s="8">
        <v>44440</v>
      </c>
      <c r="M245" s="35">
        <f>YEAR(ReportDate[[#This Row],[Report Date]])</f>
        <v>2021</v>
      </c>
      <c r="N245" s="36" t="str">
        <f>_xlfn.XLOOKUP(MONTH(ReportDate[[#This Row],[Report Date]]),Months[Mon '#],Months[Month])</f>
        <v>September</v>
      </c>
      <c r="O245" s="8" t="str">
        <f>_xlfn.XLOOKUP(WEEKNUM(ReportDate[[#This Row],[Report Date]]),WeekFormat[Week Num],WeekFormat[Week of])</f>
        <v>36. Aug 29-Sep 04, 21</v>
      </c>
      <c r="P245" s="37">
        <f>DAY(ReportDate[[#This Row],[Report Date]])</f>
        <v>1</v>
      </c>
      <c r="Q245" s="35" t="str">
        <f>IF(WEEKDAY(ReportDate[[#This Row],[Report Date]])=1,"Weekend",IF(WEEKDAY(ReportDate[[#This Row],[Report Date]])=7,"Weekend","Weekday"))</f>
        <v>Weekday</v>
      </c>
    </row>
    <row r="246" spans="1:17" x14ac:dyDescent="0.2">
      <c r="A246" s="48" t="s">
        <v>29</v>
      </c>
      <c r="L246" s="8">
        <v>44441</v>
      </c>
      <c r="M246" s="35">
        <f>YEAR(ReportDate[[#This Row],[Report Date]])</f>
        <v>2021</v>
      </c>
      <c r="N246" s="36" t="str">
        <f>_xlfn.XLOOKUP(MONTH(ReportDate[[#This Row],[Report Date]]),Months[Mon '#],Months[Month])</f>
        <v>September</v>
      </c>
      <c r="O246" s="8" t="str">
        <f>_xlfn.XLOOKUP(WEEKNUM(ReportDate[[#This Row],[Report Date]]),WeekFormat[Week Num],WeekFormat[Week of])</f>
        <v>36. Aug 29-Sep 04, 21</v>
      </c>
      <c r="P246" s="37">
        <f>DAY(ReportDate[[#This Row],[Report Date]])</f>
        <v>2</v>
      </c>
      <c r="Q246" s="35" t="str">
        <f>IF(WEEKDAY(ReportDate[[#This Row],[Report Date]])=1,"Weekend",IF(WEEKDAY(ReportDate[[#This Row],[Report Date]])=7,"Weekend","Weekday"))</f>
        <v>Weekday</v>
      </c>
    </row>
    <row r="247" spans="1:17" x14ac:dyDescent="0.2">
      <c r="A247" s="47" t="s">
        <v>35</v>
      </c>
      <c r="L247" s="8">
        <v>44442</v>
      </c>
      <c r="M247" s="35">
        <f>YEAR(ReportDate[[#This Row],[Report Date]])</f>
        <v>2021</v>
      </c>
      <c r="N247" s="36" t="str">
        <f>_xlfn.XLOOKUP(MONTH(ReportDate[[#This Row],[Report Date]]),Months[Mon '#],Months[Month])</f>
        <v>September</v>
      </c>
      <c r="O247" s="8" t="str">
        <f>_xlfn.XLOOKUP(WEEKNUM(ReportDate[[#This Row],[Report Date]]),WeekFormat[Week Num],WeekFormat[Week of])</f>
        <v>36. Aug 29-Sep 04, 21</v>
      </c>
      <c r="P247" s="37">
        <f>DAY(ReportDate[[#This Row],[Report Date]])</f>
        <v>3</v>
      </c>
      <c r="Q247" s="35" t="str">
        <f>IF(WEEKDAY(ReportDate[[#This Row],[Report Date]])=1,"Weekend",IF(WEEKDAY(ReportDate[[#This Row],[Report Date]])=7,"Weekend","Weekday"))</f>
        <v>Weekday</v>
      </c>
    </row>
    <row r="248" spans="1:17" x14ac:dyDescent="0.2">
      <c r="A248" s="48" t="s">
        <v>182</v>
      </c>
      <c r="L248" s="8">
        <v>44443</v>
      </c>
      <c r="M248" s="35">
        <f>YEAR(ReportDate[[#This Row],[Report Date]])</f>
        <v>2021</v>
      </c>
      <c r="N248" s="36" t="str">
        <f>_xlfn.XLOOKUP(MONTH(ReportDate[[#This Row],[Report Date]]),Months[Mon '#],Months[Month])</f>
        <v>September</v>
      </c>
      <c r="O248" s="8" t="str">
        <f>_xlfn.XLOOKUP(WEEKNUM(ReportDate[[#This Row],[Report Date]]),WeekFormat[Week Num],WeekFormat[Week of])</f>
        <v>36. Aug 29-Sep 04, 21</v>
      </c>
      <c r="P248" s="37">
        <f>DAY(ReportDate[[#This Row],[Report Date]])</f>
        <v>4</v>
      </c>
      <c r="Q248" s="35" t="str">
        <f>IF(WEEKDAY(ReportDate[[#This Row],[Report Date]])=1,"Weekend",IF(WEEKDAY(ReportDate[[#This Row],[Report Date]])=7,"Weekend","Weekday"))</f>
        <v>Weekend</v>
      </c>
    </row>
    <row r="249" spans="1:17" x14ac:dyDescent="0.2">
      <c r="A249" s="54" t="s">
        <v>2883</v>
      </c>
      <c r="L249" s="8">
        <v>44444</v>
      </c>
      <c r="M249" s="35">
        <f>YEAR(ReportDate[[#This Row],[Report Date]])</f>
        <v>2021</v>
      </c>
      <c r="N249" s="36" t="str">
        <f>_xlfn.XLOOKUP(MONTH(ReportDate[[#This Row],[Report Date]]),Months[Mon '#],Months[Month])</f>
        <v>September</v>
      </c>
      <c r="O249" s="8" t="str">
        <f>_xlfn.XLOOKUP(WEEKNUM(ReportDate[[#This Row],[Report Date]]),WeekFormat[Week Num],WeekFormat[Week of])</f>
        <v>37. Sep 05-Sep 11, 21</v>
      </c>
      <c r="P249" s="37">
        <f>DAY(ReportDate[[#This Row],[Report Date]])</f>
        <v>5</v>
      </c>
      <c r="Q249" s="35" t="str">
        <f>IF(WEEKDAY(ReportDate[[#This Row],[Report Date]])=1,"Weekend",IF(WEEKDAY(ReportDate[[#This Row],[Report Date]])=7,"Weekend","Weekday"))</f>
        <v>Weekend</v>
      </c>
    </row>
    <row r="250" spans="1:17" x14ac:dyDescent="0.2">
      <c r="A250" s="55" t="s">
        <v>108</v>
      </c>
      <c r="L250" s="8">
        <v>44445</v>
      </c>
      <c r="M250" s="35">
        <f>YEAR(ReportDate[[#This Row],[Report Date]])</f>
        <v>2021</v>
      </c>
      <c r="N250" s="36" t="str">
        <f>_xlfn.XLOOKUP(MONTH(ReportDate[[#This Row],[Report Date]]),Months[Mon '#],Months[Month])</f>
        <v>September</v>
      </c>
      <c r="O250" s="8" t="str">
        <f>_xlfn.XLOOKUP(WEEKNUM(ReportDate[[#This Row],[Report Date]]),WeekFormat[Week Num],WeekFormat[Week of])</f>
        <v>37. Sep 05-Sep 11, 21</v>
      </c>
      <c r="P250" s="37">
        <f>DAY(ReportDate[[#This Row],[Report Date]])</f>
        <v>6</v>
      </c>
      <c r="Q250" s="35" t="str">
        <f>IF(WEEKDAY(ReportDate[[#This Row],[Report Date]])=1,"Weekend",IF(WEEKDAY(ReportDate[[#This Row],[Report Date]])=7,"Weekend","Weekday"))</f>
        <v>Weekday</v>
      </c>
    </row>
    <row r="251" spans="1:17" x14ac:dyDescent="0.2">
      <c r="A251" s="47" t="s">
        <v>52</v>
      </c>
      <c r="L251" s="8">
        <v>44446</v>
      </c>
      <c r="M251" s="35">
        <f>YEAR(ReportDate[[#This Row],[Report Date]])</f>
        <v>2021</v>
      </c>
      <c r="N251" s="36" t="str">
        <f>_xlfn.XLOOKUP(MONTH(ReportDate[[#This Row],[Report Date]]),Months[Mon '#],Months[Month])</f>
        <v>September</v>
      </c>
      <c r="O251" s="8" t="str">
        <f>_xlfn.XLOOKUP(WEEKNUM(ReportDate[[#This Row],[Report Date]]),WeekFormat[Week Num],WeekFormat[Week of])</f>
        <v>37. Sep 05-Sep 11, 21</v>
      </c>
      <c r="P251" s="37">
        <f>DAY(ReportDate[[#This Row],[Report Date]])</f>
        <v>7</v>
      </c>
      <c r="Q251" s="35" t="str">
        <f>IF(WEEKDAY(ReportDate[[#This Row],[Report Date]])=1,"Weekend",IF(WEEKDAY(ReportDate[[#This Row],[Report Date]])=7,"Weekend","Weekday"))</f>
        <v>Weekday</v>
      </c>
    </row>
    <row r="252" spans="1:17" x14ac:dyDescent="0.2">
      <c r="A252" s="48" t="s">
        <v>159</v>
      </c>
      <c r="L252" s="8">
        <v>44447</v>
      </c>
      <c r="M252" s="35">
        <f>YEAR(ReportDate[[#This Row],[Report Date]])</f>
        <v>2021</v>
      </c>
      <c r="N252" s="36" t="str">
        <f>_xlfn.XLOOKUP(MONTH(ReportDate[[#This Row],[Report Date]]),Months[Mon '#],Months[Month])</f>
        <v>September</v>
      </c>
      <c r="O252" s="8" t="str">
        <f>_xlfn.XLOOKUP(WEEKNUM(ReportDate[[#This Row],[Report Date]]),WeekFormat[Week Num],WeekFormat[Week of])</f>
        <v>37. Sep 05-Sep 11, 21</v>
      </c>
      <c r="P252" s="37">
        <f>DAY(ReportDate[[#This Row],[Report Date]])</f>
        <v>8</v>
      </c>
      <c r="Q252" s="35" t="str">
        <f>IF(WEEKDAY(ReportDate[[#This Row],[Report Date]])=1,"Weekend",IF(WEEKDAY(ReportDate[[#This Row],[Report Date]])=7,"Weekend","Weekday"))</f>
        <v>Weekday</v>
      </c>
    </row>
    <row r="253" spans="1:17" x14ac:dyDescent="0.2">
      <c r="A253" s="50" t="s">
        <v>142</v>
      </c>
      <c r="L253" s="8">
        <v>44448</v>
      </c>
      <c r="M253" s="35">
        <f>YEAR(ReportDate[[#This Row],[Report Date]])</f>
        <v>2021</v>
      </c>
      <c r="N253" s="36" t="str">
        <f>_xlfn.XLOOKUP(MONTH(ReportDate[[#This Row],[Report Date]]),Months[Mon '#],Months[Month])</f>
        <v>September</v>
      </c>
      <c r="O253" s="8" t="str">
        <f>_xlfn.XLOOKUP(WEEKNUM(ReportDate[[#This Row],[Report Date]]),WeekFormat[Week Num],WeekFormat[Week of])</f>
        <v>37. Sep 05-Sep 11, 21</v>
      </c>
      <c r="P253" s="37">
        <f>DAY(ReportDate[[#This Row],[Report Date]])</f>
        <v>9</v>
      </c>
      <c r="Q253" s="35" t="str">
        <f>IF(WEEKDAY(ReportDate[[#This Row],[Report Date]])=1,"Weekend",IF(WEEKDAY(ReportDate[[#This Row],[Report Date]])=7,"Weekend","Weekday"))</f>
        <v>Weekday</v>
      </c>
    </row>
    <row r="254" spans="1:17" x14ac:dyDescent="0.2">
      <c r="A254" s="48" t="s">
        <v>72</v>
      </c>
      <c r="L254" s="8">
        <v>44449</v>
      </c>
      <c r="M254" s="35">
        <f>YEAR(ReportDate[[#This Row],[Report Date]])</f>
        <v>2021</v>
      </c>
      <c r="N254" s="36" t="str">
        <f>_xlfn.XLOOKUP(MONTH(ReportDate[[#This Row],[Report Date]]),Months[Mon '#],Months[Month])</f>
        <v>September</v>
      </c>
      <c r="O254" s="8" t="str">
        <f>_xlfn.XLOOKUP(WEEKNUM(ReportDate[[#This Row],[Report Date]]),WeekFormat[Week Num],WeekFormat[Week of])</f>
        <v>37. Sep 05-Sep 11, 21</v>
      </c>
      <c r="P254" s="37">
        <f>DAY(ReportDate[[#This Row],[Report Date]])</f>
        <v>10</v>
      </c>
      <c r="Q254" s="35" t="str">
        <f>IF(WEEKDAY(ReportDate[[#This Row],[Report Date]])=1,"Weekend",IF(WEEKDAY(ReportDate[[#This Row],[Report Date]])=7,"Weekend","Weekday"))</f>
        <v>Weekday</v>
      </c>
    </row>
    <row r="255" spans="1:17" x14ac:dyDescent="0.2">
      <c r="A255" s="47" t="s">
        <v>356</v>
      </c>
      <c r="L255" s="8">
        <v>44450</v>
      </c>
      <c r="M255" s="35">
        <f>YEAR(ReportDate[[#This Row],[Report Date]])</f>
        <v>2021</v>
      </c>
      <c r="N255" s="36" t="str">
        <f>_xlfn.XLOOKUP(MONTH(ReportDate[[#This Row],[Report Date]]),Months[Mon '#],Months[Month])</f>
        <v>September</v>
      </c>
      <c r="O255" s="8" t="str">
        <f>_xlfn.XLOOKUP(WEEKNUM(ReportDate[[#This Row],[Report Date]]),WeekFormat[Week Num],WeekFormat[Week of])</f>
        <v>37. Sep 05-Sep 11, 21</v>
      </c>
      <c r="P255" s="37">
        <f>DAY(ReportDate[[#This Row],[Report Date]])</f>
        <v>11</v>
      </c>
      <c r="Q255" s="35" t="str">
        <f>IF(WEEKDAY(ReportDate[[#This Row],[Report Date]])=1,"Weekend",IF(WEEKDAY(ReportDate[[#This Row],[Report Date]])=7,"Weekend","Weekday"))</f>
        <v>Weekend</v>
      </c>
    </row>
    <row r="256" spans="1:17" x14ac:dyDescent="0.2">
      <c r="A256" s="48" t="s">
        <v>30</v>
      </c>
      <c r="L256" s="8">
        <v>44451</v>
      </c>
      <c r="M256" s="35">
        <f>YEAR(ReportDate[[#This Row],[Report Date]])</f>
        <v>2021</v>
      </c>
      <c r="N256" s="36" t="str">
        <f>_xlfn.XLOOKUP(MONTH(ReportDate[[#This Row],[Report Date]]),Months[Mon '#],Months[Month])</f>
        <v>September</v>
      </c>
      <c r="O256" s="8" t="str">
        <f>_xlfn.XLOOKUP(WEEKNUM(ReportDate[[#This Row],[Report Date]]),WeekFormat[Week Num],WeekFormat[Week of])</f>
        <v>38. Sep 12-Sep 18, 21</v>
      </c>
      <c r="P256" s="37">
        <f>DAY(ReportDate[[#This Row],[Report Date]])</f>
        <v>12</v>
      </c>
      <c r="Q256" s="35" t="str">
        <f>IF(WEEKDAY(ReportDate[[#This Row],[Report Date]])=1,"Weekend",IF(WEEKDAY(ReportDate[[#This Row],[Report Date]])=7,"Weekend","Weekday"))</f>
        <v>Weekend</v>
      </c>
    </row>
    <row r="257" spans="1:17" x14ac:dyDescent="0.2">
      <c r="A257" s="47" t="s">
        <v>357</v>
      </c>
      <c r="L257" s="8">
        <v>44452</v>
      </c>
      <c r="M257" s="35">
        <f>YEAR(ReportDate[[#This Row],[Report Date]])</f>
        <v>2021</v>
      </c>
      <c r="N257" s="36" t="str">
        <f>_xlfn.XLOOKUP(MONTH(ReportDate[[#This Row],[Report Date]]),Months[Mon '#],Months[Month])</f>
        <v>September</v>
      </c>
      <c r="O257" s="8" t="str">
        <f>_xlfn.XLOOKUP(WEEKNUM(ReportDate[[#This Row],[Report Date]]),WeekFormat[Week Num],WeekFormat[Week of])</f>
        <v>38. Sep 12-Sep 18, 21</v>
      </c>
      <c r="P257" s="37">
        <f>DAY(ReportDate[[#This Row],[Report Date]])</f>
        <v>13</v>
      </c>
      <c r="Q257" s="35" t="str">
        <f>IF(WEEKDAY(ReportDate[[#This Row],[Report Date]])=1,"Weekend",IF(WEEKDAY(ReportDate[[#This Row],[Report Date]])=7,"Weekend","Weekday"))</f>
        <v>Weekday</v>
      </c>
    </row>
    <row r="258" spans="1:17" x14ac:dyDescent="0.2">
      <c r="A258" s="53" t="s">
        <v>80</v>
      </c>
      <c r="L258" s="8">
        <v>44453</v>
      </c>
      <c r="M258" s="35">
        <f>YEAR(ReportDate[[#This Row],[Report Date]])</f>
        <v>2021</v>
      </c>
      <c r="N258" s="36" t="str">
        <f>_xlfn.XLOOKUP(MONTH(ReportDate[[#This Row],[Report Date]]),Months[Mon '#],Months[Month])</f>
        <v>September</v>
      </c>
      <c r="O258" s="8" t="str">
        <f>_xlfn.XLOOKUP(WEEKNUM(ReportDate[[#This Row],[Report Date]]),WeekFormat[Week Num],WeekFormat[Week of])</f>
        <v>38. Sep 12-Sep 18, 21</v>
      </c>
      <c r="P258" s="37">
        <f>DAY(ReportDate[[#This Row],[Report Date]])</f>
        <v>14</v>
      </c>
      <c r="Q258" s="35" t="str">
        <f>IF(WEEKDAY(ReportDate[[#This Row],[Report Date]])=1,"Weekend",IF(WEEKDAY(ReportDate[[#This Row],[Report Date]])=7,"Weekend","Weekday"))</f>
        <v>Weekday</v>
      </c>
    </row>
    <row r="259" spans="1:17" x14ac:dyDescent="0.2">
      <c r="A259" s="47" t="s">
        <v>31</v>
      </c>
      <c r="L259" s="8">
        <v>44454</v>
      </c>
      <c r="M259" s="35">
        <f>YEAR(ReportDate[[#This Row],[Report Date]])</f>
        <v>2021</v>
      </c>
      <c r="N259" s="36" t="str">
        <f>_xlfn.XLOOKUP(MONTH(ReportDate[[#This Row],[Report Date]]),Months[Mon '#],Months[Month])</f>
        <v>September</v>
      </c>
      <c r="O259" s="8" t="str">
        <f>_xlfn.XLOOKUP(WEEKNUM(ReportDate[[#This Row],[Report Date]]),WeekFormat[Week Num],WeekFormat[Week of])</f>
        <v>38. Sep 12-Sep 18, 21</v>
      </c>
      <c r="P259" s="37">
        <f>DAY(ReportDate[[#This Row],[Report Date]])</f>
        <v>15</v>
      </c>
      <c r="Q259" s="35" t="str">
        <f>IF(WEEKDAY(ReportDate[[#This Row],[Report Date]])=1,"Weekend",IF(WEEKDAY(ReportDate[[#This Row],[Report Date]])=7,"Weekend","Weekday"))</f>
        <v>Weekday</v>
      </c>
    </row>
    <row r="260" spans="1:17" x14ac:dyDescent="0.2">
      <c r="A260" s="49" t="s">
        <v>143</v>
      </c>
      <c r="L260" s="8">
        <v>44455</v>
      </c>
      <c r="M260" s="35">
        <f>YEAR(ReportDate[[#This Row],[Report Date]])</f>
        <v>2021</v>
      </c>
      <c r="N260" s="36" t="str">
        <f>_xlfn.XLOOKUP(MONTH(ReportDate[[#This Row],[Report Date]]),Months[Mon '#],Months[Month])</f>
        <v>September</v>
      </c>
      <c r="O260" s="8" t="str">
        <f>_xlfn.XLOOKUP(WEEKNUM(ReportDate[[#This Row],[Report Date]]),WeekFormat[Week Num],WeekFormat[Week of])</f>
        <v>38. Sep 12-Sep 18, 21</v>
      </c>
      <c r="P260" s="37">
        <f>DAY(ReportDate[[#This Row],[Report Date]])</f>
        <v>16</v>
      </c>
      <c r="Q260" s="35" t="str">
        <f>IF(WEEKDAY(ReportDate[[#This Row],[Report Date]])=1,"Weekend",IF(WEEKDAY(ReportDate[[#This Row],[Report Date]])=7,"Weekend","Weekday"))</f>
        <v>Weekday</v>
      </c>
    </row>
    <row r="261" spans="1:17" x14ac:dyDescent="0.2">
      <c r="A261" s="47" t="s">
        <v>122</v>
      </c>
      <c r="L261" s="8">
        <v>44456</v>
      </c>
      <c r="M261" s="35">
        <f>YEAR(ReportDate[[#This Row],[Report Date]])</f>
        <v>2021</v>
      </c>
      <c r="N261" s="36" t="str">
        <f>_xlfn.XLOOKUP(MONTH(ReportDate[[#This Row],[Report Date]]),Months[Mon '#],Months[Month])</f>
        <v>September</v>
      </c>
      <c r="O261" s="8" t="str">
        <f>_xlfn.XLOOKUP(WEEKNUM(ReportDate[[#This Row],[Report Date]]),WeekFormat[Week Num],WeekFormat[Week of])</f>
        <v>38. Sep 12-Sep 18, 21</v>
      </c>
      <c r="P261" s="37">
        <f>DAY(ReportDate[[#This Row],[Report Date]])</f>
        <v>17</v>
      </c>
      <c r="Q261" s="35" t="str">
        <f>IF(WEEKDAY(ReportDate[[#This Row],[Report Date]])=1,"Weekend",IF(WEEKDAY(ReportDate[[#This Row],[Report Date]])=7,"Weekend","Weekday"))</f>
        <v>Weekday</v>
      </c>
    </row>
    <row r="262" spans="1:17" x14ac:dyDescent="0.2">
      <c r="A262" s="53" t="s">
        <v>45</v>
      </c>
      <c r="L262" s="8">
        <v>44457</v>
      </c>
      <c r="M262" s="35">
        <f>YEAR(ReportDate[[#This Row],[Report Date]])</f>
        <v>2021</v>
      </c>
      <c r="N262" s="36" t="str">
        <f>_xlfn.XLOOKUP(MONTH(ReportDate[[#This Row],[Report Date]]),Months[Mon '#],Months[Month])</f>
        <v>September</v>
      </c>
      <c r="O262" s="8" t="str">
        <f>_xlfn.XLOOKUP(WEEKNUM(ReportDate[[#This Row],[Report Date]]),WeekFormat[Week Num],WeekFormat[Week of])</f>
        <v>38. Sep 12-Sep 18, 21</v>
      </c>
      <c r="P262" s="37">
        <f>DAY(ReportDate[[#This Row],[Report Date]])</f>
        <v>18</v>
      </c>
      <c r="Q262" s="35" t="str">
        <f>IF(WEEKDAY(ReportDate[[#This Row],[Report Date]])=1,"Weekend",IF(WEEKDAY(ReportDate[[#This Row],[Report Date]])=7,"Weekend","Weekday"))</f>
        <v>Weekend</v>
      </c>
    </row>
    <row r="263" spans="1:17" x14ac:dyDescent="0.2">
      <c r="A263" s="47" t="s">
        <v>32</v>
      </c>
      <c r="L263" s="8">
        <v>44458</v>
      </c>
      <c r="M263" s="35">
        <f>YEAR(ReportDate[[#This Row],[Report Date]])</f>
        <v>2021</v>
      </c>
      <c r="N263" s="36" t="str">
        <f>_xlfn.XLOOKUP(MONTH(ReportDate[[#This Row],[Report Date]]),Months[Mon '#],Months[Month])</f>
        <v>September</v>
      </c>
      <c r="O263" s="8" t="str">
        <f>_xlfn.XLOOKUP(WEEKNUM(ReportDate[[#This Row],[Report Date]]),WeekFormat[Week Num],WeekFormat[Week of])</f>
        <v>39. Sep 19-Sep 25, 21</v>
      </c>
      <c r="P263" s="37">
        <f>DAY(ReportDate[[#This Row],[Report Date]])</f>
        <v>19</v>
      </c>
      <c r="Q263" s="35" t="str">
        <f>IF(WEEKDAY(ReportDate[[#This Row],[Report Date]])=1,"Weekend",IF(WEEKDAY(ReportDate[[#This Row],[Report Date]])=7,"Weekend","Weekday"))</f>
        <v>Weekend</v>
      </c>
    </row>
    <row r="264" spans="1:17" x14ac:dyDescent="0.2">
      <c r="A264" s="46" t="s">
        <v>2884</v>
      </c>
      <c r="L264" s="8">
        <v>44459</v>
      </c>
      <c r="M264" s="35">
        <f>YEAR(ReportDate[[#This Row],[Report Date]])</f>
        <v>2021</v>
      </c>
      <c r="N264" s="36" t="str">
        <f>_xlfn.XLOOKUP(MONTH(ReportDate[[#This Row],[Report Date]]),Months[Mon '#],Months[Month])</f>
        <v>September</v>
      </c>
      <c r="O264" s="8" t="str">
        <f>_xlfn.XLOOKUP(WEEKNUM(ReportDate[[#This Row],[Report Date]]),WeekFormat[Week Num],WeekFormat[Week of])</f>
        <v>39. Sep 19-Sep 25, 21</v>
      </c>
      <c r="P264" s="37">
        <f>DAY(ReportDate[[#This Row],[Report Date]])</f>
        <v>20</v>
      </c>
      <c r="Q264" s="35" t="str">
        <f>IF(WEEKDAY(ReportDate[[#This Row],[Report Date]])=1,"Weekend",IF(WEEKDAY(ReportDate[[#This Row],[Report Date]])=7,"Weekend","Weekday"))</f>
        <v>Weekday</v>
      </c>
    </row>
    <row r="265" spans="1:17" x14ac:dyDescent="0.2">
      <c r="A265" s="47" t="s">
        <v>40</v>
      </c>
      <c r="L265" s="8">
        <v>44460</v>
      </c>
      <c r="M265" s="35">
        <f>YEAR(ReportDate[[#This Row],[Report Date]])</f>
        <v>2021</v>
      </c>
      <c r="N265" s="36" t="str">
        <f>_xlfn.XLOOKUP(MONTH(ReportDate[[#This Row],[Report Date]]),Months[Mon '#],Months[Month])</f>
        <v>September</v>
      </c>
      <c r="O265" s="8" t="str">
        <f>_xlfn.XLOOKUP(WEEKNUM(ReportDate[[#This Row],[Report Date]]),WeekFormat[Week Num],WeekFormat[Week of])</f>
        <v>39. Sep 19-Sep 25, 21</v>
      </c>
      <c r="P265" s="37">
        <f>DAY(ReportDate[[#This Row],[Report Date]])</f>
        <v>21</v>
      </c>
      <c r="Q265" s="35" t="str">
        <f>IF(WEEKDAY(ReportDate[[#This Row],[Report Date]])=1,"Weekend",IF(WEEKDAY(ReportDate[[#This Row],[Report Date]])=7,"Weekend","Weekday"))</f>
        <v>Weekday</v>
      </c>
    </row>
    <row r="266" spans="1:17" x14ac:dyDescent="0.2">
      <c r="A266" s="48" t="s">
        <v>118</v>
      </c>
      <c r="L266" s="8">
        <v>44461</v>
      </c>
      <c r="M266" s="35">
        <f>YEAR(ReportDate[[#This Row],[Report Date]])</f>
        <v>2021</v>
      </c>
      <c r="N266" s="36" t="str">
        <f>_xlfn.XLOOKUP(MONTH(ReportDate[[#This Row],[Report Date]]),Months[Mon '#],Months[Month])</f>
        <v>September</v>
      </c>
      <c r="O266" s="8" t="str">
        <f>_xlfn.XLOOKUP(WEEKNUM(ReportDate[[#This Row],[Report Date]]),WeekFormat[Week Num],WeekFormat[Week of])</f>
        <v>39. Sep 19-Sep 25, 21</v>
      </c>
      <c r="P266" s="37">
        <f>DAY(ReportDate[[#This Row],[Report Date]])</f>
        <v>22</v>
      </c>
      <c r="Q266" s="35" t="str">
        <f>IF(WEEKDAY(ReportDate[[#This Row],[Report Date]])=1,"Weekend",IF(WEEKDAY(ReportDate[[#This Row],[Report Date]])=7,"Weekend","Weekday"))</f>
        <v>Weekday</v>
      </c>
    </row>
    <row r="267" spans="1:17" x14ac:dyDescent="0.2">
      <c r="A267" s="50" t="s">
        <v>144</v>
      </c>
      <c r="L267" s="8">
        <v>44462</v>
      </c>
      <c r="M267" s="35">
        <f>YEAR(ReportDate[[#This Row],[Report Date]])</f>
        <v>2021</v>
      </c>
      <c r="N267" s="36" t="str">
        <f>_xlfn.XLOOKUP(MONTH(ReportDate[[#This Row],[Report Date]]),Months[Mon '#],Months[Month])</f>
        <v>September</v>
      </c>
      <c r="O267" s="8" t="str">
        <f>_xlfn.XLOOKUP(WEEKNUM(ReportDate[[#This Row],[Report Date]]),WeekFormat[Week Num],WeekFormat[Week of])</f>
        <v>39. Sep 19-Sep 25, 21</v>
      </c>
      <c r="P267" s="37">
        <f>DAY(ReportDate[[#This Row],[Report Date]])</f>
        <v>23</v>
      </c>
      <c r="Q267" s="35" t="str">
        <f>IF(WEEKDAY(ReportDate[[#This Row],[Report Date]])=1,"Weekend",IF(WEEKDAY(ReportDate[[#This Row],[Report Date]])=7,"Weekend","Weekday"))</f>
        <v>Weekday</v>
      </c>
    </row>
    <row r="268" spans="1:17" x14ac:dyDescent="0.2">
      <c r="A268" s="49" t="s">
        <v>91</v>
      </c>
      <c r="L268" s="8">
        <v>44463</v>
      </c>
      <c r="M268" s="35">
        <f>YEAR(ReportDate[[#This Row],[Report Date]])</f>
        <v>2021</v>
      </c>
      <c r="N268" s="36" t="str">
        <f>_xlfn.XLOOKUP(MONTH(ReportDate[[#This Row],[Report Date]]),Months[Mon '#],Months[Month])</f>
        <v>September</v>
      </c>
      <c r="O268" s="8" t="str">
        <f>_xlfn.XLOOKUP(WEEKNUM(ReportDate[[#This Row],[Report Date]]),WeekFormat[Week Num],WeekFormat[Week of])</f>
        <v>39. Sep 19-Sep 25, 21</v>
      </c>
      <c r="P268" s="37">
        <f>DAY(ReportDate[[#This Row],[Report Date]])</f>
        <v>24</v>
      </c>
      <c r="Q268" s="35" t="str">
        <f>IF(WEEKDAY(ReportDate[[#This Row],[Report Date]])=1,"Weekend",IF(WEEKDAY(ReportDate[[#This Row],[Report Date]])=7,"Weekend","Weekday"))</f>
        <v>Weekday</v>
      </c>
    </row>
    <row r="269" spans="1:17" x14ac:dyDescent="0.2">
      <c r="A269" s="47" t="s">
        <v>183</v>
      </c>
      <c r="L269" s="8">
        <v>44464</v>
      </c>
      <c r="M269" s="35">
        <f>YEAR(ReportDate[[#This Row],[Report Date]])</f>
        <v>2021</v>
      </c>
      <c r="N269" s="36" t="str">
        <f>_xlfn.XLOOKUP(MONTH(ReportDate[[#This Row],[Report Date]]),Months[Mon '#],Months[Month])</f>
        <v>September</v>
      </c>
      <c r="O269" s="8" t="str">
        <f>_xlfn.XLOOKUP(WEEKNUM(ReportDate[[#This Row],[Report Date]]),WeekFormat[Week Num],WeekFormat[Week of])</f>
        <v>39. Sep 19-Sep 25, 21</v>
      </c>
      <c r="P269" s="37">
        <f>DAY(ReportDate[[#This Row],[Report Date]])</f>
        <v>25</v>
      </c>
      <c r="Q269" s="35" t="str">
        <f>IF(WEEKDAY(ReportDate[[#This Row],[Report Date]])=1,"Weekend",IF(WEEKDAY(ReportDate[[#This Row],[Report Date]])=7,"Weekend","Weekday"))</f>
        <v>Weekend</v>
      </c>
    </row>
    <row r="270" spans="1:17" x14ac:dyDescent="0.2">
      <c r="A270" s="46" t="s">
        <v>2885</v>
      </c>
      <c r="L270" s="8">
        <v>44465</v>
      </c>
      <c r="M270" s="35">
        <f>YEAR(ReportDate[[#This Row],[Report Date]])</f>
        <v>2021</v>
      </c>
      <c r="N270" s="36" t="str">
        <f>_xlfn.XLOOKUP(MONTH(ReportDate[[#This Row],[Report Date]]),Months[Mon '#],Months[Month])</f>
        <v>September</v>
      </c>
      <c r="O270" s="8" t="str">
        <f>_xlfn.XLOOKUP(WEEKNUM(ReportDate[[#This Row],[Report Date]]),WeekFormat[Week Num],WeekFormat[Week of])</f>
        <v>40. Sep 26-Oct 02, 21</v>
      </c>
      <c r="P270" s="37">
        <f>DAY(ReportDate[[#This Row],[Report Date]])</f>
        <v>26</v>
      </c>
      <c r="Q270" s="35" t="str">
        <f>IF(WEEKDAY(ReportDate[[#This Row],[Report Date]])=1,"Weekend",IF(WEEKDAY(ReportDate[[#This Row],[Report Date]])=7,"Weekend","Weekday"))</f>
        <v>Weekend</v>
      </c>
    </row>
    <row r="271" spans="1:17" x14ac:dyDescent="0.2">
      <c r="A271" s="50" t="s">
        <v>145</v>
      </c>
      <c r="L271" s="8">
        <v>44466</v>
      </c>
      <c r="M271" s="35">
        <f>YEAR(ReportDate[[#This Row],[Report Date]])</f>
        <v>2021</v>
      </c>
      <c r="N271" s="36" t="str">
        <f>_xlfn.XLOOKUP(MONTH(ReportDate[[#This Row],[Report Date]]),Months[Mon '#],Months[Month])</f>
        <v>September</v>
      </c>
      <c r="O271" s="8" t="str">
        <f>_xlfn.XLOOKUP(WEEKNUM(ReportDate[[#This Row],[Report Date]]),WeekFormat[Week Num],WeekFormat[Week of])</f>
        <v>40. Sep 26-Oct 02, 21</v>
      </c>
      <c r="P271" s="37">
        <f>DAY(ReportDate[[#This Row],[Report Date]])</f>
        <v>27</v>
      </c>
      <c r="Q271" s="35" t="str">
        <f>IF(WEEKDAY(ReportDate[[#This Row],[Report Date]])=1,"Weekend",IF(WEEKDAY(ReportDate[[#This Row],[Report Date]])=7,"Weekend","Weekday"))</f>
        <v>Weekday</v>
      </c>
    </row>
    <row r="272" spans="1:17" x14ac:dyDescent="0.2">
      <c r="A272" s="53" t="s">
        <v>33</v>
      </c>
      <c r="L272" s="8">
        <v>44467</v>
      </c>
      <c r="M272" s="35">
        <f>YEAR(ReportDate[[#This Row],[Report Date]])</f>
        <v>2021</v>
      </c>
      <c r="N272" s="36" t="str">
        <f>_xlfn.XLOOKUP(MONTH(ReportDate[[#This Row],[Report Date]]),Months[Mon '#],Months[Month])</f>
        <v>September</v>
      </c>
      <c r="O272" s="8" t="str">
        <f>_xlfn.XLOOKUP(WEEKNUM(ReportDate[[#This Row],[Report Date]]),WeekFormat[Week Num],WeekFormat[Week of])</f>
        <v>40. Sep 26-Oct 02, 21</v>
      </c>
      <c r="P272" s="37">
        <f>DAY(ReportDate[[#This Row],[Report Date]])</f>
        <v>28</v>
      </c>
      <c r="Q272" s="35" t="str">
        <f>IF(WEEKDAY(ReportDate[[#This Row],[Report Date]])=1,"Weekend",IF(WEEKDAY(ReportDate[[#This Row],[Report Date]])=7,"Weekend","Weekday"))</f>
        <v>Weekday</v>
      </c>
    </row>
    <row r="273" spans="1:17" x14ac:dyDescent="0.2">
      <c r="A273" s="47" t="s">
        <v>358</v>
      </c>
      <c r="L273" s="8">
        <v>44468</v>
      </c>
      <c r="M273" s="35">
        <f>YEAR(ReportDate[[#This Row],[Report Date]])</f>
        <v>2021</v>
      </c>
      <c r="N273" s="36" t="str">
        <f>_xlfn.XLOOKUP(MONTH(ReportDate[[#This Row],[Report Date]]),Months[Mon '#],Months[Month])</f>
        <v>September</v>
      </c>
      <c r="O273" s="8" t="str">
        <f>_xlfn.XLOOKUP(WEEKNUM(ReportDate[[#This Row],[Report Date]]),WeekFormat[Week Num],WeekFormat[Week of])</f>
        <v>40. Sep 26-Oct 02, 21</v>
      </c>
      <c r="P273" s="37">
        <f>DAY(ReportDate[[#This Row],[Report Date]])</f>
        <v>29</v>
      </c>
      <c r="Q273" s="35" t="str">
        <f>IF(WEEKDAY(ReportDate[[#This Row],[Report Date]])=1,"Weekend",IF(WEEKDAY(ReportDate[[#This Row],[Report Date]])=7,"Weekend","Weekday"))</f>
        <v>Weekday</v>
      </c>
    </row>
    <row r="274" spans="1:17" x14ac:dyDescent="0.2">
      <c r="A274" s="48" t="s">
        <v>34</v>
      </c>
      <c r="L274" s="8">
        <v>44469</v>
      </c>
      <c r="M274" s="35">
        <f>YEAR(ReportDate[[#This Row],[Report Date]])</f>
        <v>2021</v>
      </c>
      <c r="N274" s="36" t="str">
        <f>_xlfn.XLOOKUP(MONTH(ReportDate[[#This Row],[Report Date]]),Months[Mon '#],Months[Month])</f>
        <v>September</v>
      </c>
      <c r="O274" s="8" t="str">
        <f>_xlfn.XLOOKUP(WEEKNUM(ReportDate[[#This Row],[Report Date]]),WeekFormat[Week Num],WeekFormat[Week of])</f>
        <v>40. Sep 26-Oct 02, 21</v>
      </c>
      <c r="P274" s="37">
        <f>DAY(ReportDate[[#This Row],[Report Date]])</f>
        <v>30</v>
      </c>
      <c r="Q274" s="35" t="str">
        <f>IF(WEEKDAY(ReportDate[[#This Row],[Report Date]])=1,"Weekend",IF(WEEKDAY(ReportDate[[#This Row],[Report Date]])=7,"Weekend","Weekday"))</f>
        <v>Weekday</v>
      </c>
    </row>
    <row r="275" spans="1:17" x14ac:dyDescent="0.2">
      <c r="A275" s="47" t="s">
        <v>41</v>
      </c>
      <c r="L275" s="8">
        <v>44470</v>
      </c>
      <c r="M275" s="35">
        <f>YEAR(ReportDate[[#This Row],[Report Date]])</f>
        <v>2021</v>
      </c>
      <c r="N275" s="36" t="str">
        <f>_xlfn.XLOOKUP(MONTH(ReportDate[[#This Row],[Report Date]]),Months[Mon '#],Months[Month])</f>
        <v>October</v>
      </c>
      <c r="O275" s="8" t="str">
        <f>_xlfn.XLOOKUP(WEEKNUM(ReportDate[[#This Row],[Report Date]]),WeekFormat[Week Num],WeekFormat[Week of])</f>
        <v>40. Sep 26-Oct 02, 21</v>
      </c>
      <c r="P275" s="37">
        <f>DAY(ReportDate[[#This Row],[Report Date]])</f>
        <v>1</v>
      </c>
      <c r="Q275" s="35" t="str">
        <f>IF(WEEKDAY(ReportDate[[#This Row],[Report Date]])=1,"Weekend",IF(WEEKDAY(ReportDate[[#This Row],[Report Date]])=7,"Weekend","Weekday"))</f>
        <v>Weekday</v>
      </c>
    </row>
    <row r="276" spans="1:17" x14ac:dyDescent="0.2">
      <c r="A276" s="48" t="s">
        <v>154</v>
      </c>
      <c r="L276" s="8">
        <v>44471</v>
      </c>
      <c r="M276" s="35">
        <f>YEAR(ReportDate[[#This Row],[Report Date]])</f>
        <v>2021</v>
      </c>
      <c r="N276" s="36" t="str">
        <f>_xlfn.XLOOKUP(MONTH(ReportDate[[#This Row],[Report Date]]),Months[Mon '#],Months[Month])</f>
        <v>October</v>
      </c>
      <c r="O276" s="8" t="str">
        <f>_xlfn.XLOOKUP(WEEKNUM(ReportDate[[#This Row],[Report Date]]),WeekFormat[Week Num],WeekFormat[Week of])</f>
        <v>40. Sep 26-Oct 02, 21</v>
      </c>
      <c r="P276" s="37">
        <f>DAY(ReportDate[[#This Row],[Report Date]])</f>
        <v>2</v>
      </c>
      <c r="Q276" s="35" t="str">
        <f>IF(WEEKDAY(ReportDate[[#This Row],[Report Date]])=1,"Weekend",IF(WEEKDAY(ReportDate[[#This Row],[Report Date]])=7,"Weekend","Weekday"))</f>
        <v>Weekend</v>
      </c>
    </row>
    <row r="277" spans="1:17" x14ac:dyDescent="0.2">
      <c r="A277" s="47" t="s">
        <v>170</v>
      </c>
      <c r="L277" s="8">
        <v>44472</v>
      </c>
      <c r="M277" s="35">
        <f>YEAR(ReportDate[[#This Row],[Report Date]])</f>
        <v>2021</v>
      </c>
      <c r="N277" s="36" t="str">
        <f>_xlfn.XLOOKUP(MONTH(ReportDate[[#This Row],[Report Date]]),Months[Mon '#],Months[Month])</f>
        <v>October</v>
      </c>
      <c r="O277" s="8" t="str">
        <f>_xlfn.XLOOKUP(WEEKNUM(ReportDate[[#This Row],[Report Date]]),WeekFormat[Week Num],WeekFormat[Week of])</f>
        <v>41. Oct 03-Oct 09, 21</v>
      </c>
      <c r="P277" s="37">
        <f>DAY(ReportDate[[#This Row],[Report Date]])</f>
        <v>3</v>
      </c>
      <c r="Q277" s="35" t="str">
        <f>IF(WEEKDAY(ReportDate[[#This Row],[Report Date]])=1,"Weekend",IF(WEEKDAY(ReportDate[[#This Row],[Report Date]])=7,"Weekend","Weekday"))</f>
        <v>Weekend</v>
      </c>
    </row>
    <row r="278" spans="1:17" x14ac:dyDescent="0.2">
      <c r="A278" s="48" t="s">
        <v>155</v>
      </c>
      <c r="L278" s="8">
        <v>44473</v>
      </c>
      <c r="M278" s="35">
        <f>YEAR(ReportDate[[#This Row],[Report Date]])</f>
        <v>2021</v>
      </c>
      <c r="N278" s="36" t="str">
        <f>_xlfn.XLOOKUP(MONTH(ReportDate[[#This Row],[Report Date]]),Months[Mon '#],Months[Month])</f>
        <v>October</v>
      </c>
      <c r="O278" s="8" t="str">
        <f>_xlfn.XLOOKUP(WEEKNUM(ReportDate[[#This Row],[Report Date]]),WeekFormat[Week Num],WeekFormat[Week of])</f>
        <v>41. Oct 03-Oct 09, 21</v>
      </c>
      <c r="P278" s="37">
        <f>DAY(ReportDate[[#This Row],[Report Date]])</f>
        <v>4</v>
      </c>
      <c r="Q278" s="35" t="str">
        <f>IF(WEEKDAY(ReportDate[[#This Row],[Report Date]])=1,"Weekend",IF(WEEKDAY(ReportDate[[#This Row],[Report Date]])=7,"Weekend","Weekday"))</f>
        <v>Weekday</v>
      </c>
    </row>
    <row r="279" spans="1:17" x14ac:dyDescent="0.2">
      <c r="A279" s="54" t="s">
        <v>2886</v>
      </c>
      <c r="L279" s="8">
        <v>44474</v>
      </c>
      <c r="M279" s="35">
        <f>YEAR(ReportDate[[#This Row],[Report Date]])</f>
        <v>2021</v>
      </c>
      <c r="N279" s="36" t="str">
        <f>_xlfn.XLOOKUP(MONTH(ReportDate[[#This Row],[Report Date]]),Months[Mon '#],Months[Month])</f>
        <v>October</v>
      </c>
      <c r="O279" s="8" t="str">
        <f>_xlfn.XLOOKUP(WEEKNUM(ReportDate[[#This Row],[Report Date]]),WeekFormat[Week Num],WeekFormat[Week of])</f>
        <v>41. Oct 03-Oct 09, 21</v>
      </c>
      <c r="P279" s="37">
        <f>DAY(ReportDate[[#This Row],[Report Date]])</f>
        <v>5</v>
      </c>
      <c r="Q279" s="35" t="str">
        <f>IF(WEEKDAY(ReportDate[[#This Row],[Report Date]])=1,"Weekend",IF(WEEKDAY(ReportDate[[#This Row],[Report Date]])=7,"Weekend","Weekday"))</f>
        <v>Weekday</v>
      </c>
    </row>
    <row r="280" spans="1:17" x14ac:dyDescent="0.2">
      <c r="A280" s="48" t="s">
        <v>165</v>
      </c>
      <c r="L280" s="8">
        <v>44475</v>
      </c>
      <c r="M280" s="35">
        <f>YEAR(ReportDate[[#This Row],[Report Date]])</f>
        <v>2021</v>
      </c>
      <c r="N280" s="36" t="str">
        <f>_xlfn.XLOOKUP(MONTH(ReportDate[[#This Row],[Report Date]]),Months[Mon '#],Months[Month])</f>
        <v>October</v>
      </c>
      <c r="O280" s="8" t="str">
        <f>_xlfn.XLOOKUP(WEEKNUM(ReportDate[[#This Row],[Report Date]]),WeekFormat[Week Num],WeekFormat[Week of])</f>
        <v>41. Oct 03-Oct 09, 21</v>
      </c>
      <c r="P280" s="37">
        <f>DAY(ReportDate[[#This Row],[Report Date]])</f>
        <v>6</v>
      </c>
      <c r="Q280" s="35" t="str">
        <f>IF(WEEKDAY(ReportDate[[#This Row],[Report Date]])=1,"Weekend",IF(WEEKDAY(ReportDate[[#This Row],[Report Date]])=7,"Weekend","Weekday"))</f>
        <v>Weekday</v>
      </c>
    </row>
    <row r="281" spans="1:17" x14ac:dyDescent="0.2">
      <c r="A281" s="58" t="s">
        <v>129</v>
      </c>
      <c r="L281" s="8">
        <v>44476</v>
      </c>
      <c r="M281" s="35">
        <f>YEAR(ReportDate[[#This Row],[Report Date]])</f>
        <v>2021</v>
      </c>
      <c r="N281" s="36" t="str">
        <f>_xlfn.XLOOKUP(MONTH(ReportDate[[#This Row],[Report Date]]),Months[Mon '#],Months[Month])</f>
        <v>October</v>
      </c>
      <c r="O281" s="8" t="str">
        <f>_xlfn.XLOOKUP(WEEKNUM(ReportDate[[#This Row],[Report Date]]),WeekFormat[Week Num],WeekFormat[Week of])</f>
        <v>41. Oct 03-Oct 09, 21</v>
      </c>
      <c r="P281" s="37">
        <f>DAY(ReportDate[[#This Row],[Report Date]])</f>
        <v>7</v>
      </c>
      <c r="Q281" s="35" t="str">
        <f>IF(WEEKDAY(ReportDate[[#This Row],[Report Date]])=1,"Weekend",IF(WEEKDAY(ReportDate[[#This Row],[Report Date]])=7,"Weekend","Weekday"))</f>
        <v>Weekday</v>
      </c>
    </row>
    <row r="282" spans="1:17" x14ac:dyDescent="0.2">
      <c r="L282" s="8">
        <v>44477</v>
      </c>
      <c r="M282" s="35">
        <f>YEAR(ReportDate[[#This Row],[Report Date]])</f>
        <v>2021</v>
      </c>
      <c r="N282" s="36" t="str">
        <f>_xlfn.XLOOKUP(MONTH(ReportDate[[#This Row],[Report Date]]),Months[Mon '#],Months[Month])</f>
        <v>October</v>
      </c>
      <c r="O282" s="8" t="str">
        <f>_xlfn.XLOOKUP(WEEKNUM(ReportDate[[#This Row],[Report Date]]),WeekFormat[Week Num],WeekFormat[Week of])</f>
        <v>41. Oct 03-Oct 09, 21</v>
      </c>
      <c r="P282" s="37">
        <f>DAY(ReportDate[[#This Row],[Report Date]])</f>
        <v>8</v>
      </c>
      <c r="Q282" s="35" t="str">
        <f>IF(WEEKDAY(ReportDate[[#This Row],[Report Date]])=1,"Weekend",IF(WEEKDAY(ReportDate[[#This Row],[Report Date]])=7,"Weekend","Weekday"))</f>
        <v>Weekday</v>
      </c>
    </row>
    <row r="283" spans="1:17" x14ac:dyDescent="0.2">
      <c r="L283" s="8">
        <v>44478</v>
      </c>
      <c r="M283" s="35">
        <f>YEAR(ReportDate[[#This Row],[Report Date]])</f>
        <v>2021</v>
      </c>
      <c r="N283" s="36" t="str">
        <f>_xlfn.XLOOKUP(MONTH(ReportDate[[#This Row],[Report Date]]),Months[Mon '#],Months[Month])</f>
        <v>October</v>
      </c>
      <c r="O283" s="8" t="str">
        <f>_xlfn.XLOOKUP(WEEKNUM(ReportDate[[#This Row],[Report Date]]),WeekFormat[Week Num],WeekFormat[Week of])</f>
        <v>41. Oct 03-Oct 09, 21</v>
      </c>
      <c r="P283" s="37">
        <f>DAY(ReportDate[[#This Row],[Report Date]])</f>
        <v>9</v>
      </c>
      <c r="Q283" s="35" t="str">
        <f>IF(WEEKDAY(ReportDate[[#This Row],[Report Date]])=1,"Weekend",IF(WEEKDAY(ReportDate[[#This Row],[Report Date]])=7,"Weekend","Weekday"))</f>
        <v>Weekend</v>
      </c>
    </row>
    <row r="284" spans="1:17" x14ac:dyDescent="0.2">
      <c r="L284" s="8">
        <v>44479</v>
      </c>
      <c r="M284" s="35">
        <f>YEAR(ReportDate[[#This Row],[Report Date]])</f>
        <v>2021</v>
      </c>
      <c r="N284" s="36" t="str">
        <f>_xlfn.XLOOKUP(MONTH(ReportDate[[#This Row],[Report Date]]),Months[Mon '#],Months[Month])</f>
        <v>October</v>
      </c>
      <c r="O284" s="8" t="str">
        <f>_xlfn.XLOOKUP(WEEKNUM(ReportDate[[#This Row],[Report Date]]),WeekFormat[Week Num],WeekFormat[Week of])</f>
        <v>42. Oct 10-Oct 16, 21</v>
      </c>
      <c r="P284" s="37">
        <f>DAY(ReportDate[[#This Row],[Report Date]])</f>
        <v>10</v>
      </c>
      <c r="Q284" s="35" t="str">
        <f>IF(WEEKDAY(ReportDate[[#This Row],[Report Date]])=1,"Weekend",IF(WEEKDAY(ReportDate[[#This Row],[Report Date]])=7,"Weekend","Weekday"))</f>
        <v>Weekend</v>
      </c>
    </row>
    <row r="285" spans="1:17" x14ac:dyDescent="0.2">
      <c r="L285" s="8">
        <v>44480</v>
      </c>
      <c r="M285" s="35">
        <f>YEAR(ReportDate[[#This Row],[Report Date]])</f>
        <v>2021</v>
      </c>
      <c r="N285" s="36" t="str">
        <f>_xlfn.XLOOKUP(MONTH(ReportDate[[#This Row],[Report Date]]),Months[Mon '#],Months[Month])</f>
        <v>October</v>
      </c>
      <c r="O285" s="8" t="str">
        <f>_xlfn.XLOOKUP(WEEKNUM(ReportDate[[#This Row],[Report Date]]),WeekFormat[Week Num],WeekFormat[Week of])</f>
        <v>42. Oct 10-Oct 16, 21</v>
      </c>
      <c r="P285" s="37">
        <f>DAY(ReportDate[[#This Row],[Report Date]])</f>
        <v>11</v>
      </c>
      <c r="Q285" s="35" t="str">
        <f>IF(WEEKDAY(ReportDate[[#This Row],[Report Date]])=1,"Weekend",IF(WEEKDAY(ReportDate[[#This Row],[Report Date]])=7,"Weekend","Weekday"))</f>
        <v>Weekday</v>
      </c>
    </row>
    <row r="286" spans="1:17" x14ac:dyDescent="0.2">
      <c r="L286" s="8">
        <v>44481</v>
      </c>
      <c r="M286" s="35">
        <f>YEAR(ReportDate[[#This Row],[Report Date]])</f>
        <v>2021</v>
      </c>
      <c r="N286" s="36" t="str">
        <f>_xlfn.XLOOKUP(MONTH(ReportDate[[#This Row],[Report Date]]),Months[Mon '#],Months[Month])</f>
        <v>October</v>
      </c>
      <c r="O286" s="8" t="str">
        <f>_xlfn.XLOOKUP(WEEKNUM(ReportDate[[#This Row],[Report Date]]),WeekFormat[Week Num],WeekFormat[Week of])</f>
        <v>42. Oct 10-Oct 16, 21</v>
      </c>
      <c r="P286" s="37">
        <f>DAY(ReportDate[[#This Row],[Report Date]])</f>
        <v>12</v>
      </c>
      <c r="Q286" s="35" t="str">
        <f>IF(WEEKDAY(ReportDate[[#This Row],[Report Date]])=1,"Weekend",IF(WEEKDAY(ReportDate[[#This Row],[Report Date]])=7,"Weekend","Weekday"))</f>
        <v>Weekday</v>
      </c>
    </row>
    <row r="287" spans="1:17" x14ac:dyDescent="0.2">
      <c r="L287" s="8">
        <v>44482</v>
      </c>
      <c r="M287" s="35">
        <f>YEAR(ReportDate[[#This Row],[Report Date]])</f>
        <v>2021</v>
      </c>
      <c r="N287" s="36" t="str">
        <f>_xlfn.XLOOKUP(MONTH(ReportDate[[#This Row],[Report Date]]),Months[Mon '#],Months[Month])</f>
        <v>October</v>
      </c>
      <c r="O287" s="8" t="str">
        <f>_xlfn.XLOOKUP(WEEKNUM(ReportDate[[#This Row],[Report Date]]),WeekFormat[Week Num],WeekFormat[Week of])</f>
        <v>42. Oct 10-Oct 16, 21</v>
      </c>
      <c r="P287" s="37">
        <f>DAY(ReportDate[[#This Row],[Report Date]])</f>
        <v>13</v>
      </c>
      <c r="Q287" s="35" t="str">
        <f>IF(WEEKDAY(ReportDate[[#This Row],[Report Date]])=1,"Weekend",IF(WEEKDAY(ReportDate[[#This Row],[Report Date]])=7,"Weekend","Weekday"))</f>
        <v>Weekday</v>
      </c>
    </row>
    <row r="288" spans="1:17" x14ac:dyDescent="0.2">
      <c r="L288" s="8">
        <v>44483</v>
      </c>
      <c r="M288" s="35">
        <f>YEAR(ReportDate[[#This Row],[Report Date]])</f>
        <v>2021</v>
      </c>
      <c r="N288" s="36" t="str">
        <f>_xlfn.XLOOKUP(MONTH(ReportDate[[#This Row],[Report Date]]),Months[Mon '#],Months[Month])</f>
        <v>October</v>
      </c>
      <c r="O288" s="8" t="str">
        <f>_xlfn.XLOOKUP(WEEKNUM(ReportDate[[#This Row],[Report Date]]),WeekFormat[Week Num],WeekFormat[Week of])</f>
        <v>42. Oct 10-Oct 16, 21</v>
      </c>
      <c r="P288" s="37">
        <f>DAY(ReportDate[[#This Row],[Report Date]])</f>
        <v>14</v>
      </c>
      <c r="Q288" s="35" t="str">
        <f>IF(WEEKDAY(ReportDate[[#This Row],[Report Date]])=1,"Weekend",IF(WEEKDAY(ReportDate[[#This Row],[Report Date]])=7,"Weekend","Weekday"))</f>
        <v>Weekday</v>
      </c>
    </row>
    <row r="289" spans="12:17" x14ac:dyDescent="0.2">
      <c r="L289" s="8">
        <v>44484</v>
      </c>
      <c r="M289" s="35">
        <f>YEAR(ReportDate[[#This Row],[Report Date]])</f>
        <v>2021</v>
      </c>
      <c r="N289" s="36" t="str">
        <f>_xlfn.XLOOKUP(MONTH(ReportDate[[#This Row],[Report Date]]),Months[Mon '#],Months[Month])</f>
        <v>October</v>
      </c>
      <c r="O289" s="8" t="str">
        <f>_xlfn.XLOOKUP(WEEKNUM(ReportDate[[#This Row],[Report Date]]),WeekFormat[Week Num],WeekFormat[Week of])</f>
        <v>42. Oct 10-Oct 16, 21</v>
      </c>
      <c r="P289" s="37">
        <f>DAY(ReportDate[[#This Row],[Report Date]])</f>
        <v>15</v>
      </c>
      <c r="Q289" s="35" t="str">
        <f>IF(WEEKDAY(ReportDate[[#This Row],[Report Date]])=1,"Weekend",IF(WEEKDAY(ReportDate[[#This Row],[Report Date]])=7,"Weekend","Weekday"))</f>
        <v>Weekday</v>
      </c>
    </row>
    <row r="290" spans="12:17" x14ac:dyDescent="0.2">
      <c r="L290" s="8">
        <v>44485</v>
      </c>
      <c r="M290" s="35">
        <f>YEAR(ReportDate[[#This Row],[Report Date]])</f>
        <v>2021</v>
      </c>
      <c r="N290" s="36" t="str">
        <f>_xlfn.XLOOKUP(MONTH(ReportDate[[#This Row],[Report Date]]),Months[Mon '#],Months[Month])</f>
        <v>October</v>
      </c>
      <c r="O290" s="8" t="str">
        <f>_xlfn.XLOOKUP(WEEKNUM(ReportDate[[#This Row],[Report Date]]),WeekFormat[Week Num],WeekFormat[Week of])</f>
        <v>42. Oct 10-Oct 16, 21</v>
      </c>
      <c r="P290" s="37">
        <f>DAY(ReportDate[[#This Row],[Report Date]])</f>
        <v>16</v>
      </c>
      <c r="Q290" s="35" t="str">
        <f>IF(WEEKDAY(ReportDate[[#This Row],[Report Date]])=1,"Weekend",IF(WEEKDAY(ReportDate[[#This Row],[Report Date]])=7,"Weekend","Weekday"))</f>
        <v>Weekend</v>
      </c>
    </row>
    <row r="291" spans="12:17" x14ac:dyDescent="0.2">
      <c r="L291" s="8">
        <v>44486</v>
      </c>
      <c r="M291" s="35">
        <f>YEAR(ReportDate[[#This Row],[Report Date]])</f>
        <v>2021</v>
      </c>
      <c r="N291" s="36" t="str">
        <f>_xlfn.XLOOKUP(MONTH(ReportDate[[#This Row],[Report Date]]),Months[Mon '#],Months[Month])</f>
        <v>October</v>
      </c>
      <c r="O291" s="8" t="str">
        <f>_xlfn.XLOOKUP(WEEKNUM(ReportDate[[#This Row],[Report Date]]),WeekFormat[Week Num],WeekFormat[Week of])</f>
        <v>43. Oct 17-Oct 23, 21</v>
      </c>
      <c r="P291" s="37">
        <f>DAY(ReportDate[[#This Row],[Report Date]])</f>
        <v>17</v>
      </c>
      <c r="Q291" s="35" t="str">
        <f>IF(WEEKDAY(ReportDate[[#This Row],[Report Date]])=1,"Weekend",IF(WEEKDAY(ReportDate[[#This Row],[Report Date]])=7,"Weekend","Weekday"))</f>
        <v>Weekend</v>
      </c>
    </row>
    <row r="292" spans="12:17" x14ac:dyDescent="0.2">
      <c r="L292" s="8">
        <v>44487</v>
      </c>
      <c r="M292" s="35">
        <f>YEAR(ReportDate[[#This Row],[Report Date]])</f>
        <v>2021</v>
      </c>
      <c r="N292" s="36" t="str">
        <f>_xlfn.XLOOKUP(MONTH(ReportDate[[#This Row],[Report Date]]),Months[Mon '#],Months[Month])</f>
        <v>October</v>
      </c>
      <c r="O292" s="8" t="str">
        <f>_xlfn.XLOOKUP(WEEKNUM(ReportDate[[#This Row],[Report Date]]),WeekFormat[Week Num],WeekFormat[Week of])</f>
        <v>43. Oct 17-Oct 23, 21</v>
      </c>
      <c r="P292" s="37">
        <f>DAY(ReportDate[[#This Row],[Report Date]])</f>
        <v>18</v>
      </c>
      <c r="Q292" s="35" t="str">
        <f>IF(WEEKDAY(ReportDate[[#This Row],[Report Date]])=1,"Weekend",IF(WEEKDAY(ReportDate[[#This Row],[Report Date]])=7,"Weekend","Weekday"))</f>
        <v>Weekday</v>
      </c>
    </row>
    <row r="293" spans="12:17" x14ac:dyDescent="0.2">
      <c r="L293" s="8">
        <v>44488</v>
      </c>
      <c r="M293" s="35">
        <f>YEAR(ReportDate[[#This Row],[Report Date]])</f>
        <v>2021</v>
      </c>
      <c r="N293" s="36" t="str">
        <f>_xlfn.XLOOKUP(MONTH(ReportDate[[#This Row],[Report Date]]),Months[Mon '#],Months[Month])</f>
        <v>October</v>
      </c>
      <c r="O293" s="8" t="str">
        <f>_xlfn.XLOOKUP(WEEKNUM(ReportDate[[#This Row],[Report Date]]),WeekFormat[Week Num],WeekFormat[Week of])</f>
        <v>43. Oct 17-Oct 23, 21</v>
      </c>
      <c r="P293" s="37">
        <f>DAY(ReportDate[[#This Row],[Report Date]])</f>
        <v>19</v>
      </c>
      <c r="Q293" s="35" t="str">
        <f>IF(WEEKDAY(ReportDate[[#This Row],[Report Date]])=1,"Weekend",IF(WEEKDAY(ReportDate[[#This Row],[Report Date]])=7,"Weekend","Weekday"))</f>
        <v>Weekday</v>
      </c>
    </row>
    <row r="294" spans="12:17" x14ac:dyDescent="0.2">
      <c r="L294" s="8">
        <v>44489</v>
      </c>
      <c r="M294" s="35">
        <f>YEAR(ReportDate[[#This Row],[Report Date]])</f>
        <v>2021</v>
      </c>
      <c r="N294" s="36" t="str">
        <f>_xlfn.XLOOKUP(MONTH(ReportDate[[#This Row],[Report Date]]),Months[Mon '#],Months[Month])</f>
        <v>October</v>
      </c>
      <c r="O294" s="8" t="str">
        <f>_xlfn.XLOOKUP(WEEKNUM(ReportDate[[#This Row],[Report Date]]),WeekFormat[Week Num],WeekFormat[Week of])</f>
        <v>43. Oct 17-Oct 23, 21</v>
      </c>
      <c r="P294" s="37">
        <f>DAY(ReportDate[[#This Row],[Report Date]])</f>
        <v>20</v>
      </c>
      <c r="Q294" s="35" t="str">
        <f>IF(WEEKDAY(ReportDate[[#This Row],[Report Date]])=1,"Weekend",IF(WEEKDAY(ReportDate[[#This Row],[Report Date]])=7,"Weekend","Weekday"))</f>
        <v>Weekday</v>
      </c>
    </row>
    <row r="295" spans="12:17" x14ac:dyDescent="0.2">
      <c r="L295" s="8">
        <v>44490</v>
      </c>
      <c r="M295" s="35">
        <f>YEAR(ReportDate[[#This Row],[Report Date]])</f>
        <v>2021</v>
      </c>
      <c r="N295" s="36" t="str">
        <f>_xlfn.XLOOKUP(MONTH(ReportDate[[#This Row],[Report Date]]),Months[Mon '#],Months[Month])</f>
        <v>October</v>
      </c>
      <c r="O295" s="8" t="str">
        <f>_xlfn.XLOOKUP(WEEKNUM(ReportDate[[#This Row],[Report Date]]),WeekFormat[Week Num],WeekFormat[Week of])</f>
        <v>43. Oct 17-Oct 23, 21</v>
      </c>
      <c r="P295" s="37">
        <f>DAY(ReportDate[[#This Row],[Report Date]])</f>
        <v>21</v>
      </c>
      <c r="Q295" s="35" t="str">
        <f>IF(WEEKDAY(ReportDate[[#This Row],[Report Date]])=1,"Weekend",IF(WEEKDAY(ReportDate[[#This Row],[Report Date]])=7,"Weekend","Weekday"))</f>
        <v>Weekday</v>
      </c>
    </row>
    <row r="296" spans="12:17" x14ac:dyDescent="0.2">
      <c r="L296" s="8">
        <v>44491</v>
      </c>
      <c r="M296" s="35">
        <f>YEAR(ReportDate[[#This Row],[Report Date]])</f>
        <v>2021</v>
      </c>
      <c r="N296" s="36" t="str">
        <f>_xlfn.XLOOKUP(MONTH(ReportDate[[#This Row],[Report Date]]),Months[Mon '#],Months[Month])</f>
        <v>October</v>
      </c>
      <c r="O296" s="8" t="str">
        <f>_xlfn.XLOOKUP(WEEKNUM(ReportDate[[#This Row],[Report Date]]),WeekFormat[Week Num],WeekFormat[Week of])</f>
        <v>43. Oct 17-Oct 23, 21</v>
      </c>
      <c r="P296" s="37">
        <f>DAY(ReportDate[[#This Row],[Report Date]])</f>
        <v>22</v>
      </c>
      <c r="Q296" s="35" t="str">
        <f>IF(WEEKDAY(ReportDate[[#This Row],[Report Date]])=1,"Weekend",IF(WEEKDAY(ReportDate[[#This Row],[Report Date]])=7,"Weekend","Weekday"))</f>
        <v>Weekday</v>
      </c>
    </row>
    <row r="297" spans="12:17" x14ac:dyDescent="0.2">
      <c r="L297" s="8">
        <v>44492</v>
      </c>
      <c r="M297" s="35">
        <f>YEAR(ReportDate[[#This Row],[Report Date]])</f>
        <v>2021</v>
      </c>
      <c r="N297" s="36" t="str">
        <f>_xlfn.XLOOKUP(MONTH(ReportDate[[#This Row],[Report Date]]),Months[Mon '#],Months[Month])</f>
        <v>October</v>
      </c>
      <c r="O297" s="8" t="str">
        <f>_xlfn.XLOOKUP(WEEKNUM(ReportDate[[#This Row],[Report Date]]),WeekFormat[Week Num],WeekFormat[Week of])</f>
        <v>43. Oct 17-Oct 23, 21</v>
      </c>
      <c r="P297" s="37">
        <f>DAY(ReportDate[[#This Row],[Report Date]])</f>
        <v>23</v>
      </c>
      <c r="Q297" s="35" t="str">
        <f>IF(WEEKDAY(ReportDate[[#This Row],[Report Date]])=1,"Weekend",IF(WEEKDAY(ReportDate[[#This Row],[Report Date]])=7,"Weekend","Weekday"))</f>
        <v>Weekend</v>
      </c>
    </row>
    <row r="298" spans="12:17" x14ac:dyDescent="0.2">
      <c r="L298" s="8">
        <v>44493</v>
      </c>
      <c r="M298" s="35">
        <f>YEAR(ReportDate[[#This Row],[Report Date]])</f>
        <v>2021</v>
      </c>
      <c r="N298" s="36" t="str">
        <f>_xlfn.XLOOKUP(MONTH(ReportDate[[#This Row],[Report Date]]),Months[Mon '#],Months[Month])</f>
        <v>October</v>
      </c>
      <c r="O298" s="8" t="str">
        <f>_xlfn.XLOOKUP(WEEKNUM(ReportDate[[#This Row],[Report Date]]),WeekFormat[Week Num],WeekFormat[Week of])</f>
        <v>44. Oct 24-Oct 30, 21</v>
      </c>
      <c r="P298" s="37">
        <f>DAY(ReportDate[[#This Row],[Report Date]])</f>
        <v>24</v>
      </c>
      <c r="Q298" s="35" t="str">
        <f>IF(WEEKDAY(ReportDate[[#This Row],[Report Date]])=1,"Weekend",IF(WEEKDAY(ReportDate[[#This Row],[Report Date]])=7,"Weekend","Weekday"))</f>
        <v>Weekend</v>
      </c>
    </row>
    <row r="299" spans="12:17" x14ac:dyDescent="0.2">
      <c r="L299" s="8">
        <v>44494</v>
      </c>
      <c r="M299" s="35">
        <f>YEAR(ReportDate[[#This Row],[Report Date]])</f>
        <v>2021</v>
      </c>
      <c r="N299" s="36" t="str">
        <f>_xlfn.XLOOKUP(MONTH(ReportDate[[#This Row],[Report Date]]),Months[Mon '#],Months[Month])</f>
        <v>October</v>
      </c>
      <c r="O299" s="8" t="str">
        <f>_xlfn.XLOOKUP(WEEKNUM(ReportDate[[#This Row],[Report Date]]),WeekFormat[Week Num],WeekFormat[Week of])</f>
        <v>44. Oct 24-Oct 30, 21</v>
      </c>
      <c r="P299" s="37">
        <f>DAY(ReportDate[[#This Row],[Report Date]])</f>
        <v>25</v>
      </c>
      <c r="Q299" s="35" t="str">
        <f>IF(WEEKDAY(ReportDate[[#This Row],[Report Date]])=1,"Weekend",IF(WEEKDAY(ReportDate[[#This Row],[Report Date]])=7,"Weekend","Weekday"))</f>
        <v>Weekday</v>
      </c>
    </row>
    <row r="300" spans="12:17" x14ac:dyDescent="0.2">
      <c r="L300" s="8">
        <v>44495</v>
      </c>
      <c r="M300" s="35">
        <f>YEAR(ReportDate[[#This Row],[Report Date]])</f>
        <v>2021</v>
      </c>
      <c r="N300" s="36" t="str">
        <f>_xlfn.XLOOKUP(MONTH(ReportDate[[#This Row],[Report Date]]),Months[Mon '#],Months[Month])</f>
        <v>October</v>
      </c>
      <c r="O300" s="8" t="str">
        <f>_xlfn.XLOOKUP(WEEKNUM(ReportDate[[#This Row],[Report Date]]),WeekFormat[Week Num],WeekFormat[Week of])</f>
        <v>44. Oct 24-Oct 30, 21</v>
      </c>
      <c r="P300" s="37">
        <f>DAY(ReportDate[[#This Row],[Report Date]])</f>
        <v>26</v>
      </c>
      <c r="Q300" s="35" t="str">
        <f>IF(WEEKDAY(ReportDate[[#This Row],[Report Date]])=1,"Weekend",IF(WEEKDAY(ReportDate[[#This Row],[Report Date]])=7,"Weekend","Weekday"))</f>
        <v>Weekday</v>
      </c>
    </row>
    <row r="301" spans="12:17" x14ac:dyDescent="0.2">
      <c r="L301" s="8">
        <v>44496</v>
      </c>
      <c r="M301" s="35">
        <f>YEAR(ReportDate[[#This Row],[Report Date]])</f>
        <v>2021</v>
      </c>
      <c r="N301" s="36" t="str">
        <f>_xlfn.XLOOKUP(MONTH(ReportDate[[#This Row],[Report Date]]),Months[Mon '#],Months[Month])</f>
        <v>October</v>
      </c>
      <c r="O301" s="8" t="str">
        <f>_xlfn.XLOOKUP(WEEKNUM(ReportDate[[#This Row],[Report Date]]),WeekFormat[Week Num],WeekFormat[Week of])</f>
        <v>44. Oct 24-Oct 30, 21</v>
      </c>
      <c r="P301" s="37">
        <f>DAY(ReportDate[[#This Row],[Report Date]])</f>
        <v>27</v>
      </c>
      <c r="Q301" s="35" t="str">
        <f>IF(WEEKDAY(ReportDate[[#This Row],[Report Date]])=1,"Weekend",IF(WEEKDAY(ReportDate[[#This Row],[Report Date]])=7,"Weekend","Weekday"))</f>
        <v>Weekday</v>
      </c>
    </row>
    <row r="302" spans="12:17" x14ac:dyDescent="0.2">
      <c r="L302" s="8">
        <v>44497</v>
      </c>
      <c r="M302" s="35">
        <f>YEAR(ReportDate[[#This Row],[Report Date]])</f>
        <v>2021</v>
      </c>
      <c r="N302" s="36" t="str">
        <f>_xlfn.XLOOKUP(MONTH(ReportDate[[#This Row],[Report Date]]),Months[Mon '#],Months[Month])</f>
        <v>October</v>
      </c>
      <c r="O302" s="8" t="str">
        <f>_xlfn.XLOOKUP(WEEKNUM(ReportDate[[#This Row],[Report Date]]),WeekFormat[Week Num],WeekFormat[Week of])</f>
        <v>44. Oct 24-Oct 30, 21</v>
      </c>
      <c r="P302" s="37">
        <f>DAY(ReportDate[[#This Row],[Report Date]])</f>
        <v>28</v>
      </c>
      <c r="Q302" s="35" t="str">
        <f>IF(WEEKDAY(ReportDate[[#This Row],[Report Date]])=1,"Weekend",IF(WEEKDAY(ReportDate[[#This Row],[Report Date]])=7,"Weekend","Weekday"))</f>
        <v>Weekday</v>
      </c>
    </row>
    <row r="303" spans="12:17" x14ac:dyDescent="0.2">
      <c r="L303" s="8">
        <v>44498</v>
      </c>
      <c r="M303" s="35">
        <f>YEAR(ReportDate[[#This Row],[Report Date]])</f>
        <v>2021</v>
      </c>
      <c r="N303" s="36" t="str">
        <f>_xlfn.XLOOKUP(MONTH(ReportDate[[#This Row],[Report Date]]),Months[Mon '#],Months[Month])</f>
        <v>October</v>
      </c>
      <c r="O303" s="8" t="str">
        <f>_xlfn.XLOOKUP(WEEKNUM(ReportDate[[#This Row],[Report Date]]),WeekFormat[Week Num],WeekFormat[Week of])</f>
        <v>44. Oct 24-Oct 30, 21</v>
      </c>
      <c r="P303" s="37">
        <f>DAY(ReportDate[[#This Row],[Report Date]])</f>
        <v>29</v>
      </c>
      <c r="Q303" s="35" t="str">
        <f>IF(WEEKDAY(ReportDate[[#This Row],[Report Date]])=1,"Weekend",IF(WEEKDAY(ReportDate[[#This Row],[Report Date]])=7,"Weekend","Weekday"))</f>
        <v>Weekday</v>
      </c>
    </row>
    <row r="304" spans="12:17" x14ac:dyDescent="0.2">
      <c r="L304" s="8">
        <v>44499</v>
      </c>
      <c r="M304" s="35">
        <f>YEAR(ReportDate[[#This Row],[Report Date]])</f>
        <v>2021</v>
      </c>
      <c r="N304" s="36" t="str">
        <f>_xlfn.XLOOKUP(MONTH(ReportDate[[#This Row],[Report Date]]),Months[Mon '#],Months[Month])</f>
        <v>October</v>
      </c>
      <c r="O304" s="8" t="str">
        <f>_xlfn.XLOOKUP(WEEKNUM(ReportDate[[#This Row],[Report Date]]),WeekFormat[Week Num],WeekFormat[Week of])</f>
        <v>44. Oct 24-Oct 30, 21</v>
      </c>
      <c r="P304" s="37">
        <f>DAY(ReportDate[[#This Row],[Report Date]])</f>
        <v>30</v>
      </c>
      <c r="Q304" s="35" t="str">
        <f>IF(WEEKDAY(ReportDate[[#This Row],[Report Date]])=1,"Weekend",IF(WEEKDAY(ReportDate[[#This Row],[Report Date]])=7,"Weekend","Weekday"))</f>
        <v>Weekend</v>
      </c>
    </row>
    <row r="305" spans="12:17" x14ac:dyDescent="0.2">
      <c r="L305" s="8">
        <v>44500</v>
      </c>
      <c r="M305" s="35">
        <f>YEAR(ReportDate[[#This Row],[Report Date]])</f>
        <v>2021</v>
      </c>
      <c r="N305" s="36" t="str">
        <f>_xlfn.XLOOKUP(MONTH(ReportDate[[#This Row],[Report Date]]),Months[Mon '#],Months[Month])</f>
        <v>October</v>
      </c>
      <c r="O305" s="8" t="str">
        <f>_xlfn.XLOOKUP(WEEKNUM(ReportDate[[#This Row],[Report Date]]),WeekFormat[Week Num],WeekFormat[Week of])</f>
        <v>45. Oct 31-Nov 06, 21</v>
      </c>
      <c r="P305" s="37">
        <f>DAY(ReportDate[[#This Row],[Report Date]])</f>
        <v>31</v>
      </c>
      <c r="Q305" s="35" t="str">
        <f>IF(WEEKDAY(ReportDate[[#This Row],[Report Date]])=1,"Weekend",IF(WEEKDAY(ReportDate[[#This Row],[Report Date]])=7,"Weekend","Weekday"))</f>
        <v>Weekend</v>
      </c>
    </row>
    <row r="306" spans="12:17" x14ac:dyDescent="0.2">
      <c r="L306" s="8">
        <v>44501</v>
      </c>
      <c r="M306" s="35">
        <f>YEAR(ReportDate[[#This Row],[Report Date]])</f>
        <v>2021</v>
      </c>
      <c r="N306" s="36" t="str">
        <f>_xlfn.XLOOKUP(MONTH(ReportDate[[#This Row],[Report Date]]),Months[Mon '#],Months[Month])</f>
        <v>November</v>
      </c>
      <c r="O306" s="8" t="str">
        <f>_xlfn.XLOOKUP(WEEKNUM(ReportDate[[#This Row],[Report Date]]),WeekFormat[Week Num],WeekFormat[Week of])</f>
        <v>45. Oct 31-Nov 06, 21</v>
      </c>
      <c r="P306" s="37">
        <f>DAY(ReportDate[[#This Row],[Report Date]])</f>
        <v>1</v>
      </c>
      <c r="Q306" s="35" t="str">
        <f>IF(WEEKDAY(ReportDate[[#This Row],[Report Date]])=1,"Weekend",IF(WEEKDAY(ReportDate[[#This Row],[Report Date]])=7,"Weekend","Weekday"))</f>
        <v>Weekday</v>
      </c>
    </row>
    <row r="307" spans="12:17" x14ac:dyDescent="0.2">
      <c r="L307" s="8">
        <v>44502</v>
      </c>
      <c r="M307" s="35">
        <f>YEAR(ReportDate[[#This Row],[Report Date]])</f>
        <v>2021</v>
      </c>
      <c r="N307" s="36" t="str">
        <f>_xlfn.XLOOKUP(MONTH(ReportDate[[#This Row],[Report Date]]),Months[Mon '#],Months[Month])</f>
        <v>November</v>
      </c>
      <c r="O307" s="8" t="str">
        <f>_xlfn.XLOOKUP(WEEKNUM(ReportDate[[#This Row],[Report Date]]),WeekFormat[Week Num],WeekFormat[Week of])</f>
        <v>45. Oct 31-Nov 06, 21</v>
      </c>
      <c r="P307" s="37">
        <f>DAY(ReportDate[[#This Row],[Report Date]])</f>
        <v>2</v>
      </c>
      <c r="Q307" s="35" t="str">
        <f>IF(WEEKDAY(ReportDate[[#This Row],[Report Date]])=1,"Weekend",IF(WEEKDAY(ReportDate[[#This Row],[Report Date]])=7,"Weekend","Weekday"))</f>
        <v>Weekday</v>
      </c>
    </row>
    <row r="308" spans="12:17" x14ac:dyDescent="0.2">
      <c r="L308" s="8">
        <v>44503</v>
      </c>
      <c r="M308" s="35">
        <f>YEAR(ReportDate[[#This Row],[Report Date]])</f>
        <v>2021</v>
      </c>
      <c r="N308" s="36" t="str">
        <f>_xlfn.XLOOKUP(MONTH(ReportDate[[#This Row],[Report Date]]),Months[Mon '#],Months[Month])</f>
        <v>November</v>
      </c>
      <c r="O308" s="8" t="str">
        <f>_xlfn.XLOOKUP(WEEKNUM(ReportDate[[#This Row],[Report Date]]),WeekFormat[Week Num],WeekFormat[Week of])</f>
        <v>45. Oct 31-Nov 06, 21</v>
      </c>
      <c r="P308" s="37">
        <f>DAY(ReportDate[[#This Row],[Report Date]])</f>
        <v>3</v>
      </c>
      <c r="Q308" s="35" t="str">
        <f>IF(WEEKDAY(ReportDate[[#This Row],[Report Date]])=1,"Weekend",IF(WEEKDAY(ReportDate[[#This Row],[Report Date]])=7,"Weekend","Weekday"))</f>
        <v>Weekday</v>
      </c>
    </row>
    <row r="309" spans="12:17" x14ac:dyDescent="0.2">
      <c r="L309" s="8">
        <v>44504</v>
      </c>
      <c r="M309" s="35">
        <f>YEAR(ReportDate[[#This Row],[Report Date]])</f>
        <v>2021</v>
      </c>
      <c r="N309" s="36" t="str">
        <f>_xlfn.XLOOKUP(MONTH(ReportDate[[#This Row],[Report Date]]),Months[Mon '#],Months[Month])</f>
        <v>November</v>
      </c>
      <c r="O309" s="8" t="str">
        <f>_xlfn.XLOOKUP(WEEKNUM(ReportDate[[#This Row],[Report Date]]),WeekFormat[Week Num],WeekFormat[Week of])</f>
        <v>45. Oct 31-Nov 06, 21</v>
      </c>
      <c r="P309" s="37">
        <f>DAY(ReportDate[[#This Row],[Report Date]])</f>
        <v>4</v>
      </c>
      <c r="Q309" s="35" t="str">
        <f>IF(WEEKDAY(ReportDate[[#This Row],[Report Date]])=1,"Weekend",IF(WEEKDAY(ReportDate[[#This Row],[Report Date]])=7,"Weekend","Weekday"))</f>
        <v>Weekday</v>
      </c>
    </row>
    <row r="310" spans="12:17" x14ac:dyDescent="0.2">
      <c r="L310" s="8">
        <v>44505</v>
      </c>
      <c r="M310" s="35">
        <f>YEAR(ReportDate[[#This Row],[Report Date]])</f>
        <v>2021</v>
      </c>
      <c r="N310" s="36" t="str">
        <f>_xlfn.XLOOKUP(MONTH(ReportDate[[#This Row],[Report Date]]),Months[Mon '#],Months[Month])</f>
        <v>November</v>
      </c>
      <c r="O310" s="8" t="str">
        <f>_xlfn.XLOOKUP(WEEKNUM(ReportDate[[#This Row],[Report Date]]),WeekFormat[Week Num],WeekFormat[Week of])</f>
        <v>45. Oct 31-Nov 06, 21</v>
      </c>
      <c r="P310" s="37">
        <f>DAY(ReportDate[[#This Row],[Report Date]])</f>
        <v>5</v>
      </c>
      <c r="Q310" s="35" t="str">
        <f>IF(WEEKDAY(ReportDate[[#This Row],[Report Date]])=1,"Weekend",IF(WEEKDAY(ReportDate[[#This Row],[Report Date]])=7,"Weekend","Weekday"))</f>
        <v>Weekday</v>
      </c>
    </row>
    <row r="311" spans="12:17" x14ac:dyDescent="0.2">
      <c r="L311" s="8">
        <v>44506</v>
      </c>
      <c r="M311" s="35">
        <f>YEAR(ReportDate[[#This Row],[Report Date]])</f>
        <v>2021</v>
      </c>
      <c r="N311" s="36" t="str">
        <f>_xlfn.XLOOKUP(MONTH(ReportDate[[#This Row],[Report Date]]),Months[Mon '#],Months[Month])</f>
        <v>November</v>
      </c>
      <c r="O311" s="8" t="str">
        <f>_xlfn.XLOOKUP(WEEKNUM(ReportDate[[#This Row],[Report Date]]),WeekFormat[Week Num],WeekFormat[Week of])</f>
        <v>45. Oct 31-Nov 06, 21</v>
      </c>
      <c r="P311" s="37">
        <f>DAY(ReportDate[[#This Row],[Report Date]])</f>
        <v>6</v>
      </c>
      <c r="Q311" s="35" t="str">
        <f>IF(WEEKDAY(ReportDate[[#This Row],[Report Date]])=1,"Weekend",IF(WEEKDAY(ReportDate[[#This Row],[Report Date]])=7,"Weekend","Weekday"))</f>
        <v>Weekend</v>
      </c>
    </row>
    <row r="312" spans="12:17" x14ac:dyDescent="0.2">
      <c r="L312" s="8">
        <v>44507</v>
      </c>
      <c r="M312" s="35">
        <f>YEAR(ReportDate[[#This Row],[Report Date]])</f>
        <v>2021</v>
      </c>
      <c r="N312" s="36" t="str">
        <f>_xlfn.XLOOKUP(MONTH(ReportDate[[#This Row],[Report Date]]),Months[Mon '#],Months[Month])</f>
        <v>November</v>
      </c>
      <c r="O312" s="8" t="str">
        <f>_xlfn.XLOOKUP(WEEKNUM(ReportDate[[#This Row],[Report Date]]),WeekFormat[Week Num],WeekFormat[Week of])</f>
        <v>46. Nov 07-Nov 13, 21</v>
      </c>
      <c r="P312" s="37">
        <f>DAY(ReportDate[[#This Row],[Report Date]])</f>
        <v>7</v>
      </c>
      <c r="Q312" s="35" t="str">
        <f>IF(WEEKDAY(ReportDate[[#This Row],[Report Date]])=1,"Weekend",IF(WEEKDAY(ReportDate[[#This Row],[Report Date]])=7,"Weekend","Weekday"))</f>
        <v>Weekend</v>
      </c>
    </row>
    <row r="313" spans="12:17" x14ac:dyDescent="0.2">
      <c r="L313" s="8">
        <v>44508</v>
      </c>
      <c r="M313" s="35">
        <f>YEAR(ReportDate[[#This Row],[Report Date]])</f>
        <v>2021</v>
      </c>
      <c r="N313" s="36" t="str">
        <f>_xlfn.XLOOKUP(MONTH(ReportDate[[#This Row],[Report Date]]),Months[Mon '#],Months[Month])</f>
        <v>November</v>
      </c>
      <c r="O313" s="8" t="str">
        <f>_xlfn.XLOOKUP(WEEKNUM(ReportDate[[#This Row],[Report Date]]),WeekFormat[Week Num],WeekFormat[Week of])</f>
        <v>46. Nov 07-Nov 13, 21</v>
      </c>
      <c r="P313" s="37">
        <f>DAY(ReportDate[[#This Row],[Report Date]])</f>
        <v>8</v>
      </c>
      <c r="Q313" s="35" t="str">
        <f>IF(WEEKDAY(ReportDate[[#This Row],[Report Date]])=1,"Weekend",IF(WEEKDAY(ReportDate[[#This Row],[Report Date]])=7,"Weekend","Weekday"))</f>
        <v>Weekday</v>
      </c>
    </row>
    <row r="314" spans="12:17" x14ac:dyDescent="0.2">
      <c r="L314" s="8">
        <v>44509</v>
      </c>
      <c r="M314" s="35">
        <f>YEAR(ReportDate[[#This Row],[Report Date]])</f>
        <v>2021</v>
      </c>
      <c r="N314" s="36" t="str">
        <f>_xlfn.XLOOKUP(MONTH(ReportDate[[#This Row],[Report Date]]),Months[Mon '#],Months[Month])</f>
        <v>November</v>
      </c>
      <c r="O314" s="8" t="str">
        <f>_xlfn.XLOOKUP(WEEKNUM(ReportDate[[#This Row],[Report Date]]),WeekFormat[Week Num],WeekFormat[Week of])</f>
        <v>46. Nov 07-Nov 13, 21</v>
      </c>
      <c r="P314" s="37">
        <f>DAY(ReportDate[[#This Row],[Report Date]])</f>
        <v>9</v>
      </c>
      <c r="Q314" s="35" t="str">
        <f>IF(WEEKDAY(ReportDate[[#This Row],[Report Date]])=1,"Weekend",IF(WEEKDAY(ReportDate[[#This Row],[Report Date]])=7,"Weekend","Weekday"))</f>
        <v>Weekday</v>
      </c>
    </row>
    <row r="315" spans="12:17" x14ac:dyDescent="0.2">
      <c r="L315" s="8">
        <v>44510</v>
      </c>
      <c r="M315" s="35">
        <f>YEAR(ReportDate[[#This Row],[Report Date]])</f>
        <v>2021</v>
      </c>
      <c r="N315" s="36" t="str">
        <f>_xlfn.XLOOKUP(MONTH(ReportDate[[#This Row],[Report Date]]),Months[Mon '#],Months[Month])</f>
        <v>November</v>
      </c>
      <c r="O315" s="8" t="str">
        <f>_xlfn.XLOOKUP(WEEKNUM(ReportDate[[#This Row],[Report Date]]),WeekFormat[Week Num],WeekFormat[Week of])</f>
        <v>46. Nov 07-Nov 13, 21</v>
      </c>
      <c r="P315" s="37">
        <f>DAY(ReportDate[[#This Row],[Report Date]])</f>
        <v>10</v>
      </c>
      <c r="Q315" s="35" t="str">
        <f>IF(WEEKDAY(ReportDate[[#This Row],[Report Date]])=1,"Weekend",IF(WEEKDAY(ReportDate[[#This Row],[Report Date]])=7,"Weekend","Weekday"))</f>
        <v>Weekday</v>
      </c>
    </row>
    <row r="316" spans="12:17" x14ac:dyDescent="0.2">
      <c r="L316" s="8">
        <v>44511</v>
      </c>
      <c r="M316" s="35">
        <f>YEAR(ReportDate[[#This Row],[Report Date]])</f>
        <v>2021</v>
      </c>
      <c r="N316" s="36" t="str">
        <f>_xlfn.XLOOKUP(MONTH(ReportDate[[#This Row],[Report Date]]),Months[Mon '#],Months[Month])</f>
        <v>November</v>
      </c>
      <c r="O316" s="8" t="str">
        <f>_xlfn.XLOOKUP(WEEKNUM(ReportDate[[#This Row],[Report Date]]),WeekFormat[Week Num],WeekFormat[Week of])</f>
        <v>46. Nov 07-Nov 13, 21</v>
      </c>
      <c r="P316" s="37">
        <f>DAY(ReportDate[[#This Row],[Report Date]])</f>
        <v>11</v>
      </c>
      <c r="Q316" s="35" t="str">
        <f>IF(WEEKDAY(ReportDate[[#This Row],[Report Date]])=1,"Weekend",IF(WEEKDAY(ReportDate[[#This Row],[Report Date]])=7,"Weekend","Weekday"))</f>
        <v>Weekday</v>
      </c>
    </row>
    <row r="317" spans="12:17" x14ac:dyDescent="0.2">
      <c r="L317" s="8">
        <v>44512</v>
      </c>
      <c r="M317" s="35">
        <f>YEAR(ReportDate[[#This Row],[Report Date]])</f>
        <v>2021</v>
      </c>
      <c r="N317" s="36" t="str">
        <f>_xlfn.XLOOKUP(MONTH(ReportDate[[#This Row],[Report Date]]),Months[Mon '#],Months[Month])</f>
        <v>November</v>
      </c>
      <c r="O317" s="8" t="str">
        <f>_xlfn.XLOOKUP(WEEKNUM(ReportDate[[#This Row],[Report Date]]),WeekFormat[Week Num],WeekFormat[Week of])</f>
        <v>46. Nov 07-Nov 13, 21</v>
      </c>
      <c r="P317" s="37">
        <f>DAY(ReportDate[[#This Row],[Report Date]])</f>
        <v>12</v>
      </c>
      <c r="Q317" s="35" t="str">
        <f>IF(WEEKDAY(ReportDate[[#This Row],[Report Date]])=1,"Weekend",IF(WEEKDAY(ReportDate[[#This Row],[Report Date]])=7,"Weekend","Weekday"))</f>
        <v>Weekday</v>
      </c>
    </row>
    <row r="318" spans="12:17" x14ac:dyDescent="0.2">
      <c r="L318" s="8">
        <v>44513</v>
      </c>
      <c r="M318" s="35">
        <f>YEAR(ReportDate[[#This Row],[Report Date]])</f>
        <v>2021</v>
      </c>
      <c r="N318" s="36" t="str">
        <f>_xlfn.XLOOKUP(MONTH(ReportDate[[#This Row],[Report Date]]),Months[Mon '#],Months[Month])</f>
        <v>November</v>
      </c>
      <c r="O318" s="8" t="str">
        <f>_xlfn.XLOOKUP(WEEKNUM(ReportDate[[#This Row],[Report Date]]),WeekFormat[Week Num],WeekFormat[Week of])</f>
        <v>46. Nov 07-Nov 13, 21</v>
      </c>
      <c r="P318" s="37">
        <f>DAY(ReportDate[[#This Row],[Report Date]])</f>
        <v>13</v>
      </c>
      <c r="Q318" s="35" t="str">
        <f>IF(WEEKDAY(ReportDate[[#This Row],[Report Date]])=1,"Weekend",IF(WEEKDAY(ReportDate[[#This Row],[Report Date]])=7,"Weekend","Weekday"))</f>
        <v>Weekend</v>
      </c>
    </row>
    <row r="319" spans="12:17" x14ac:dyDescent="0.2">
      <c r="L319" s="8">
        <v>44514</v>
      </c>
      <c r="M319" s="35">
        <f>YEAR(ReportDate[[#This Row],[Report Date]])</f>
        <v>2021</v>
      </c>
      <c r="N319" s="36" t="str">
        <f>_xlfn.XLOOKUP(MONTH(ReportDate[[#This Row],[Report Date]]),Months[Mon '#],Months[Month])</f>
        <v>November</v>
      </c>
      <c r="O319" s="8" t="str">
        <f>_xlfn.XLOOKUP(WEEKNUM(ReportDate[[#This Row],[Report Date]]),WeekFormat[Week Num],WeekFormat[Week of])</f>
        <v>47. Nov 14-Nov 20, 21</v>
      </c>
      <c r="P319" s="37">
        <f>DAY(ReportDate[[#This Row],[Report Date]])</f>
        <v>14</v>
      </c>
      <c r="Q319" s="35" t="str">
        <f>IF(WEEKDAY(ReportDate[[#This Row],[Report Date]])=1,"Weekend",IF(WEEKDAY(ReportDate[[#This Row],[Report Date]])=7,"Weekend","Weekday"))</f>
        <v>Weekend</v>
      </c>
    </row>
    <row r="320" spans="12:17" x14ac:dyDescent="0.2">
      <c r="L320" s="8">
        <v>44515</v>
      </c>
      <c r="M320" s="35">
        <f>YEAR(ReportDate[[#This Row],[Report Date]])</f>
        <v>2021</v>
      </c>
      <c r="N320" s="36" t="str">
        <f>_xlfn.XLOOKUP(MONTH(ReportDate[[#This Row],[Report Date]]),Months[Mon '#],Months[Month])</f>
        <v>November</v>
      </c>
      <c r="O320" s="8" t="str">
        <f>_xlfn.XLOOKUP(WEEKNUM(ReportDate[[#This Row],[Report Date]]),WeekFormat[Week Num],WeekFormat[Week of])</f>
        <v>47. Nov 14-Nov 20, 21</v>
      </c>
      <c r="P320" s="37">
        <f>DAY(ReportDate[[#This Row],[Report Date]])</f>
        <v>15</v>
      </c>
      <c r="Q320" s="35" t="str">
        <f>IF(WEEKDAY(ReportDate[[#This Row],[Report Date]])=1,"Weekend",IF(WEEKDAY(ReportDate[[#This Row],[Report Date]])=7,"Weekend","Weekday"))</f>
        <v>Weekday</v>
      </c>
    </row>
    <row r="321" spans="12:17" x14ac:dyDescent="0.2">
      <c r="L321" s="8">
        <v>44516</v>
      </c>
      <c r="M321" s="35">
        <f>YEAR(ReportDate[[#This Row],[Report Date]])</f>
        <v>2021</v>
      </c>
      <c r="N321" s="36" t="str">
        <f>_xlfn.XLOOKUP(MONTH(ReportDate[[#This Row],[Report Date]]),Months[Mon '#],Months[Month])</f>
        <v>November</v>
      </c>
      <c r="O321" s="8" t="str">
        <f>_xlfn.XLOOKUP(WEEKNUM(ReportDate[[#This Row],[Report Date]]),WeekFormat[Week Num],WeekFormat[Week of])</f>
        <v>47. Nov 14-Nov 20, 21</v>
      </c>
      <c r="P321" s="37">
        <f>DAY(ReportDate[[#This Row],[Report Date]])</f>
        <v>16</v>
      </c>
      <c r="Q321" s="35" t="str">
        <f>IF(WEEKDAY(ReportDate[[#This Row],[Report Date]])=1,"Weekend",IF(WEEKDAY(ReportDate[[#This Row],[Report Date]])=7,"Weekend","Weekday"))</f>
        <v>Weekday</v>
      </c>
    </row>
    <row r="322" spans="12:17" x14ac:dyDescent="0.2">
      <c r="L322" s="8">
        <v>44517</v>
      </c>
      <c r="M322" s="35">
        <f>YEAR(ReportDate[[#This Row],[Report Date]])</f>
        <v>2021</v>
      </c>
      <c r="N322" s="36" t="str">
        <f>_xlfn.XLOOKUP(MONTH(ReportDate[[#This Row],[Report Date]]),Months[Mon '#],Months[Month])</f>
        <v>November</v>
      </c>
      <c r="O322" s="8" t="str">
        <f>_xlfn.XLOOKUP(WEEKNUM(ReportDate[[#This Row],[Report Date]]),WeekFormat[Week Num],WeekFormat[Week of])</f>
        <v>47. Nov 14-Nov 20, 21</v>
      </c>
      <c r="P322" s="37">
        <f>DAY(ReportDate[[#This Row],[Report Date]])</f>
        <v>17</v>
      </c>
      <c r="Q322" s="35" t="str">
        <f>IF(WEEKDAY(ReportDate[[#This Row],[Report Date]])=1,"Weekend",IF(WEEKDAY(ReportDate[[#This Row],[Report Date]])=7,"Weekend","Weekday"))</f>
        <v>Weekday</v>
      </c>
    </row>
    <row r="323" spans="12:17" x14ac:dyDescent="0.2">
      <c r="L323" s="8">
        <v>44518</v>
      </c>
      <c r="M323" s="35">
        <f>YEAR(ReportDate[[#This Row],[Report Date]])</f>
        <v>2021</v>
      </c>
      <c r="N323" s="36" t="str">
        <f>_xlfn.XLOOKUP(MONTH(ReportDate[[#This Row],[Report Date]]),Months[Mon '#],Months[Month])</f>
        <v>November</v>
      </c>
      <c r="O323" s="8" t="str">
        <f>_xlfn.XLOOKUP(WEEKNUM(ReportDate[[#This Row],[Report Date]]),WeekFormat[Week Num],WeekFormat[Week of])</f>
        <v>47. Nov 14-Nov 20, 21</v>
      </c>
      <c r="P323" s="37">
        <f>DAY(ReportDate[[#This Row],[Report Date]])</f>
        <v>18</v>
      </c>
      <c r="Q323" s="35" t="str">
        <f>IF(WEEKDAY(ReportDate[[#This Row],[Report Date]])=1,"Weekend",IF(WEEKDAY(ReportDate[[#This Row],[Report Date]])=7,"Weekend","Weekday"))</f>
        <v>Weekday</v>
      </c>
    </row>
    <row r="324" spans="12:17" x14ac:dyDescent="0.2">
      <c r="L324" s="8">
        <v>44519</v>
      </c>
      <c r="M324" s="35">
        <f>YEAR(ReportDate[[#This Row],[Report Date]])</f>
        <v>2021</v>
      </c>
      <c r="N324" s="36" t="str">
        <f>_xlfn.XLOOKUP(MONTH(ReportDate[[#This Row],[Report Date]]),Months[Mon '#],Months[Month])</f>
        <v>November</v>
      </c>
      <c r="O324" s="8" t="str">
        <f>_xlfn.XLOOKUP(WEEKNUM(ReportDate[[#This Row],[Report Date]]),WeekFormat[Week Num],WeekFormat[Week of])</f>
        <v>47. Nov 14-Nov 20, 21</v>
      </c>
      <c r="P324" s="37">
        <f>DAY(ReportDate[[#This Row],[Report Date]])</f>
        <v>19</v>
      </c>
      <c r="Q324" s="35" t="str">
        <f>IF(WEEKDAY(ReportDate[[#This Row],[Report Date]])=1,"Weekend",IF(WEEKDAY(ReportDate[[#This Row],[Report Date]])=7,"Weekend","Weekday"))</f>
        <v>Weekday</v>
      </c>
    </row>
    <row r="325" spans="12:17" x14ac:dyDescent="0.2">
      <c r="L325" s="8">
        <v>44520</v>
      </c>
      <c r="M325" s="35">
        <f>YEAR(ReportDate[[#This Row],[Report Date]])</f>
        <v>2021</v>
      </c>
      <c r="N325" s="36" t="str">
        <f>_xlfn.XLOOKUP(MONTH(ReportDate[[#This Row],[Report Date]]),Months[Mon '#],Months[Month])</f>
        <v>November</v>
      </c>
      <c r="O325" s="8" t="str">
        <f>_xlfn.XLOOKUP(WEEKNUM(ReportDate[[#This Row],[Report Date]]),WeekFormat[Week Num],WeekFormat[Week of])</f>
        <v>47. Nov 14-Nov 20, 21</v>
      </c>
      <c r="P325" s="37">
        <f>DAY(ReportDate[[#This Row],[Report Date]])</f>
        <v>20</v>
      </c>
      <c r="Q325" s="35" t="str">
        <f>IF(WEEKDAY(ReportDate[[#This Row],[Report Date]])=1,"Weekend",IF(WEEKDAY(ReportDate[[#This Row],[Report Date]])=7,"Weekend","Weekday"))</f>
        <v>Weekend</v>
      </c>
    </row>
    <row r="326" spans="12:17" x14ac:dyDescent="0.2">
      <c r="L326" s="8">
        <v>44521</v>
      </c>
      <c r="M326" s="35">
        <f>YEAR(ReportDate[[#This Row],[Report Date]])</f>
        <v>2021</v>
      </c>
      <c r="N326" s="36" t="str">
        <f>_xlfn.XLOOKUP(MONTH(ReportDate[[#This Row],[Report Date]]),Months[Mon '#],Months[Month])</f>
        <v>November</v>
      </c>
      <c r="O326" s="8" t="str">
        <f>_xlfn.XLOOKUP(WEEKNUM(ReportDate[[#This Row],[Report Date]]),WeekFormat[Week Num],WeekFormat[Week of])</f>
        <v>48. Nov 21-Nov 27, 21</v>
      </c>
      <c r="P326" s="37">
        <f>DAY(ReportDate[[#This Row],[Report Date]])</f>
        <v>21</v>
      </c>
      <c r="Q326" s="35" t="str">
        <f>IF(WEEKDAY(ReportDate[[#This Row],[Report Date]])=1,"Weekend",IF(WEEKDAY(ReportDate[[#This Row],[Report Date]])=7,"Weekend","Weekday"))</f>
        <v>Weekend</v>
      </c>
    </row>
    <row r="327" spans="12:17" x14ac:dyDescent="0.2">
      <c r="L327" s="8">
        <v>44522</v>
      </c>
      <c r="M327" s="35">
        <f>YEAR(ReportDate[[#This Row],[Report Date]])</f>
        <v>2021</v>
      </c>
      <c r="N327" s="36" t="str">
        <f>_xlfn.XLOOKUP(MONTH(ReportDate[[#This Row],[Report Date]]),Months[Mon '#],Months[Month])</f>
        <v>November</v>
      </c>
      <c r="O327" s="8" t="str">
        <f>_xlfn.XLOOKUP(WEEKNUM(ReportDate[[#This Row],[Report Date]]),WeekFormat[Week Num],WeekFormat[Week of])</f>
        <v>48. Nov 21-Nov 27, 21</v>
      </c>
      <c r="P327" s="37">
        <f>DAY(ReportDate[[#This Row],[Report Date]])</f>
        <v>22</v>
      </c>
      <c r="Q327" s="35" t="str">
        <f>IF(WEEKDAY(ReportDate[[#This Row],[Report Date]])=1,"Weekend",IF(WEEKDAY(ReportDate[[#This Row],[Report Date]])=7,"Weekend","Weekday"))</f>
        <v>Weekday</v>
      </c>
    </row>
    <row r="328" spans="12:17" x14ac:dyDescent="0.2">
      <c r="L328" s="8">
        <v>44523</v>
      </c>
      <c r="M328" s="35">
        <f>YEAR(ReportDate[[#This Row],[Report Date]])</f>
        <v>2021</v>
      </c>
      <c r="N328" s="36" t="str">
        <f>_xlfn.XLOOKUP(MONTH(ReportDate[[#This Row],[Report Date]]),Months[Mon '#],Months[Month])</f>
        <v>November</v>
      </c>
      <c r="O328" s="8" t="str">
        <f>_xlfn.XLOOKUP(WEEKNUM(ReportDate[[#This Row],[Report Date]]),WeekFormat[Week Num],WeekFormat[Week of])</f>
        <v>48. Nov 21-Nov 27, 21</v>
      </c>
      <c r="P328" s="37">
        <f>DAY(ReportDate[[#This Row],[Report Date]])</f>
        <v>23</v>
      </c>
      <c r="Q328" s="35" t="str">
        <f>IF(WEEKDAY(ReportDate[[#This Row],[Report Date]])=1,"Weekend",IF(WEEKDAY(ReportDate[[#This Row],[Report Date]])=7,"Weekend","Weekday"))</f>
        <v>Weekday</v>
      </c>
    </row>
    <row r="329" spans="12:17" x14ac:dyDescent="0.2">
      <c r="L329" s="8">
        <v>44524</v>
      </c>
      <c r="M329" s="35">
        <f>YEAR(ReportDate[[#This Row],[Report Date]])</f>
        <v>2021</v>
      </c>
      <c r="N329" s="36" t="str">
        <f>_xlfn.XLOOKUP(MONTH(ReportDate[[#This Row],[Report Date]]),Months[Mon '#],Months[Month])</f>
        <v>November</v>
      </c>
      <c r="O329" s="8" t="str">
        <f>_xlfn.XLOOKUP(WEEKNUM(ReportDate[[#This Row],[Report Date]]),WeekFormat[Week Num],WeekFormat[Week of])</f>
        <v>48. Nov 21-Nov 27, 21</v>
      </c>
      <c r="P329" s="37">
        <f>DAY(ReportDate[[#This Row],[Report Date]])</f>
        <v>24</v>
      </c>
      <c r="Q329" s="35" t="str">
        <f>IF(WEEKDAY(ReportDate[[#This Row],[Report Date]])=1,"Weekend",IF(WEEKDAY(ReportDate[[#This Row],[Report Date]])=7,"Weekend","Weekday"))</f>
        <v>Weekday</v>
      </c>
    </row>
    <row r="330" spans="12:17" x14ac:dyDescent="0.2">
      <c r="L330" s="8">
        <v>44525</v>
      </c>
      <c r="M330" s="35">
        <f>YEAR(ReportDate[[#This Row],[Report Date]])</f>
        <v>2021</v>
      </c>
      <c r="N330" s="36" t="str">
        <f>_xlfn.XLOOKUP(MONTH(ReportDate[[#This Row],[Report Date]]),Months[Mon '#],Months[Month])</f>
        <v>November</v>
      </c>
      <c r="O330" s="8" t="str">
        <f>_xlfn.XLOOKUP(WEEKNUM(ReportDate[[#This Row],[Report Date]]),WeekFormat[Week Num],WeekFormat[Week of])</f>
        <v>48. Nov 21-Nov 27, 21</v>
      </c>
      <c r="P330" s="37">
        <f>DAY(ReportDate[[#This Row],[Report Date]])</f>
        <v>25</v>
      </c>
      <c r="Q330" s="35" t="str">
        <f>IF(WEEKDAY(ReportDate[[#This Row],[Report Date]])=1,"Weekend",IF(WEEKDAY(ReportDate[[#This Row],[Report Date]])=7,"Weekend","Weekday"))</f>
        <v>Weekday</v>
      </c>
    </row>
    <row r="331" spans="12:17" x14ac:dyDescent="0.2">
      <c r="L331" s="8">
        <v>44526</v>
      </c>
      <c r="M331" s="35">
        <f>YEAR(ReportDate[[#This Row],[Report Date]])</f>
        <v>2021</v>
      </c>
      <c r="N331" s="36" t="str">
        <f>_xlfn.XLOOKUP(MONTH(ReportDate[[#This Row],[Report Date]]),Months[Mon '#],Months[Month])</f>
        <v>November</v>
      </c>
      <c r="O331" s="8" t="str">
        <f>_xlfn.XLOOKUP(WEEKNUM(ReportDate[[#This Row],[Report Date]]),WeekFormat[Week Num],WeekFormat[Week of])</f>
        <v>48. Nov 21-Nov 27, 21</v>
      </c>
      <c r="P331" s="37">
        <f>DAY(ReportDate[[#This Row],[Report Date]])</f>
        <v>26</v>
      </c>
      <c r="Q331" s="35" t="str">
        <f>IF(WEEKDAY(ReportDate[[#This Row],[Report Date]])=1,"Weekend",IF(WEEKDAY(ReportDate[[#This Row],[Report Date]])=7,"Weekend","Weekday"))</f>
        <v>Weekday</v>
      </c>
    </row>
    <row r="332" spans="12:17" x14ac:dyDescent="0.2">
      <c r="L332" s="8">
        <v>44527</v>
      </c>
      <c r="M332" s="35">
        <f>YEAR(ReportDate[[#This Row],[Report Date]])</f>
        <v>2021</v>
      </c>
      <c r="N332" s="36" t="str">
        <f>_xlfn.XLOOKUP(MONTH(ReportDate[[#This Row],[Report Date]]),Months[Mon '#],Months[Month])</f>
        <v>November</v>
      </c>
      <c r="O332" s="8" t="str">
        <f>_xlfn.XLOOKUP(WEEKNUM(ReportDate[[#This Row],[Report Date]]),WeekFormat[Week Num],WeekFormat[Week of])</f>
        <v>48. Nov 21-Nov 27, 21</v>
      </c>
      <c r="P332" s="37">
        <f>DAY(ReportDate[[#This Row],[Report Date]])</f>
        <v>27</v>
      </c>
      <c r="Q332" s="35" t="str">
        <f>IF(WEEKDAY(ReportDate[[#This Row],[Report Date]])=1,"Weekend",IF(WEEKDAY(ReportDate[[#This Row],[Report Date]])=7,"Weekend","Weekday"))</f>
        <v>Weekend</v>
      </c>
    </row>
    <row r="333" spans="12:17" x14ac:dyDescent="0.2">
      <c r="L333" s="8">
        <v>44528</v>
      </c>
      <c r="M333" s="35">
        <f>YEAR(ReportDate[[#This Row],[Report Date]])</f>
        <v>2021</v>
      </c>
      <c r="N333" s="36" t="str">
        <f>_xlfn.XLOOKUP(MONTH(ReportDate[[#This Row],[Report Date]]),Months[Mon '#],Months[Month])</f>
        <v>November</v>
      </c>
      <c r="O333" s="8" t="str">
        <f>_xlfn.XLOOKUP(WEEKNUM(ReportDate[[#This Row],[Report Date]]),WeekFormat[Week Num],WeekFormat[Week of])</f>
        <v>49. Nov 28-Dec 04, 21</v>
      </c>
      <c r="P333" s="37">
        <f>DAY(ReportDate[[#This Row],[Report Date]])</f>
        <v>28</v>
      </c>
      <c r="Q333" s="35" t="str">
        <f>IF(WEEKDAY(ReportDate[[#This Row],[Report Date]])=1,"Weekend",IF(WEEKDAY(ReportDate[[#This Row],[Report Date]])=7,"Weekend","Weekday"))</f>
        <v>Weekend</v>
      </c>
    </row>
    <row r="334" spans="12:17" x14ac:dyDescent="0.2">
      <c r="L334" s="8">
        <v>44529</v>
      </c>
      <c r="M334" s="35">
        <f>YEAR(ReportDate[[#This Row],[Report Date]])</f>
        <v>2021</v>
      </c>
      <c r="N334" s="36" t="str">
        <f>_xlfn.XLOOKUP(MONTH(ReportDate[[#This Row],[Report Date]]),Months[Mon '#],Months[Month])</f>
        <v>November</v>
      </c>
      <c r="O334" s="8" t="str">
        <f>_xlfn.XLOOKUP(WEEKNUM(ReportDate[[#This Row],[Report Date]]),WeekFormat[Week Num],WeekFormat[Week of])</f>
        <v>49. Nov 28-Dec 04, 21</v>
      </c>
      <c r="P334" s="37">
        <f>DAY(ReportDate[[#This Row],[Report Date]])</f>
        <v>29</v>
      </c>
      <c r="Q334" s="35" t="str">
        <f>IF(WEEKDAY(ReportDate[[#This Row],[Report Date]])=1,"Weekend",IF(WEEKDAY(ReportDate[[#This Row],[Report Date]])=7,"Weekend","Weekday"))</f>
        <v>Weekday</v>
      </c>
    </row>
    <row r="335" spans="12:17" x14ac:dyDescent="0.2">
      <c r="L335" s="8">
        <v>44530</v>
      </c>
      <c r="M335" s="35">
        <f>YEAR(ReportDate[[#This Row],[Report Date]])</f>
        <v>2021</v>
      </c>
      <c r="N335" s="36" t="str">
        <f>_xlfn.XLOOKUP(MONTH(ReportDate[[#This Row],[Report Date]]),Months[Mon '#],Months[Month])</f>
        <v>November</v>
      </c>
      <c r="O335" s="8" t="str">
        <f>_xlfn.XLOOKUP(WEEKNUM(ReportDate[[#This Row],[Report Date]]),WeekFormat[Week Num],WeekFormat[Week of])</f>
        <v>49. Nov 28-Dec 04, 21</v>
      </c>
      <c r="P335" s="37">
        <f>DAY(ReportDate[[#This Row],[Report Date]])</f>
        <v>30</v>
      </c>
      <c r="Q335" s="35" t="str">
        <f>IF(WEEKDAY(ReportDate[[#This Row],[Report Date]])=1,"Weekend",IF(WEEKDAY(ReportDate[[#This Row],[Report Date]])=7,"Weekend","Weekday"))</f>
        <v>Weekday</v>
      </c>
    </row>
    <row r="336" spans="12:17" x14ac:dyDescent="0.2">
      <c r="L336" s="8">
        <v>44531</v>
      </c>
      <c r="M336" s="35">
        <f>YEAR(ReportDate[[#This Row],[Report Date]])</f>
        <v>2021</v>
      </c>
      <c r="N336" s="36" t="str">
        <f>_xlfn.XLOOKUP(MONTH(ReportDate[[#This Row],[Report Date]]),Months[Mon '#],Months[Month])</f>
        <v>December</v>
      </c>
      <c r="O336" s="8" t="str">
        <f>_xlfn.XLOOKUP(WEEKNUM(ReportDate[[#This Row],[Report Date]]),WeekFormat[Week Num],WeekFormat[Week of])</f>
        <v>49. Nov 28-Dec 04, 21</v>
      </c>
      <c r="P336" s="37">
        <f>DAY(ReportDate[[#This Row],[Report Date]])</f>
        <v>1</v>
      </c>
      <c r="Q336" s="35" t="str">
        <f>IF(WEEKDAY(ReportDate[[#This Row],[Report Date]])=1,"Weekend",IF(WEEKDAY(ReportDate[[#This Row],[Report Date]])=7,"Weekend","Weekday"))</f>
        <v>Weekday</v>
      </c>
    </row>
    <row r="337" spans="12:17" x14ac:dyDescent="0.2">
      <c r="L337" s="8">
        <v>44532</v>
      </c>
      <c r="M337" s="35">
        <f>YEAR(ReportDate[[#This Row],[Report Date]])</f>
        <v>2021</v>
      </c>
      <c r="N337" s="36" t="str">
        <f>_xlfn.XLOOKUP(MONTH(ReportDate[[#This Row],[Report Date]]),Months[Mon '#],Months[Month])</f>
        <v>December</v>
      </c>
      <c r="O337" s="8" t="str">
        <f>_xlfn.XLOOKUP(WEEKNUM(ReportDate[[#This Row],[Report Date]]),WeekFormat[Week Num],WeekFormat[Week of])</f>
        <v>49. Nov 28-Dec 04, 21</v>
      </c>
      <c r="P337" s="37">
        <f>DAY(ReportDate[[#This Row],[Report Date]])</f>
        <v>2</v>
      </c>
      <c r="Q337" s="35" t="str">
        <f>IF(WEEKDAY(ReportDate[[#This Row],[Report Date]])=1,"Weekend",IF(WEEKDAY(ReportDate[[#This Row],[Report Date]])=7,"Weekend","Weekday"))</f>
        <v>Weekday</v>
      </c>
    </row>
    <row r="338" spans="12:17" x14ac:dyDescent="0.2">
      <c r="L338" s="8">
        <v>44533</v>
      </c>
      <c r="M338" s="35">
        <f>YEAR(ReportDate[[#This Row],[Report Date]])</f>
        <v>2021</v>
      </c>
      <c r="N338" s="36" t="str">
        <f>_xlfn.XLOOKUP(MONTH(ReportDate[[#This Row],[Report Date]]),Months[Mon '#],Months[Month])</f>
        <v>December</v>
      </c>
      <c r="O338" s="8" t="str">
        <f>_xlfn.XLOOKUP(WEEKNUM(ReportDate[[#This Row],[Report Date]]),WeekFormat[Week Num],WeekFormat[Week of])</f>
        <v>49. Nov 28-Dec 04, 21</v>
      </c>
      <c r="P338" s="37">
        <f>DAY(ReportDate[[#This Row],[Report Date]])</f>
        <v>3</v>
      </c>
      <c r="Q338" s="35" t="str">
        <f>IF(WEEKDAY(ReportDate[[#This Row],[Report Date]])=1,"Weekend",IF(WEEKDAY(ReportDate[[#This Row],[Report Date]])=7,"Weekend","Weekday"))</f>
        <v>Weekday</v>
      </c>
    </row>
    <row r="339" spans="12:17" x14ac:dyDescent="0.2">
      <c r="L339" s="8">
        <v>44534</v>
      </c>
      <c r="M339" s="35">
        <f>YEAR(ReportDate[[#This Row],[Report Date]])</f>
        <v>2021</v>
      </c>
      <c r="N339" s="36" t="str">
        <f>_xlfn.XLOOKUP(MONTH(ReportDate[[#This Row],[Report Date]]),Months[Mon '#],Months[Month])</f>
        <v>December</v>
      </c>
      <c r="O339" s="8" t="str">
        <f>_xlfn.XLOOKUP(WEEKNUM(ReportDate[[#This Row],[Report Date]]),WeekFormat[Week Num],WeekFormat[Week of])</f>
        <v>49. Nov 28-Dec 04, 21</v>
      </c>
      <c r="P339" s="37">
        <f>DAY(ReportDate[[#This Row],[Report Date]])</f>
        <v>4</v>
      </c>
      <c r="Q339" s="35" t="str">
        <f>IF(WEEKDAY(ReportDate[[#This Row],[Report Date]])=1,"Weekend",IF(WEEKDAY(ReportDate[[#This Row],[Report Date]])=7,"Weekend","Weekday"))</f>
        <v>Weekend</v>
      </c>
    </row>
    <row r="340" spans="12:17" x14ac:dyDescent="0.2">
      <c r="L340" s="8">
        <v>44535</v>
      </c>
      <c r="M340" s="35">
        <f>YEAR(ReportDate[[#This Row],[Report Date]])</f>
        <v>2021</v>
      </c>
      <c r="N340" s="36" t="str">
        <f>_xlfn.XLOOKUP(MONTH(ReportDate[[#This Row],[Report Date]]),Months[Mon '#],Months[Month])</f>
        <v>December</v>
      </c>
      <c r="O340" s="8" t="str">
        <f>_xlfn.XLOOKUP(WEEKNUM(ReportDate[[#This Row],[Report Date]]),WeekFormat[Week Num],WeekFormat[Week of])</f>
        <v>50. Dec 05-Dec 11, 21</v>
      </c>
      <c r="P340" s="37">
        <f>DAY(ReportDate[[#This Row],[Report Date]])</f>
        <v>5</v>
      </c>
      <c r="Q340" s="35" t="str">
        <f>IF(WEEKDAY(ReportDate[[#This Row],[Report Date]])=1,"Weekend",IF(WEEKDAY(ReportDate[[#This Row],[Report Date]])=7,"Weekend","Weekday"))</f>
        <v>Weekend</v>
      </c>
    </row>
    <row r="341" spans="12:17" x14ac:dyDescent="0.2">
      <c r="L341" s="8">
        <v>44536</v>
      </c>
      <c r="M341" s="35">
        <f>YEAR(ReportDate[[#This Row],[Report Date]])</f>
        <v>2021</v>
      </c>
      <c r="N341" s="36" t="str">
        <f>_xlfn.XLOOKUP(MONTH(ReportDate[[#This Row],[Report Date]]),Months[Mon '#],Months[Month])</f>
        <v>December</v>
      </c>
      <c r="O341" s="8" t="str">
        <f>_xlfn.XLOOKUP(WEEKNUM(ReportDate[[#This Row],[Report Date]]),WeekFormat[Week Num],WeekFormat[Week of])</f>
        <v>50. Dec 05-Dec 11, 21</v>
      </c>
      <c r="P341" s="37">
        <f>DAY(ReportDate[[#This Row],[Report Date]])</f>
        <v>6</v>
      </c>
      <c r="Q341" s="35" t="str">
        <f>IF(WEEKDAY(ReportDate[[#This Row],[Report Date]])=1,"Weekend",IF(WEEKDAY(ReportDate[[#This Row],[Report Date]])=7,"Weekend","Weekday"))</f>
        <v>Weekday</v>
      </c>
    </row>
    <row r="342" spans="12:17" x14ac:dyDescent="0.2">
      <c r="L342" s="8">
        <v>44537</v>
      </c>
      <c r="M342" s="35">
        <f>YEAR(ReportDate[[#This Row],[Report Date]])</f>
        <v>2021</v>
      </c>
      <c r="N342" s="36" t="str">
        <f>_xlfn.XLOOKUP(MONTH(ReportDate[[#This Row],[Report Date]]),Months[Mon '#],Months[Month])</f>
        <v>December</v>
      </c>
      <c r="O342" s="8" t="str">
        <f>_xlfn.XLOOKUP(WEEKNUM(ReportDate[[#This Row],[Report Date]]),WeekFormat[Week Num],WeekFormat[Week of])</f>
        <v>50. Dec 05-Dec 11, 21</v>
      </c>
      <c r="P342" s="37">
        <f>DAY(ReportDate[[#This Row],[Report Date]])</f>
        <v>7</v>
      </c>
      <c r="Q342" s="35" t="str">
        <f>IF(WEEKDAY(ReportDate[[#This Row],[Report Date]])=1,"Weekend",IF(WEEKDAY(ReportDate[[#This Row],[Report Date]])=7,"Weekend","Weekday"))</f>
        <v>Weekday</v>
      </c>
    </row>
    <row r="343" spans="12:17" x14ac:dyDescent="0.2">
      <c r="L343" s="8">
        <v>44538</v>
      </c>
      <c r="M343" s="35">
        <f>YEAR(ReportDate[[#This Row],[Report Date]])</f>
        <v>2021</v>
      </c>
      <c r="N343" s="36" t="str">
        <f>_xlfn.XLOOKUP(MONTH(ReportDate[[#This Row],[Report Date]]),Months[Mon '#],Months[Month])</f>
        <v>December</v>
      </c>
      <c r="O343" s="8" t="str">
        <f>_xlfn.XLOOKUP(WEEKNUM(ReportDate[[#This Row],[Report Date]]),WeekFormat[Week Num],WeekFormat[Week of])</f>
        <v>50. Dec 05-Dec 11, 21</v>
      </c>
      <c r="P343" s="37">
        <f>DAY(ReportDate[[#This Row],[Report Date]])</f>
        <v>8</v>
      </c>
      <c r="Q343" s="35" t="str">
        <f>IF(WEEKDAY(ReportDate[[#This Row],[Report Date]])=1,"Weekend",IF(WEEKDAY(ReportDate[[#This Row],[Report Date]])=7,"Weekend","Weekday"))</f>
        <v>Weekday</v>
      </c>
    </row>
    <row r="344" spans="12:17" x14ac:dyDescent="0.2">
      <c r="L344" s="8">
        <v>44539</v>
      </c>
      <c r="M344" s="35">
        <f>YEAR(ReportDate[[#This Row],[Report Date]])</f>
        <v>2021</v>
      </c>
      <c r="N344" s="36" t="str">
        <f>_xlfn.XLOOKUP(MONTH(ReportDate[[#This Row],[Report Date]]),Months[Mon '#],Months[Month])</f>
        <v>December</v>
      </c>
      <c r="O344" s="8" t="str">
        <f>_xlfn.XLOOKUP(WEEKNUM(ReportDate[[#This Row],[Report Date]]),WeekFormat[Week Num],WeekFormat[Week of])</f>
        <v>50. Dec 05-Dec 11, 21</v>
      </c>
      <c r="P344" s="37">
        <f>DAY(ReportDate[[#This Row],[Report Date]])</f>
        <v>9</v>
      </c>
      <c r="Q344" s="35" t="str">
        <f>IF(WEEKDAY(ReportDate[[#This Row],[Report Date]])=1,"Weekend",IF(WEEKDAY(ReportDate[[#This Row],[Report Date]])=7,"Weekend","Weekday"))</f>
        <v>Weekday</v>
      </c>
    </row>
    <row r="345" spans="12:17" x14ac:dyDescent="0.2">
      <c r="L345" s="8">
        <v>44540</v>
      </c>
      <c r="M345" s="35">
        <f>YEAR(ReportDate[[#This Row],[Report Date]])</f>
        <v>2021</v>
      </c>
      <c r="N345" s="36" t="str">
        <f>_xlfn.XLOOKUP(MONTH(ReportDate[[#This Row],[Report Date]]),Months[Mon '#],Months[Month])</f>
        <v>December</v>
      </c>
      <c r="O345" s="8" t="str">
        <f>_xlfn.XLOOKUP(WEEKNUM(ReportDate[[#This Row],[Report Date]]),WeekFormat[Week Num],WeekFormat[Week of])</f>
        <v>50. Dec 05-Dec 11, 21</v>
      </c>
      <c r="P345" s="37">
        <f>DAY(ReportDate[[#This Row],[Report Date]])</f>
        <v>10</v>
      </c>
      <c r="Q345" s="35" t="str">
        <f>IF(WEEKDAY(ReportDate[[#This Row],[Report Date]])=1,"Weekend",IF(WEEKDAY(ReportDate[[#This Row],[Report Date]])=7,"Weekend","Weekday"))</f>
        <v>Weekday</v>
      </c>
    </row>
    <row r="346" spans="12:17" x14ac:dyDescent="0.2">
      <c r="L346" s="8">
        <v>44541</v>
      </c>
      <c r="M346" s="35">
        <f>YEAR(ReportDate[[#This Row],[Report Date]])</f>
        <v>2021</v>
      </c>
      <c r="N346" s="36" t="str">
        <f>_xlfn.XLOOKUP(MONTH(ReportDate[[#This Row],[Report Date]]),Months[Mon '#],Months[Month])</f>
        <v>December</v>
      </c>
      <c r="O346" s="8" t="str">
        <f>_xlfn.XLOOKUP(WEEKNUM(ReportDate[[#This Row],[Report Date]]),WeekFormat[Week Num],WeekFormat[Week of])</f>
        <v>50. Dec 05-Dec 11, 21</v>
      </c>
      <c r="P346" s="37">
        <f>DAY(ReportDate[[#This Row],[Report Date]])</f>
        <v>11</v>
      </c>
      <c r="Q346" s="35" t="str">
        <f>IF(WEEKDAY(ReportDate[[#This Row],[Report Date]])=1,"Weekend",IF(WEEKDAY(ReportDate[[#This Row],[Report Date]])=7,"Weekend","Weekday"))</f>
        <v>Weekend</v>
      </c>
    </row>
    <row r="347" spans="12:17" x14ac:dyDescent="0.2">
      <c r="L347" s="8">
        <v>44542</v>
      </c>
      <c r="M347" s="35">
        <f>YEAR(ReportDate[[#This Row],[Report Date]])</f>
        <v>2021</v>
      </c>
      <c r="N347" s="36" t="str">
        <f>_xlfn.XLOOKUP(MONTH(ReportDate[[#This Row],[Report Date]]),Months[Mon '#],Months[Month])</f>
        <v>December</v>
      </c>
      <c r="O347" s="8" t="str">
        <f>_xlfn.XLOOKUP(WEEKNUM(ReportDate[[#This Row],[Report Date]]),WeekFormat[Week Num],WeekFormat[Week of])</f>
        <v>51. Dec 12-Dec 18, 21</v>
      </c>
      <c r="P347" s="37">
        <f>DAY(ReportDate[[#This Row],[Report Date]])</f>
        <v>12</v>
      </c>
      <c r="Q347" s="35" t="str">
        <f>IF(WEEKDAY(ReportDate[[#This Row],[Report Date]])=1,"Weekend",IF(WEEKDAY(ReportDate[[#This Row],[Report Date]])=7,"Weekend","Weekday"))</f>
        <v>Weekend</v>
      </c>
    </row>
    <row r="348" spans="12:17" x14ac:dyDescent="0.2">
      <c r="L348" s="8">
        <v>44543</v>
      </c>
      <c r="M348" s="35">
        <f>YEAR(ReportDate[[#This Row],[Report Date]])</f>
        <v>2021</v>
      </c>
      <c r="N348" s="36" t="str">
        <f>_xlfn.XLOOKUP(MONTH(ReportDate[[#This Row],[Report Date]]),Months[Mon '#],Months[Month])</f>
        <v>December</v>
      </c>
      <c r="O348" s="8" t="str">
        <f>_xlfn.XLOOKUP(WEEKNUM(ReportDate[[#This Row],[Report Date]]),WeekFormat[Week Num],WeekFormat[Week of])</f>
        <v>51. Dec 12-Dec 18, 21</v>
      </c>
      <c r="P348" s="37">
        <f>DAY(ReportDate[[#This Row],[Report Date]])</f>
        <v>13</v>
      </c>
      <c r="Q348" s="35" t="str">
        <f>IF(WEEKDAY(ReportDate[[#This Row],[Report Date]])=1,"Weekend",IF(WEEKDAY(ReportDate[[#This Row],[Report Date]])=7,"Weekend","Weekday"))</f>
        <v>Weekday</v>
      </c>
    </row>
    <row r="349" spans="12:17" x14ac:dyDescent="0.2">
      <c r="L349" s="8">
        <v>44544</v>
      </c>
      <c r="M349" s="35">
        <f>YEAR(ReportDate[[#This Row],[Report Date]])</f>
        <v>2021</v>
      </c>
      <c r="N349" s="36" t="str">
        <f>_xlfn.XLOOKUP(MONTH(ReportDate[[#This Row],[Report Date]]),Months[Mon '#],Months[Month])</f>
        <v>December</v>
      </c>
      <c r="O349" s="8" t="str">
        <f>_xlfn.XLOOKUP(WEEKNUM(ReportDate[[#This Row],[Report Date]]),WeekFormat[Week Num],WeekFormat[Week of])</f>
        <v>51. Dec 12-Dec 18, 21</v>
      </c>
      <c r="P349" s="37">
        <f>DAY(ReportDate[[#This Row],[Report Date]])</f>
        <v>14</v>
      </c>
      <c r="Q349" s="35" t="str">
        <f>IF(WEEKDAY(ReportDate[[#This Row],[Report Date]])=1,"Weekend",IF(WEEKDAY(ReportDate[[#This Row],[Report Date]])=7,"Weekend","Weekday"))</f>
        <v>Weekday</v>
      </c>
    </row>
    <row r="350" spans="12:17" x14ac:dyDescent="0.2">
      <c r="L350" s="8">
        <v>44545</v>
      </c>
      <c r="M350" s="35">
        <f>YEAR(ReportDate[[#This Row],[Report Date]])</f>
        <v>2021</v>
      </c>
      <c r="N350" s="36" t="str">
        <f>_xlfn.XLOOKUP(MONTH(ReportDate[[#This Row],[Report Date]]),Months[Mon '#],Months[Month])</f>
        <v>December</v>
      </c>
      <c r="O350" s="8" t="str">
        <f>_xlfn.XLOOKUP(WEEKNUM(ReportDate[[#This Row],[Report Date]]),WeekFormat[Week Num],WeekFormat[Week of])</f>
        <v>51. Dec 12-Dec 18, 21</v>
      </c>
      <c r="P350" s="37">
        <f>DAY(ReportDate[[#This Row],[Report Date]])</f>
        <v>15</v>
      </c>
      <c r="Q350" s="35" t="str">
        <f>IF(WEEKDAY(ReportDate[[#This Row],[Report Date]])=1,"Weekend",IF(WEEKDAY(ReportDate[[#This Row],[Report Date]])=7,"Weekend","Weekday"))</f>
        <v>Weekday</v>
      </c>
    </row>
    <row r="351" spans="12:17" x14ac:dyDescent="0.2">
      <c r="L351" s="8">
        <v>44546</v>
      </c>
      <c r="M351" s="35">
        <f>YEAR(ReportDate[[#This Row],[Report Date]])</f>
        <v>2021</v>
      </c>
      <c r="N351" s="36" t="str">
        <f>_xlfn.XLOOKUP(MONTH(ReportDate[[#This Row],[Report Date]]),Months[Mon '#],Months[Month])</f>
        <v>December</v>
      </c>
      <c r="O351" s="8" t="str">
        <f>_xlfn.XLOOKUP(WEEKNUM(ReportDate[[#This Row],[Report Date]]),WeekFormat[Week Num],WeekFormat[Week of])</f>
        <v>51. Dec 12-Dec 18, 21</v>
      </c>
      <c r="P351" s="37">
        <f>DAY(ReportDate[[#This Row],[Report Date]])</f>
        <v>16</v>
      </c>
      <c r="Q351" s="35" t="str">
        <f>IF(WEEKDAY(ReportDate[[#This Row],[Report Date]])=1,"Weekend",IF(WEEKDAY(ReportDate[[#This Row],[Report Date]])=7,"Weekend","Weekday"))</f>
        <v>Weekday</v>
      </c>
    </row>
    <row r="352" spans="12:17" x14ac:dyDescent="0.2">
      <c r="L352" s="8">
        <v>44547</v>
      </c>
      <c r="M352" s="35">
        <f>YEAR(ReportDate[[#This Row],[Report Date]])</f>
        <v>2021</v>
      </c>
      <c r="N352" s="36" t="str">
        <f>_xlfn.XLOOKUP(MONTH(ReportDate[[#This Row],[Report Date]]),Months[Mon '#],Months[Month])</f>
        <v>December</v>
      </c>
      <c r="O352" s="8" t="str">
        <f>_xlfn.XLOOKUP(WEEKNUM(ReportDate[[#This Row],[Report Date]]),WeekFormat[Week Num],WeekFormat[Week of])</f>
        <v>51. Dec 12-Dec 18, 21</v>
      </c>
      <c r="P352" s="37">
        <f>DAY(ReportDate[[#This Row],[Report Date]])</f>
        <v>17</v>
      </c>
      <c r="Q352" s="35" t="str">
        <f>IF(WEEKDAY(ReportDate[[#This Row],[Report Date]])=1,"Weekend",IF(WEEKDAY(ReportDate[[#This Row],[Report Date]])=7,"Weekend","Weekday"))</f>
        <v>Weekday</v>
      </c>
    </row>
    <row r="353" spans="12:17" x14ac:dyDescent="0.2">
      <c r="L353" s="8">
        <v>44548</v>
      </c>
      <c r="M353" s="35">
        <f>YEAR(ReportDate[[#This Row],[Report Date]])</f>
        <v>2021</v>
      </c>
      <c r="N353" s="36" t="str">
        <f>_xlfn.XLOOKUP(MONTH(ReportDate[[#This Row],[Report Date]]),Months[Mon '#],Months[Month])</f>
        <v>December</v>
      </c>
      <c r="O353" s="8" t="str">
        <f>_xlfn.XLOOKUP(WEEKNUM(ReportDate[[#This Row],[Report Date]]),WeekFormat[Week Num],WeekFormat[Week of])</f>
        <v>51. Dec 12-Dec 18, 21</v>
      </c>
      <c r="P353" s="37">
        <f>DAY(ReportDate[[#This Row],[Report Date]])</f>
        <v>18</v>
      </c>
      <c r="Q353" s="35" t="str">
        <f>IF(WEEKDAY(ReportDate[[#This Row],[Report Date]])=1,"Weekend",IF(WEEKDAY(ReportDate[[#This Row],[Report Date]])=7,"Weekend","Weekday"))</f>
        <v>Weekend</v>
      </c>
    </row>
    <row r="354" spans="12:17" x14ac:dyDescent="0.2">
      <c r="L354" s="8">
        <v>44549</v>
      </c>
      <c r="M354" s="35">
        <f>YEAR(ReportDate[[#This Row],[Report Date]])</f>
        <v>2021</v>
      </c>
      <c r="N354" s="36" t="str">
        <f>_xlfn.XLOOKUP(MONTH(ReportDate[[#This Row],[Report Date]]),Months[Mon '#],Months[Month])</f>
        <v>December</v>
      </c>
      <c r="O354" s="8" t="str">
        <f>_xlfn.XLOOKUP(WEEKNUM(ReportDate[[#This Row],[Report Date]]),WeekFormat[Week Num],WeekFormat[Week of])</f>
        <v>52. Dec 19-Dec 25, 21</v>
      </c>
      <c r="P354" s="37">
        <f>DAY(ReportDate[[#This Row],[Report Date]])</f>
        <v>19</v>
      </c>
      <c r="Q354" s="35" t="str">
        <f>IF(WEEKDAY(ReportDate[[#This Row],[Report Date]])=1,"Weekend",IF(WEEKDAY(ReportDate[[#This Row],[Report Date]])=7,"Weekend","Weekday"))</f>
        <v>Weekend</v>
      </c>
    </row>
    <row r="355" spans="12:17" x14ac:dyDescent="0.2">
      <c r="L355" s="8">
        <v>44550</v>
      </c>
      <c r="M355" s="35">
        <f>YEAR(ReportDate[[#This Row],[Report Date]])</f>
        <v>2021</v>
      </c>
      <c r="N355" s="36" t="str">
        <f>_xlfn.XLOOKUP(MONTH(ReportDate[[#This Row],[Report Date]]),Months[Mon '#],Months[Month])</f>
        <v>December</v>
      </c>
      <c r="O355" s="8" t="str">
        <f>_xlfn.XLOOKUP(WEEKNUM(ReportDate[[#This Row],[Report Date]]),WeekFormat[Week Num],WeekFormat[Week of])</f>
        <v>52. Dec 19-Dec 25, 21</v>
      </c>
      <c r="P355" s="37">
        <f>DAY(ReportDate[[#This Row],[Report Date]])</f>
        <v>20</v>
      </c>
      <c r="Q355" s="35" t="str">
        <f>IF(WEEKDAY(ReportDate[[#This Row],[Report Date]])=1,"Weekend",IF(WEEKDAY(ReportDate[[#This Row],[Report Date]])=7,"Weekend","Weekday"))</f>
        <v>Weekday</v>
      </c>
    </row>
    <row r="356" spans="12:17" x14ac:dyDescent="0.2">
      <c r="L356" s="8">
        <v>44551</v>
      </c>
      <c r="M356" s="35">
        <f>YEAR(ReportDate[[#This Row],[Report Date]])</f>
        <v>2021</v>
      </c>
      <c r="N356" s="36" t="str">
        <f>_xlfn.XLOOKUP(MONTH(ReportDate[[#This Row],[Report Date]]),Months[Mon '#],Months[Month])</f>
        <v>December</v>
      </c>
      <c r="O356" s="8" t="str">
        <f>_xlfn.XLOOKUP(WEEKNUM(ReportDate[[#This Row],[Report Date]]),WeekFormat[Week Num],WeekFormat[Week of])</f>
        <v>52. Dec 19-Dec 25, 21</v>
      </c>
      <c r="P356" s="37">
        <f>DAY(ReportDate[[#This Row],[Report Date]])</f>
        <v>21</v>
      </c>
      <c r="Q356" s="35" t="str">
        <f>IF(WEEKDAY(ReportDate[[#This Row],[Report Date]])=1,"Weekend",IF(WEEKDAY(ReportDate[[#This Row],[Report Date]])=7,"Weekend","Weekday"))</f>
        <v>Weekday</v>
      </c>
    </row>
    <row r="357" spans="12:17" x14ac:dyDescent="0.2">
      <c r="L357" s="8">
        <v>44552</v>
      </c>
      <c r="M357" s="35">
        <f>YEAR(ReportDate[[#This Row],[Report Date]])</f>
        <v>2021</v>
      </c>
      <c r="N357" s="36" t="str">
        <f>_xlfn.XLOOKUP(MONTH(ReportDate[[#This Row],[Report Date]]),Months[Mon '#],Months[Month])</f>
        <v>December</v>
      </c>
      <c r="O357" s="8" t="str">
        <f>_xlfn.XLOOKUP(WEEKNUM(ReportDate[[#This Row],[Report Date]]),WeekFormat[Week Num],WeekFormat[Week of])</f>
        <v>52. Dec 19-Dec 25, 21</v>
      </c>
      <c r="P357" s="37">
        <f>DAY(ReportDate[[#This Row],[Report Date]])</f>
        <v>22</v>
      </c>
      <c r="Q357" s="35" t="str">
        <f>IF(WEEKDAY(ReportDate[[#This Row],[Report Date]])=1,"Weekend",IF(WEEKDAY(ReportDate[[#This Row],[Report Date]])=7,"Weekend","Weekday"))</f>
        <v>Weekday</v>
      </c>
    </row>
    <row r="358" spans="12:17" x14ac:dyDescent="0.2">
      <c r="L358" s="8">
        <v>44553</v>
      </c>
      <c r="M358" s="35">
        <f>YEAR(ReportDate[[#This Row],[Report Date]])</f>
        <v>2021</v>
      </c>
      <c r="N358" s="36" t="str">
        <f>_xlfn.XLOOKUP(MONTH(ReportDate[[#This Row],[Report Date]]),Months[Mon '#],Months[Month])</f>
        <v>December</v>
      </c>
      <c r="O358" s="8" t="str">
        <f>_xlfn.XLOOKUP(WEEKNUM(ReportDate[[#This Row],[Report Date]]),WeekFormat[Week Num],WeekFormat[Week of])</f>
        <v>52. Dec 19-Dec 25, 21</v>
      </c>
      <c r="P358" s="37">
        <f>DAY(ReportDate[[#This Row],[Report Date]])</f>
        <v>23</v>
      </c>
      <c r="Q358" s="35" t="str">
        <f>IF(WEEKDAY(ReportDate[[#This Row],[Report Date]])=1,"Weekend",IF(WEEKDAY(ReportDate[[#This Row],[Report Date]])=7,"Weekend","Weekday"))</f>
        <v>Weekday</v>
      </c>
    </row>
    <row r="359" spans="12:17" x14ac:dyDescent="0.2">
      <c r="L359" s="8">
        <v>44554</v>
      </c>
      <c r="M359" s="35">
        <f>YEAR(ReportDate[[#This Row],[Report Date]])</f>
        <v>2021</v>
      </c>
      <c r="N359" s="36" t="str">
        <f>_xlfn.XLOOKUP(MONTH(ReportDate[[#This Row],[Report Date]]),Months[Mon '#],Months[Month])</f>
        <v>December</v>
      </c>
      <c r="O359" s="8" t="str">
        <f>_xlfn.XLOOKUP(WEEKNUM(ReportDate[[#This Row],[Report Date]]),WeekFormat[Week Num],WeekFormat[Week of])</f>
        <v>52. Dec 19-Dec 25, 21</v>
      </c>
      <c r="P359" s="37">
        <f>DAY(ReportDate[[#This Row],[Report Date]])</f>
        <v>24</v>
      </c>
      <c r="Q359" s="35" t="str">
        <f>IF(WEEKDAY(ReportDate[[#This Row],[Report Date]])=1,"Weekend",IF(WEEKDAY(ReportDate[[#This Row],[Report Date]])=7,"Weekend","Weekday"))</f>
        <v>Weekday</v>
      </c>
    </row>
    <row r="360" spans="12:17" x14ac:dyDescent="0.2">
      <c r="L360" s="8">
        <v>44555</v>
      </c>
      <c r="M360" s="35">
        <f>YEAR(ReportDate[[#This Row],[Report Date]])</f>
        <v>2021</v>
      </c>
      <c r="N360" s="36" t="str">
        <f>_xlfn.XLOOKUP(MONTH(ReportDate[[#This Row],[Report Date]]),Months[Mon '#],Months[Month])</f>
        <v>December</v>
      </c>
      <c r="O360" s="8" t="str">
        <f>_xlfn.XLOOKUP(WEEKNUM(ReportDate[[#This Row],[Report Date]]),WeekFormat[Week Num],WeekFormat[Week of])</f>
        <v>52. Dec 19-Dec 25, 21</v>
      </c>
      <c r="P360" s="37">
        <f>DAY(ReportDate[[#This Row],[Report Date]])</f>
        <v>25</v>
      </c>
      <c r="Q360" s="35" t="str">
        <f>IF(WEEKDAY(ReportDate[[#This Row],[Report Date]])=1,"Weekend",IF(WEEKDAY(ReportDate[[#This Row],[Report Date]])=7,"Weekend","Weekday"))</f>
        <v>Weekend</v>
      </c>
    </row>
    <row r="361" spans="12:17" x14ac:dyDescent="0.2">
      <c r="L361" s="8">
        <v>44556</v>
      </c>
      <c r="M361" s="35">
        <f>YEAR(ReportDate[[#This Row],[Report Date]])</f>
        <v>2021</v>
      </c>
      <c r="N361" s="36" t="str">
        <f>_xlfn.XLOOKUP(MONTH(ReportDate[[#This Row],[Report Date]]),Months[Mon '#],Months[Month])</f>
        <v>December</v>
      </c>
      <c r="O361" s="8" t="str">
        <f>_xlfn.XLOOKUP(WEEKNUM(ReportDate[[#This Row],[Report Date]]),WeekFormat[Week Num],WeekFormat[Week of])</f>
        <v>53. Dec 26-Jan 01, 22</v>
      </c>
      <c r="P361" s="37">
        <f>DAY(ReportDate[[#This Row],[Report Date]])</f>
        <v>26</v>
      </c>
      <c r="Q361" s="35" t="str">
        <f>IF(WEEKDAY(ReportDate[[#This Row],[Report Date]])=1,"Weekend",IF(WEEKDAY(ReportDate[[#This Row],[Report Date]])=7,"Weekend","Weekday"))</f>
        <v>Weekend</v>
      </c>
    </row>
    <row r="362" spans="12:17" x14ac:dyDescent="0.2">
      <c r="L362" s="8">
        <v>44557</v>
      </c>
      <c r="M362" s="35">
        <f>YEAR(ReportDate[[#This Row],[Report Date]])</f>
        <v>2021</v>
      </c>
      <c r="N362" s="36" t="str">
        <f>_xlfn.XLOOKUP(MONTH(ReportDate[[#This Row],[Report Date]]),Months[Mon '#],Months[Month])</f>
        <v>December</v>
      </c>
      <c r="O362" s="8" t="str">
        <f>_xlfn.XLOOKUP(WEEKNUM(ReportDate[[#This Row],[Report Date]]),WeekFormat[Week Num],WeekFormat[Week of])</f>
        <v>53. Dec 26-Jan 01, 22</v>
      </c>
      <c r="P362" s="37">
        <f>DAY(ReportDate[[#This Row],[Report Date]])</f>
        <v>27</v>
      </c>
      <c r="Q362" s="35" t="str">
        <f>IF(WEEKDAY(ReportDate[[#This Row],[Report Date]])=1,"Weekend",IF(WEEKDAY(ReportDate[[#This Row],[Report Date]])=7,"Weekend","Weekday"))</f>
        <v>Weekday</v>
      </c>
    </row>
    <row r="363" spans="12:17" x14ac:dyDescent="0.2">
      <c r="L363" s="8">
        <v>44558</v>
      </c>
      <c r="M363" s="35">
        <f>YEAR(ReportDate[[#This Row],[Report Date]])</f>
        <v>2021</v>
      </c>
      <c r="N363" s="36" t="str">
        <f>_xlfn.XLOOKUP(MONTH(ReportDate[[#This Row],[Report Date]]),Months[Mon '#],Months[Month])</f>
        <v>December</v>
      </c>
      <c r="O363" s="8" t="str">
        <f>_xlfn.XLOOKUP(WEEKNUM(ReportDate[[#This Row],[Report Date]]),WeekFormat[Week Num],WeekFormat[Week of])</f>
        <v>53. Dec 26-Jan 01, 22</v>
      </c>
      <c r="P363" s="37">
        <f>DAY(ReportDate[[#This Row],[Report Date]])</f>
        <v>28</v>
      </c>
      <c r="Q363" s="35" t="str">
        <f>IF(WEEKDAY(ReportDate[[#This Row],[Report Date]])=1,"Weekend",IF(WEEKDAY(ReportDate[[#This Row],[Report Date]])=7,"Weekend","Weekday"))</f>
        <v>Weekday</v>
      </c>
    </row>
    <row r="364" spans="12:17" x14ac:dyDescent="0.2">
      <c r="L364" s="8">
        <v>44559</v>
      </c>
      <c r="M364" s="35">
        <f>YEAR(ReportDate[[#This Row],[Report Date]])</f>
        <v>2021</v>
      </c>
      <c r="N364" s="36" t="str">
        <f>_xlfn.XLOOKUP(MONTH(ReportDate[[#This Row],[Report Date]]),Months[Mon '#],Months[Month])</f>
        <v>December</v>
      </c>
      <c r="O364" s="8" t="str">
        <f>_xlfn.XLOOKUP(WEEKNUM(ReportDate[[#This Row],[Report Date]]),WeekFormat[Week Num],WeekFormat[Week of])</f>
        <v>53. Dec 26-Jan 01, 22</v>
      </c>
      <c r="P364" s="37">
        <f>DAY(ReportDate[[#This Row],[Report Date]])</f>
        <v>29</v>
      </c>
      <c r="Q364" s="35" t="str">
        <f>IF(WEEKDAY(ReportDate[[#This Row],[Report Date]])=1,"Weekend",IF(WEEKDAY(ReportDate[[#This Row],[Report Date]])=7,"Weekend","Weekday"))</f>
        <v>Weekday</v>
      </c>
    </row>
    <row r="365" spans="12:17" x14ac:dyDescent="0.2">
      <c r="L365" s="8">
        <v>44560</v>
      </c>
      <c r="M365" s="35">
        <f>YEAR(ReportDate[[#This Row],[Report Date]])</f>
        <v>2021</v>
      </c>
      <c r="N365" s="36" t="str">
        <f>_xlfn.XLOOKUP(MONTH(ReportDate[[#This Row],[Report Date]]),Months[Mon '#],Months[Month])</f>
        <v>December</v>
      </c>
      <c r="O365" s="8" t="str">
        <f>_xlfn.XLOOKUP(WEEKNUM(ReportDate[[#This Row],[Report Date]]),WeekFormat[Week Num],WeekFormat[Week of])</f>
        <v>53. Dec 26-Jan 01, 22</v>
      </c>
      <c r="P365" s="37">
        <f>DAY(ReportDate[[#This Row],[Report Date]])</f>
        <v>30</v>
      </c>
      <c r="Q365" s="35" t="str">
        <f>IF(WEEKDAY(ReportDate[[#This Row],[Report Date]])=1,"Weekend",IF(WEEKDAY(ReportDate[[#This Row],[Report Date]])=7,"Weekend","Weekday"))</f>
        <v>Weekday</v>
      </c>
    </row>
    <row r="366" spans="12:17" x14ac:dyDescent="0.2">
      <c r="L366" s="8">
        <v>44561</v>
      </c>
      <c r="M366" s="35">
        <f>YEAR(ReportDate[[#This Row],[Report Date]])</f>
        <v>2021</v>
      </c>
      <c r="N366" s="36" t="str">
        <f>_xlfn.XLOOKUP(MONTH(ReportDate[[#This Row],[Report Date]]),Months[Mon '#],Months[Month])</f>
        <v>December</v>
      </c>
      <c r="O366" s="8" t="str">
        <f>_xlfn.XLOOKUP(WEEKNUM(ReportDate[[#This Row],[Report Date]]),WeekFormat[Week Num],WeekFormat[Week of])</f>
        <v>53. Dec 26-Jan 01, 22</v>
      </c>
      <c r="P366" s="37">
        <f>DAY(ReportDate[[#This Row],[Report Date]])</f>
        <v>31</v>
      </c>
      <c r="Q366" s="35" t="str">
        <f>IF(WEEKDAY(ReportDate[[#This Row],[Report Date]])=1,"Weekend",IF(WEEKDAY(ReportDate[[#This Row],[Report Date]])=7,"Weekend","Weekday"))</f>
        <v>Weekday</v>
      </c>
    </row>
  </sheetData>
  <sortState xmlns:xlrd2="http://schemas.microsoft.com/office/spreadsheetml/2017/richdata2" ref="U2:U17">
    <sortCondition ref="U2"/>
  </sortState>
  <phoneticPr fontId="5" type="noConversion"/>
  <conditionalFormatting sqref="A36 A7:A8">
    <cfRule type="duplicateValues" dxfId="13" priority="1342"/>
  </conditionalFormatting>
  <conditionalFormatting sqref="A89:A281">
    <cfRule type="duplicateValues" dxfId="12" priority="12"/>
  </conditionalFormatting>
  <conditionalFormatting sqref="A89:A162">
    <cfRule type="duplicateValues" dxfId="11" priority="13"/>
  </conditionalFormatting>
  <conditionalFormatting sqref="A89:A281">
    <cfRule type="duplicateValues" dxfId="10" priority="14"/>
  </conditionalFormatting>
  <conditionalFormatting sqref="Y1 Y44:Y1048576">
    <cfRule type="duplicateValues" dxfId="9" priority="11"/>
  </conditionalFormatting>
  <conditionalFormatting sqref="Y1 Y44:Y1048576">
    <cfRule type="duplicateValues" dxfId="8" priority="2"/>
  </conditionalFormatting>
  <pageMargins left="0.7" right="0.7" top="0.75" bottom="0.75" header="0.3" footer="0.3"/>
  <pageSetup orientation="portrait" r:id="rId1"/>
  <tableParts count="13">
    <tablePart r:id="rId2"/>
    <tablePart r:id="rId3"/>
    <tablePart r:id="rId4"/>
    <tablePart r:id="rId5"/>
    <tablePart r:id="rId6"/>
    <tablePart r:id="rId7"/>
    <tablePart r:id="rId8"/>
    <tablePart r:id="rId9"/>
    <tablePart r:id="rId10"/>
    <tablePart r:id="rId11"/>
    <tablePart r:id="rId12"/>
    <tablePart r:id="rId13"/>
    <tablePart r:id="rId1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B5D08-F4DA-49AE-87C7-DE0C99FF0F82}">
  <dimension ref="A1:D3167"/>
  <sheetViews>
    <sheetView zoomScale="80" zoomScaleNormal="80" workbookViewId="0">
      <selection activeCell="B12" sqref="B12"/>
    </sheetView>
  </sheetViews>
  <sheetFormatPr defaultRowHeight="12.75" x14ac:dyDescent="0.2"/>
  <cols>
    <col min="1" max="1" width="40.5" style="60" bestFit="1" customWidth="1"/>
    <col min="2" max="2" width="68.875" style="60" bestFit="1" customWidth="1"/>
    <col min="3" max="3" width="81" style="60" bestFit="1" customWidth="1"/>
    <col min="4" max="4" width="81" style="60" customWidth="1"/>
    <col min="5" max="16384" width="9" style="60"/>
  </cols>
  <sheetData>
    <row r="1" spans="1:4" x14ac:dyDescent="0.2">
      <c r="A1" s="60" t="s">
        <v>416</v>
      </c>
      <c r="B1" s="60" t="s">
        <v>417</v>
      </c>
      <c r="C1" s="60" t="s">
        <v>418</v>
      </c>
      <c r="D1" s="60" t="s">
        <v>2655</v>
      </c>
    </row>
    <row r="2" spans="1:4" x14ac:dyDescent="0.2">
      <c r="A2" s="79" t="s">
        <v>419</v>
      </c>
      <c r="B2" s="79"/>
      <c r="C2" s="79"/>
      <c r="D2" s="79" t="s">
        <v>419</v>
      </c>
    </row>
    <row r="3" spans="1:4" x14ac:dyDescent="0.2">
      <c r="A3" s="79" t="s">
        <v>419</v>
      </c>
      <c r="B3" s="79" t="s">
        <v>6357</v>
      </c>
      <c r="C3" s="79"/>
      <c r="D3" s="79" t="s">
        <v>6358</v>
      </c>
    </row>
    <row r="4" spans="1:4" x14ac:dyDescent="0.2">
      <c r="A4" s="79" t="s">
        <v>419</v>
      </c>
      <c r="B4" s="79" t="s">
        <v>2714</v>
      </c>
      <c r="C4" s="79" t="s">
        <v>423</v>
      </c>
      <c r="D4" s="79" t="s">
        <v>3129</v>
      </c>
    </row>
    <row r="5" spans="1:4" x14ac:dyDescent="0.2">
      <c r="A5" s="79" t="s">
        <v>419</v>
      </c>
      <c r="B5" s="79" t="s">
        <v>420</v>
      </c>
      <c r="C5" s="79" t="s">
        <v>1387</v>
      </c>
      <c r="D5" s="79" t="s">
        <v>3130</v>
      </c>
    </row>
    <row r="6" spans="1:4" x14ac:dyDescent="0.2">
      <c r="A6" s="79" t="s">
        <v>419</v>
      </c>
      <c r="B6" s="79" t="s">
        <v>420</v>
      </c>
      <c r="C6" s="79" t="s">
        <v>421</v>
      </c>
      <c r="D6" s="79" t="s">
        <v>3131</v>
      </c>
    </row>
    <row r="7" spans="1:4" x14ac:dyDescent="0.2">
      <c r="A7" s="79" t="s">
        <v>419</v>
      </c>
      <c r="B7" s="79" t="s">
        <v>420</v>
      </c>
      <c r="C7" s="79" t="s">
        <v>426</v>
      </c>
      <c r="D7" s="79" t="s">
        <v>3132</v>
      </c>
    </row>
    <row r="8" spans="1:4" x14ac:dyDescent="0.2">
      <c r="A8" s="79" t="s">
        <v>419</v>
      </c>
      <c r="B8" s="79" t="s">
        <v>420</v>
      </c>
      <c r="C8" s="79" t="s">
        <v>422</v>
      </c>
      <c r="D8" s="79" t="s">
        <v>3133</v>
      </c>
    </row>
    <row r="9" spans="1:4" x14ac:dyDescent="0.2">
      <c r="A9" s="79" t="s">
        <v>419</v>
      </c>
      <c r="B9" s="79" t="s">
        <v>420</v>
      </c>
      <c r="C9" s="79" t="s">
        <v>423</v>
      </c>
      <c r="D9" s="79" t="s">
        <v>3134</v>
      </c>
    </row>
    <row r="10" spans="1:4" x14ac:dyDescent="0.2">
      <c r="A10" s="79" t="s">
        <v>419</v>
      </c>
      <c r="B10" s="79" t="s">
        <v>424</v>
      </c>
      <c r="C10" s="79" t="s">
        <v>425</v>
      </c>
      <c r="D10" s="79" t="s">
        <v>3135</v>
      </c>
    </row>
    <row r="11" spans="1:4" x14ac:dyDescent="0.2">
      <c r="A11" s="79" t="s">
        <v>419</v>
      </c>
      <c r="B11" s="79" t="s">
        <v>424</v>
      </c>
      <c r="C11" s="79" t="s">
        <v>426</v>
      </c>
      <c r="D11" s="79" t="s">
        <v>3136</v>
      </c>
    </row>
    <row r="12" spans="1:4" x14ac:dyDescent="0.2">
      <c r="A12" s="79" t="s">
        <v>419</v>
      </c>
      <c r="B12" s="79" t="s">
        <v>424</v>
      </c>
      <c r="C12" s="79" t="s">
        <v>422</v>
      </c>
      <c r="D12" s="79" t="s">
        <v>3137</v>
      </c>
    </row>
    <row r="13" spans="1:4" x14ac:dyDescent="0.2">
      <c r="A13" s="79" t="s">
        <v>419</v>
      </c>
      <c r="B13" s="79" t="s">
        <v>427</v>
      </c>
      <c r="C13" s="79" t="s">
        <v>428</v>
      </c>
      <c r="D13" s="79" t="s">
        <v>3138</v>
      </c>
    </row>
    <row r="14" spans="1:4" x14ac:dyDescent="0.2">
      <c r="A14" s="79" t="s">
        <v>419</v>
      </c>
      <c r="B14" s="79" t="s">
        <v>429</v>
      </c>
      <c r="C14" s="79" t="s">
        <v>430</v>
      </c>
      <c r="D14" s="79" t="s">
        <v>3139</v>
      </c>
    </row>
    <row r="15" spans="1:4" x14ac:dyDescent="0.2">
      <c r="A15" s="79" t="s">
        <v>419</v>
      </c>
      <c r="B15" s="79" t="s">
        <v>429</v>
      </c>
      <c r="C15" s="79" t="s">
        <v>431</v>
      </c>
      <c r="D15" s="79" t="s">
        <v>3140</v>
      </c>
    </row>
    <row r="16" spans="1:4" x14ac:dyDescent="0.2">
      <c r="A16" s="79" t="s">
        <v>419</v>
      </c>
      <c r="B16" s="79" t="s">
        <v>429</v>
      </c>
      <c r="C16" s="79" t="s">
        <v>423</v>
      </c>
      <c r="D16" s="79" t="s">
        <v>3141</v>
      </c>
    </row>
    <row r="17" spans="1:4" x14ac:dyDescent="0.2">
      <c r="A17" s="79" t="s">
        <v>419</v>
      </c>
      <c r="B17" s="79" t="s">
        <v>2792</v>
      </c>
      <c r="C17" s="79" t="s">
        <v>2830</v>
      </c>
      <c r="D17" s="79" t="s">
        <v>3142</v>
      </c>
    </row>
    <row r="18" spans="1:4" x14ac:dyDescent="0.2">
      <c r="A18" s="79" t="s">
        <v>419</v>
      </c>
      <c r="B18" s="79" t="s">
        <v>432</v>
      </c>
      <c r="C18" s="79" t="s">
        <v>426</v>
      </c>
      <c r="D18" s="79" t="s">
        <v>3143</v>
      </c>
    </row>
    <row r="19" spans="1:4" x14ac:dyDescent="0.2">
      <c r="A19" s="79" t="s">
        <v>419</v>
      </c>
      <c r="B19" s="79" t="s">
        <v>432</v>
      </c>
      <c r="C19" s="79" t="s">
        <v>422</v>
      </c>
      <c r="D19" s="79" t="s">
        <v>3144</v>
      </c>
    </row>
    <row r="20" spans="1:4" x14ac:dyDescent="0.2">
      <c r="A20" s="79" t="s">
        <v>419</v>
      </c>
      <c r="B20" s="79" t="s">
        <v>432</v>
      </c>
      <c r="C20" s="79" t="s">
        <v>423</v>
      </c>
      <c r="D20" s="79" t="s">
        <v>3145</v>
      </c>
    </row>
    <row r="21" spans="1:4" x14ac:dyDescent="0.2">
      <c r="A21" s="79" t="s">
        <v>419</v>
      </c>
      <c r="B21" s="79" t="s">
        <v>433</v>
      </c>
      <c r="C21" s="79" t="s">
        <v>430</v>
      </c>
      <c r="D21" s="79" t="s">
        <v>3146</v>
      </c>
    </row>
    <row r="22" spans="1:4" x14ac:dyDescent="0.2">
      <c r="A22" s="79" t="s">
        <v>419</v>
      </c>
      <c r="B22" s="79" t="s">
        <v>2816</v>
      </c>
      <c r="C22" s="79" t="s">
        <v>2828</v>
      </c>
      <c r="D22" s="79" t="s">
        <v>3147</v>
      </c>
    </row>
    <row r="23" spans="1:4" x14ac:dyDescent="0.2">
      <c r="A23" s="79" t="s">
        <v>419</v>
      </c>
      <c r="B23" s="79" t="s">
        <v>2816</v>
      </c>
      <c r="C23" s="79" t="s">
        <v>423</v>
      </c>
      <c r="D23" s="79" t="s">
        <v>3148</v>
      </c>
    </row>
    <row r="24" spans="1:4" x14ac:dyDescent="0.2">
      <c r="A24" s="79" t="s">
        <v>419</v>
      </c>
      <c r="B24" s="79" t="s">
        <v>2820</v>
      </c>
      <c r="C24" s="79" t="s">
        <v>2821</v>
      </c>
      <c r="D24" s="79" t="s">
        <v>3149</v>
      </c>
    </row>
    <row r="25" spans="1:4" x14ac:dyDescent="0.2">
      <c r="A25" s="79" t="s">
        <v>419</v>
      </c>
      <c r="B25" s="79" t="s">
        <v>423</v>
      </c>
      <c r="C25" s="79" t="s">
        <v>423</v>
      </c>
      <c r="D25" s="79" t="s">
        <v>3150</v>
      </c>
    </row>
    <row r="26" spans="1:4" x14ac:dyDescent="0.2">
      <c r="A26" s="79" t="s">
        <v>434</v>
      </c>
      <c r="B26" s="79"/>
      <c r="C26" s="79"/>
      <c r="D26" s="79" t="s">
        <v>434</v>
      </c>
    </row>
    <row r="27" spans="1:4" x14ac:dyDescent="0.2">
      <c r="A27" s="79" t="s">
        <v>434</v>
      </c>
      <c r="B27" s="79" t="s">
        <v>435</v>
      </c>
      <c r="C27" s="79"/>
      <c r="D27" s="79" t="s">
        <v>3151</v>
      </c>
    </row>
    <row r="28" spans="1:4" x14ac:dyDescent="0.2">
      <c r="A28" s="79" t="s">
        <v>434</v>
      </c>
      <c r="B28" s="79" t="s">
        <v>435</v>
      </c>
      <c r="C28" s="79" t="s">
        <v>436</v>
      </c>
      <c r="D28" s="79" t="s">
        <v>3152</v>
      </c>
    </row>
    <row r="29" spans="1:4" x14ac:dyDescent="0.2">
      <c r="A29" s="79" t="s">
        <v>434</v>
      </c>
      <c r="B29" s="79" t="s">
        <v>435</v>
      </c>
      <c r="C29" s="79" t="s">
        <v>437</v>
      </c>
      <c r="D29" s="79" t="s">
        <v>3153</v>
      </c>
    </row>
    <row r="30" spans="1:4" x14ac:dyDescent="0.2">
      <c r="A30" s="79" t="s">
        <v>434</v>
      </c>
      <c r="B30" s="79" t="s">
        <v>435</v>
      </c>
      <c r="C30" s="79" t="s">
        <v>423</v>
      </c>
      <c r="D30" s="79" t="s">
        <v>3154</v>
      </c>
    </row>
    <row r="31" spans="1:4" x14ac:dyDescent="0.2">
      <c r="A31" s="79" t="s">
        <v>434</v>
      </c>
      <c r="B31" s="79" t="s">
        <v>438</v>
      </c>
      <c r="C31" s="79" t="s">
        <v>439</v>
      </c>
      <c r="D31" s="79" t="s">
        <v>3155</v>
      </c>
    </row>
    <row r="32" spans="1:4" x14ac:dyDescent="0.2">
      <c r="A32" s="79" t="s">
        <v>434</v>
      </c>
      <c r="B32" s="79" t="s">
        <v>438</v>
      </c>
      <c r="C32" s="79" t="s">
        <v>440</v>
      </c>
      <c r="D32" s="79" t="s">
        <v>3156</v>
      </c>
    </row>
    <row r="33" spans="1:4" x14ac:dyDescent="0.2">
      <c r="A33" s="79" t="s">
        <v>434</v>
      </c>
      <c r="B33" s="79" t="s">
        <v>438</v>
      </c>
      <c r="C33" s="79" t="s">
        <v>441</v>
      </c>
      <c r="D33" s="79" t="s">
        <v>3157</v>
      </c>
    </row>
    <row r="34" spans="1:4" x14ac:dyDescent="0.2">
      <c r="A34" s="79" t="s">
        <v>434</v>
      </c>
      <c r="B34" s="79" t="s">
        <v>442</v>
      </c>
      <c r="C34" s="79" t="s">
        <v>443</v>
      </c>
      <c r="D34" s="79" t="s">
        <v>3158</v>
      </c>
    </row>
    <row r="35" spans="1:4" x14ac:dyDescent="0.2">
      <c r="A35" s="79" t="s">
        <v>434</v>
      </c>
      <c r="B35" s="79" t="s">
        <v>442</v>
      </c>
      <c r="C35" s="79" t="s">
        <v>423</v>
      </c>
      <c r="D35" s="79" t="s">
        <v>3159</v>
      </c>
    </row>
    <row r="36" spans="1:4" x14ac:dyDescent="0.2">
      <c r="A36" s="79" t="s">
        <v>434</v>
      </c>
      <c r="B36" s="79" t="s">
        <v>1363</v>
      </c>
      <c r="C36" s="79" t="s">
        <v>2725</v>
      </c>
      <c r="D36" s="79" t="s">
        <v>3160</v>
      </c>
    </row>
    <row r="37" spans="1:4" x14ac:dyDescent="0.2">
      <c r="A37" s="79" t="s">
        <v>434</v>
      </c>
      <c r="B37" s="79" t="s">
        <v>1363</v>
      </c>
      <c r="C37" s="79" t="s">
        <v>423</v>
      </c>
      <c r="D37" s="79" t="s">
        <v>3161</v>
      </c>
    </row>
    <row r="38" spans="1:4" x14ac:dyDescent="0.2">
      <c r="A38" s="79" t="s">
        <v>434</v>
      </c>
      <c r="B38" s="79" t="s">
        <v>444</v>
      </c>
      <c r="C38" s="79"/>
      <c r="D38" s="79" t="s">
        <v>3162</v>
      </c>
    </row>
    <row r="39" spans="1:4" x14ac:dyDescent="0.2">
      <c r="A39" s="79" t="s">
        <v>434</v>
      </c>
      <c r="B39" s="79" t="s">
        <v>444</v>
      </c>
      <c r="C39" s="79" t="s">
        <v>445</v>
      </c>
      <c r="D39" s="79" t="s">
        <v>3163</v>
      </c>
    </row>
    <row r="40" spans="1:4" x14ac:dyDescent="0.2">
      <c r="A40" s="79" t="s">
        <v>434</v>
      </c>
      <c r="B40" s="79" t="s">
        <v>444</v>
      </c>
      <c r="C40" s="79" t="s">
        <v>446</v>
      </c>
      <c r="D40" s="79" t="s">
        <v>3164</v>
      </c>
    </row>
    <row r="41" spans="1:4" x14ac:dyDescent="0.2">
      <c r="A41" s="79" t="s">
        <v>434</v>
      </c>
      <c r="B41" s="79" t="s">
        <v>444</v>
      </c>
      <c r="C41" s="79" t="s">
        <v>447</v>
      </c>
      <c r="D41" s="79" t="s">
        <v>3165</v>
      </c>
    </row>
    <row r="42" spans="1:4" x14ac:dyDescent="0.2">
      <c r="A42" s="79" t="s">
        <v>434</v>
      </c>
      <c r="B42" s="79" t="s">
        <v>444</v>
      </c>
      <c r="C42" s="79" t="s">
        <v>448</v>
      </c>
      <c r="D42" s="79" t="s">
        <v>3166</v>
      </c>
    </row>
    <row r="43" spans="1:4" x14ac:dyDescent="0.2">
      <c r="A43" s="79" t="s">
        <v>434</v>
      </c>
      <c r="B43" s="79" t="s">
        <v>444</v>
      </c>
      <c r="C43" s="79" t="s">
        <v>423</v>
      </c>
      <c r="D43" s="79" t="s">
        <v>3167</v>
      </c>
    </row>
    <row r="44" spans="1:4" x14ac:dyDescent="0.2">
      <c r="A44" s="79" t="s">
        <v>434</v>
      </c>
      <c r="B44" s="79" t="s">
        <v>55</v>
      </c>
      <c r="C44" s="79"/>
      <c r="D44" s="79" t="s">
        <v>3168</v>
      </c>
    </row>
    <row r="45" spans="1:4" x14ac:dyDescent="0.2">
      <c r="A45" s="79" t="s">
        <v>434</v>
      </c>
      <c r="B45" s="79" t="s">
        <v>55</v>
      </c>
      <c r="C45" s="79" t="s">
        <v>64</v>
      </c>
      <c r="D45" s="79" t="s">
        <v>3169</v>
      </c>
    </row>
    <row r="46" spans="1:4" x14ac:dyDescent="0.2">
      <c r="A46" s="79" t="s">
        <v>434</v>
      </c>
      <c r="B46" s="79" t="s">
        <v>55</v>
      </c>
      <c r="C46" s="79" t="s">
        <v>449</v>
      </c>
      <c r="D46" s="79" t="s">
        <v>3170</v>
      </c>
    </row>
    <row r="47" spans="1:4" x14ac:dyDescent="0.2">
      <c r="A47" s="79" t="s">
        <v>434</v>
      </c>
      <c r="B47" s="79" t="s">
        <v>55</v>
      </c>
      <c r="C47" s="79" t="s">
        <v>450</v>
      </c>
      <c r="D47" s="79" t="s">
        <v>3171</v>
      </c>
    </row>
    <row r="48" spans="1:4" x14ac:dyDescent="0.2">
      <c r="A48" s="79" t="s">
        <v>434</v>
      </c>
      <c r="B48" s="79" t="s">
        <v>55</v>
      </c>
      <c r="C48" s="79" t="s">
        <v>451</v>
      </c>
      <c r="D48" s="79" t="s">
        <v>3172</v>
      </c>
    </row>
    <row r="49" spans="1:4" x14ac:dyDescent="0.2">
      <c r="A49" s="79" t="s">
        <v>434</v>
      </c>
      <c r="B49" s="79" t="s">
        <v>55</v>
      </c>
      <c r="C49" s="79" t="s">
        <v>452</v>
      </c>
      <c r="D49" s="79" t="s">
        <v>3173</v>
      </c>
    </row>
    <row r="50" spans="1:4" x14ac:dyDescent="0.2">
      <c r="A50" s="79" t="s">
        <v>434</v>
      </c>
      <c r="B50" s="79" t="s">
        <v>55</v>
      </c>
      <c r="C50" s="79" t="s">
        <v>453</v>
      </c>
      <c r="D50" s="79" t="s">
        <v>3174</v>
      </c>
    </row>
    <row r="51" spans="1:4" x14ac:dyDescent="0.2">
      <c r="A51" s="79" t="s">
        <v>434</v>
      </c>
      <c r="B51" s="79" t="s">
        <v>55</v>
      </c>
      <c r="C51" s="79" t="s">
        <v>454</v>
      </c>
      <c r="D51" s="79" t="s">
        <v>3175</v>
      </c>
    </row>
    <row r="52" spans="1:4" x14ac:dyDescent="0.2">
      <c r="A52" s="79" t="s">
        <v>434</v>
      </c>
      <c r="B52" s="79" t="s">
        <v>55</v>
      </c>
      <c r="C52" s="79" t="s">
        <v>455</v>
      </c>
      <c r="D52" s="79" t="s">
        <v>3176</v>
      </c>
    </row>
    <row r="53" spans="1:4" x14ac:dyDescent="0.2">
      <c r="A53" s="79" t="s">
        <v>434</v>
      </c>
      <c r="B53" s="79" t="s">
        <v>55</v>
      </c>
      <c r="C53" s="79" t="s">
        <v>423</v>
      </c>
      <c r="D53" s="79" t="s">
        <v>3177</v>
      </c>
    </row>
    <row r="54" spans="1:4" x14ac:dyDescent="0.2">
      <c r="A54" s="79" t="s">
        <v>434</v>
      </c>
      <c r="B54" s="79" t="s">
        <v>55</v>
      </c>
      <c r="C54" s="79" t="s">
        <v>456</v>
      </c>
      <c r="D54" s="79" t="s">
        <v>3178</v>
      </c>
    </row>
    <row r="55" spans="1:4" x14ac:dyDescent="0.2">
      <c r="A55" s="79" t="s">
        <v>434</v>
      </c>
      <c r="B55" s="79" t="s">
        <v>423</v>
      </c>
      <c r="C55" s="79"/>
      <c r="D55" s="79" t="s">
        <v>3179</v>
      </c>
    </row>
    <row r="56" spans="1:4" x14ac:dyDescent="0.2">
      <c r="A56" s="79" t="s">
        <v>434</v>
      </c>
      <c r="B56" s="79" t="s">
        <v>423</v>
      </c>
      <c r="C56" s="79" t="s">
        <v>457</v>
      </c>
      <c r="D56" s="79" t="s">
        <v>3180</v>
      </c>
    </row>
    <row r="57" spans="1:4" x14ac:dyDescent="0.2">
      <c r="A57" s="79" t="s">
        <v>434</v>
      </c>
      <c r="B57" s="79" t="s">
        <v>423</v>
      </c>
      <c r="C57" s="79" t="s">
        <v>423</v>
      </c>
      <c r="D57" s="79" t="s">
        <v>3181</v>
      </c>
    </row>
    <row r="58" spans="1:4" x14ac:dyDescent="0.2">
      <c r="A58" s="79" t="s">
        <v>458</v>
      </c>
      <c r="B58" s="79"/>
      <c r="C58" s="79"/>
      <c r="D58" s="79" t="s">
        <v>458</v>
      </c>
    </row>
    <row r="59" spans="1:4" x14ac:dyDescent="0.2">
      <c r="A59" s="79" t="s">
        <v>458</v>
      </c>
      <c r="B59" s="79" t="s">
        <v>459</v>
      </c>
      <c r="C59" s="79"/>
      <c r="D59" s="79" t="s">
        <v>3182</v>
      </c>
    </row>
    <row r="60" spans="1:4" x14ac:dyDescent="0.2">
      <c r="A60" s="79" t="s">
        <v>458</v>
      </c>
      <c r="B60" s="79" t="s">
        <v>459</v>
      </c>
      <c r="C60" s="79" t="s">
        <v>460</v>
      </c>
      <c r="D60" s="79" t="s">
        <v>3183</v>
      </c>
    </row>
    <row r="61" spans="1:4" x14ac:dyDescent="0.2">
      <c r="A61" s="79" t="s">
        <v>458</v>
      </c>
      <c r="B61" s="79" t="s">
        <v>459</v>
      </c>
      <c r="C61" s="79" t="s">
        <v>461</v>
      </c>
      <c r="D61" s="79" t="s">
        <v>3184</v>
      </c>
    </row>
    <row r="62" spans="1:4" x14ac:dyDescent="0.2">
      <c r="A62" s="79" t="s">
        <v>458</v>
      </c>
      <c r="B62" s="79" t="s">
        <v>459</v>
      </c>
      <c r="C62" s="79" t="s">
        <v>462</v>
      </c>
      <c r="D62" s="79" t="s">
        <v>3185</v>
      </c>
    </row>
    <row r="63" spans="1:4" x14ac:dyDescent="0.2">
      <c r="A63" s="79" t="s">
        <v>458</v>
      </c>
      <c r="B63" s="79" t="s">
        <v>459</v>
      </c>
      <c r="C63" s="79" t="s">
        <v>463</v>
      </c>
      <c r="D63" s="79" t="s">
        <v>3186</v>
      </c>
    </row>
    <row r="64" spans="1:4" x14ac:dyDescent="0.2">
      <c r="A64" s="79" t="s">
        <v>458</v>
      </c>
      <c r="B64" s="79" t="s">
        <v>459</v>
      </c>
      <c r="C64" s="79" t="s">
        <v>423</v>
      </c>
      <c r="D64" s="79" t="s">
        <v>3187</v>
      </c>
    </row>
    <row r="65" spans="1:4" x14ac:dyDescent="0.2">
      <c r="A65" s="79" t="s">
        <v>458</v>
      </c>
      <c r="B65" s="79" t="s">
        <v>459</v>
      </c>
      <c r="C65" s="79" t="s">
        <v>464</v>
      </c>
      <c r="D65" s="79" t="s">
        <v>3188</v>
      </c>
    </row>
    <row r="66" spans="1:4" x14ac:dyDescent="0.2">
      <c r="A66" s="79" t="s">
        <v>458</v>
      </c>
      <c r="B66" s="79" t="s">
        <v>465</v>
      </c>
      <c r="C66" s="79" t="s">
        <v>466</v>
      </c>
      <c r="D66" s="79" t="s">
        <v>3189</v>
      </c>
    </row>
    <row r="67" spans="1:4" x14ac:dyDescent="0.2">
      <c r="A67" s="79" t="s">
        <v>458</v>
      </c>
      <c r="B67" s="79" t="s">
        <v>465</v>
      </c>
      <c r="C67" s="79" t="s">
        <v>423</v>
      </c>
      <c r="D67" s="79" t="s">
        <v>3190</v>
      </c>
    </row>
    <row r="68" spans="1:4" x14ac:dyDescent="0.2">
      <c r="A68" s="79" t="s">
        <v>458</v>
      </c>
      <c r="B68" s="79" t="s">
        <v>467</v>
      </c>
      <c r="C68" s="79" t="s">
        <v>468</v>
      </c>
      <c r="D68" s="79" t="s">
        <v>3191</v>
      </c>
    </row>
    <row r="69" spans="1:4" x14ac:dyDescent="0.2">
      <c r="A69" s="79" t="s">
        <v>458</v>
      </c>
      <c r="B69" s="79" t="s">
        <v>467</v>
      </c>
      <c r="C69" s="79" t="s">
        <v>469</v>
      </c>
      <c r="D69" s="79" t="s">
        <v>3192</v>
      </c>
    </row>
    <row r="70" spans="1:4" x14ac:dyDescent="0.2">
      <c r="A70" s="79" t="s">
        <v>458</v>
      </c>
      <c r="B70" s="79" t="s">
        <v>467</v>
      </c>
      <c r="C70" s="79" t="s">
        <v>470</v>
      </c>
      <c r="D70" s="79" t="s">
        <v>3193</v>
      </c>
    </row>
    <row r="71" spans="1:4" x14ac:dyDescent="0.2">
      <c r="A71" s="79" t="s">
        <v>458</v>
      </c>
      <c r="B71" s="79" t="s">
        <v>467</v>
      </c>
      <c r="C71" s="79" t="s">
        <v>471</v>
      </c>
      <c r="D71" s="79" t="s">
        <v>3194</v>
      </c>
    </row>
    <row r="72" spans="1:4" x14ac:dyDescent="0.2">
      <c r="A72" s="79" t="s">
        <v>458</v>
      </c>
      <c r="B72" s="79" t="s">
        <v>467</v>
      </c>
      <c r="C72" s="79" t="s">
        <v>423</v>
      </c>
      <c r="D72" s="79" t="s">
        <v>3195</v>
      </c>
    </row>
    <row r="73" spans="1:4" x14ac:dyDescent="0.2">
      <c r="A73" s="79" t="s">
        <v>458</v>
      </c>
      <c r="B73" s="79" t="s">
        <v>423</v>
      </c>
      <c r="C73" s="79" t="s">
        <v>423</v>
      </c>
      <c r="D73" s="79" t="s">
        <v>3196</v>
      </c>
    </row>
    <row r="74" spans="1:4" x14ac:dyDescent="0.2">
      <c r="A74" s="79" t="s">
        <v>472</v>
      </c>
      <c r="B74" s="79"/>
      <c r="C74" s="79"/>
      <c r="D74" s="79" t="s">
        <v>472</v>
      </c>
    </row>
    <row r="75" spans="1:4" x14ac:dyDescent="0.2">
      <c r="A75" s="79" t="s">
        <v>472</v>
      </c>
      <c r="B75" s="79" t="s">
        <v>473</v>
      </c>
      <c r="C75" s="79" t="s">
        <v>474</v>
      </c>
      <c r="D75" s="79" t="s">
        <v>3197</v>
      </c>
    </row>
    <row r="76" spans="1:4" x14ac:dyDescent="0.2">
      <c r="A76" s="79" t="s">
        <v>472</v>
      </c>
      <c r="B76" s="79" t="s">
        <v>473</v>
      </c>
      <c r="C76" s="79" t="s">
        <v>475</v>
      </c>
      <c r="D76" s="79" t="s">
        <v>3198</v>
      </c>
    </row>
    <row r="77" spans="1:4" x14ac:dyDescent="0.2">
      <c r="A77" s="79" t="s">
        <v>472</v>
      </c>
      <c r="B77" s="79" t="s">
        <v>473</v>
      </c>
      <c r="C77" s="79" t="s">
        <v>476</v>
      </c>
      <c r="D77" s="79" t="s">
        <v>3199</v>
      </c>
    </row>
    <row r="78" spans="1:4" x14ac:dyDescent="0.2">
      <c r="A78" s="79" t="s">
        <v>472</v>
      </c>
      <c r="B78" s="79" t="s">
        <v>473</v>
      </c>
      <c r="C78" s="79" t="s">
        <v>477</v>
      </c>
      <c r="D78" s="79" t="s">
        <v>3200</v>
      </c>
    </row>
    <row r="79" spans="1:4" x14ac:dyDescent="0.2">
      <c r="A79" s="79" t="s">
        <v>472</v>
      </c>
      <c r="B79" s="79" t="s">
        <v>473</v>
      </c>
      <c r="C79" s="79" t="s">
        <v>423</v>
      </c>
      <c r="D79" s="79" t="s">
        <v>3201</v>
      </c>
    </row>
    <row r="80" spans="1:4" x14ac:dyDescent="0.2">
      <c r="A80" s="79" t="s">
        <v>472</v>
      </c>
      <c r="B80" s="79" t="s">
        <v>3202</v>
      </c>
      <c r="C80" s="79" t="s">
        <v>475</v>
      </c>
      <c r="D80" s="79" t="s">
        <v>3203</v>
      </c>
    </row>
    <row r="81" spans="1:4" x14ac:dyDescent="0.2">
      <c r="A81" s="79" t="s">
        <v>472</v>
      </c>
      <c r="B81" s="79" t="s">
        <v>3202</v>
      </c>
      <c r="C81" s="79" t="s">
        <v>476</v>
      </c>
      <c r="D81" s="79" t="s">
        <v>3204</v>
      </c>
    </row>
    <row r="82" spans="1:4" x14ac:dyDescent="0.2">
      <c r="A82" s="79" t="s">
        <v>472</v>
      </c>
      <c r="B82" s="79" t="s">
        <v>3202</v>
      </c>
      <c r="C82" s="79" t="s">
        <v>423</v>
      </c>
      <c r="D82" s="79" t="s">
        <v>3205</v>
      </c>
    </row>
    <row r="83" spans="1:4" x14ac:dyDescent="0.2">
      <c r="A83" s="79" t="s">
        <v>472</v>
      </c>
      <c r="B83" s="79" t="s">
        <v>478</v>
      </c>
      <c r="C83" s="79"/>
      <c r="D83" s="79" t="s">
        <v>3206</v>
      </c>
    </row>
    <row r="84" spans="1:4" x14ac:dyDescent="0.2">
      <c r="A84" s="79" t="s">
        <v>472</v>
      </c>
      <c r="B84" s="79" t="s">
        <v>478</v>
      </c>
      <c r="C84" s="79" t="s">
        <v>479</v>
      </c>
      <c r="D84" s="79" t="s">
        <v>3207</v>
      </c>
    </row>
    <row r="85" spans="1:4" x14ac:dyDescent="0.2">
      <c r="A85" s="79" t="s">
        <v>472</v>
      </c>
      <c r="B85" s="79" t="s">
        <v>478</v>
      </c>
      <c r="C85" s="79" t="s">
        <v>480</v>
      </c>
      <c r="D85" s="79" t="s">
        <v>3208</v>
      </c>
    </row>
    <row r="86" spans="1:4" x14ac:dyDescent="0.2">
      <c r="A86" s="79" t="s">
        <v>472</v>
      </c>
      <c r="B86" s="79" t="s">
        <v>478</v>
      </c>
      <c r="C86" s="79" t="s">
        <v>481</v>
      </c>
      <c r="D86" s="79" t="s">
        <v>3209</v>
      </c>
    </row>
    <row r="87" spans="1:4" x14ac:dyDescent="0.2">
      <c r="A87" s="79" t="s">
        <v>472</v>
      </c>
      <c r="B87" s="79" t="s">
        <v>478</v>
      </c>
      <c r="C87" s="79" t="s">
        <v>482</v>
      </c>
      <c r="D87" s="79" t="s">
        <v>3210</v>
      </c>
    </row>
    <row r="88" spans="1:4" x14ac:dyDescent="0.2">
      <c r="A88" s="79" t="s">
        <v>472</v>
      </c>
      <c r="B88" s="79" t="s">
        <v>478</v>
      </c>
      <c r="C88" s="79" t="s">
        <v>475</v>
      </c>
      <c r="D88" s="79" t="s">
        <v>3211</v>
      </c>
    </row>
    <row r="89" spans="1:4" x14ac:dyDescent="0.2">
      <c r="A89" s="79" t="s">
        <v>472</v>
      </c>
      <c r="B89" s="79" t="s">
        <v>478</v>
      </c>
      <c r="C89" s="79" t="s">
        <v>423</v>
      </c>
      <c r="D89" s="79" t="s">
        <v>3212</v>
      </c>
    </row>
    <row r="90" spans="1:4" x14ac:dyDescent="0.2">
      <c r="A90" s="79" t="s">
        <v>472</v>
      </c>
      <c r="B90" s="79" t="s">
        <v>478</v>
      </c>
      <c r="C90" s="79" t="s">
        <v>483</v>
      </c>
      <c r="D90" s="79" t="s">
        <v>3213</v>
      </c>
    </row>
    <row r="91" spans="1:4" x14ac:dyDescent="0.2">
      <c r="A91" s="79" t="s">
        <v>472</v>
      </c>
      <c r="B91" s="79" t="s">
        <v>478</v>
      </c>
      <c r="C91" s="79" t="s">
        <v>484</v>
      </c>
      <c r="D91" s="79" t="s">
        <v>3214</v>
      </c>
    </row>
    <row r="92" spans="1:4" x14ac:dyDescent="0.2">
      <c r="A92" s="79" t="s">
        <v>472</v>
      </c>
      <c r="B92" s="79" t="s">
        <v>478</v>
      </c>
      <c r="C92" s="79" t="s">
        <v>485</v>
      </c>
      <c r="D92" s="79" t="s">
        <v>3215</v>
      </c>
    </row>
    <row r="93" spans="1:4" x14ac:dyDescent="0.2">
      <c r="A93" s="79" t="s">
        <v>472</v>
      </c>
      <c r="B93" s="79" t="s">
        <v>478</v>
      </c>
      <c r="C93" s="79" t="s">
        <v>486</v>
      </c>
      <c r="D93" s="79" t="s">
        <v>3216</v>
      </c>
    </row>
    <row r="94" spans="1:4" x14ac:dyDescent="0.2">
      <c r="A94" s="79" t="s">
        <v>472</v>
      </c>
      <c r="B94" s="79" t="s">
        <v>478</v>
      </c>
      <c r="C94" s="79" t="s">
        <v>487</v>
      </c>
      <c r="D94" s="79" t="s">
        <v>3217</v>
      </c>
    </row>
    <row r="95" spans="1:4" x14ac:dyDescent="0.2">
      <c r="A95" s="79" t="s">
        <v>472</v>
      </c>
      <c r="B95" s="79" t="s">
        <v>3218</v>
      </c>
      <c r="C95" s="79"/>
      <c r="D95" s="79" t="s">
        <v>3219</v>
      </c>
    </row>
    <row r="96" spans="1:4" x14ac:dyDescent="0.2">
      <c r="A96" s="79" t="s">
        <v>472</v>
      </c>
      <c r="B96" s="79" t="s">
        <v>3218</v>
      </c>
      <c r="C96" s="79" t="s">
        <v>3220</v>
      </c>
      <c r="D96" s="79" t="s">
        <v>3221</v>
      </c>
    </row>
    <row r="97" spans="1:4" x14ac:dyDescent="0.2">
      <c r="A97" s="79" t="s">
        <v>472</v>
      </c>
      <c r="B97" s="79" t="s">
        <v>3218</v>
      </c>
      <c r="C97" s="79" t="s">
        <v>480</v>
      </c>
      <c r="D97" s="79" t="s">
        <v>3222</v>
      </c>
    </row>
    <row r="98" spans="1:4" x14ac:dyDescent="0.2">
      <c r="A98" s="79" t="s">
        <v>472</v>
      </c>
      <c r="B98" s="79" t="s">
        <v>3218</v>
      </c>
      <c r="C98" s="79" t="s">
        <v>481</v>
      </c>
      <c r="D98" s="79" t="s">
        <v>3223</v>
      </c>
    </row>
    <row r="99" spans="1:4" x14ac:dyDescent="0.2">
      <c r="A99" s="79" t="s">
        <v>472</v>
      </c>
      <c r="B99" s="79" t="s">
        <v>3218</v>
      </c>
      <c r="C99" s="79" t="s">
        <v>482</v>
      </c>
      <c r="D99" s="79" t="s">
        <v>3224</v>
      </c>
    </row>
    <row r="100" spans="1:4" x14ac:dyDescent="0.2">
      <c r="A100" s="79" t="s">
        <v>472</v>
      </c>
      <c r="B100" s="79" t="s">
        <v>3218</v>
      </c>
      <c r="C100" s="79" t="s">
        <v>475</v>
      </c>
      <c r="D100" s="79" t="s">
        <v>3225</v>
      </c>
    </row>
    <row r="101" spans="1:4" x14ac:dyDescent="0.2">
      <c r="A101" s="79" t="s">
        <v>472</v>
      </c>
      <c r="B101" s="79" t="s">
        <v>3218</v>
      </c>
      <c r="C101" s="79" t="s">
        <v>3226</v>
      </c>
      <c r="D101" s="79" t="s">
        <v>3227</v>
      </c>
    </row>
    <row r="102" spans="1:4" x14ac:dyDescent="0.2">
      <c r="A102" s="79" t="s">
        <v>472</v>
      </c>
      <c r="B102" s="79" t="s">
        <v>3218</v>
      </c>
      <c r="C102" s="79" t="s">
        <v>423</v>
      </c>
      <c r="D102" s="79" t="s">
        <v>3228</v>
      </c>
    </row>
    <row r="103" spans="1:4" x14ac:dyDescent="0.2">
      <c r="A103" s="79" t="s">
        <v>472</v>
      </c>
      <c r="B103" s="79" t="s">
        <v>3218</v>
      </c>
      <c r="C103" s="79" t="s">
        <v>483</v>
      </c>
      <c r="D103" s="79" t="s">
        <v>3229</v>
      </c>
    </row>
    <row r="104" spans="1:4" x14ac:dyDescent="0.2">
      <c r="A104" s="79" t="s">
        <v>472</v>
      </c>
      <c r="B104" s="79" t="s">
        <v>3218</v>
      </c>
      <c r="C104" s="79" t="s">
        <v>485</v>
      </c>
      <c r="D104" s="79" t="s">
        <v>3230</v>
      </c>
    </row>
    <row r="105" spans="1:4" x14ac:dyDescent="0.2">
      <c r="A105" s="79" t="s">
        <v>472</v>
      </c>
      <c r="B105" s="79" t="s">
        <v>3218</v>
      </c>
      <c r="C105" s="79" t="s">
        <v>487</v>
      </c>
      <c r="D105" s="79" t="s">
        <v>3231</v>
      </c>
    </row>
    <row r="106" spans="1:4" x14ac:dyDescent="0.2">
      <c r="A106" s="79" t="s">
        <v>472</v>
      </c>
      <c r="B106" s="79" t="s">
        <v>3218</v>
      </c>
      <c r="C106" s="79" t="s">
        <v>3232</v>
      </c>
      <c r="D106" s="79" t="s">
        <v>3233</v>
      </c>
    </row>
    <row r="107" spans="1:4" x14ac:dyDescent="0.2">
      <c r="A107" s="79" t="s">
        <v>472</v>
      </c>
      <c r="B107" s="79" t="s">
        <v>3234</v>
      </c>
      <c r="C107" s="79"/>
      <c r="D107" s="79" t="s">
        <v>3235</v>
      </c>
    </row>
    <row r="108" spans="1:4" x14ac:dyDescent="0.2">
      <c r="A108" s="79" t="s">
        <v>472</v>
      </c>
      <c r="B108" s="79" t="s">
        <v>3234</v>
      </c>
      <c r="C108" s="79" t="s">
        <v>3236</v>
      </c>
      <c r="D108" s="79" t="s">
        <v>3237</v>
      </c>
    </row>
    <row r="109" spans="1:4" x14ac:dyDescent="0.2">
      <c r="A109" s="79" t="s">
        <v>472</v>
      </c>
      <c r="B109" s="79" t="s">
        <v>3234</v>
      </c>
      <c r="C109" s="79" t="s">
        <v>3238</v>
      </c>
      <c r="D109" s="79" t="s">
        <v>3239</v>
      </c>
    </row>
    <row r="110" spans="1:4" x14ac:dyDescent="0.2">
      <c r="A110" s="79" t="s">
        <v>472</v>
      </c>
      <c r="B110" s="79" t="s">
        <v>3234</v>
      </c>
      <c r="C110" s="79" t="s">
        <v>3240</v>
      </c>
      <c r="D110" s="79" t="s">
        <v>3241</v>
      </c>
    </row>
    <row r="111" spans="1:4" x14ac:dyDescent="0.2">
      <c r="A111" s="79" t="s">
        <v>472</v>
      </c>
      <c r="B111" s="79" t="s">
        <v>3234</v>
      </c>
      <c r="C111" s="79" t="s">
        <v>423</v>
      </c>
      <c r="D111" s="79" t="s">
        <v>3242</v>
      </c>
    </row>
    <row r="112" spans="1:4" x14ac:dyDescent="0.2">
      <c r="A112" s="79" t="s">
        <v>472</v>
      </c>
      <c r="B112" s="79" t="s">
        <v>3234</v>
      </c>
      <c r="C112" s="79" t="s">
        <v>3243</v>
      </c>
      <c r="D112" s="79" t="s">
        <v>3244</v>
      </c>
    </row>
    <row r="113" spans="1:4" x14ac:dyDescent="0.2">
      <c r="A113" s="79" t="s">
        <v>472</v>
      </c>
      <c r="B113" s="79" t="s">
        <v>488</v>
      </c>
      <c r="C113" s="79"/>
      <c r="D113" s="79" t="s">
        <v>3245</v>
      </c>
    </row>
    <row r="114" spans="1:4" x14ac:dyDescent="0.2">
      <c r="A114" s="79" t="s">
        <v>472</v>
      </c>
      <c r="B114" s="79" t="s">
        <v>488</v>
      </c>
      <c r="C114" s="79" t="s">
        <v>475</v>
      </c>
      <c r="D114" s="79" t="s">
        <v>3246</v>
      </c>
    </row>
    <row r="115" spans="1:4" x14ac:dyDescent="0.2">
      <c r="A115" s="79" t="s">
        <v>472</v>
      </c>
      <c r="B115" s="79" t="s">
        <v>488</v>
      </c>
      <c r="C115" s="79" t="s">
        <v>476</v>
      </c>
      <c r="D115" s="79" t="s">
        <v>3247</v>
      </c>
    </row>
    <row r="116" spans="1:4" x14ac:dyDescent="0.2">
      <c r="A116" s="79" t="s">
        <v>472</v>
      </c>
      <c r="B116" s="79" t="s">
        <v>488</v>
      </c>
      <c r="C116" s="79" t="s">
        <v>489</v>
      </c>
      <c r="D116" s="79" t="s">
        <v>3248</v>
      </c>
    </row>
    <row r="117" spans="1:4" x14ac:dyDescent="0.2">
      <c r="A117" s="79" t="s">
        <v>472</v>
      </c>
      <c r="B117" s="79" t="s">
        <v>488</v>
      </c>
      <c r="C117" s="79" t="s">
        <v>490</v>
      </c>
      <c r="D117" s="79" t="s">
        <v>3249</v>
      </c>
    </row>
    <row r="118" spans="1:4" x14ac:dyDescent="0.2">
      <c r="A118" s="79" t="s">
        <v>472</v>
      </c>
      <c r="B118" s="79" t="s">
        <v>488</v>
      </c>
      <c r="C118" s="79" t="s">
        <v>423</v>
      </c>
      <c r="D118" s="79" t="s">
        <v>3250</v>
      </c>
    </row>
    <row r="119" spans="1:4" x14ac:dyDescent="0.2">
      <c r="A119" s="79" t="s">
        <v>472</v>
      </c>
      <c r="B119" s="79" t="s">
        <v>3251</v>
      </c>
      <c r="C119" s="79" t="s">
        <v>475</v>
      </c>
      <c r="D119" s="79" t="s">
        <v>3252</v>
      </c>
    </row>
    <row r="120" spans="1:4" x14ac:dyDescent="0.2">
      <c r="A120" s="79" t="s">
        <v>472</v>
      </c>
      <c r="B120" s="79" t="s">
        <v>3251</v>
      </c>
      <c r="C120" s="79" t="s">
        <v>476</v>
      </c>
      <c r="D120" s="79" t="s">
        <v>3253</v>
      </c>
    </row>
    <row r="121" spans="1:4" x14ac:dyDescent="0.2">
      <c r="A121" s="79" t="s">
        <v>472</v>
      </c>
      <c r="B121" s="79" t="s">
        <v>3251</v>
      </c>
      <c r="C121" s="79" t="s">
        <v>490</v>
      </c>
      <c r="D121" s="79" t="s">
        <v>3254</v>
      </c>
    </row>
    <row r="122" spans="1:4" x14ac:dyDescent="0.2">
      <c r="A122" s="79" t="s">
        <v>472</v>
      </c>
      <c r="B122" s="79" t="s">
        <v>3251</v>
      </c>
      <c r="C122" s="79" t="s">
        <v>3255</v>
      </c>
      <c r="D122" s="79" t="s">
        <v>3256</v>
      </c>
    </row>
    <row r="123" spans="1:4" x14ac:dyDescent="0.2">
      <c r="A123" s="79" t="s">
        <v>472</v>
      </c>
      <c r="B123" s="79" t="s">
        <v>3251</v>
      </c>
      <c r="C123" s="79" t="s">
        <v>423</v>
      </c>
      <c r="D123" s="79" t="s">
        <v>3257</v>
      </c>
    </row>
    <row r="124" spans="1:4" x14ac:dyDescent="0.2">
      <c r="A124" s="79" t="s">
        <v>472</v>
      </c>
      <c r="B124" s="79" t="s">
        <v>491</v>
      </c>
      <c r="C124" s="79"/>
      <c r="D124" s="79" t="s">
        <v>3258</v>
      </c>
    </row>
    <row r="125" spans="1:4" x14ac:dyDescent="0.2">
      <c r="A125" s="79" t="s">
        <v>472</v>
      </c>
      <c r="B125" s="79" t="s">
        <v>491</v>
      </c>
      <c r="C125" s="79" t="s">
        <v>492</v>
      </c>
      <c r="D125" s="79" t="s">
        <v>3259</v>
      </c>
    </row>
    <row r="126" spans="1:4" x14ac:dyDescent="0.2">
      <c r="A126" s="79" t="s">
        <v>472</v>
      </c>
      <c r="B126" s="79" t="s">
        <v>491</v>
      </c>
      <c r="C126" s="79" t="s">
        <v>475</v>
      </c>
      <c r="D126" s="79" t="s">
        <v>3260</v>
      </c>
    </row>
    <row r="127" spans="1:4" x14ac:dyDescent="0.2">
      <c r="A127" s="79" t="s">
        <v>472</v>
      </c>
      <c r="B127" s="79" t="s">
        <v>491</v>
      </c>
      <c r="C127" s="79" t="s">
        <v>476</v>
      </c>
      <c r="D127" s="79" t="s">
        <v>3261</v>
      </c>
    </row>
    <row r="128" spans="1:4" x14ac:dyDescent="0.2">
      <c r="A128" s="79" t="s">
        <v>472</v>
      </c>
      <c r="B128" s="79" t="s">
        <v>491</v>
      </c>
      <c r="C128" s="79" t="s">
        <v>423</v>
      </c>
      <c r="D128" s="79" t="s">
        <v>3262</v>
      </c>
    </row>
    <row r="129" spans="1:4" x14ac:dyDescent="0.2">
      <c r="A129" s="79" t="s">
        <v>472</v>
      </c>
      <c r="B129" s="79" t="s">
        <v>3263</v>
      </c>
      <c r="C129" s="79" t="s">
        <v>492</v>
      </c>
      <c r="D129" s="79" t="s">
        <v>3264</v>
      </c>
    </row>
    <row r="130" spans="1:4" x14ac:dyDescent="0.2">
      <c r="A130" s="79" t="s">
        <v>472</v>
      </c>
      <c r="B130" s="79" t="s">
        <v>3263</v>
      </c>
      <c r="C130" s="79" t="s">
        <v>476</v>
      </c>
      <c r="D130" s="79" t="s">
        <v>3265</v>
      </c>
    </row>
    <row r="131" spans="1:4" x14ac:dyDescent="0.2">
      <c r="A131" s="79" t="s">
        <v>472</v>
      </c>
      <c r="B131" s="79" t="s">
        <v>3263</v>
      </c>
      <c r="C131" s="79" t="s">
        <v>423</v>
      </c>
      <c r="D131" s="79" t="s">
        <v>3266</v>
      </c>
    </row>
    <row r="132" spans="1:4" x14ac:dyDescent="0.2">
      <c r="A132" s="79" t="s">
        <v>472</v>
      </c>
      <c r="B132" s="79" t="s">
        <v>493</v>
      </c>
      <c r="C132" s="79"/>
      <c r="D132" s="79" t="s">
        <v>3267</v>
      </c>
    </row>
    <row r="133" spans="1:4" x14ac:dyDescent="0.2">
      <c r="A133" s="79" t="s">
        <v>472</v>
      </c>
      <c r="B133" s="79" t="s">
        <v>493</v>
      </c>
      <c r="C133" s="79" t="s">
        <v>494</v>
      </c>
      <c r="D133" s="79" t="s">
        <v>3268</v>
      </c>
    </row>
    <row r="134" spans="1:4" x14ac:dyDescent="0.2">
      <c r="A134" s="79" t="s">
        <v>472</v>
      </c>
      <c r="B134" s="79" t="s">
        <v>493</v>
      </c>
      <c r="C134" s="79" t="s">
        <v>495</v>
      </c>
      <c r="D134" s="79" t="s">
        <v>3269</v>
      </c>
    </row>
    <row r="135" spans="1:4" x14ac:dyDescent="0.2">
      <c r="A135" s="79" t="s">
        <v>472</v>
      </c>
      <c r="B135" s="79" t="s">
        <v>493</v>
      </c>
      <c r="C135" s="79" t="s">
        <v>496</v>
      </c>
      <c r="D135" s="79" t="s">
        <v>3270</v>
      </c>
    </row>
    <row r="136" spans="1:4" x14ac:dyDescent="0.2">
      <c r="A136" s="79" t="s">
        <v>472</v>
      </c>
      <c r="B136" s="79" t="s">
        <v>493</v>
      </c>
      <c r="C136" s="79" t="s">
        <v>497</v>
      </c>
      <c r="D136" s="79" t="s">
        <v>3271</v>
      </c>
    </row>
    <row r="137" spans="1:4" x14ac:dyDescent="0.2">
      <c r="A137" s="79" t="s">
        <v>472</v>
      </c>
      <c r="B137" s="79" t="s">
        <v>493</v>
      </c>
      <c r="C137" s="79" t="s">
        <v>498</v>
      </c>
      <c r="D137" s="79" t="s">
        <v>3272</v>
      </c>
    </row>
    <row r="138" spans="1:4" x14ac:dyDescent="0.2">
      <c r="A138" s="79" t="s">
        <v>472</v>
      </c>
      <c r="B138" s="79" t="s">
        <v>493</v>
      </c>
      <c r="C138" s="79" t="s">
        <v>482</v>
      </c>
      <c r="D138" s="79" t="s">
        <v>3273</v>
      </c>
    </row>
    <row r="139" spans="1:4" x14ac:dyDescent="0.2">
      <c r="A139" s="79" t="s">
        <v>472</v>
      </c>
      <c r="B139" s="79" t="s">
        <v>493</v>
      </c>
      <c r="C139" s="79" t="s">
        <v>475</v>
      </c>
      <c r="D139" s="79" t="s">
        <v>3274</v>
      </c>
    </row>
    <row r="140" spans="1:4" x14ac:dyDescent="0.2">
      <c r="A140" s="79" t="s">
        <v>472</v>
      </c>
      <c r="B140" s="79" t="s">
        <v>493</v>
      </c>
      <c r="C140" s="79" t="s">
        <v>423</v>
      </c>
      <c r="D140" s="79" t="s">
        <v>3275</v>
      </c>
    </row>
    <row r="141" spans="1:4" x14ac:dyDescent="0.2">
      <c r="A141" s="79" t="s">
        <v>472</v>
      </c>
      <c r="B141" s="79" t="s">
        <v>493</v>
      </c>
      <c r="C141" s="79" t="s">
        <v>499</v>
      </c>
      <c r="D141" s="79" t="s">
        <v>3276</v>
      </c>
    </row>
    <row r="142" spans="1:4" x14ac:dyDescent="0.2">
      <c r="A142" s="79" t="s">
        <v>472</v>
      </c>
      <c r="B142" s="79" t="s">
        <v>3277</v>
      </c>
      <c r="C142" s="79"/>
      <c r="D142" s="79" t="s">
        <v>3278</v>
      </c>
    </row>
    <row r="143" spans="1:4" x14ac:dyDescent="0.2">
      <c r="A143" s="79" t="s">
        <v>472</v>
      </c>
      <c r="B143" s="79" t="s">
        <v>3277</v>
      </c>
      <c r="C143" s="79" t="s">
        <v>494</v>
      </c>
      <c r="D143" s="79" t="s">
        <v>3279</v>
      </c>
    </row>
    <row r="144" spans="1:4" x14ac:dyDescent="0.2">
      <c r="A144" s="79" t="s">
        <v>472</v>
      </c>
      <c r="B144" s="79" t="s">
        <v>3277</v>
      </c>
      <c r="C144" s="79" t="s">
        <v>495</v>
      </c>
      <c r="D144" s="79" t="s">
        <v>3280</v>
      </c>
    </row>
    <row r="145" spans="1:4" x14ac:dyDescent="0.2">
      <c r="A145" s="79" t="s">
        <v>472</v>
      </c>
      <c r="B145" s="79" t="s">
        <v>3277</v>
      </c>
      <c r="C145" s="79" t="s">
        <v>496</v>
      </c>
      <c r="D145" s="79" t="s">
        <v>3281</v>
      </c>
    </row>
    <row r="146" spans="1:4" x14ac:dyDescent="0.2">
      <c r="A146" s="79" t="s">
        <v>472</v>
      </c>
      <c r="B146" s="79" t="s">
        <v>3277</v>
      </c>
      <c r="C146" s="79" t="s">
        <v>497</v>
      </c>
      <c r="D146" s="79" t="s">
        <v>3282</v>
      </c>
    </row>
    <row r="147" spans="1:4" x14ac:dyDescent="0.2">
      <c r="A147" s="79" t="s">
        <v>472</v>
      </c>
      <c r="B147" s="79" t="s">
        <v>3277</v>
      </c>
      <c r="C147" s="79" t="s">
        <v>423</v>
      </c>
      <c r="D147" s="79" t="s">
        <v>3283</v>
      </c>
    </row>
    <row r="148" spans="1:4" x14ac:dyDescent="0.2">
      <c r="A148" s="79" t="s">
        <v>472</v>
      </c>
      <c r="B148" s="79" t="s">
        <v>3277</v>
      </c>
      <c r="C148" s="79" t="s">
        <v>499</v>
      </c>
      <c r="D148" s="79" t="s">
        <v>3284</v>
      </c>
    </row>
    <row r="149" spans="1:4" x14ac:dyDescent="0.2">
      <c r="A149" s="79" t="s">
        <v>472</v>
      </c>
      <c r="B149" s="79" t="s">
        <v>500</v>
      </c>
      <c r="C149" s="79" t="s">
        <v>501</v>
      </c>
      <c r="D149" s="79" t="s">
        <v>3285</v>
      </c>
    </row>
    <row r="150" spans="1:4" x14ac:dyDescent="0.2">
      <c r="A150" s="79" t="s">
        <v>472</v>
      </c>
      <c r="B150" s="79" t="s">
        <v>500</v>
      </c>
      <c r="C150" s="79" t="s">
        <v>502</v>
      </c>
      <c r="D150" s="79" t="s">
        <v>3286</v>
      </c>
    </row>
    <row r="151" spans="1:4" x14ac:dyDescent="0.2">
      <c r="A151" s="79" t="s">
        <v>472</v>
      </c>
      <c r="B151" s="79" t="s">
        <v>500</v>
      </c>
      <c r="C151" s="79" t="s">
        <v>503</v>
      </c>
      <c r="D151" s="79" t="s">
        <v>3287</v>
      </c>
    </row>
    <row r="152" spans="1:4" x14ac:dyDescent="0.2">
      <c r="A152" s="79" t="s">
        <v>472</v>
      </c>
      <c r="B152" s="79" t="s">
        <v>500</v>
      </c>
      <c r="C152" s="79" t="s">
        <v>504</v>
      </c>
      <c r="D152" s="79" t="s">
        <v>3288</v>
      </c>
    </row>
    <row r="153" spans="1:4" x14ac:dyDescent="0.2">
      <c r="A153" s="79" t="s">
        <v>472</v>
      </c>
      <c r="B153" s="79" t="s">
        <v>500</v>
      </c>
      <c r="C153" s="79" t="s">
        <v>505</v>
      </c>
      <c r="D153" s="79" t="s">
        <v>3289</v>
      </c>
    </row>
    <row r="154" spans="1:4" x14ac:dyDescent="0.2">
      <c r="A154" s="79" t="s">
        <v>472</v>
      </c>
      <c r="B154" s="79" t="s">
        <v>500</v>
      </c>
      <c r="C154" s="79" t="s">
        <v>423</v>
      </c>
      <c r="D154" s="79" t="s">
        <v>3290</v>
      </c>
    </row>
    <row r="155" spans="1:4" x14ac:dyDescent="0.2">
      <c r="A155" s="79" t="s">
        <v>472</v>
      </c>
      <c r="B155" s="79" t="s">
        <v>3291</v>
      </c>
      <c r="C155" s="79" t="s">
        <v>3292</v>
      </c>
      <c r="D155" s="79" t="s">
        <v>3293</v>
      </c>
    </row>
    <row r="156" spans="1:4" x14ac:dyDescent="0.2">
      <c r="A156" s="79" t="s">
        <v>472</v>
      </c>
      <c r="B156" s="79" t="s">
        <v>3291</v>
      </c>
      <c r="C156" s="79" t="s">
        <v>3294</v>
      </c>
      <c r="D156" s="79" t="s">
        <v>3295</v>
      </c>
    </row>
    <row r="157" spans="1:4" x14ac:dyDescent="0.2">
      <c r="A157" s="79" t="s">
        <v>472</v>
      </c>
      <c r="B157" s="79" t="s">
        <v>3291</v>
      </c>
      <c r="C157" s="79" t="s">
        <v>3296</v>
      </c>
      <c r="D157" s="79" t="s">
        <v>3297</v>
      </c>
    </row>
    <row r="158" spans="1:4" x14ac:dyDescent="0.2">
      <c r="A158" s="79" t="s">
        <v>472</v>
      </c>
      <c r="B158" s="79" t="s">
        <v>506</v>
      </c>
      <c r="C158" s="79"/>
      <c r="D158" s="79" t="s">
        <v>3298</v>
      </c>
    </row>
    <row r="159" spans="1:4" x14ac:dyDescent="0.2">
      <c r="A159" s="79" t="s">
        <v>472</v>
      </c>
      <c r="B159" s="79" t="s">
        <v>506</v>
      </c>
      <c r="C159" s="79" t="s">
        <v>507</v>
      </c>
      <c r="D159" s="79" t="s">
        <v>3299</v>
      </c>
    </row>
    <row r="160" spans="1:4" x14ac:dyDescent="0.2">
      <c r="A160" s="79" t="s">
        <v>472</v>
      </c>
      <c r="B160" s="79" t="s">
        <v>506</v>
      </c>
      <c r="C160" s="79" t="s">
        <v>482</v>
      </c>
      <c r="D160" s="79" t="s">
        <v>3300</v>
      </c>
    </row>
    <row r="161" spans="1:4" x14ac:dyDescent="0.2">
      <c r="A161" s="79" t="s">
        <v>472</v>
      </c>
      <c r="B161" s="79" t="s">
        <v>506</v>
      </c>
      <c r="C161" s="79" t="s">
        <v>475</v>
      </c>
      <c r="D161" s="79" t="s">
        <v>3301</v>
      </c>
    </row>
    <row r="162" spans="1:4" x14ac:dyDescent="0.2">
      <c r="A162" s="79" t="s">
        <v>472</v>
      </c>
      <c r="B162" s="79" t="s">
        <v>506</v>
      </c>
      <c r="C162" s="79" t="s">
        <v>508</v>
      </c>
      <c r="D162" s="79" t="s">
        <v>3302</v>
      </c>
    </row>
    <row r="163" spans="1:4" x14ac:dyDescent="0.2">
      <c r="A163" s="79" t="s">
        <v>472</v>
      </c>
      <c r="B163" s="79" t="s">
        <v>506</v>
      </c>
      <c r="C163" s="79" t="s">
        <v>423</v>
      </c>
      <c r="D163" s="79" t="s">
        <v>3303</v>
      </c>
    </row>
    <row r="164" spans="1:4" x14ac:dyDescent="0.2">
      <c r="A164" s="79" t="s">
        <v>472</v>
      </c>
      <c r="B164" s="79" t="s">
        <v>506</v>
      </c>
      <c r="C164" s="79" t="s">
        <v>509</v>
      </c>
      <c r="D164" s="79" t="s">
        <v>3304</v>
      </c>
    </row>
    <row r="165" spans="1:4" x14ac:dyDescent="0.2">
      <c r="A165" s="79" t="s">
        <v>472</v>
      </c>
      <c r="B165" s="79" t="s">
        <v>506</v>
      </c>
      <c r="C165" s="79" t="s">
        <v>510</v>
      </c>
      <c r="D165" s="79" t="s">
        <v>3305</v>
      </c>
    </row>
    <row r="166" spans="1:4" x14ac:dyDescent="0.2">
      <c r="A166" s="79" t="s">
        <v>472</v>
      </c>
      <c r="B166" s="79" t="s">
        <v>3306</v>
      </c>
      <c r="C166" s="79" t="s">
        <v>507</v>
      </c>
      <c r="D166" s="79" t="s">
        <v>3307</v>
      </c>
    </row>
    <row r="167" spans="1:4" x14ac:dyDescent="0.2">
      <c r="A167" s="79" t="s">
        <v>472</v>
      </c>
      <c r="B167" s="79" t="s">
        <v>3306</v>
      </c>
      <c r="C167" s="79" t="s">
        <v>423</v>
      </c>
      <c r="D167" s="79" t="s">
        <v>3308</v>
      </c>
    </row>
    <row r="168" spans="1:4" x14ac:dyDescent="0.2">
      <c r="A168" s="79" t="s">
        <v>472</v>
      </c>
      <c r="B168" s="79" t="s">
        <v>3306</v>
      </c>
      <c r="C168" s="79" t="s">
        <v>509</v>
      </c>
      <c r="D168" s="79" t="s">
        <v>3309</v>
      </c>
    </row>
    <row r="169" spans="1:4" x14ac:dyDescent="0.2">
      <c r="A169" s="79" t="s">
        <v>472</v>
      </c>
      <c r="B169" s="79" t="s">
        <v>3310</v>
      </c>
      <c r="C169" s="79"/>
      <c r="D169" s="79" t="s">
        <v>3311</v>
      </c>
    </row>
    <row r="170" spans="1:4" x14ac:dyDescent="0.2">
      <c r="A170" s="79" t="s">
        <v>472</v>
      </c>
      <c r="B170" s="79" t="s">
        <v>3310</v>
      </c>
      <c r="C170" s="79" t="s">
        <v>3220</v>
      </c>
      <c r="D170" s="79" t="s">
        <v>3312</v>
      </c>
    </row>
    <row r="171" spans="1:4" x14ac:dyDescent="0.2">
      <c r="A171" s="79" t="s">
        <v>472</v>
      </c>
      <c r="B171" s="79" t="s">
        <v>3310</v>
      </c>
      <c r="C171" s="79" t="s">
        <v>3313</v>
      </c>
      <c r="D171" s="79" t="s">
        <v>3314</v>
      </c>
    </row>
    <row r="172" spans="1:4" x14ac:dyDescent="0.2">
      <c r="A172" s="79" t="s">
        <v>472</v>
      </c>
      <c r="B172" s="79" t="s">
        <v>3310</v>
      </c>
      <c r="C172" s="79" t="s">
        <v>3315</v>
      </c>
      <c r="D172" s="79" t="s">
        <v>3316</v>
      </c>
    </row>
    <row r="173" spans="1:4" x14ac:dyDescent="0.2">
      <c r="A173" s="79" t="s">
        <v>472</v>
      </c>
      <c r="B173" s="79" t="s">
        <v>3310</v>
      </c>
      <c r="C173" s="79" t="s">
        <v>3317</v>
      </c>
      <c r="D173" s="79" t="s">
        <v>3318</v>
      </c>
    </row>
    <row r="174" spans="1:4" x14ac:dyDescent="0.2">
      <c r="A174" s="79" t="s">
        <v>472</v>
      </c>
      <c r="B174" s="79" t="s">
        <v>3310</v>
      </c>
      <c r="C174" s="79" t="s">
        <v>3319</v>
      </c>
      <c r="D174" s="79" t="s">
        <v>3320</v>
      </c>
    </row>
    <row r="175" spans="1:4" x14ac:dyDescent="0.2">
      <c r="A175" s="79" t="s">
        <v>472</v>
      </c>
      <c r="B175" s="79" t="s">
        <v>3310</v>
      </c>
      <c r="C175" s="79" t="s">
        <v>3321</v>
      </c>
      <c r="D175" s="79" t="s">
        <v>3322</v>
      </c>
    </row>
    <row r="176" spans="1:4" x14ac:dyDescent="0.2">
      <c r="A176" s="79" t="s">
        <v>472</v>
      </c>
      <c r="B176" s="79" t="s">
        <v>3310</v>
      </c>
      <c r="C176" s="79" t="s">
        <v>3323</v>
      </c>
      <c r="D176" s="79" t="s">
        <v>3324</v>
      </c>
    </row>
    <row r="177" spans="1:4" x14ac:dyDescent="0.2">
      <c r="A177" s="79" t="s">
        <v>472</v>
      </c>
      <c r="B177" s="79" t="s">
        <v>3310</v>
      </c>
      <c r="C177" s="79" t="s">
        <v>3325</v>
      </c>
      <c r="D177" s="79" t="s">
        <v>3326</v>
      </c>
    </row>
    <row r="178" spans="1:4" x14ac:dyDescent="0.2">
      <c r="A178" s="79" t="s">
        <v>472</v>
      </c>
      <c r="B178" s="79" t="s">
        <v>3310</v>
      </c>
      <c r="C178" s="79" t="s">
        <v>3327</v>
      </c>
      <c r="D178" s="79" t="s">
        <v>3328</v>
      </c>
    </row>
    <row r="179" spans="1:4" x14ac:dyDescent="0.2">
      <c r="A179" s="79" t="s">
        <v>472</v>
      </c>
      <c r="B179" s="79" t="s">
        <v>3310</v>
      </c>
      <c r="C179" s="79" t="s">
        <v>3329</v>
      </c>
      <c r="D179" s="79" t="s">
        <v>3330</v>
      </c>
    </row>
    <row r="180" spans="1:4" x14ac:dyDescent="0.2">
      <c r="A180" s="79" t="s">
        <v>472</v>
      </c>
      <c r="B180" s="79" t="s">
        <v>3310</v>
      </c>
      <c r="C180" s="79" t="s">
        <v>3331</v>
      </c>
      <c r="D180" s="79" t="s">
        <v>3332</v>
      </c>
    </row>
    <row r="181" spans="1:4" x14ac:dyDescent="0.2">
      <c r="A181" s="79" t="s">
        <v>472</v>
      </c>
      <c r="B181" s="79" t="s">
        <v>3310</v>
      </c>
      <c r="C181" s="79" t="s">
        <v>3255</v>
      </c>
      <c r="D181" s="79" t="s">
        <v>3333</v>
      </c>
    </row>
    <row r="182" spans="1:4" x14ac:dyDescent="0.2">
      <c r="A182" s="79" t="s">
        <v>472</v>
      </c>
      <c r="B182" s="79" t="s">
        <v>3310</v>
      </c>
      <c r="C182" s="79" t="s">
        <v>3226</v>
      </c>
      <c r="D182" s="79" t="s">
        <v>3334</v>
      </c>
    </row>
    <row r="183" spans="1:4" x14ac:dyDescent="0.2">
      <c r="A183" s="79" t="s">
        <v>472</v>
      </c>
      <c r="B183" s="79" t="s">
        <v>3310</v>
      </c>
      <c r="C183" s="79" t="s">
        <v>423</v>
      </c>
      <c r="D183" s="79" t="s">
        <v>3335</v>
      </c>
    </row>
    <row r="184" spans="1:4" x14ac:dyDescent="0.2">
      <c r="A184" s="79" t="s">
        <v>472</v>
      </c>
      <c r="B184" s="79" t="s">
        <v>3310</v>
      </c>
      <c r="C184" s="79" t="s">
        <v>3336</v>
      </c>
      <c r="D184" s="79" t="s">
        <v>3337</v>
      </c>
    </row>
    <row r="185" spans="1:4" x14ac:dyDescent="0.2">
      <c r="A185" s="79" t="s">
        <v>472</v>
      </c>
      <c r="B185" s="79" t="s">
        <v>3310</v>
      </c>
      <c r="C185" s="79" t="s">
        <v>3232</v>
      </c>
      <c r="D185" s="79" t="s">
        <v>3338</v>
      </c>
    </row>
    <row r="186" spans="1:4" x14ac:dyDescent="0.2">
      <c r="A186" s="79" t="s">
        <v>472</v>
      </c>
      <c r="B186" s="79" t="s">
        <v>511</v>
      </c>
      <c r="C186" s="79"/>
      <c r="D186" s="79" t="s">
        <v>3339</v>
      </c>
    </row>
    <row r="187" spans="1:4" x14ac:dyDescent="0.2">
      <c r="A187" s="79" t="s">
        <v>472</v>
      </c>
      <c r="B187" s="79" t="s">
        <v>511</v>
      </c>
      <c r="C187" s="79" t="s">
        <v>512</v>
      </c>
      <c r="D187" s="79" t="s">
        <v>3340</v>
      </c>
    </row>
    <row r="188" spans="1:4" x14ac:dyDescent="0.2">
      <c r="A188" s="79" t="s">
        <v>472</v>
      </c>
      <c r="B188" s="79" t="s">
        <v>511</v>
      </c>
      <c r="C188" s="79" t="s">
        <v>513</v>
      </c>
      <c r="D188" s="79" t="s">
        <v>3341</v>
      </c>
    </row>
    <row r="189" spans="1:4" x14ac:dyDescent="0.2">
      <c r="A189" s="79" t="s">
        <v>472</v>
      </c>
      <c r="B189" s="79" t="s">
        <v>511</v>
      </c>
      <c r="C189" s="79" t="s">
        <v>514</v>
      </c>
      <c r="D189" s="79" t="s">
        <v>3342</v>
      </c>
    </row>
    <row r="190" spans="1:4" x14ac:dyDescent="0.2">
      <c r="A190" s="79" t="s">
        <v>472</v>
      </c>
      <c r="B190" s="79" t="s">
        <v>511</v>
      </c>
      <c r="C190" s="79" t="s">
        <v>489</v>
      </c>
      <c r="D190" s="79" t="s">
        <v>3343</v>
      </c>
    </row>
    <row r="191" spans="1:4" x14ac:dyDescent="0.2">
      <c r="A191" s="79" t="s">
        <v>472</v>
      </c>
      <c r="B191" s="79" t="s">
        <v>511</v>
      </c>
      <c r="C191" s="79" t="s">
        <v>423</v>
      </c>
      <c r="D191" s="79" t="s">
        <v>3344</v>
      </c>
    </row>
    <row r="192" spans="1:4" x14ac:dyDescent="0.2">
      <c r="A192" s="79" t="s">
        <v>472</v>
      </c>
      <c r="B192" s="79" t="s">
        <v>511</v>
      </c>
      <c r="C192" s="79" t="s">
        <v>515</v>
      </c>
      <c r="D192" s="79" t="s">
        <v>3345</v>
      </c>
    </row>
    <row r="193" spans="1:4" x14ac:dyDescent="0.2">
      <c r="A193" s="79" t="s">
        <v>472</v>
      </c>
      <c r="B193" s="79" t="s">
        <v>511</v>
      </c>
      <c r="C193" s="79" t="s">
        <v>516</v>
      </c>
      <c r="D193" s="79" t="s">
        <v>3346</v>
      </c>
    </row>
    <row r="194" spans="1:4" x14ac:dyDescent="0.2">
      <c r="A194" s="79" t="s">
        <v>472</v>
      </c>
      <c r="B194" s="79" t="s">
        <v>3347</v>
      </c>
      <c r="C194" s="79" t="s">
        <v>512</v>
      </c>
      <c r="D194" s="79" t="s">
        <v>3348</v>
      </c>
    </row>
    <row r="195" spans="1:4" x14ac:dyDescent="0.2">
      <c r="A195" s="79" t="s">
        <v>472</v>
      </c>
      <c r="B195" s="79" t="s">
        <v>3347</v>
      </c>
      <c r="C195" s="79" t="s">
        <v>3319</v>
      </c>
      <c r="D195" s="79" t="s">
        <v>3349</v>
      </c>
    </row>
    <row r="196" spans="1:4" x14ac:dyDescent="0.2">
      <c r="A196" s="79" t="s">
        <v>472</v>
      </c>
      <c r="B196" s="79" t="s">
        <v>3347</v>
      </c>
      <c r="C196" s="79" t="s">
        <v>3321</v>
      </c>
      <c r="D196" s="79" t="s">
        <v>3350</v>
      </c>
    </row>
    <row r="197" spans="1:4" x14ac:dyDescent="0.2">
      <c r="A197" s="79" t="s">
        <v>472</v>
      </c>
      <c r="B197" s="79" t="s">
        <v>3347</v>
      </c>
      <c r="C197" s="79" t="s">
        <v>515</v>
      </c>
      <c r="D197" s="79" t="s">
        <v>3351</v>
      </c>
    </row>
    <row r="198" spans="1:4" x14ac:dyDescent="0.2">
      <c r="A198" s="79" t="s">
        <v>472</v>
      </c>
      <c r="B198" s="79" t="s">
        <v>3352</v>
      </c>
      <c r="C198" s="79"/>
      <c r="D198" s="79" t="s">
        <v>3353</v>
      </c>
    </row>
    <row r="199" spans="1:4" x14ac:dyDescent="0.2">
      <c r="A199" s="79" t="s">
        <v>472</v>
      </c>
      <c r="B199" s="79" t="s">
        <v>3352</v>
      </c>
      <c r="C199" s="79" t="s">
        <v>3354</v>
      </c>
      <c r="D199" s="79" t="s">
        <v>3355</v>
      </c>
    </row>
    <row r="200" spans="1:4" x14ac:dyDescent="0.2">
      <c r="A200" s="79" t="s">
        <v>472</v>
      </c>
      <c r="B200" s="79" t="s">
        <v>3352</v>
      </c>
      <c r="C200" s="79" t="s">
        <v>3356</v>
      </c>
      <c r="D200" s="79" t="s">
        <v>3357</v>
      </c>
    </row>
    <row r="201" spans="1:4" x14ac:dyDescent="0.2">
      <c r="A201" s="79" t="s">
        <v>472</v>
      </c>
      <c r="B201" s="79" t="s">
        <v>3352</v>
      </c>
      <c r="C201" s="79" t="s">
        <v>3358</v>
      </c>
      <c r="D201" s="79" t="s">
        <v>3359</v>
      </c>
    </row>
    <row r="202" spans="1:4" x14ac:dyDescent="0.2">
      <c r="A202" s="79" t="s">
        <v>472</v>
      </c>
      <c r="B202" s="79" t="s">
        <v>3352</v>
      </c>
      <c r="C202" s="79" t="s">
        <v>423</v>
      </c>
      <c r="D202" s="79" t="s">
        <v>3360</v>
      </c>
    </row>
    <row r="203" spans="1:4" x14ac:dyDescent="0.2">
      <c r="A203" s="79" t="s">
        <v>472</v>
      </c>
      <c r="B203" s="79" t="s">
        <v>517</v>
      </c>
      <c r="C203" s="79"/>
      <c r="D203" s="79" t="s">
        <v>3361</v>
      </c>
    </row>
    <row r="204" spans="1:4" x14ac:dyDescent="0.2">
      <c r="A204" s="79" t="s">
        <v>472</v>
      </c>
      <c r="B204" s="79" t="s">
        <v>517</v>
      </c>
      <c r="C204" s="79" t="s">
        <v>518</v>
      </c>
      <c r="D204" s="79" t="s">
        <v>3362</v>
      </c>
    </row>
    <row r="205" spans="1:4" x14ac:dyDescent="0.2">
      <c r="A205" s="79" t="s">
        <v>472</v>
      </c>
      <c r="B205" s="79" t="s">
        <v>517</v>
      </c>
      <c r="C205" s="79" t="s">
        <v>519</v>
      </c>
      <c r="D205" s="79" t="s">
        <v>3363</v>
      </c>
    </row>
    <row r="206" spans="1:4" x14ac:dyDescent="0.2">
      <c r="A206" s="79" t="s">
        <v>472</v>
      </c>
      <c r="B206" s="79" t="s">
        <v>517</v>
      </c>
      <c r="C206" s="79" t="s">
        <v>520</v>
      </c>
      <c r="D206" s="79" t="s">
        <v>3364</v>
      </c>
    </row>
    <row r="207" spans="1:4" x14ac:dyDescent="0.2">
      <c r="A207" s="79" t="s">
        <v>472</v>
      </c>
      <c r="B207" s="79" t="s">
        <v>517</v>
      </c>
      <c r="C207" s="79" t="s">
        <v>521</v>
      </c>
      <c r="D207" s="79" t="s">
        <v>3365</v>
      </c>
    </row>
    <row r="208" spans="1:4" x14ac:dyDescent="0.2">
      <c r="A208" s="79" t="s">
        <v>472</v>
      </c>
      <c r="B208" s="79" t="s">
        <v>517</v>
      </c>
      <c r="C208" s="79" t="s">
        <v>514</v>
      </c>
      <c r="D208" s="79" t="s">
        <v>3366</v>
      </c>
    </row>
    <row r="209" spans="1:4" x14ac:dyDescent="0.2">
      <c r="A209" s="79" t="s">
        <v>472</v>
      </c>
      <c r="B209" s="79" t="s">
        <v>517</v>
      </c>
      <c r="C209" s="79" t="s">
        <v>423</v>
      </c>
      <c r="D209" s="79" t="s">
        <v>3367</v>
      </c>
    </row>
    <row r="210" spans="1:4" x14ac:dyDescent="0.2">
      <c r="A210" s="79" t="s">
        <v>472</v>
      </c>
      <c r="B210" s="79" t="s">
        <v>498</v>
      </c>
      <c r="C210" s="79" t="s">
        <v>520</v>
      </c>
      <c r="D210" s="79" t="s">
        <v>3368</v>
      </c>
    </row>
    <row r="211" spans="1:4" x14ac:dyDescent="0.2">
      <c r="A211" s="79" t="s">
        <v>472</v>
      </c>
      <c r="B211" s="79" t="s">
        <v>498</v>
      </c>
      <c r="C211" s="79" t="s">
        <v>521</v>
      </c>
      <c r="D211" s="79" t="s">
        <v>3369</v>
      </c>
    </row>
    <row r="212" spans="1:4" x14ac:dyDescent="0.2">
      <c r="A212" s="79" t="s">
        <v>472</v>
      </c>
      <c r="B212" s="79" t="s">
        <v>498</v>
      </c>
      <c r="C212" s="79" t="s">
        <v>514</v>
      </c>
      <c r="D212" s="79" t="s">
        <v>3370</v>
      </c>
    </row>
    <row r="213" spans="1:4" x14ac:dyDescent="0.2">
      <c r="A213" s="79" t="s">
        <v>472</v>
      </c>
      <c r="B213" s="79" t="s">
        <v>3371</v>
      </c>
      <c r="C213" s="79"/>
      <c r="D213" s="79" t="s">
        <v>3372</v>
      </c>
    </row>
    <row r="214" spans="1:4" x14ac:dyDescent="0.2">
      <c r="A214" s="79" t="s">
        <v>472</v>
      </c>
      <c r="B214" s="79" t="s">
        <v>3371</v>
      </c>
      <c r="C214" s="79" t="s">
        <v>3319</v>
      </c>
      <c r="D214" s="79" t="s">
        <v>3373</v>
      </c>
    </row>
    <row r="215" spans="1:4" x14ac:dyDescent="0.2">
      <c r="A215" s="79" t="s">
        <v>472</v>
      </c>
      <c r="B215" s="79" t="s">
        <v>3371</v>
      </c>
      <c r="C215" s="79" t="s">
        <v>3321</v>
      </c>
      <c r="D215" s="79" t="s">
        <v>3374</v>
      </c>
    </row>
    <row r="216" spans="1:4" x14ac:dyDescent="0.2">
      <c r="A216" s="79" t="s">
        <v>472</v>
      </c>
      <c r="B216" s="79" t="s">
        <v>3371</v>
      </c>
      <c r="C216" s="79" t="s">
        <v>3375</v>
      </c>
      <c r="D216" s="79" t="s">
        <v>3376</v>
      </c>
    </row>
    <row r="217" spans="1:4" x14ac:dyDescent="0.2">
      <c r="A217" s="79" t="s">
        <v>472</v>
      </c>
      <c r="B217" s="79" t="s">
        <v>3371</v>
      </c>
      <c r="C217" s="79" t="s">
        <v>3377</v>
      </c>
      <c r="D217" s="79" t="s">
        <v>3378</v>
      </c>
    </row>
    <row r="218" spans="1:4" x14ac:dyDescent="0.2">
      <c r="A218" s="79" t="s">
        <v>472</v>
      </c>
      <c r="B218" s="79" t="s">
        <v>3371</v>
      </c>
      <c r="C218" s="79" t="s">
        <v>3379</v>
      </c>
      <c r="D218" s="79" t="s">
        <v>3380</v>
      </c>
    </row>
    <row r="219" spans="1:4" x14ac:dyDescent="0.2">
      <c r="A219" s="79" t="s">
        <v>472</v>
      </c>
      <c r="B219" s="79" t="s">
        <v>3371</v>
      </c>
      <c r="C219" s="79" t="s">
        <v>3381</v>
      </c>
      <c r="D219" s="79" t="s">
        <v>3382</v>
      </c>
    </row>
    <row r="220" spans="1:4" x14ac:dyDescent="0.2">
      <c r="A220" s="79" t="s">
        <v>472</v>
      </c>
      <c r="B220" s="79" t="s">
        <v>3371</v>
      </c>
      <c r="C220" s="79" t="s">
        <v>3383</v>
      </c>
      <c r="D220" s="79" t="s">
        <v>3384</v>
      </c>
    </row>
    <row r="221" spans="1:4" x14ac:dyDescent="0.2">
      <c r="A221" s="79" t="s">
        <v>472</v>
      </c>
      <c r="B221" s="79" t="s">
        <v>3371</v>
      </c>
      <c r="C221" s="79" t="s">
        <v>3385</v>
      </c>
      <c r="D221" s="79" t="s">
        <v>3386</v>
      </c>
    </row>
    <row r="222" spans="1:4" x14ac:dyDescent="0.2">
      <c r="A222" s="79" t="s">
        <v>472</v>
      </c>
      <c r="B222" s="79" t="s">
        <v>3371</v>
      </c>
      <c r="C222" s="79" t="s">
        <v>3387</v>
      </c>
      <c r="D222" s="79" t="s">
        <v>3388</v>
      </c>
    </row>
    <row r="223" spans="1:4" x14ac:dyDescent="0.2">
      <c r="A223" s="79" t="s">
        <v>472</v>
      </c>
      <c r="B223" s="79" t="s">
        <v>3371</v>
      </c>
      <c r="C223" s="79" t="s">
        <v>3389</v>
      </c>
      <c r="D223" s="79" t="s">
        <v>3390</v>
      </c>
    </row>
    <row r="224" spans="1:4" x14ac:dyDescent="0.2">
      <c r="A224" s="79" t="s">
        <v>472</v>
      </c>
      <c r="B224" s="79" t="s">
        <v>3371</v>
      </c>
      <c r="C224" s="79" t="s">
        <v>423</v>
      </c>
      <c r="D224" s="79" t="s">
        <v>3391</v>
      </c>
    </row>
    <row r="225" spans="1:4" x14ac:dyDescent="0.2">
      <c r="A225" s="79" t="s">
        <v>472</v>
      </c>
      <c r="B225" s="79" t="s">
        <v>3371</v>
      </c>
      <c r="C225" s="79" t="s">
        <v>3392</v>
      </c>
      <c r="D225" s="79" t="s">
        <v>3393</v>
      </c>
    </row>
    <row r="226" spans="1:4" x14ac:dyDescent="0.2">
      <c r="A226" s="79" t="s">
        <v>472</v>
      </c>
      <c r="B226" s="79" t="s">
        <v>522</v>
      </c>
      <c r="C226" s="79"/>
      <c r="D226" s="79" t="s">
        <v>3394</v>
      </c>
    </row>
    <row r="227" spans="1:4" x14ac:dyDescent="0.2">
      <c r="A227" s="79" t="s">
        <v>472</v>
      </c>
      <c r="B227" s="79" t="s">
        <v>522</v>
      </c>
      <c r="C227" s="79" t="s">
        <v>523</v>
      </c>
      <c r="D227" s="79" t="s">
        <v>3395</v>
      </c>
    </row>
    <row r="228" spans="1:4" x14ac:dyDescent="0.2">
      <c r="A228" s="79" t="s">
        <v>472</v>
      </c>
      <c r="B228" s="79" t="s">
        <v>522</v>
      </c>
      <c r="C228" s="79" t="s">
        <v>524</v>
      </c>
      <c r="D228" s="79" t="s">
        <v>3396</v>
      </c>
    </row>
    <row r="229" spans="1:4" x14ac:dyDescent="0.2">
      <c r="A229" s="79" t="s">
        <v>472</v>
      </c>
      <c r="B229" s="79" t="s">
        <v>522</v>
      </c>
      <c r="C229" s="79" t="s">
        <v>525</v>
      </c>
      <c r="D229" s="79" t="s">
        <v>3397</v>
      </c>
    </row>
    <row r="230" spans="1:4" x14ac:dyDescent="0.2">
      <c r="A230" s="79" t="s">
        <v>472</v>
      </c>
      <c r="B230" s="79" t="s">
        <v>522</v>
      </c>
      <c r="C230" s="79" t="s">
        <v>526</v>
      </c>
      <c r="D230" s="79" t="s">
        <v>3398</v>
      </c>
    </row>
    <row r="231" spans="1:4" x14ac:dyDescent="0.2">
      <c r="A231" s="79" t="s">
        <v>472</v>
      </c>
      <c r="B231" s="79" t="s">
        <v>522</v>
      </c>
      <c r="C231" s="79" t="s">
        <v>527</v>
      </c>
      <c r="D231" s="79" t="s">
        <v>3399</v>
      </c>
    </row>
    <row r="232" spans="1:4" x14ac:dyDescent="0.2">
      <c r="A232" s="79" t="s">
        <v>472</v>
      </c>
      <c r="B232" s="79" t="s">
        <v>522</v>
      </c>
      <c r="C232" s="79" t="s">
        <v>423</v>
      </c>
      <c r="D232" s="79" t="s">
        <v>3400</v>
      </c>
    </row>
    <row r="233" spans="1:4" x14ac:dyDescent="0.2">
      <c r="A233" s="79" t="s">
        <v>472</v>
      </c>
      <c r="B233" s="79" t="s">
        <v>528</v>
      </c>
      <c r="C233" s="79"/>
      <c r="D233" s="79" t="s">
        <v>3401</v>
      </c>
    </row>
    <row r="234" spans="1:4" x14ac:dyDescent="0.2">
      <c r="A234" s="79" t="s">
        <v>472</v>
      </c>
      <c r="B234" s="79" t="s">
        <v>528</v>
      </c>
      <c r="C234" s="79" t="s">
        <v>529</v>
      </c>
      <c r="D234" s="79" t="s">
        <v>3402</v>
      </c>
    </row>
    <row r="235" spans="1:4" x14ac:dyDescent="0.2">
      <c r="A235" s="79" t="s">
        <v>472</v>
      </c>
      <c r="B235" s="79" t="s">
        <v>528</v>
      </c>
      <c r="C235" s="79" t="s">
        <v>530</v>
      </c>
      <c r="D235" s="79" t="s">
        <v>3403</v>
      </c>
    </row>
    <row r="236" spans="1:4" x14ac:dyDescent="0.2">
      <c r="A236" s="79" t="s">
        <v>472</v>
      </c>
      <c r="B236" s="79" t="s">
        <v>528</v>
      </c>
      <c r="C236" s="79" t="s">
        <v>531</v>
      </c>
      <c r="D236" s="79" t="s">
        <v>3404</v>
      </c>
    </row>
    <row r="237" spans="1:4" x14ac:dyDescent="0.2">
      <c r="A237" s="79" t="s">
        <v>472</v>
      </c>
      <c r="B237" s="79" t="s">
        <v>528</v>
      </c>
      <c r="C237" s="79" t="s">
        <v>532</v>
      </c>
      <c r="D237" s="79" t="s">
        <v>3405</v>
      </c>
    </row>
    <row r="238" spans="1:4" x14ac:dyDescent="0.2">
      <c r="A238" s="79" t="s">
        <v>472</v>
      </c>
      <c r="B238" s="79" t="s">
        <v>528</v>
      </c>
      <c r="C238" s="79" t="s">
        <v>533</v>
      </c>
      <c r="D238" s="79" t="s">
        <v>3406</v>
      </c>
    </row>
    <row r="239" spans="1:4" x14ac:dyDescent="0.2">
      <c r="A239" s="79" t="s">
        <v>472</v>
      </c>
      <c r="B239" s="79" t="s">
        <v>528</v>
      </c>
      <c r="C239" s="79" t="s">
        <v>534</v>
      </c>
      <c r="D239" s="79" t="s">
        <v>3407</v>
      </c>
    </row>
    <row r="240" spans="1:4" x14ac:dyDescent="0.2">
      <c r="A240" s="79" t="s">
        <v>472</v>
      </c>
      <c r="B240" s="79" t="s">
        <v>528</v>
      </c>
      <c r="C240" s="79" t="s">
        <v>423</v>
      </c>
      <c r="D240" s="79" t="s">
        <v>3408</v>
      </c>
    </row>
    <row r="241" spans="1:4" x14ac:dyDescent="0.2">
      <c r="A241" s="79" t="s">
        <v>472</v>
      </c>
      <c r="B241" s="79" t="s">
        <v>528</v>
      </c>
      <c r="C241" s="79" t="s">
        <v>535</v>
      </c>
      <c r="D241" s="79" t="s">
        <v>3409</v>
      </c>
    </row>
    <row r="242" spans="1:4" x14ac:dyDescent="0.2">
      <c r="A242" s="79" t="s">
        <v>472</v>
      </c>
      <c r="B242" s="79" t="s">
        <v>3410</v>
      </c>
      <c r="C242" s="79"/>
      <c r="D242" s="79" t="s">
        <v>3411</v>
      </c>
    </row>
    <row r="243" spans="1:4" x14ac:dyDescent="0.2">
      <c r="A243" s="79" t="s">
        <v>472</v>
      </c>
      <c r="B243" s="79" t="s">
        <v>3410</v>
      </c>
      <c r="C243" s="79" t="s">
        <v>3412</v>
      </c>
      <c r="D243" s="79" t="s">
        <v>3413</v>
      </c>
    </row>
    <row r="244" spans="1:4" x14ac:dyDescent="0.2">
      <c r="A244" s="79" t="s">
        <v>472</v>
      </c>
      <c r="B244" s="79" t="s">
        <v>3410</v>
      </c>
      <c r="C244" s="79" t="s">
        <v>3414</v>
      </c>
      <c r="D244" s="79" t="s">
        <v>3415</v>
      </c>
    </row>
    <row r="245" spans="1:4" x14ac:dyDescent="0.2">
      <c r="A245" s="79" t="s">
        <v>472</v>
      </c>
      <c r="B245" s="79" t="s">
        <v>3410</v>
      </c>
      <c r="C245" s="79" t="s">
        <v>3416</v>
      </c>
      <c r="D245" s="79" t="s">
        <v>3417</v>
      </c>
    </row>
    <row r="246" spans="1:4" x14ac:dyDescent="0.2">
      <c r="A246" s="79" t="s">
        <v>472</v>
      </c>
      <c r="B246" s="79" t="s">
        <v>3410</v>
      </c>
      <c r="C246" s="79" t="s">
        <v>3418</v>
      </c>
      <c r="D246" s="79" t="s">
        <v>3419</v>
      </c>
    </row>
    <row r="247" spans="1:4" x14ac:dyDescent="0.2">
      <c r="A247" s="79" t="s">
        <v>472</v>
      </c>
      <c r="B247" s="79" t="s">
        <v>3410</v>
      </c>
      <c r="C247" s="79" t="s">
        <v>3420</v>
      </c>
      <c r="D247" s="79" t="s">
        <v>3421</v>
      </c>
    </row>
    <row r="248" spans="1:4" x14ac:dyDescent="0.2">
      <c r="A248" s="79" t="s">
        <v>472</v>
      </c>
      <c r="B248" s="79" t="s">
        <v>3410</v>
      </c>
      <c r="C248" s="79" t="s">
        <v>423</v>
      </c>
      <c r="D248" s="79" t="s">
        <v>3422</v>
      </c>
    </row>
    <row r="249" spans="1:4" x14ac:dyDescent="0.2">
      <c r="A249" s="79" t="s">
        <v>472</v>
      </c>
      <c r="B249" s="79" t="s">
        <v>3410</v>
      </c>
      <c r="C249" s="79" t="s">
        <v>3423</v>
      </c>
      <c r="D249" s="79" t="s">
        <v>3424</v>
      </c>
    </row>
    <row r="250" spans="1:4" x14ac:dyDescent="0.2">
      <c r="A250" s="79" t="s">
        <v>472</v>
      </c>
      <c r="B250" s="79" t="s">
        <v>3410</v>
      </c>
      <c r="C250" s="79" t="s">
        <v>3425</v>
      </c>
      <c r="D250" s="79" t="s">
        <v>3426</v>
      </c>
    </row>
    <row r="251" spans="1:4" x14ac:dyDescent="0.2">
      <c r="A251" s="79" t="s">
        <v>472</v>
      </c>
      <c r="B251" s="79" t="s">
        <v>423</v>
      </c>
      <c r="C251" s="79" t="s">
        <v>423</v>
      </c>
      <c r="D251" s="79" t="s">
        <v>3427</v>
      </c>
    </row>
    <row r="252" spans="1:4" x14ac:dyDescent="0.2">
      <c r="A252" s="79" t="s">
        <v>536</v>
      </c>
      <c r="B252" s="79"/>
      <c r="C252" s="79"/>
      <c r="D252" s="79" t="s">
        <v>536</v>
      </c>
    </row>
    <row r="253" spans="1:4" x14ac:dyDescent="0.2">
      <c r="A253" s="79" t="s">
        <v>536</v>
      </c>
      <c r="B253" s="79" t="s">
        <v>537</v>
      </c>
      <c r="C253" s="79" t="s">
        <v>538</v>
      </c>
      <c r="D253" s="79" t="s">
        <v>3428</v>
      </c>
    </row>
    <row r="254" spans="1:4" x14ac:dyDescent="0.2">
      <c r="A254" s="79" t="s">
        <v>536</v>
      </c>
      <c r="B254" s="79" t="s">
        <v>537</v>
      </c>
      <c r="C254" s="79" t="s">
        <v>539</v>
      </c>
      <c r="D254" s="79" t="s">
        <v>3429</v>
      </c>
    </row>
    <row r="255" spans="1:4" x14ac:dyDescent="0.2">
      <c r="A255" s="79" t="s">
        <v>536</v>
      </c>
      <c r="B255" s="79" t="s">
        <v>537</v>
      </c>
      <c r="C255" s="79" t="s">
        <v>540</v>
      </c>
      <c r="D255" s="79" t="s">
        <v>3430</v>
      </c>
    </row>
    <row r="256" spans="1:4" x14ac:dyDescent="0.2">
      <c r="A256" s="79" t="s">
        <v>536</v>
      </c>
      <c r="B256" s="79" t="s">
        <v>537</v>
      </c>
      <c r="C256" s="79" t="s">
        <v>541</v>
      </c>
      <c r="D256" s="79" t="s">
        <v>3431</v>
      </c>
    </row>
    <row r="257" spans="1:4" x14ac:dyDescent="0.2">
      <c r="A257" s="79" t="s">
        <v>536</v>
      </c>
      <c r="B257" s="79" t="s">
        <v>537</v>
      </c>
      <c r="C257" s="79" t="s">
        <v>423</v>
      </c>
      <c r="D257" s="79" t="s">
        <v>3432</v>
      </c>
    </row>
    <row r="258" spans="1:4" x14ac:dyDescent="0.2">
      <c r="A258" s="79" t="s">
        <v>536</v>
      </c>
      <c r="B258" s="79" t="s">
        <v>542</v>
      </c>
      <c r="C258" s="79"/>
      <c r="D258" s="79" t="s">
        <v>3433</v>
      </c>
    </row>
    <row r="259" spans="1:4" x14ac:dyDescent="0.2">
      <c r="A259" s="79" t="s">
        <v>536</v>
      </c>
      <c r="B259" s="79" t="s">
        <v>542</v>
      </c>
      <c r="C259" s="79" t="s">
        <v>543</v>
      </c>
      <c r="D259" s="79" t="s">
        <v>3434</v>
      </c>
    </row>
    <row r="260" spans="1:4" x14ac:dyDescent="0.2">
      <c r="A260" s="79" t="s">
        <v>536</v>
      </c>
      <c r="B260" s="79" t="s">
        <v>542</v>
      </c>
      <c r="C260" s="79" t="s">
        <v>544</v>
      </c>
      <c r="D260" s="79" t="s">
        <v>3435</v>
      </c>
    </row>
    <row r="261" spans="1:4" x14ac:dyDescent="0.2">
      <c r="A261" s="79" t="s">
        <v>536</v>
      </c>
      <c r="B261" s="79" t="s">
        <v>542</v>
      </c>
      <c r="C261" s="79" t="s">
        <v>545</v>
      </c>
      <c r="D261" s="79" t="s">
        <v>3436</v>
      </c>
    </row>
    <row r="262" spans="1:4" x14ac:dyDescent="0.2">
      <c r="A262" s="79" t="s">
        <v>536</v>
      </c>
      <c r="B262" s="79" t="s">
        <v>542</v>
      </c>
      <c r="C262" s="79" t="s">
        <v>546</v>
      </c>
      <c r="D262" s="79" t="s">
        <v>3437</v>
      </c>
    </row>
    <row r="263" spans="1:4" x14ac:dyDescent="0.2">
      <c r="A263" s="79" t="s">
        <v>536</v>
      </c>
      <c r="B263" s="79" t="s">
        <v>542</v>
      </c>
      <c r="C263" s="79" t="s">
        <v>547</v>
      </c>
      <c r="D263" s="79" t="s">
        <v>3438</v>
      </c>
    </row>
    <row r="264" spans="1:4" x14ac:dyDescent="0.2">
      <c r="A264" s="79" t="s">
        <v>536</v>
      </c>
      <c r="B264" s="79" t="s">
        <v>542</v>
      </c>
      <c r="C264" s="79" t="s">
        <v>548</v>
      </c>
      <c r="D264" s="79" t="s">
        <v>3439</v>
      </c>
    </row>
    <row r="265" spans="1:4" x14ac:dyDescent="0.2">
      <c r="A265" s="79" t="s">
        <v>536</v>
      </c>
      <c r="B265" s="79" t="s">
        <v>542</v>
      </c>
      <c r="C265" s="79" t="s">
        <v>549</v>
      </c>
      <c r="D265" s="79" t="s">
        <v>3440</v>
      </c>
    </row>
    <row r="266" spans="1:4" x14ac:dyDescent="0.2">
      <c r="A266" s="79" t="s">
        <v>536</v>
      </c>
      <c r="B266" s="79" t="s">
        <v>542</v>
      </c>
      <c r="C266" s="79" t="s">
        <v>550</v>
      </c>
      <c r="D266" s="79" t="s">
        <v>3441</v>
      </c>
    </row>
    <row r="267" spans="1:4" x14ac:dyDescent="0.2">
      <c r="A267" s="79" t="s">
        <v>536</v>
      </c>
      <c r="B267" s="79" t="s">
        <v>542</v>
      </c>
      <c r="C267" s="79" t="s">
        <v>551</v>
      </c>
      <c r="D267" s="79" t="s">
        <v>3442</v>
      </c>
    </row>
    <row r="268" spans="1:4" x14ac:dyDescent="0.2">
      <c r="A268" s="79" t="s">
        <v>536</v>
      </c>
      <c r="B268" s="79" t="s">
        <v>542</v>
      </c>
      <c r="C268" s="79" t="s">
        <v>540</v>
      </c>
      <c r="D268" s="79" t="s">
        <v>3443</v>
      </c>
    </row>
    <row r="269" spans="1:4" x14ac:dyDescent="0.2">
      <c r="A269" s="79" t="s">
        <v>536</v>
      </c>
      <c r="B269" s="79" t="s">
        <v>542</v>
      </c>
      <c r="C269" s="79" t="s">
        <v>552</v>
      </c>
      <c r="D269" s="79" t="s">
        <v>3444</v>
      </c>
    </row>
    <row r="270" spans="1:4" x14ac:dyDescent="0.2">
      <c r="A270" s="79" t="s">
        <v>536</v>
      </c>
      <c r="B270" s="79" t="s">
        <v>542</v>
      </c>
      <c r="C270" s="79" t="s">
        <v>553</v>
      </c>
      <c r="D270" s="79" t="s">
        <v>3445</v>
      </c>
    </row>
    <row r="271" spans="1:4" x14ac:dyDescent="0.2">
      <c r="A271" s="79" t="s">
        <v>536</v>
      </c>
      <c r="B271" s="79" t="s">
        <v>542</v>
      </c>
      <c r="C271" s="79" t="s">
        <v>554</v>
      </c>
      <c r="D271" s="79" t="s">
        <v>3446</v>
      </c>
    </row>
    <row r="272" spans="1:4" x14ac:dyDescent="0.2">
      <c r="A272" s="79" t="s">
        <v>536</v>
      </c>
      <c r="B272" s="79" t="s">
        <v>542</v>
      </c>
      <c r="C272" s="79" t="s">
        <v>555</v>
      </c>
      <c r="D272" s="79" t="s">
        <v>3447</v>
      </c>
    </row>
    <row r="273" spans="1:4" x14ac:dyDescent="0.2">
      <c r="A273" s="79" t="s">
        <v>536</v>
      </c>
      <c r="B273" s="79" t="s">
        <v>542</v>
      </c>
      <c r="C273" s="79" t="s">
        <v>556</v>
      </c>
      <c r="D273" s="79" t="s">
        <v>3448</v>
      </c>
    </row>
    <row r="274" spans="1:4" x14ac:dyDescent="0.2">
      <c r="A274" s="79" t="s">
        <v>536</v>
      </c>
      <c r="B274" s="79" t="s">
        <v>542</v>
      </c>
      <c r="C274" s="79" t="s">
        <v>557</v>
      </c>
      <c r="D274" s="79" t="s">
        <v>3449</v>
      </c>
    </row>
    <row r="275" spans="1:4" x14ac:dyDescent="0.2">
      <c r="A275" s="79" t="s">
        <v>536</v>
      </c>
      <c r="B275" s="79" t="s">
        <v>542</v>
      </c>
      <c r="C275" s="79" t="s">
        <v>558</v>
      </c>
      <c r="D275" s="79" t="s">
        <v>3450</v>
      </c>
    </row>
    <row r="276" spans="1:4" x14ac:dyDescent="0.2">
      <c r="A276" s="79" t="s">
        <v>536</v>
      </c>
      <c r="B276" s="79" t="s">
        <v>542</v>
      </c>
      <c r="C276" s="79" t="s">
        <v>559</v>
      </c>
      <c r="D276" s="79" t="s">
        <v>3451</v>
      </c>
    </row>
    <row r="277" spans="1:4" x14ac:dyDescent="0.2">
      <c r="A277" s="79" t="s">
        <v>536</v>
      </c>
      <c r="B277" s="79" t="s">
        <v>542</v>
      </c>
      <c r="C277" s="79" t="s">
        <v>560</v>
      </c>
      <c r="D277" s="79" t="s">
        <v>3452</v>
      </c>
    </row>
    <row r="278" spans="1:4" x14ac:dyDescent="0.2">
      <c r="A278" s="79" t="s">
        <v>536</v>
      </c>
      <c r="B278" s="79" t="s">
        <v>542</v>
      </c>
      <c r="C278" s="79" t="s">
        <v>423</v>
      </c>
      <c r="D278" s="79" t="s">
        <v>3453</v>
      </c>
    </row>
    <row r="279" spans="1:4" x14ac:dyDescent="0.2">
      <c r="A279" s="79" t="s">
        <v>536</v>
      </c>
      <c r="B279" s="79" t="s">
        <v>542</v>
      </c>
      <c r="C279" s="79" t="s">
        <v>561</v>
      </c>
      <c r="D279" s="79" t="s">
        <v>3454</v>
      </c>
    </row>
    <row r="280" spans="1:4" x14ac:dyDescent="0.2">
      <c r="A280" s="79" t="s">
        <v>536</v>
      </c>
      <c r="B280" s="79" t="s">
        <v>562</v>
      </c>
      <c r="C280" s="79"/>
      <c r="D280" s="79" t="s">
        <v>3455</v>
      </c>
    </row>
    <row r="281" spans="1:4" x14ac:dyDescent="0.2">
      <c r="A281" s="79" t="s">
        <v>536</v>
      </c>
      <c r="B281" s="79" t="s">
        <v>562</v>
      </c>
      <c r="C281" s="79" t="s">
        <v>563</v>
      </c>
      <c r="D281" s="79" t="s">
        <v>3456</v>
      </c>
    </row>
    <row r="282" spans="1:4" x14ac:dyDescent="0.2">
      <c r="A282" s="79" t="s">
        <v>536</v>
      </c>
      <c r="B282" s="79" t="s">
        <v>562</v>
      </c>
      <c r="C282" s="79" t="s">
        <v>564</v>
      </c>
      <c r="D282" s="79" t="s">
        <v>3457</v>
      </c>
    </row>
    <row r="283" spans="1:4" x14ac:dyDescent="0.2">
      <c r="A283" s="79" t="s">
        <v>536</v>
      </c>
      <c r="B283" s="79" t="s">
        <v>562</v>
      </c>
      <c r="C283" s="79" t="s">
        <v>3458</v>
      </c>
      <c r="D283" s="79" t="s">
        <v>3459</v>
      </c>
    </row>
    <row r="284" spans="1:4" x14ac:dyDescent="0.2">
      <c r="A284" s="79" t="s">
        <v>536</v>
      </c>
      <c r="B284" s="79" t="s">
        <v>562</v>
      </c>
      <c r="C284" s="79" t="s">
        <v>423</v>
      </c>
      <c r="D284" s="79" t="s">
        <v>3460</v>
      </c>
    </row>
    <row r="285" spans="1:4" x14ac:dyDescent="0.2">
      <c r="A285" s="79" t="s">
        <v>536</v>
      </c>
      <c r="B285" s="79" t="s">
        <v>566</v>
      </c>
      <c r="C285" s="79" t="s">
        <v>567</v>
      </c>
      <c r="D285" s="79" t="s">
        <v>3461</v>
      </c>
    </row>
    <row r="286" spans="1:4" x14ac:dyDescent="0.2">
      <c r="A286" s="79" t="s">
        <v>536</v>
      </c>
      <c r="B286" s="79" t="s">
        <v>566</v>
      </c>
      <c r="C286" s="79" t="s">
        <v>565</v>
      </c>
      <c r="D286" s="79" t="s">
        <v>3462</v>
      </c>
    </row>
    <row r="287" spans="1:4" x14ac:dyDescent="0.2">
      <c r="A287" s="79" t="s">
        <v>536</v>
      </c>
      <c r="B287" s="79" t="s">
        <v>566</v>
      </c>
      <c r="C287" s="79" t="s">
        <v>423</v>
      </c>
      <c r="D287" s="79" t="s">
        <v>3463</v>
      </c>
    </row>
    <row r="288" spans="1:4" x14ac:dyDescent="0.2">
      <c r="A288" s="79" t="s">
        <v>536</v>
      </c>
      <c r="B288" s="79" t="s">
        <v>568</v>
      </c>
      <c r="C288" s="79"/>
      <c r="D288" s="79" t="s">
        <v>3464</v>
      </c>
    </row>
    <row r="289" spans="1:4" x14ac:dyDescent="0.2">
      <c r="A289" s="79" t="s">
        <v>536</v>
      </c>
      <c r="B289" s="79" t="s">
        <v>568</v>
      </c>
      <c r="C289" s="79" t="s">
        <v>547</v>
      </c>
      <c r="D289" s="79" t="s">
        <v>3465</v>
      </c>
    </row>
    <row r="290" spans="1:4" x14ac:dyDescent="0.2">
      <c r="A290" s="79" t="s">
        <v>536</v>
      </c>
      <c r="B290" s="79" t="s">
        <v>568</v>
      </c>
      <c r="C290" s="79" t="s">
        <v>569</v>
      </c>
      <c r="D290" s="79" t="s">
        <v>3466</v>
      </c>
    </row>
    <row r="291" spans="1:4" x14ac:dyDescent="0.2">
      <c r="A291" s="79" t="s">
        <v>536</v>
      </c>
      <c r="B291" s="79" t="s">
        <v>568</v>
      </c>
      <c r="C291" s="79" t="s">
        <v>423</v>
      </c>
      <c r="D291" s="79" t="s">
        <v>3467</v>
      </c>
    </row>
    <row r="292" spans="1:4" x14ac:dyDescent="0.2">
      <c r="A292" s="79" t="s">
        <v>536</v>
      </c>
      <c r="B292" s="79" t="s">
        <v>570</v>
      </c>
      <c r="C292" s="79" t="s">
        <v>571</v>
      </c>
      <c r="D292" s="79" t="s">
        <v>3468</v>
      </c>
    </row>
    <row r="293" spans="1:4" x14ac:dyDescent="0.2">
      <c r="A293" s="79" t="s">
        <v>536</v>
      </c>
      <c r="B293" s="79" t="s">
        <v>570</v>
      </c>
      <c r="C293" s="79" t="s">
        <v>563</v>
      </c>
      <c r="D293" s="79" t="s">
        <v>3469</v>
      </c>
    </row>
    <row r="294" spans="1:4" x14ac:dyDescent="0.2">
      <c r="A294" s="79" t="s">
        <v>536</v>
      </c>
      <c r="B294" s="79" t="s">
        <v>570</v>
      </c>
      <c r="C294" s="79" t="s">
        <v>564</v>
      </c>
      <c r="D294" s="79" t="s">
        <v>3470</v>
      </c>
    </row>
    <row r="295" spans="1:4" x14ac:dyDescent="0.2">
      <c r="A295" s="79" t="s">
        <v>536</v>
      </c>
      <c r="B295" s="79" t="s">
        <v>570</v>
      </c>
      <c r="C295" s="79" t="s">
        <v>3458</v>
      </c>
      <c r="D295" s="79" t="s">
        <v>3471</v>
      </c>
    </row>
    <row r="296" spans="1:4" x14ac:dyDescent="0.2">
      <c r="A296" s="79" t="s">
        <v>536</v>
      </c>
      <c r="B296" s="79" t="s">
        <v>570</v>
      </c>
      <c r="C296" s="79" t="s">
        <v>423</v>
      </c>
      <c r="D296" s="79" t="s">
        <v>3472</v>
      </c>
    </row>
    <row r="297" spans="1:4" x14ac:dyDescent="0.2">
      <c r="A297" s="79" t="s">
        <v>536</v>
      </c>
      <c r="B297" s="79" t="s">
        <v>572</v>
      </c>
      <c r="C297" s="79"/>
      <c r="D297" s="79" t="s">
        <v>3473</v>
      </c>
    </row>
    <row r="298" spans="1:4" x14ac:dyDescent="0.2">
      <c r="A298" s="79" t="s">
        <v>536</v>
      </c>
      <c r="B298" s="79" t="s">
        <v>572</v>
      </c>
      <c r="C298" s="79" t="s">
        <v>573</v>
      </c>
      <c r="D298" s="79" t="s">
        <v>3474</v>
      </c>
    </row>
    <row r="299" spans="1:4" x14ac:dyDescent="0.2">
      <c r="A299" s="79" t="s">
        <v>536</v>
      </c>
      <c r="B299" s="79" t="s">
        <v>572</v>
      </c>
      <c r="C299" s="79" t="s">
        <v>3475</v>
      </c>
      <c r="D299" s="79" t="s">
        <v>3476</v>
      </c>
    </row>
    <row r="300" spans="1:4" x14ac:dyDescent="0.2">
      <c r="A300" s="79" t="s">
        <v>536</v>
      </c>
      <c r="B300" s="79" t="s">
        <v>572</v>
      </c>
      <c r="C300" s="79" t="s">
        <v>3458</v>
      </c>
      <c r="D300" s="79" t="s">
        <v>3477</v>
      </c>
    </row>
    <row r="301" spans="1:4" x14ac:dyDescent="0.2">
      <c r="A301" s="79" t="s">
        <v>536</v>
      </c>
      <c r="B301" s="79" t="s">
        <v>572</v>
      </c>
      <c r="C301" s="79" t="s">
        <v>423</v>
      </c>
      <c r="D301" s="79" t="s">
        <v>3478</v>
      </c>
    </row>
    <row r="302" spans="1:4" x14ac:dyDescent="0.2">
      <c r="A302" s="79" t="s">
        <v>536</v>
      </c>
      <c r="B302" s="79" t="s">
        <v>574</v>
      </c>
      <c r="C302" s="79" t="s">
        <v>575</v>
      </c>
      <c r="D302" s="79" t="s">
        <v>3479</v>
      </c>
    </row>
    <row r="303" spans="1:4" x14ac:dyDescent="0.2">
      <c r="A303" s="79" t="s">
        <v>536</v>
      </c>
      <c r="B303" s="79" t="s">
        <v>574</v>
      </c>
      <c r="C303" s="79" t="s">
        <v>565</v>
      </c>
      <c r="D303" s="79" t="s">
        <v>3480</v>
      </c>
    </row>
    <row r="304" spans="1:4" x14ac:dyDescent="0.2">
      <c r="A304" s="79" t="s">
        <v>536</v>
      </c>
      <c r="B304" s="79" t="s">
        <v>574</v>
      </c>
      <c r="C304" s="79" t="s">
        <v>576</v>
      </c>
      <c r="D304" s="79" t="s">
        <v>3481</v>
      </c>
    </row>
    <row r="305" spans="1:4" x14ac:dyDescent="0.2">
      <c r="A305" s="79" t="s">
        <v>536</v>
      </c>
      <c r="B305" s="79" t="s">
        <v>574</v>
      </c>
      <c r="C305" s="79" t="s">
        <v>423</v>
      </c>
      <c r="D305" s="79" t="s">
        <v>3482</v>
      </c>
    </row>
    <row r="306" spans="1:4" x14ac:dyDescent="0.2">
      <c r="A306" s="79" t="s">
        <v>536</v>
      </c>
      <c r="B306" s="79" t="s">
        <v>577</v>
      </c>
      <c r="C306" s="79"/>
      <c r="D306" s="79" t="s">
        <v>3483</v>
      </c>
    </row>
    <row r="307" spans="1:4" x14ac:dyDescent="0.2">
      <c r="A307" s="79" t="s">
        <v>536</v>
      </c>
      <c r="B307" s="79" t="s">
        <v>577</v>
      </c>
      <c r="C307" s="79" t="s">
        <v>578</v>
      </c>
      <c r="D307" s="79" t="s">
        <v>3484</v>
      </c>
    </row>
    <row r="308" spans="1:4" x14ac:dyDescent="0.2">
      <c r="A308" s="79" t="s">
        <v>536</v>
      </c>
      <c r="B308" s="79" t="s">
        <v>577</v>
      </c>
      <c r="C308" s="79" t="s">
        <v>579</v>
      </c>
      <c r="D308" s="79" t="s">
        <v>3485</v>
      </c>
    </row>
    <row r="309" spans="1:4" x14ac:dyDescent="0.2">
      <c r="A309" s="79" t="s">
        <v>536</v>
      </c>
      <c r="B309" s="79" t="s">
        <v>577</v>
      </c>
      <c r="C309" s="79" t="s">
        <v>580</v>
      </c>
      <c r="D309" s="79" t="s">
        <v>3486</v>
      </c>
    </row>
    <row r="310" spans="1:4" x14ac:dyDescent="0.2">
      <c r="A310" s="79" t="s">
        <v>536</v>
      </c>
      <c r="B310" s="79" t="s">
        <v>577</v>
      </c>
      <c r="C310" s="79" t="s">
        <v>581</v>
      </c>
      <c r="D310" s="79" t="s">
        <v>3487</v>
      </c>
    </row>
    <row r="311" spans="1:4" x14ac:dyDescent="0.2">
      <c r="A311" s="79" t="s">
        <v>536</v>
      </c>
      <c r="B311" s="79" t="s">
        <v>577</v>
      </c>
      <c r="C311" s="79" t="s">
        <v>582</v>
      </c>
      <c r="D311" s="79" t="s">
        <v>3488</v>
      </c>
    </row>
    <row r="312" spans="1:4" x14ac:dyDescent="0.2">
      <c r="A312" s="79" t="s">
        <v>536</v>
      </c>
      <c r="B312" s="79" t="s">
        <v>577</v>
      </c>
      <c r="C312" s="79" t="s">
        <v>423</v>
      </c>
      <c r="D312" s="79" t="s">
        <v>3489</v>
      </c>
    </row>
    <row r="313" spans="1:4" x14ac:dyDescent="0.2">
      <c r="A313" s="79" t="s">
        <v>536</v>
      </c>
      <c r="B313" s="79" t="s">
        <v>583</v>
      </c>
      <c r="C313" s="79" t="s">
        <v>584</v>
      </c>
      <c r="D313" s="79" t="s">
        <v>3490</v>
      </c>
    </row>
    <row r="314" spans="1:4" x14ac:dyDescent="0.2">
      <c r="A314" s="79" t="s">
        <v>536</v>
      </c>
      <c r="B314" s="79" t="s">
        <v>583</v>
      </c>
      <c r="C314" s="79" t="s">
        <v>585</v>
      </c>
      <c r="D314" s="79" t="s">
        <v>3491</v>
      </c>
    </row>
    <row r="315" spans="1:4" x14ac:dyDescent="0.2">
      <c r="A315" s="79" t="s">
        <v>536</v>
      </c>
      <c r="B315" s="79" t="s">
        <v>583</v>
      </c>
      <c r="C315" s="79" t="s">
        <v>586</v>
      </c>
      <c r="D315" s="79" t="s">
        <v>3492</v>
      </c>
    </row>
    <row r="316" spans="1:4" x14ac:dyDescent="0.2">
      <c r="A316" s="79" t="s">
        <v>536</v>
      </c>
      <c r="B316" s="79" t="s">
        <v>583</v>
      </c>
      <c r="C316" s="79" t="s">
        <v>423</v>
      </c>
      <c r="D316" s="79" t="s">
        <v>3493</v>
      </c>
    </row>
    <row r="317" spans="1:4" x14ac:dyDescent="0.2">
      <c r="A317" s="79" t="s">
        <v>536</v>
      </c>
      <c r="B317" s="79" t="s">
        <v>587</v>
      </c>
      <c r="C317" s="79"/>
      <c r="D317" s="79" t="s">
        <v>3494</v>
      </c>
    </row>
    <row r="318" spans="1:4" x14ac:dyDescent="0.2">
      <c r="A318" s="79" t="s">
        <v>536</v>
      </c>
      <c r="B318" s="79" t="s">
        <v>587</v>
      </c>
      <c r="C318" s="79" t="s">
        <v>588</v>
      </c>
      <c r="D318" s="79" t="s">
        <v>3495</v>
      </c>
    </row>
    <row r="319" spans="1:4" x14ac:dyDescent="0.2">
      <c r="A319" s="79" t="s">
        <v>536</v>
      </c>
      <c r="B319" s="79" t="s">
        <v>587</v>
      </c>
      <c r="C319" s="79" t="s">
        <v>589</v>
      </c>
      <c r="D319" s="79" t="s">
        <v>3496</v>
      </c>
    </row>
    <row r="320" spans="1:4" x14ac:dyDescent="0.2">
      <c r="A320" s="79" t="s">
        <v>536</v>
      </c>
      <c r="B320" s="79" t="s">
        <v>587</v>
      </c>
      <c r="C320" s="79" t="s">
        <v>423</v>
      </c>
      <c r="D320" s="79" t="s">
        <v>3497</v>
      </c>
    </row>
    <row r="321" spans="1:4" x14ac:dyDescent="0.2">
      <c r="A321" s="79" t="s">
        <v>536</v>
      </c>
      <c r="B321" s="79" t="s">
        <v>423</v>
      </c>
      <c r="C321" s="79" t="s">
        <v>423</v>
      </c>
      <c r="D321" s="79" t="s">
        <v>3498</v>
      </c>
    </row>
    <row r="322" spans="1:4" x14ac:dyDescent="0.2">
      <c r="A322" s="79" t="s">
        <v>590</v>
      </c>
      <c r="B322" s="79"/>
      <c r="C322" s="79"/>
      <c r="D322" s="79" t="s">
        <v>590</v>
      </c>
    </row>
    <row r="323" spans="1:4" x14ac:dyDescent="0.2">
      <c r="A323" s="79" t="s">
        <v>590</v>
      </c>
      <c r="B323" s="79" t="s">
        <v>591</v>
      </c>
      <c r="C323" s="79" t="s">
        <v>592</v>
      </c>
      <c r="D323" s="79" t="s">
        <v>3499</v>
      </c>
    </row>
    <row r="324" spans="1:4" x14ac:dyDescent="0.2">
      <c r="A324" s="79" t="s">
        <v>590</v>
      </c>
      <c r="B324" s="79" t="s">
        <v>591</v>
      </c>
      <c r="C324" s="79" t="s">
        <v>589</v>
      </c>
      <c r="D324" s="79" t="s">
        <v>3500</v>
      </c>
    </row>
    <row r="325" spans="1:4" x14ac:dyDescent="0.2">
      <c r="A325" s="79" t="s">
        <v>590</v>
      </c>
      <c r="B325" s="79" t="s">
        <v>591</v>
      </c>
      <c r="C325" s="79" t="s">
        <v>593</v>
      </c>
      <c r="D325" s="79" t="s">
        <v>3501</v>
      </c>
    </row>
    <row r="326" spans="1:4" x14ac:dyDescent="0.2">
      <c r="A326" s="79" t="s">
        <v>590</v>
      </c>
      <c r="B326" s="79" t="s">
        <v>591</v>
      </c>
      <c r="C326" s="79" t="s">
        <v>594</v>
      </c>
      <c r="D326" s="79" t="s">
        <v>3502</v>
      </c>
    </row>
    <row r="327" spans="1:4" x14ac:dyDescent="0.2">
      <c r="A327" s="79" t="s">
        <v>590</v>
      </c>
      <c r="B327" s="79" t="s">
        <v>591</v>
      </c>
      <c r="C327" s="79" t="s">
        <v>423</v>
      </c>
      <c r="D327" s="79" t="s">
        <v>3503</v>
      </c>
    </row>
    <row r="328" spans="1:4" x14ac:dyDescent="0.2">
      <c r="A328" s="79" t="s">
        <v>590</v>
      </c>
      <c r="B328" s="79" t="s">
        <v>591</v>
      </c>
      <c r="C328" s="79" t="s">
        <v>595</v>
      </c>
      <c r="D328" s="79" t="s">
        <v>3504</v>
      </c>
    </row>
    <row r="329" spans="1:4" x14ac:dyDescent="0.2">
      <c r="A329" s="79" t="s">
        <v>590</v>
      </c>
      <c r="B329" s="79" t="s">
        <v>501</v>
      </c>
      <c r="C329" s="79" t="s">
        <v>573</v>
      </c>
      <c r="D329" s="79" t="s">
        <v>3505</v>
      </c>
    </row>
    <row r="330" spans="1:4" x14ac:dyDescent="0.2">
      <c r="A330" s="79" t="s">
        <v>590</v>
      </c>
      <c r="B330" s="79" t="s">
        <v>501</v>
      </c>
      <c r="C330" s="79" t="s">
        <v>423</v>
      </c>
      <c r="D330" s="79" t="s">
        <v>3506</v>
      </c>
    </row>
    <row r="331" spans="1:4" x14ac:dyDescent="0.2">
      <c r="A331" s="79" t="s">
        <v>590</v>
      </c>
      <c r="B331" s="79" t="s">
        <v>596</v>
      </c>
      <c r="C331" s="79"/>
      <c r="D331" s="79" t="s">
        <v>3507</v>
      </c>
    </row>
    <row r="332" spans="1:4" x14ac:dyDescent="0.2">
      <c r="A332" s="79" t="s">
        <v>590</v>
      </c>
      <c r="B332" s="79" t="s">
        <v>596</v>
      </c>
      <c r="C332" s="79" t="s">
        <v>597</v>
      </c>
      <c r="D332" s="79" t="s">
        <v>3508</v>
      </c>
    </row>
    <row r="333" spans="1:4" x14ac:dyDescent="0.2">
      <c r="A333" s="79" t="s">
        <v>590</v>
      </c>
      <c r="B333" s="79" t="s">
        <v>596</v>
      </c>
      <c r="C333" s="79" t="s">
        <v>598</v>
      </c>
      <c r="D333" s="79" t="s">
        <v>3509</v>
      </c>
    </row>
    <row r="334" spans="1:4" x14ac:dyDescent="0.2">
      <c r="A334" s="79" t="s">
        <v>590</v>
      </c>
      <c r="B334" s="79" t="s">
        <v>596</v>
      </c>
      <c r="C334" s="79" t="s">
        <v>599</v>
      </c>
      <c r="D334" s="79" t="s">
        <v>3510</v>
      </c>
    </row>
    <row r="335" spans="1:4" x14ac:dyDescent="0.2">
      <c r="A335" s="79" t="s">
        <v>590</v>
      </c>
      <c r="B335" s="79" t="s">
        <v>596</v>
      </c>
      <c r="C335" s="79" t="s">
        <v>600</v>
      </c>
      <c r="D335" s="79" t="s">
        <v>3511</v>
      </c>
    </row>
    <row r="336" spans="1:4" x14ac:dyDescent="0.2">
      <c r="A336" s="79" t="s">
        <v>590</v>
      </c>
      <c r="B336" s="79" t="s">
        <v>596</v>
      </c>
      <c r="C336" s="79" t="s">
        <v>601</v>
      </c>
      <c r="D336" s="79" t="s">
        <v>3512</v>
      </c>
    </row>
    <row r="337" spans="1:4" x14ac:dyDescent="0.2">
      <c r="A337" s="79" t="s">
        <v>590</v>
      </c>
      <c r="B337" s="79" t="s">
        <v>596</v>
      </c>
      <c r="C337" s="79" t="s">
        <v>602</v>
      </c>
      <c r="D337" s="79" t="s">
        <v>3513</v>
      </c>
    </row>
    <row r="338" spans="1:4" x14ac:dyDescent="0.2">
      <c r="A338" s="79" t="s">
        <v>590</v>
      </c>
      <c r="B338" s="79" t="s">
        <v>596</v>
      </c>
      <c r="C338" s="79" t="s">
        <v>603</v>
      </c>
      <c r="D338" s="79" t="s">
        <v>3514</v>
      </c>
    </row>
    <row r="339" spans="1:4" x14ac:dyDescent="0.2">
      <c r="A339" s="79" t="s">
        <v>590</v>
      </c>
      <c r="B339" s="79" t="s">
        <v>596</v>
      </c>
      <c r="C339" s="79" t="s">
        <v>565</v>
      </c>
      <c r="D339" s="79" t="s">
        <v>3515</v>
      </c>
    </row>
    <row r="340" spans="1:4" x14ac:dyDescent="0.2">
      <c r="A340" s="79" t="s">
        <v>590</v>
      </c>
      <c r="B340" s="79" t="s">
        <v>596</v>
      </c>
      <c r="C340" s="79" t="s">
        <v>604</v>
      </c>
      <c r="D340" s="79" t="s">
        <v>3516</v>
      </c>
    </row>
    <row r="341" spans="1:4" x14ac:dyDescent="0.2">
      <c r="A341" s="79" t="s">
        <v>590</v>
      </c>
      <c r="B341" s="79" t="s">
        <v>596</v>
      </c>
      <c r="C341" s="79" t="s">
        <v>576</v>
      </c>
      <c r="D341" s="79" t="s">
        <v>3517</v>
      </c>
    </row>
    <row r="342" spans="1:4" x14ac:dyDescent="0.2">
      <c r="A342" s="79" t="s">
        <v>590</v>
      </c>
      <c r="B342" s="79" t="s">
        <v>596</v>
      </c>
      <c r="C342" s="79" t="s">
        <v>423</v>
      </c>
      <c r="D342" s="79" t="s">
        <v>3518</v>
      </c>
    </row>
    <row r="343" spans="1:4" x14ac:dyDescent="0.2">
      <c r="A343" s="79" t="s">
        <v>590</v>
      </c>
      <c r="B343" s="79" t="s">
        <v>596</v>
      </c>
      <c r="C343" s="79" t="s">
        <v>605</v>
      </c>
      <c r="D343" s="79" t="s">
        <v>3519</v>
      </c>
    </row>
    <row r="344" spans="1:4" x14ac:dyDescent="0.2">
      <c r="A344" s="79" t="s">
        <v>590</v>
      </c>
      <c r="B344" s="79" t="s">
        <v>606</v>
      </c>
      <c r="C344" s="79" t="s">
        <v>607</v>
      </c>
      <c r="D344" s="79" t="s">
        <v>3520</v>
      </c>
    </row>
    <row r="345" spans="1:4" x14ac:dyDescent="0.2">
      <c r="A345" s="79" t="s">
        <v>590</v>
      </c>
      <c r="B345" s="79" t="s">
        <v>606</v>
      </c>
      <c r="C345" s="79" t="s">
        <v>578</v>
      </c>
      <c r="D345" s="79" t="s">
        <v>3521</v>
      </c>
    </row>
    <row r="346" spans="1:4" x14ac:dyDescent="0.2">
      <c r="A346" s="79" t="s">
        <v>590</v>
      </c>
      <c r="B346" s="79" t="s">
        <v>606</v>
      </c>
      <c r="C346" s="79" t="s">
        <v>581</v>
      </c>
      <c r="D346" s="79" t="s">
        <v>3522</v>
      </c>
    </row>
    <row r="347" spans="1:4" x14ac:dyDescent="0.2">
      <c r="A347" s="79" t="s">
        <v>590</v>
      </c>
      <c r="B347" s="79" t="s">
        <v>606</v>
      </c>
      <c r="C347" s="79" t="s">
        <v>582</v>
      </c>
      <c r="D347" s="79" t="s">
        <v>3523</v>
      </c>
    </row>
    <row r="348" spans="1:4" x14ac:dyDescent="0.2">
      <c r="A348" s="79" t="s">
        <v>590</v>
      </c>
      <c r="B348" s="79" t="s">
        <v>606</v>
      </c>
      <c r="C348" s="79" t="s">
        <v>608</v>
      </c>
      <c r="D348" s="79" t="s">
        <v>3524</v>
      </c>
    </row>
    <row r="349" spans="1:4" x14ac:dyDescent="0.2">
      <c r="A349" s="79" t="s">
        <v>590</v>
      </c>
      <c r="B349" s="79" t="s">
        <v>606</v>
      </c>
      <c r="C349" s="79" t="s">
        <v>609</v>
      </c>
      <c r="D349" s="79" t="s">
        <v>3525</v>
      </c>
    </row>
    <row r="350" spans="1:4" x14ac:dyDescent="0.2">
      <c r="A350" s="79" t="s">
        <v>590</v>
      </c>
      <c r="B350" s="79" t="s">
        <v>606</v>
      </c>
      <c r="C350" s="79" t="s">
        <v>610</v>
      </c>
      <c r="D350" s="79" t="s">
        <v>3526</v>
      </c>
    </row>
    <row r="351" spans="1:4" x14ac:dyDescent="0.2">
      <c r="A351" s="79" t="s">
        <v>590</v>
      </c>
      <c r="B351" s="79" t="s">
        <v>606</v>
      </c>
      <c r="C351" s="79" t="s">
        <v>611</v>
      </c>
      <c r="D351" s="79" t="s">
        <v>3527</v>
      </c>
    </row>
    <row r="352" spans="1:4" x14ac:dyDescent="0.2">
      <c r="A352" s="79" t="s">
        <v>590</v>
      </c>
      <c r="B352" s="79" t="s">
        <v>606</v>
      </c>
      <c r="C352" s="79" t="s">
        <v>423</v>
      </c>
      <c r="D352" s="79" t="s">
        <v>3528</v>
      </c>
    </row>
    <row r="353" spans="1:4" x14ac:dyDescent="0.2">
      <c r="A353" s="79" t="s">
        <v>590</v>
      </c>
      <c r="B353" s="79" t="s">
        <v>423</v>
      </c>
      <c r="C353" s="79" t="s">
        <v>423</v>
      </c>
      <c r="D353" s="79" t="s">
        <v>3529</v>
      </c>
    </row>
    <row r="354" spans="1:4" x14ac:dyDescent="0.2">
      <c r="A354" s="79" t="s">
        <v>612</v>
      </c>
      <c r="B354" s="79"/>
      <c r="C354" s="79"/>
      <c r="D354" s="79" t="s">
        <v>612</v>
      </c>
    </row>
    <row r="355" spans="1:4" x14ac:dyDescent="0.2">
      <c r="A355" s="79" t="s">
        <v>612</v>
      </c>
      <c r="B355" s="79" t="s">
        <v>613</v>
      </c>
      <c r="C355" s="79"/>
      <c r="D355" s="79" t="s">
        <v>3530</v>
      </c>
    </row>
    <row r="356" spans="1:4" x14ac:dyDescent="0.2">
      <c r="A356" s="79" t="s">
        <v>612</v>
      </c>
      <c r="B356" s="79" t="s">
        <v>613</v>
      </c>
      <c r="C356" s="79" t="s">
        <v>614</v>
      </c>
      <c r="D356" s="79" t="s">
        <v>3531</v>
      </c>
    </row>
    <row r="357" spans="1:4" x14ac:dyDescent="0.2">
      <c r="A357" s="79" t="s">
        <v>612</v>
      </c>
      <c r="B357" s="79" t="s">
        <v>613</v>
      </c>
      <c r="C357" s="79" t="s">
        <v>615</v>
      </c>
      <c r="D357" s="79" t="s">
        <v>3532</v>
      </c>
    </row>
    <row r="358" spans="1:4" x14ac:dyDescent="0.2">
      <c r="A358" s="79" t="s">
        <v>612</v>
      </c>
      <c r="B358" s="79" t="s">
        <v>613</v>
      </c>
      <c r="C358" s="79" t="s">
        <v>616</v>
      </c>
      <c r="D358" s="79" t="s">
        <v>3533</v>
      </c>
    </row>
    <row r="359" spans="1:4" x14ac:dyDescent="0.2">
      <c r="A359" s="79" t="s">
        <v>612</v>
      </c>
      <c r="B359" s="79" t="s">
        <v>613</v>
      </c>
      <c r="C359" s="79" t="s">
        <v>617</v>
      </c>
      <c r="D359" s="79" t="s">
        <v>3534</v>
      </c>
    </row>
    <row r="360" spans="1:4" x14ac:dyDescent="0.2">
      <c r="A360" s="79" t="s">
        <v>612</v>
      </c>
      <c r="B360" s="79" t="s">
        <v>613</v>
      </c>
      <c r="C360" s="79" t="s">
        <v>423</v>
      </c>
      <c r="D360" s="79" t="s">
        <v>3535</v>
      </c>
    </row>
    <row r="361" spans="1:4" x14ac:dyDescent="0.2">
      <c r="A361" s="79" t="s">
        <v>612</v>
      </c>
      <c r="B361" s="79" t="s">
        <v>618</v>
      </c>
      <c r="C361" s="79"/>
      <c r="D361" s="79" t="s">
        <v>3536</v>
      </c>
    </row>
    <row r="362" spans="1:4" x14ac:dyDescent="0.2">
      <c r="A362" s="79" t="s">
        <v>612</v>
      </c>
      <c r="B362" s="79" t="s">
        <v>618</v>
      </c>
      <c r="C362" s="79" t="s">
        <v>619</v>
      </c>
      <c r="D362" s="79" t="s">
        <v>3537</v>
      </c>
    </row>
    <row r="363" spans="1:4" x14ac:dyDescent="0.2">
      <c r="A363" s="79" t="s">
        <v>612</v>
      </c>
      <c r="B363" s="79" t="s">
        <v>618</v>
      </c>
      <c r="C363" s="79" t="s">
        <v>620</v>
      </c>
      <c r="D363" s="79" t="s">
        <v>3538</v>
      </c>
    </row>
    <row r="364" spans="1:4" x14ac:dyDescent="0.2">
      <c r="A364" s="79" t="s">
        <v>612</v>
      </c>
      <c r="B364" s="79" t="s">
        <v>618</v>
      </c>
      <c r="C364" s="79" t="s">
        <v>621</v>
      </c>
      <c r="D364" s="79" t="s">
        <v>3539</v>
      </c>
    </row>
    <row r="365" spans="1:4" x14ac:dyDescent="0.2">
      <c r="A365" s="79" t="s">
        <v>612</v>
      </c>
      <c r="B365" s="79" t="s">
        <v>618</v>
      </c>
      <c r="C365" s="79" t="s">
        <v>622</v>
      </c>
      <c r="D365" s="79" t="s">
        <v>3540</v>
      </c>
    </row>
    <row r="366" spans="1:4" x14ac:dyDescent="0.2">
      <c r="A366" s="79" t="s">
        <v>612</v>
      </c>
      <c r="B366" s="79" t="s">
        <v>618</v>
      </c>
      <c r="C366" s="79" t="s">
        <v>623</v>
      </c>
      <c r="D366" s="79" t="s">
        <v>3541</v>
      </c>
    </row>
    <row r="367" spans="1:4" x14ac:dyDescent="0.2">
      <c r="A367" s="79" t="s">
        <v>612</v>
      </c>
      <c r="B367" s="79" t="s">
        <v>618</v>
      </c>
      <c r="C367" s="79" t="s">
        <v>624</v>
      </c>
      <c r="D367" s="79" t="s">
        <v>3542</v>
      </c>
    </row>
    <row r="368" spans="1:4" x14ac:dyDescent="0.2">
      <c r="A368" s="79" t="s">
        <v>612</v>
      </c>
      <c r="B368" s="79" t="s">
        <v>618</v>
      </c>
      <c r="C368" s="79" t="s">
        <v>625</v>
      </c>
      <c r="D368" s="79" t="s">
        <v>3543</v>
      </c>
    </row>
    <row r="369" spans="1:4" x14ac:dyDescent="0.2">
      <c r="A369" s="79" t="s">
        <v>612</v>
      </c>
      <c r="B369" s="79" t="s">
        <v>618</v>
      </c>
      <c r="C369" s="79" t="s">
        <v>626</v>
      </c>
      <c r="D369" s="79" t="s">
        <v>3544</v>
      </c>
    </row>
    <row r="370" spans="1:4" x14ac:dyDescent="0.2">
      <c r="A370" s="79" t="s">
        <v>612</v>
      </c>
      <c r="B370" s="79" t="s">
        <v>618</v>
      </c>
      <c r="C370" s="79" t="s">
        <v>627</v>
      </c>
      <c r="D370" s="79" t="s">
        <v>3545</v>
      </c>
    </row>
    <row r="371" spans="1:4" x14ac:dyDescent="0.2">
      <c r="A371" s="79" t="s">
        <v>612</v>
      </c>
      <c r="B371" s="79" t="s">
        <v>618</v>
      </c>
      <c r="C371" s="79" t="s">
        <v>628</v>
      </c>
      <c r="D371" s="79" t="s">
        <v>3546</v>
      </c>
    </row>
    <row r="372" spans="1:4" x14ac:dyDescent="0.2">
      <c r="A372" s="79" t="s">
        <v>612</v>
      </c>
      <c r="B372" s="79" t="s">
        <v>618</v>
      </c>
      <c r="C372" s="79" t="s">
        <v>629</v>
      </c>
      <c r="D372" s="79" t="s">
        <v>3547</v>
      </c>
    </row>
    <row r="373" spans="1:4" x14ac:dyDescent="0.2">
      <c r="A373" s="79" t="s">
        <v>612</v>
      </c>
      <c r="B373" s="79" t="s">
        <v>618</v>
      </c>
      <c r="C373" s="79" t="s">
        <v>423</v>
      </c>
      <c r="D373" s="79" t="s">
        <v>3548</v>
      </c>
    </row>
    <row r="374" spans="1:4" x14ac:dyDescent="0.2">
      <c r="A374" s="79" t="s">
        <v>612</v>
      </c>
      <c r="B374" s="79" t="s">
        <v>630</v>
      </c>
      <c r="C374" s="79" t="s">
        <v>631</v>
      </c>
      <c r="D374" s="79" t="s">
        <v>3549</v>
      </c>
    </row>
    <row r="375" spans="1:4" x14ac:dyDescent="0.2">
      <c r="A375" s="79" t="s">
        <v>612</v>
      </c>
      <c r="B375" s="79" t="s">
        <v>630</v>
      </c>
      <c r="C375" s="79" t="s">
        <v>632</v>
      </c>
      <c r="D375" s="79" t="s">
        <v>3550</v>
      </c>
    </row>
    <row r="376" spans="1:4" x14ac:dyDescent="0.2">
      <c r="A376" s="79" t="s">
        <v>612</v>
      </c>
      <c r="B376" s="79" t="s">
        <v>630</v>
      </c>
      <c r="C376" s="79" t="s">
        <v>423</v>
      </c>
      <c r="D376" s="79" t="s">
        <v>3551</v>
      </c>
    </row>
    <row r="377" spans="1:4" x14ac:dyDescent="0.2">
      <c r="A377" s="79" t="s">
        <v>612</v>
      </c>
      <c r="B377" s="79" t="s">
        <v>633</v>
      </c>
      <c r="C377" s="79"/>
      <c r="D377" s="79" t="s">
        <v>3552</v>
      </c>
    </row>
    <row r="378" spans="1:4" x14ac:dyDescent="0.2">
      <c r="A378" s="79" t="s">
        <v>612</v>
      </c>
      <c r="B378" s="79" t="s">
        <v>633</v>
      </c>
      <c r="C378" s="79" t="s">
        <v>634</v>
      </c>
      <c r="D378" s="79" t="s">
        <v>3553</v>
      </c>
    </row>
    <row r="379" spans="1:4" x14ac:dyDescent="0.2">
      <c r="A379" s="79" t="s">
        <v>612</v>
      </c>
      <c r="B379" s="79" t="s">
        <v>633</v>
      </c>
      <c r="C379" s="79" t="s">
        <v>635</v>
      </c>
      <c r="D379" s="79" t="s">
        <v>3554</v>
      </c>
    </row>
    <row r="380" spans="1:4" x14ac:dyDescent="0.2">
      <c r="A380" s="79" t="s">
        <v>612</v>
      </c>
      <c r="B380" s="79" t="s">
        <v>633</v>
      </c>
      <c r="C380" s="79" t="s">
        <v>636</v>
      </c>
      <c r="D380" s="79" t="s">
        <v>3555</v>
      </c>
    </row>
    <row r="381" spans="1:4" x14ac:dyDescent="0.2">
      <c r="A381" s="79" t="s">
        <v>612</v>
      </c>
      <c r="B381" s="79" t="s">
        <v>633</v>
      </c>
      <c r="C381" s="79" t="s">
        <v>637</v>
      </c>
      <c r="D381" s="79" t="s">
        <v>3556</v>
      </c>
    </row>
    <row r="382" spans="1:4" x14ac:dyDescent="0.2">
      <c r="A382" s="79" t="s">
        <v>612</v>
      </c>
      <c r="B382" s="79" t="s">
        <v>633</v>
      </c>
      <c r="C382" s="79" t="s">
        <v>638</v>
      </c>
      <c r="D382" s="79" t="s">
        <v>3557</v>
      </c>
    </row>
    <row r="383" spans="1:4" x14ac:dyDescent="0.2">
      <c r="A383" s="79" t="s">
        <v>612</v>
      </c>
      <c r="B383" s="79" t="s">
        <v>633</v>
      </c>
      <c r="C383" s="79" t="s">
        <v>639</v>
      </c>
      <c r="D383" s="79" t="s">
        <v>3558</v>
      </c>
    </row>
    <row r="384" spans="1:4" x14ac:dyDescent="0.2">
      <c r="A384" s="79" t="s">
        <v>612</v>
      </c>
      <c r="B384" s="79" t="s">
        <v>633</v>
      </c>
      <c r="C384" s="79" t="s">
        <v>640</v>
      </c>
      <c r="D384" s="79" t="s">
        <v>3559</v>
      </c>
    </row>
    <row r="385" spans="1:4" x14ac:dyDescent="0.2">
      <c r="A385" s="79" t="s">
        <v>612</v>
      </c>
      <c r="B385" s="79" t="s">
        <v>633</v>
      </c>
      <c r="C385" s="79" t="s">
        <v>641</v>
      </c>
      <c r="D385" s="79" t="s">
        <v>3560</v>
      </c>
    </row>
    <row r="386" spans="1:4" x14ac:dyDescent="0.2">
      <c r="A386" s="79" t="s">
        <v>612</v>
      </c>
      <c r="B386" s="79" t="s">
        <v>633</v>
      </c>
      <c r="C386" s="79" t="s">
        <v>423</v>
      </c>
      <c r="D386" s="79" t="s">
        <v>3561</v>
      </c>
    </row>
    <row r="387" spans="1:4" x14ac:dyDescent="0.2">
      <c r="A387" s="79" t="s">
        <v>612</v>
      </c>
      <c r="B387" s="79" t="s">
        <v>642</v>
      </c>
      <c r="C387" s="79"/>
      <c r="D387" s="79" t="s">
        <v>3562</v>
      </c>
    </row>
    <row r="388" spans="1:4" x14ac:dyDescent="0.2">
      <c r="A388" s="79" t="s">
        <v>612</v>
      </c>
      <c r="B388" s="79" t="s">
        <v>642</v>
      </c>
      <c r="C388" s="79" t="s">
        <v>643</v>
      </c>
      <c r="D388" s="79" t="s">
        <v>3563</v>
      </c>
    </row>
    <row r="389" spans="1:4" x14ac:dyDescent="0.2">
      <c r="A389" s="79" t="s">
        <v>612</v>
      </c>
      <c r="B389" s="79" t="s">
        <v>642</v>
      </c>
      <c r="C389" s="79" t="s">
        <v>423</v>
      </c>
      <c r="D389" s="79" t="s">
        <v>3564</v>
      </c>
    </row>
    <row r="390" spans="1:4" x14ac:dyDescent="0.2">
      <c r="A390" s="79" t="s">
        <v>612</v>
      </c>
      <c r="B390" s="79" t="s">
        <v>644</v>
      </c>
      <c r="C390" s="79" t="s">
        <v>645</v>
      </c>
      <c r="D390" s="79" t="s">
        <v>3565</v>
      </c>
    </row>
    <row r="391" spans="1:4" x14ac:dyDescent="0.2">
      <c r="A391" s="79" t="s">
        <v>612</v>
      </c>
      <c r="B391" s="79" t="s">
        <v>644</v>
      </c>
      <c r="C391" s="79" t="s">
        <v>646</v>
      </c>
      <c r="D391" s="79" t="s">
        <v>3566</v>
      </c>
    </row>
    <row r="392" spans="1:4" x14ac:dyDescent="0.2">
      <c r="A392" s="79" t="s">
        <v>612</v>
      </c>
      <c r="B392" s="79" t="s">
        <v>644</v>
      </c>
      <c r="C392" s="79" t="s">
        <v>647</v>
      </c>
      <c r="D392" s="79" t="s">
        <v>3567</v>
      </c>
    </row>
    <row r="393" spans="1:4" x14ac:dyDescent="0.2">
      <c r="A393" s="79" t="s">
        <v>612</v>
      </c>
      <c r="B393" s="79" t="s">
        <v>644</v>
      </c>
      <c r="C393" s="79" t="s">
        <v>648</v>
      </c>
      <c r="D393" s="79" t="s">
        <v>3568</v>
      </c>
    </row>
    <row r="394" spans="1:4" x14ac:dyDescent="0.2">
      <c r="A394" s="79" t="s">
        <v>612</v>
      </c>
      <c r="B394" s="79" t="s">
        <v>644</v>
      </c>
      <c r="C394" s="79" t="s">
        <v>649</v>
      </c>
      <c r="D394" s="79" t="s">
        <v>3569</v>
      </c>
    </row>
    <row r="395" spans="1:4" x14ac:dyDescent="0.2">
      <c r="A395" s="79" t="s">
        <v>612</v>
      </c>
      <c r="B395" s="79" t="s">
        <v>644</v>
      </c>
      <c r="C395" s="79" t="s">
        <v>650</v>
      </c>
      <c r="D395" s="79" t="s">
        <v>3570</v>
      </c>
    </row>
    <row r="396" spans="1:4" x14ac:dyDescent="0.2">
      <c r="A396" s="79" t="s">
        <v>612</v>
      </c>
      <c r="B396" s="79" t="s">
        <v>644</v>
      </c>
      <c r="C396" s="79" t="s">
        <v>651</v>
      </c>
      <c r="D396" s="79" t="s">
        <v>3571</v>
      </c>
    </row>
    <row r="397" spans="1:4" x14ac:dyDescent="0.2">
      <c r="A397" s="79" t="s">
        <v>612</v>
      </c>
      <c r="B397" s="79" t="s">
        <v>644</v>
      </c>
      <c r="C397" s="79" t="s">
        <v>652</v>
      </c>
      <c r="D397" s="79" t="s">
        <v>3572</v>
      </c>
    </row>
    <row r="398" spans="1:4" x14ac:dyDescent="0.2">
      <c r="A398" s="79" t="s">
        <v>612</v>
      </c>
      <c r="B398" s="79" t="s">
        <v>644</v>
      </c>
      <c r="C398" s="79" t="s">
        <v>423</v>
      </c>
      <c r="D398" s="79" t="s">
        <v>3573</v>
      </c>
    </row>
    <row r="399" spans="1:4" x14ac:dyDescent="0.2">
      <c r="A399" s="79" t="s">
        <v>612</v>
      </c>
      <c r="B399" s="79" t="s">
        <v>653</v>
      </c>
      <c r="C399" s="79"/>
      <c r="D399" s="79" t="s">
        <v>3574</v>
      </c>
    </row>
    <row r="400" spans="1:4" x14ac:dyDescent="0.2">
      <c r="A400" s="79" t="s">
        <v>612</v>
      </c>
      <c r="B400" s="79" t="s">
        <v>653</v>
      </c>
      <c r="C400" s="79" t="s">
        <v>654</v>
      </c>
      <c r="D400" s="79" t="s">
        <v>3575</v>
      </c>
    </row>
    <row r="401" spans="1:4" x14ac:dyDescent="0.2">
      <c r="A401" s="79" t="s">
        <v>612</v>
      </c>
      <c r="B401" s="79" t="s">
        <v>653</v>
      </c>
      <c r="C401" s="79" t="s">
        <v>655</v>
      </c>
      <c r="D401" s="79" t="s">
        <v>3576</v>
      </c>
    </row>
    <row r="402" spans="1:4" x14ac:dyDescent="0.2">
      <c r="A402" s="79" t="s">
        <v>612</v>
      </c>
      <c r="B402" s="79" t="s">
        <v>653</v>
      </c>
      <c r="C402" s="79" t="s">
        <v>656</v>
      </c>
      <c r="D402" s="79" t="s">
        <v>3577</v>
      </c>
    </row>
    <row r="403" spans="1:4" x14ac:dyDescent="0.2">
      <c r="A403" s="79" t="s">
        <v>612</v>
      </c>
      <c r="B403" s="79" t="s">
        <v>653</v>
      </c>
      <c r="C403" s="79" t="s">
        <v>657</v>
      </c>
      <c r="D403" s="79" t="s">
        <v>3578</v>
      </c>
    </row>
    <row r="404" spans="1:4" x14ac:dyDescent="0.2">
      <c r="A404" s="79" t="s">
        <v>612</v>
      </c>
      <c r="B404" s="79" t="s">
        <v>653</v>
      </c>
      <c r="C404" s="79" t="s">
        <v>658</v>
      </c>
      <c r="D404" s="79" t="s">
        <v>3579</v>
      </c>
    </row>
    <row r="405" spans="1:4" x14ac:dyDescent="0.2">
      <c r="A405" s="79" t="s">
        <v>612</v>
      </c>
      <c r="B405" s="79" t="s">
        <v>653</v>
      </c>
      <c r="C405" s="79" t="s">
        <v>423</v>
      </c>
      <c r="D405" s="79" t="s">
        <v>3580</v>
      </c>
    </row>
    <row r="406" spans="1:4" x14ac:dyDescent="0.2">
      <c r="A406" s="79" t="s">
        <v>612</v>
      </c>
      <c r="B406" s="79" t="s">
        <v>653</v>
      </c>
      <c r="C406" s="79" t="s">
        <v>659</v>
      </c>
      <c r="D406" s="79" t="s">
        <v>3581</v>
      </c>
    </row>
    <row r="407" spans="1:4" x14ac:dyDescent="0.2">
      <c r="A407" s="79" t="s">
        <v>612</v>
      </c>
      <c r="B407" s="79" t="s">
        <v>653</v>
      </c>
      <c r="C407" s="79" t="s">
        <v>660</v>
      </c>
      <c r="D407" s="79" t="s">
        <v>3582</v>
      </c>
    </row>
    <row r="408" spans="1:4" x14ac:dyDescent="0.2">
      <c r="A408" s="79" t="s">
        <v>612</v>
      </c>
      <c r="B408" s="79" t="s">
        <v>661</v>
      </c>
      <c r="C408" s="79"/>
      <c r="D408" s="79" t="s">
        <v>3583</v>
      </c>
    </row>
    <row r="409" spans="1:4" x14ac:dyDescent="0.2">
      <c r="A409" s="79" t="s">
        <v>612</v>
      </c>
      <c r="B409" s="79" t="s">
        <v>661</v>
      </c>
      <c r="C409" s="79" t="s">
        <v>662</v>
      </c>
      <c r="D409" s="79" t="s">
        <v>3584</v>
      </c>
    </row>
    <row r="410" spans="1:4" x14ac:dyDescent="0.2">
      <c r="A410" s="79" t="s">
        <v>612</v>
      </c>
      <c r="B410" s="79" t="s">
        <v>663</v>
      </c>
      <c r="C410" s="79" t="s">
        <v>664</v>
      </c>
      <c r="D410" s="79" t="s">
        <v>3585</v>
      </c>
    </row>
    <row r="411" spans="1:4" x14ac:dyDescent="0.2">
      <c r="A411" s="79" t="s">
        <v>612</v>
      </c>
      <c r="B411" s="79" t="s">
        <v>663</v>
      </c>
      <c r="C411" s="79" t="s">
        <v>423</v>
      </c>
      <c r="D411" s="79" t="s">
        <v>3586</v>
      </c>
    </row>
    <row r="412" spans="1:4" x14ac:dyDescent="0.2">
      <c r="A412" s="79" t="s">
        <v>612</v>
      </c>
      <c r="B412" s="79" t="s">
        <v>663</v>
      </c>
      <c r="C412" s="79" t="s">
        <v>665</v>
      </c>
      <c r="D412" s="79" t="s">
        <v>3587</v>
      </c>
    </row>
    <row r="413" spans="1:4" x14ac:dyDescent="0.2">
      <c r="A413" s="79" t="s">
        <v>612</v>
      </c>
      <c r="B413" s="79" t="s">
        <v>666</v>
      </c>
      <c r="C413" s="79" t="s">
        <v>2721</v>
      </c>
      <c r="D413" s="79" t="s">
        <v>3588</v>
      </c>
    </row>
    <row r="414" spans="1:4" x14ac:dyDescent="0.2">
      <c r="A414" s="79" t="s">
        <v>612</v>
      </c>
      <c r="B414" s="79" t="s">
        <v>666</v>
      </c>
      <c r="C414" s="79" t="s">
        <v>423</v>
      </c>
      <c r="D414" s="79" t="s">
        <v>3589</v>
      </c>
    </row>
    <row r="415" spans="1:4" x14ac:dyDescent="0.2">
      <c r="A415" s="79" t="s">
        <v>612</v>
      </c>
      <c r="B415" s="79" t="s">
        <v>667</v>
      </c>
      <c r="C415" s="79"/>
      <c r="D415" s="79" t="s">
        <v>3590</v>
      </c>
    </row>
    <row r="416" spans="1:4" x14ac:dyDescent="0.2">
      <c r="A416" s="79" t="s">
        <v>612</v>
      </c>
      <c r="B416" s="79" t="s">
        <v>667</v>
      </c>
      <c r="C416" s="79" t="s">
        <v>668</v>
      </c>
      <c r="D416" s="79" t="s">
        <v>3591</v>
      </c>
    </row>
    <row r="417" spans="1:4" x14ac:dyDescent="0.2">
      <c r="A417" s="79" t="s">
        <v>612</v>
      </c>
      <c r="B417" s="79" t="s">
        <v>667</v>
      </c>
      <c r="C417" s="79" t="s">
        <v>669</v>
      </c>
      <c r="D417" s="79" t="s">
        <v>3592</v>
      </c>
    </row>
    <row r="418" spans="1:4" x14ac:dyDescent="0.2">
      <c r="A418" s="79" t="s">
        <v>612</v>
      </c>
      <c r="B418" s="79" t="s">
        <v>667</v>
      </c>
      <c r="C418" s="79" t="s">
        <v>670</v>
      </c>
      <c r="D418" s="79" t="s">
        <v>3593</v>
      </c>
    </row>
    <row r="419" spans="1:4" x14ac:dyDescent="0.2">
      <c r="A419" s="79" t="s">
        <v>612</v>
      </c>
      <c r="B419" s="79" t="s">
        <v>667</v>
      </c>
      <c r="C419" s="79" t="s">
        <v>671</v>
      </c>
      <c r="D419" s="79" t="s">
        <v>3594</v>
      </c>
    </row>
    <row r="420" spans="1:4" x14ac:dyDescent="0.2">
      <c r="A420" s="79" t="s">
        <v>612</v>
      </c>
      <c r="B420" s="79" t="s">
        <v>667</v>
      </c>
      <c r="C420" s="79" t="s">
        <v>672</v>
      </c>
      <c r="D420" s="79" t="s">
        <v>3595</v>
      </c>
    </row>
    <row r="421" spans="1:4" x14ac:dyDescent="0.2">
      <c r="A421" s="79" t="s">
        <v>612</v>
      </c>
      <c r="B421" s="79" t="s">
        <v>667</v>
      </c>
      <c r="C421" s="79" t="s">
        <v>673</v>
      </c>
      <c r="D421" s="79" t="s">
        <v>3596</v>
      </c>
    </row>
    <row r="422" spans="1:4" x14ac:dyDescent="0.2">
      <c r="A422" s="79" t="s">
        <v>612</v>
      </c>
      <c r="B422" s="79" t="s">
        <v>667</v>
      </c>
      <c r="C422" s="79" t="s">
        <v>423</v>
      </c>
      <c r="D422" s="79" t="s">
        <v>3597</v>
      </c>
    </row>
    <row r="423" spans="1:4" x14ac:dyDescent="0.2">
      <c r="A423" s="79" t="s">
        <v>612</v>
      </c>
      <c r="B423" s="79" t="s">
        <v>674</v>
      </c>
      <c r="C423" s="79"/>
      <c r="D423" s="79" t="s">
        <v>3598</v>
      </c>
    </row>
    <row r="424" spans="1:4" x14ac:dyDescent="0.2">
      <c r="A424" s="79" t="s">
        <v>612</v>
      </c>
      <c r="B424" s="79" t="s">
        <v>674</v>
      </c>
      <c r="C424" s="79" t="s">
        <v>675</v>
      </c>
      <c r="D424" s="79" t="s">
        <v>3599</v>
      </c>
    </row>
    <row r="425" spans="1:4" x14ac:dyDescent="0.2">
      <c r="A425" s="79" t="s">
        <v>612</v>
      </c>
      <c r="B425" s="79" t="s">
        <v>674</v>
      </c>
      <c r="C425" s="79" t="s">
        <v>2794</v>
      </c>
      <c r="D425" s="79" t="s">
        <v>3600</v>
      </c>
    </row>
    <row r="426" spans="1:4" x14ac:dyDescent="0.2">
      <c r="A426" s="79" t="s">
        <v>612</v>
      </c>
      <c r="B426" s="79" t="s">
        <v>674</v>
      </c>
      <c r="C426" s="79" t="s">
        <v>676</v>
      </c>
      <c r="D426" s="79" t="s">
        <v>3601</v>
      </c>
    </row>
    <row r="427" spans="1:4" x14ac:dyDescent="0.2">
      <c r="A427" s="79" t="s">
        <v>612</v>
      </c>
      <c r="B427" s="79" t="s">
        <v>674</v>
      </c>
      <c r="C427" s="79" t="s">
        <v>423</v>
      </c>
      <c r="D427" s="79" t="s">
        <v>3602</v>
      </c>
    </row>
    <row r="428" spans="1:4" x14ac:dyDescent="0.2">
      <c r="A428" s="79" t="s">
        <v>612</v>
      </c>
      <c r="B428" s="79" t="s">
        <v>677</v>
      </c>
      <c r="C428" s="79"/>
      <c r="D428" s="79" t="s">
        <v>3603</v>
      </c>
    </row>
    <row r="429" spans="1:4" x14ac:dyDescent="0.2">
      <c r="A429" s="79" t="s">
        <v>612</v>
      </c>
      <c r="B429" s="79" t="s">
        <v>677</v>
      </c>
      <c r="C429" s="79" t="s">
        <v>678</v>
      </c>
      <c r="D429" s="79" t="s">
        <v>3604</v>
      </c>
    </row>
    <row r="430" spans="1:4" x14ac:dyDescent="0.2">
      <c r="A430" s="79" t="s">
        <v>612</v>
      </c>
      <c r="B430" s="79" t="s">
        <v>677</v>
      </c>
      <c r="C430" s="79" t="s">
        <v>679</v>
      </c>
      <c r="D430" s="79" t="s">
        <v>3605</v>
      </c>
    </row>
    <row r="431" spans="1:4" x14ac:dyDescent="0.2">
      <c r="A431" s="79" t="s">
        <v>612</v>
      </c>
      <c r="B431" s="79" t="s">
        <v>677</v>
      </c>
      <c r="C431" s="79" t="s">
        <v>423</v>
      </c>
      <c r="D431" s="79" t="s">
        <v>3606</v>
      </c>
    </row>
    <row r="432" spans="1:4" x14ac:dyDescent="0.2">
      <c r="A432" s="79" t="s">
        <v>612</v>
      </c>
      <c r="B432" s="79" t="s">
        <v>680</v>
      </c>
      <c r="C432" s="79" t="s">
        <v>681</v>
      </c>
      <c r="D432" s="79" t="s">
        <v>3607</v>
      </c>
    </row>
    <row r="433" spans="1:4" x14ac:dyDescent="0.2">
      <c r="A433" s="79" t="s">
        <v>612</v>
      </c>
      <c r="B433" s="79" t="s">
        <v>680</v>
      </c>
      <c r="C433" s="79" t="s">
        <v>682</v>
      </c>
      <c r="D433" s="79" t="s">
        <v>3608</v>
      </c>
    </row>
    <row r="434" spans="1:4" x14ac:dyDescent="0.2">
      <c r="A434" s="79" t="s">
        <v>612</v>
      </c>
      <c r="B434" s="79" t="s">
        <v>680</v>
      </c>
      <c r="C434" s="79" t="s">
        <v>423</v>
      </c>
      <c r="D434" s="79" t="s">
        <v>3609</v>
      </c>
    </row>
    <row r="435" spans="1:4" x14ac:dyDescent="0.2">
      <c r="A435" s="79" t="s">
        <v>612</v>
      </c>
      <c r="B435" s="79" t="s">
        <v>683</v>
      </c>
      <c r="C435" s="79" t="s">
        <v>684</v>
      </c>
      <c r="D435" s="79" t="s">
        <v>3610</v>
      </c>
    </row>
    <row r="436" spans="1:4" x14ac:dyDescent="0.2">
      <c r="A436" s="79" t="s">
        <v>612</v>
      </c>
      <c r="B436" s="79" t="s">
        <v>683</v>
      </c>
      <c r="C436" s="79" t="s">
        <v>423</v>
      </c>
      <c r="D436" s="79" t="s">
        <v>3611</v>
      </c>
    </row>
    <row r="437" spans="1:4" x14ac:dyDescent="0.2">
      <c r="A437" s="79" t="s">
        <v>612</v>
      </c>
      <c r="B437" s="79" t="s">
        <v>683</v>
      </c>
      <c r="C437" s="79" t="s">
        <v>685</v>
      </c>
      <c r="D437" s="79" t="s">
        <v>3612</v>
      </c>
    </row>
    <row r="438" spans="1:4" x14ac:dyDescent="0.2">
      <c r="A438" s="79" t="s">
        <v>612</v>
      </c>
      <c r="B438" s="79" t="s">
        <v>686</v>
      </c>
      <c r="C438" s="79" t="s">
        <v>687</v>
      </c>
      <c r="D438" s="79" t="s">
        <v>3613</v>
      </c>
    </row>
    <row r="439" spans="1:4" x14ac:dyDescent="0.2">
      <c r="A439" s="79" t="s">
        <v>612</v>
      </c>
      <c r="B439" s="79" t="s">
        <v>686</v>
      </c>
      <c r="C439" s="79" t="s">
        <v>688</v>
      </c>
      <c r="D439" s="79" t="s">
        <v>3614</v>
      </c>
    </row>
    <row r="440" spans="1:4" x14ac:dyDescent="0.2">
      <c r="A440" s="79" t="s">
        <v>612</v>
      </c>
      <c r="B440" s="79" t="s">
        <v>686</v>
      </c>
      <c r="C440" s="79" t="s">
        <v>423</v>
      </c>
      <c r="D440" s="79" t="s">
        <v>3615</v>
      </c>
    </row>
    <row r="441" spans="1:4" x14ac:dyDescent="0.2">
      <c r="A441" s="79" t="s">
        <v>612</v>
      </c>
      <c r="B441" s="79" t="s">
        <v>686</v>
      </c>
      <c r="C441" s="79" t="s">
        <v>689</v>
      </c>
      <c r="D441" s="79" t="s">
        <v>3616</v>
      </c>
    </row>
    <row r="442" spans="1:4" x14ac:dyDescent="0.2">
      <c r="A442" s="79" t="s">
        <v>612</v>
      </c>
      <c r="B442" s="79" t="s">
        <v>686</v>
      </c>
      <c r="C442" s="79" t="s">
        <v>690</v>
      </c>
      <c r="D442" s="79" t="s">
        <v>3617</v>
      </c>
    </row>
    <row r="443" spans="1:4" x14ac:dyDescent="0.2">
      <c r="A443" s="79" t="s">
        <v>612</v>
      </c>
      <c r="B443" s="79" t="s">
        <v>686</v>
      </c>
      <c r="C443" s="79" t="s">
        <v>691</v>
      </c>
      <c r="D443" s="79" t="s">
        <v>3618</v>
      </c>
    </row>
    <row r="444" spans="1:4" x14ac:dyDescent="0.2">
      <c r="A444" s="79" t="s">
        <v>612</v>
      </c>
      <c r="B444" s="79" t="s">
        <v>686</v>
      </c>
      <c r="C444" s="79" t="s">
        <v>692</v>
      </c>
      <c r="D444" s="79" t="s">
        <v>3619</v>
      </c>
    </row>
    <row r="445" spans="1:4" x14ac:dyDescent="0.2">
      <c r="A445" s="79" t="s">
        <v>612</v>
      </c>
      <c r="B445" s="79" t="s">
        <v>686</v>
      </c>
      <c r="C445" s="79" t="s">
        <v>693</v>
      </c>
      <c r="D445" s="79" t="s">
        <v>3620</v>
      </c>
    </row>
    <row r="446" spans="1:4" x14ac:dyDescent="0.2">
      <c r="A446" s="79" t="s">
        <v>612</v>
      </c>
      <c r="B446" s="79" t="s">
        <v>694</v>
      </c>
      <c r="C446" s="79" t="s">
        <v>695</v>
      </c>
      <c r="D446" s="79" t="s">
        <v>3621</v>
      </c>
    </row>
    <row r="447" spans="1:4" x14ac:dyDescent="0.2">
      <c r="A447" s="79" t="s">
        <v>612</v>
      </c>
      <c r="B447" s="79" t="s">
        <v>694</v>
      </c>
      <c r="C447" s="79" t="s">
        <v>662</v>
      </c>
      <c r="D447" s="79" t="s">
        <v>3622</v>
      </c>
    </row>
    <row r="448" spans="1:4" x14ac:dyDescent="0.2">
      <c r="A448" s="79" t="s">
        <v>612</v>
      </c>
      <c r="B448" s="79" t="s">
        <v>694</v>
      </c>
      <c r="C448" s="79" t="s">
        <v>423</v>
      </c>
      <c r="D448" s="79" t="s">
        <v>3623</v>
      </c>
    </row>
    <row r="449" spans="1:4" x14ac:dyDescent="0.2">
      <c r="A449" s="79" t="s">
        <v>612</v>
      </c>
      <c r="B449" s="79" t="s">
        <v>694</v>
      </c>
      <c r="C449" s="79" t="s">
        <v>696</v>
      </c>
      <c r="D449" s="79" t="s">
        <v>3624</v>
      </c>
    </row>
    <row r="450" spans="1:4" x14ac:dyDescent="0.2">
      <c r="A450" s="79" t="s">
        <v>612</v>
      </c>
      <c r="B450" s="79" t="s">
        <v>697</v>
      </c>
      <c r="C450" s="79"/>
      <c r="D450" s="79" t="s">
        <v>3625</v>
      </c>
    </row>
    <row r="451" spans="1:4" x14ac:dyDescent="0.2">
      <c r="A451" s="79" t="s">
        <v>612</v>
      </c>
      <c r="B451" s="79" t="s">
        <v>697</v>
      </c>
      <c r="C451" s="79" t="s">
        <v>698</v>
      </c>
      <c r="D451" s="79" t="s">
        <v>3626</v>
      </c>
    </row>
    <row r="452" spans="1:4" x14ac:dyDescent="0.2">
      <c r="A452" s="79" t="s">
        <v>612</v>
      </c>
      <c r="B452" s="79" t="s">
        <v>697</v>
      </c>
      <c r="C452" s="79" t="s">
        <v>699</v>
      </c>
      <c r="D452" s="79" t="s">
        <v>3627</v>
      </c>
    </row>
    <row r="453" spans="1:4" x14ac:dyDescent="0.2">
      <c r="A453" s="79" t="s">
        <v>612</v>
      </c>
      <c r="B453" s="79" t="s">
        <v>697</v>
      </c>
      <c r="C453" s="79" t="s">
        <v>700</v>
      </c>
      <c r="D453" s="79" t="s">
        <v>3628</v>
      </c>
    </row>
    <row r="454" spans="1:4" x14ac:dyDescent="0.2">
      <c r="A454" s="79" t="s">
        <v>612</v>
      </c>
      <c r="B454" s="79" t="s">
        <v>697</v>
      </c>
      <c r="C454" s="79" t="s">
        <v>701</v>
      </c>
      <c r="D454" s="79" t="s">
        <v>3629</v>
      </c>
    </row>
    <row r="455" spans="1:4" x14ac:dyDescent="0.2">
      <c r="A455" s="79" t="s">
        <v>612</v>
      </c>
      <c r="B455" s="79" t="s">
        <v>697</v>
      </c>
      <c r="C455" s="79" t="s">
        <v>658</v>
      </c>
      <c r="D455" s="79" t="s">
        <v>3630</v>
      </c>
    </row>
    <row r="456" spans="1:4" x14ac:dyDescent="0.2">
      <c r="A456" s="79" t="s">
        <v>612</v>
      </c>
      <c r="B456" s="79" t="s">
        <v>697</v>
      </c>
      <c r="C456" s="79" t="s">
        <v>702</v>
      </c>
      <c r="D456" s="79" t="s">
        <v>3631</v>
      </c>
    </row>
    <row r="457" spans="1:4" x14ac:dyDescent="0.2">
      <c r="A457" s="79" t="s">
        <v>612</v>
      </c>
      <c r="B457" s="79" t="s">
        <v>697</v>
      </c>
      <c r="C457" s="79" t="s">
        <v>703</v>
      </c>
      <c r="D457" s="79" t="s">
        <v>3632</v>
      </c>
    </row>
    <row r="458" spans="1:4" x14ac:dyDescent="0.2">
      <c r="A458" s="79" t="s">
        <v>612</v>
      </c>
      <c r="B458" s="79" t="s">
        <v>697</v>
      </c>
      <c r="C458" s="79" t="s">
        <v>704</v>
      </c>
      <c r="D458" s="79" t="s">
        <v>3633</v>
      </c>
    </row>
    <row r="459" spans="1:4" x14ac:dyDescent="0.2">
      <c r="A459" s="79" t="s">
        <v>612</v>
      </c>
      <c r="B459" s="79" t="s">
        <v>697</v>
      </c>
      <c r="C459" s="79" t="s">
        <v>423</v>
      </c>
      <c r="D459" s="79" t="s">
        <v>3634</v>
      </c>
    </row>
    <row r="460" spans="1:4" x14ac:dyDescent="0.2">
      <c r="A460" s="79" t="s">
        <v>612</v>
      </c>
      <c r="B460" s="79" t="s">
        <v>697</v>
      </c>
      <c r="C460" s="79" t="s">
        <v>705</v>
      </c>
      <c r="D460" s="79" t="s">
        <v>3635</v>
      </c>
    </row>
    <row r="461" spans="1:4" x14ac:dyDescent="0.2">
      <c r="A461" s="79" t="s">
        <v>612</v>
      </c>
      <c r="B461" s="79" t="s">
        <v>706</v>
      </c>
      <c r="C461" s="79" t="s">
        <v>423</v>
      </c>
      <c r="D461" s="79" t="s">
        <v>3636</v>
      </c>
    </row>
    <row r="462" spans="1:4" x14ac:dyDescent="0.2">
      <c r="A462" s="79" t="s">
        <v>612</v>
      </c>
      <c r="B462" s="79" t="s">
        <v>707</v>
      </c>
      <c r="C462" s="79" t="s">
        <v>708</v>
      </c>
      <c r="D462" s="79" t="s">
        <v>3637</v>
      </c>
    </row>
    <row r="463" spans="1:4" x14ac:dyDescent="0.2">
      <c r="A463" s="79" t="s">
        <v>612</v>
      </c>
      <c r="B463" s="79" t="s">
        <v>707</v>
      </c>
      <c r="C463" s="79" t="s">
        <v>709</v>
      </c>
      <c r="D463" s="79" t="s">
        <v>3638</v>
      </c>
    </row>
    <row r="464" spans="1:4" x14ac:dyDescent="0.2">
      <c r="A464" s="79" t="s">
        <v>612</v>
      </c>
      <c r="B464" s="79" t="s">
        <v>707</v>
      </c>
      <c r="C464" s="79" t="s">
        <v>656</v>
      </c>
      <c r="D464" s="79" t="s">
        <v>3639</v>
      </c>
    </row>
    <row r="465" spans="1:4" x14ac:dyDescent="0.2">
      <c r="A465" s="79" t="s">
        <v>612</v>
      </c>
      <c r="B465" s="79" t="s">
        <v>707</v>
      </c>
      <c r="C465" s="79" t="s">
        <v>710</v>
      </c>
      <c r="D465" s="79" t="s">
        <v>3640</v>
      </c>
    </row>
    <row r="466" spans="1:4" x14ac:dyDescent="0.2">
      <c r="A466" s="79" t="s">
        <v>612</v>
      </c>
      <c r="B466" s="79" t="s">
        <v>707</v>
      </c>
      <c r="C466" s="79" t="s">
        <v>711</v>
      </c>
      <c r="D466" s="79" t="s">
        <v>3641</v>
      </c>
    </row>
    <row r="467" spans="1:4" x14ac:dyDescent="0.2">
      <c r="A467" s="79" t="s">
        <v>612</v>
      </c>
      <c r="B467" s="79" t="s">
        <v>707</v>
      </c>
      <c r="C467" s="79" t="s">
        <v>423</v>
      </c>
      <c r="D467" s="79" t="s">
        <v>3642</v>
      </c>
    </row>
    <row r="468" spans="1:4" x14ac:dyDescent="0.2">
      <c r="A468" s="79" t="s">
        <v>612</v>
      </c>
      <c r="B468" s="79" t="s">
        <v>712</v>
      </c>
      <c r="C468" s="79" t="s">
        <v>713</v>
      </c>
      <c r="D468" s="79" t="s">
        <v>3643</v>
      </c>
    </row>
    <row r="469" spans="1:4" x14ac:dyDescent="0.2">
      <c r="A469" s="79" t="s">
        <v>612</v>
      </c>
      <c r="B469" s="79" t="s">
        <v>712</v>
      </c>
      <c r="C469" s="79" t="s">
        <v>423</v>
      </c>
      <c r="D469" s="79" t="s">
        <v>3644</v>
      </c>
    </row>
    <row r="470" spans="1:4" x14ac:dyDescent="0.2">
      <c r="A470" s="79" t="s">
        <v>612</v>
      </c>
      <c r="B470" s="79" t="s">
        <v>714</v>
      </c>
      <c r="C470" s="79" t="s">
        <v>423</v>
      </c>
      <c r="D470" s="79" t="s">
        <v>3645</v>
      </c>
    </row>
    <row r="471" spans="1:4" x14ac:dyDescent="0.2">
      <c r="A471" s="79" t="s">
        <v>612</v>
      </c>
      <c r="B471" s="79" t="s">
        <v>715</v>
      </c>
      <c r="C471" s="79" t="s">
        <v>716</v>
      </c>
      <c r="D471" s="79" t="s">
        <v>3646</v>
      </c>
    </row>
    <row r="472" spans="1:4" x14ac:dyDescent="0.2">
      <c r="A472" s="79" t="s">
        <v>612</v>
      </c>
      <c r="B472" s="79" t="s">
        <v>715</v>
      </c>
      <c r="C472" s="79" t="s">
        <v>717</v>
      </c>
      <c r="D472" s="79" t="s">
        <v>3647</v>
      </c>
    </row>
    <row r="473" spans="1:4" x14ac:dyDescent="0.2">
      <c r="A473" s="79" t="s">
        <v>612</v>
      </c>
      <c r="B473" s="79" t="s">
        <v>715</v>
      </c>
      <c r="C473" s="79" t="s">
        <v>718</v>
      </c>
      <c r="D473" s="79" t="s">
        <v>3648</v>
      </c>
    </row>
    <row r="474" spans="1:4" x14ac:dyDescent="0.2">
      <c r="A474" s="79" t="s">
        <v>612</v>
      </c>
      <c r="B474" s="79" t="s">
        <v>715</v>
      </c>
      <c r="C474" s="79" t="s">
        <v>719</v>
      </c>
      <c r="D474" s="79" t="s">
        <v>3649</v>
      </c>
    </row>
    <row r="475" spans="1:4" x14ac:dyDescent="0.2">
      <c r="A475" s="79" t="s">
        <v>612</v>
      </c>
      <c r="B475" s="79" t="s">
        <v>715</v>
      </c>
      <c r="C475" s="79" t="s">
        <v>711</v>
      </c>
      <c r="D475" s="79" t="s">
        <v>3650</v>
      </c>
    </row>
    <row r="476" spans="1:4" x14ac:dyDescent="0.2">
      <c r="A476" s="79" t="s">
        <v>612</v>
      </c>
      <c r="B476" s="79" t="s">
        <v>715</v>
      </c>
      <c r="C476" s="79" t="s">
        <v>720</v>
      </c>
      <c r="D476" s="79" t="s">
        <v>3651</v>
      </c>
    </row>
    <row r="477" spans="1:4" x14ac:dyDescent="0.2">
      <c r="A477" s="79" t="s">
        <v>612</v>
      </c>
      <c r="B477" s="79" t="s">
        <v>715</v>
      </c>
      <c r="C477" s="79" t="s">
        <v>721</v>
      </c>
      <c r="D477" s="79" t="s">
        <v>3652</v>
      </c>
    </row>
    <row r="478" spans="1:4" x14ac:dyDescent="0.2">
      <c r="A478" s="79" t="s">
        <v>612</v>
      </c>
      <c r="B478" s="79" t="s">
        <v>715</v>
      </c>
      <c r="C478" s="79" t="s">
        <v>423</v>
      </c>
      <c r="D478" s="79" t="s">
        <v>3653</v>
      </c>
    </row>
    <row r="479" spans="1:4" x14ac:dyDescent="0.2">
      <c r="A479" s="79" t="s">
        <v>612</v>
      </c>
      <c r="B479" s="79" t="s">
        <v>722</v>
      </c>
      <c r="C479" s="79" t="s">
        <v>723</v>
      </c>
      <c r="D479" s="79" t="s">
        <v>3654</v>
      </c>
    </row>
    <row r="480" spans="1:4" x14ac:dyDescent="0.2">
      <c r="A480" s="79" t="s">
        <v>612</v>
      </c>
      <c r="B480" s="79" t="s">
        <v>722</v>
      </c>
      <c r="C480" s="79" t="s">
        <v>713</v>
      </c>
      <c r="D480" s="79" t="s">
        <v>3655</v>
      </c>
    </row>
    <row r="481" spans="1:4" x14ac:dyDescent="0.2">
      <c r="A481" s="79" t="s">
        <v>612</v>
      </c>
      <c r="B481" s="79" t="s">
        <v>722</v>
      </c>
      <c r="C481" s="79" t="s">
        <v>711</v>
      </c>
      <c r="D481" s="79" t="s">
        <v>3656</v>
      </c>
    </row>
    <row r="482" spans="1:4" x14ac:dyDescent="0.2">
      <c r="A482" s="79" t="s">
        <v>612</v>
      </c>
      <c r="B482" s="79" t="s">
        <v>722</v>
      </c>
      <c r="C482" s="79" t="s">
        <v>423</v>
      </c>
      <c r="D482" s="79" t="s">
        <v>3657</v>
      </c>
    </row>
    <row r="483" spans="1:4" x14ac:dyDescent="0.2">
      <c r="A483" s="79" t="s">
        <v>612</v>
      </c>
      <c r="B483" s="79" t="s">
        <v>724</v>
      </c>
      <c r="C483" s="79"/>
      <c r="D483" s="79" t="s">
        <v>3658</v>
      </c>
    </row>
    <row r="484" spans="1:4" x14ac:dyDescent="0.2">
      <c r="A484" s="79" t="s">
        <v>612</v>
      </c>
      <c r="B484" s="79" t="s">
        <v>724</v>
      </c>
      <c r="C484" s="79" t="s">
        <v>725</v>
      </c>
      <c r="D484" s="79" t="s">
        <v>3659</v>
      </c>
    </row>
    <row r="485" spans="1:4" x14ac:dyDescent="0.2">
      <c r="A485" s="79" t="s">
        <v>612</v>
      </c>
      <c r="B485" s="79" t="s">
        <v>724</v>
      </c>
      <c r="C485" s="79" t="s">
        <v>726</v>
      </c>
      <c r="D485" s="79" t="s">
        <v>3660</v>
      </c>
    </row>
    <row r="486" spans="1:4" x14ac:dyDescent="0.2">
      <c r="A486" s="79" t="s">
        <v>612</v>
      </c>
      <c r="B486" s="79" t="s">
        <v>727</v>
      </c>
      <c r="C486" s="79" t="s">
        <v>728</v>
      </c>
      <c r="D486" s="79" t="s">
        <v>3661</v>
      </c>
    </row>
    <row r="487" spans="1:4" x14ac:dyDescent="0.2">
      <c r="A487" s="79" t="s">
        <v>612</v>
      </c>
      <c r="B487" s="79" t="s">
        <v>727</v>
      </c>
      <c r="C487" s="79" t="s">
        <v>729</v>
      </c>
      <c r="D487" s="79" t="s">
        <v>3662</v>
      </c>
    </row>
    <row r="488" spans="1:4" x14ac:dyDescent="0.2">
      <c r="A488" s="79" t="s">
        <v>612</v>
      </c>
      <c r="B488" s="79" t="s">
        <v>727</v>
      </c>
      <c r="C488" s="79" t="s">
        <v>730</v>
      </c>
      <c r="D488" s="79" t="s">
        <v>3663</v>
      </c>
    </row>
    <row r="489" spans="1:4" x14ac:dyDescent="0.2">
      <c r="A489" s="79" t="s">
        <v>612</v>
      </c>
      <c r="B489" s="79" t="s">
        <v>727</v>
      </c>
      <c r="C489" s="79" t="s">
        <v>731</v>
      </c>
      <c r="D489" s="79" t="s">
        <v>3664</v>
      </c>
    </row>
    <row r="490" spans="1:4" x14ac:dyDescent="0.2">
      <c r="A490" s="79" t="s">
        <v>612</v>
      </c>
      <c r="B490" s="79" t="s">
        <v>727</v>
      </c>
      <c r="C490" s="79" t="s">
        <v>757</v>
      </c>
      <c r="D490" s="79" t="s">
        <v>3665</v>
      </c>
    </row>
    <row r="491" spans="1:4" x14ac:dyDescent="0.2">
      <c r="A491" s="79" t="s">
        <v>612</v>
      </c>
      <c r="B491" s="79" t="s">
        <v>727</v>
      </c>
      <c r="C491" s="79" t="s">
        <v>732</v>
      </c>
      <c r="D491" s="79" t="s">
        <v>3666</v>
      </c>
    </row>
    <row r="492" spans="1:4" x14ac:dyDescent="0.2">
      <c r="A492" s="79" t="s">
        <v>612</v>
      </c>
      <c r="B492" s="79" t="s">
        <v>727</v>
      </c>
      <c r="C492" s="79" t="s">
        <v>733</v>
      </c>
      <c r="D492" s="79" t="s">
        <v>3667</v>
      </c>
    </row>
    <row r="493" spans="1:4" x14ac:dyDescent="0.2">
      <c r="A493" s="79" t="s">
        <v>612</v>
      </c>
      <c r="B493" s="79" t="s">
        <v>727</v>
      </c>
      <c r="C493" s="79" t="s">
        <v>734</v>
      </c>
      <c r="D493" s="79" t="s">
        <v>3668</v>
      </c>
    </row>
    <row r="494" spans="1:4" x14ac:dyDescent="0.2">
      <c r="A494" s="79" t="s">
        <v>612</v>
      </c>
      <c r="B494" s="79" t="s">
        <v>727</v>
      </c>
      <c r="C494" s="79" t="s">
        <v>423</v>
      </c>
      <c r="D494" s="79" t="s">
        <v>3669</v>
      </c>
    </row>
    <row r="495" spans="1:4" x14ac:dyDescent="0.2">
      <c r="A495" s="79" t="s">
        <v>612</v>
      </c>
      <c r="B495" s="79" t="s">
        <v>735</v>
      </c>
      <c r="C495" s="79" t="s">
        <v>687</v>
      </c>
      <c r="D495" s="79" t="s">
        <v>3670</v>
      </c>
    </row>
    <row r="496" spans="1:4" x14ac:dyDescent="0.2">
      <c r="A496" s="79" t="s">
        <v>612</v>
      </c>
      <c r="B496" s="79" t="s">
        <v>735</v>
      </c>
      <c r="C496" s="79" t="s">
        <v>2736</v>
      </c>
      <c r="D496" s="79" t="s">
        <v>3671</v>
      </c>
    </row>
    <row r="497" spans="1:4" x14ac:dyDescent="0.2">
      <c r="A497" s="79" t="s">
        <v>612</v>
      </c>
      <c r="B497" s="79" t="s">
        <v>735</v>
      </c>
      <c r="C497" s="79" t="s">
        <v>736</v>
      </c>
      <c r="D497" s="79" t="s">
        <v>3672</v>
      </c>
    </row>
    <row r="498" spans="1:4" x14ac:dyDescent="0.2">
      <c r="A498" s="79" t="s">
        <v>612</v>
      </c>
      <c r="B498" s="79" t="s">
        <v>735</v>
      </c>
      <c r="C498" s="79" t="s">
        <v>737</v>
      </c>
      <c r="D498" s="79" t="s">
        <v>3673</v>
      </c>
    </row>
    <row r="499" spans="1:4" x14ac:dyDescent="0.2">
      <c r="A499" s="79" t="s">
        <v>612</v>
      </c>
      <c r="B499" s="79" t="s">
        <v>735</v>
      </c>
      <c r="C499" s="79" t="s">
        <v>738</v>
      </c>
      <c r="D499" s="79" t="s">
        <v>3674</v>
      </c>
    </row>
    <row r="500" spans="1:4" x14ac:dyDescent="0.2">
      <c r="A500" s="79" t="s">
        <v>612</v>
      </c>
      <c r="B500" s="79" t="s">
        <v>735</v>
      </c>
      <c r="C500" s="79" t="s">
        <v>423</v>
      </c>
      <c r="D500" s="79" t="s">
        <v>3675</v>
      </c>
    </row>
    <row r="501" spans="1:4" x14ac:dyDescent="0.2">
      <c r="A501" s="79" t="s">
        <v>612</v>
      </c>
      <c r="B501" s="79" t="s">
        <v>735</v>
      </c>
      <c r="C501" s="79" t="s">
        <v>739</v>
      </c>
      <c r="D501" s="79" t="s">
        <v>3676</v>
      </c>
    </row>
    <row r="502" spans="1:4" x14ac:dyDescent="0.2">
      <c r="A502" s="79" t="s">
        <v>612</v>
      </c>
      <c r="B502" s="79" t="s">
        <v>740</v>
      </c>
      <c r="C502" s="79" t="s">
        <v>741</v>
      </c>
      <c r="D502" s="79" t="s">
        <v>3677</v>
      </c>
    </row>
    <row r="503" spans="1:4" x14ac:dyDescent="0.2">
      <c r="A503" s="79" t="s">
        <v>612</v>
      </c>
      <c r="B503" s="79" t="s">
        <v>740</v>
      </c>
      <c r="C503" s="79" t="s">
        <v>742</v>
      </c>
      <c r="D503" s="79" t="s">
        <v>3678</v>
      </c>
    </row>
    <row r="504" spans="1:4" x14ac:dyDescent="0.2">
      <c r="A504" s="79" t="s">
        <v>612</v>
      </c>
      <c r="B504" s="79" t="s">
        <v>740</v>
      </c>
      <c r="C504" s="79" t="s">
        <v>743</v>
      </c>
      <c r="D504" s="79" t="s">
        <v>3679</v>
      </c>
    </row>
    <row r="505" spans="1:4" x14ac:dyDescent="0.2">
      <c r="A505" s="79" t="s">
        <v>612</v>
      </c>
      <c r="B505" s="79" t="s">
        <v>740</v>
      </c>
      <c r="C505" s="79" t="s">
        <v>711</v>
      </c>
      <c r="D505" s="79" t="s">
        <v>3680</v>
      </c>
    </row>
    <row r="506" spans="1:4" x14ac:dyDescent="0.2">
      <c r="A506" s="79" t="s">
        <v>612</v>
      </c>
      <c r="B506" s="79" t="s">
        <v>740</v>
      </c>
      <c r="C506" s="79" t="s">
        <v>738</v>
      </c>
      <c r="D506" s="79" t="s">
        <v>3681</v>
      </c>
    </row>
    <row r="507" spans="1:4" x14ac:dyDescent="0.2">
      <c r="A507" s="79" t="s">
        <v>612</v>
      </c>
      <c r="B507" s="79" t="s">
        <v>740</v>
      </c>
      <c r="C507" s="79" t="s">
        <v>423</v>
      </c>
      <c r="D507" s="79" t="s">
        <v>3682</v>
      </c>
    </row>
    <row r="508" spans="1:4" x14ac:dyDescent="0.2">
      <c r="A508" s="79" t="s">
        <v>612</v>
      </c>
      <c r="B508" s="79" t="s">
        <v>744</v>
      </c>
      <c r="C508" s="79"/>
      <c r="D508" s="79" t="s">
        <v>3683</v>
      </c>
    </row>
    <row r="509" spans="1:4" x14ac:dyDescent="0.2">
      <c r="A509" s="79" t="s">
        <v>612</v>
      </c>
      <c r="B509" s="79" t="s">
        <v>744</v>
      </c>
      <c r="C509" s="79" t="s">
        <v>699</v>
      </c>
      <c r="D509" s="79" t="s">
        <v>3684</v>
      </c>
    </row>
    <row r="510" spans="1:4" x14ac:dyDescent="0.2">
      <c r="A510" s="79" t="s">
        <v>612</v>
      </c>
      <c r="B510" s="79" t="s">
        <v>744</v>
      </c>
      <c r="C510" s="79" t="s">
        <v>745</v>
      </c>
      <c r="D510" s="79" t="s">
        <v>3685</v>
      </c>
    </row>
    <row r="511" spans="1:4" x14ac:dyDescent="0.2">
      <c r="A511" s="79" t="s">
        <v>612</v>
      </c>
      <c r="B511" s="79" t="s">
        <v>744</v>
      </c>
      <c r="C511" s="79" t="s">
        <v>423</v>
      </c>
      <c r="D511" s="79" t="s">
        <v>3686</v>
      </c>
    </row>
    <row r="512" spans="1:4" x14ac:dyDescent="0.2">
      <c r="A512" s="79" t="s">
        <v>612</v>
      </c>
      <c r="B512" s="79" t="s">
        <v>744</v>
      </c>
      <c r="C512" s="79" t="s">
        <v>746</v>
      </c>
      <c r="D512" s="79" t="s">
        <v>3687</v>
      </c>
    </row>
    <row r="513" spans="1:4" x14ac:dyDescent="0.2">
      <c r="A513" s="79" t="s">
        <v>612</v>
      </c>
      <c r="B513" s="79" t="s">
        <v>747</v>
      </c>
      <c r="C513" s="79" t="s">
        <v>748</v>
      </c>
      <c r="D513" s="79" t="s">
        <v>3688</v>
      </c>
    </row>
    <row r="514" spans="1:4" x14ac:dyDescent="0.2">
      <c r="A514" s="79" t="s">
        <v>612</v>
      </c>
      <c r="B514" s="79" t="s">
        <v>747</v>
      </c>
      <c r="C514" s="79" t="s">
        <v>423</v>
      </c>
      <c r="D514" s="79" t="s">
        <v>3689</v>
      </c>
    </row>
    <row r="515" spans="1:4" x14ac:dyDescent="0.2">
      <c r="A515" s="79" t="s">
        <v>612</v>
      </c>
      <c r="B515" s="79" t="s">
        <v>749</v>
      </c>
      <c r="C515" s="79" t="s">
        <v>750</v>
      </c>
      <c r="D515" s="79" t="s">
        <v>3690</v>
      </c>
    </row>
    <row r="516" spans="1:4" x14ac:dyDescent="0.2">
      <c r="A516" s="79" t="s">
        <v>612</v>
      </c>
      <c r="B516" s="79" t="s">
        <v>749</v>
      </c>
      <c r="C516" s="79" t="s">
        <v>423</v>
      </c>
      <c r="D516" s="79" t="s">
        <v>3691</v>
      </c>
    </row>
    <row r="517" spans="1:4" x14ac:dyDescent="0.2">
      <c r="A517" s="79" t="s">
        <v>612</v>
      </c>
      <c r="B517" s="79" t="s">
        <v>751</v>
      </c>
      <c r="C517" s="79" t="s">
        <v>423</v>
      </c>
      <c r="D517" s="79" t="s">
        <v>3692</v>
      </c>
    </row>
    <row r="518" spans="1:4" x14ac:dyDescent="0.2">
      <c r="A518" s="79" t="s">
        <v>612</v>
      </c>
      <c r="B518" s="79" t="s">
        <v>752</v>
      </c>
      <c r="C518" s="79" t="s">
        <v>2822</v>
      </c>
      <c r="D518" s="79" t="s">
        <v>3693</v>
      </c>
    </row>
    <row r="519" spans="1:4" x14ac:dyDescent="0.2">
      <c r="A519" s="79" t="s">
        <v>612</v>
      </c>
      <c r="B519" s="79" t="s">
        <v>752</v>
      </c>
      <c r="C519" s="79" t="s">
        <v>423</v>
      </c>
      <c r="D519" s="79" t="s">
        <v>3694</v>
      </c>
    </row>
    <row r="520" spans="1:4" x14ac:dyDescent="0.2">
      <c r="A520" s="79" t="s">
        <v>612</v>
      </c>
      <c r="B520" s="79" t="s">
        <v>753</v>
      </c>
      <c r="C520" s="79" t="s">
        <v>754</v>
      </c>
      <c r="D520" s="79" t="s">
        <v>3695</v>
      </c>
    </row>
    <row r="521" spans="1:4" x14ac:dyDescent="0.2">
      <c r="A521" s="79" t="s">
        <v>612</v>
      </c>
      <c r="B521" s="79" t="s">
        <v>753</v>
      </c>
      <c r="C521" s="79" t="s">
        <v>755</v>
      </c>
      <c r="D521" s="79" t="s">
        <v>3696</v>
      </c>
    </row>
    <row r="522" spans="1:4" x14ac:dyDescent="0.2">
      <c r="A522" s="79" t="s">
        <v>612</v>
      </c>
      <c r="B522" s="79" t="s">
        <v>753</v>
      </c>
      <c r="C522" s="79" t="s">
        <v>756</v>
      </c>
      <c r="D522" s="79" t="s">
        <v>3697</v>
      </c>
    </row>
    <row r="523" spans="1:4" x14ac:dyDescent="0.2">
      <c r="A523" s="79" t="s">
        <v>612</v>
      </c>
      <c r="B523" s="79" t="s">
        <v>753</v>
      </c>
      <c r="C523" s="79" t="s">
        <v>758</v>
      </c>
      <c r="D523" s="79" t="s">
        <v>3698</v>
      </c>
    </row>
    <row r="524" spans="1:4" x14ac:dyDescent="0.2">
      <c r="A524" s="79" t="s">
        <v>612</v>
      </c>
      <c r="B524" s="79" t="s">
        <v>753</v>
      </c>
      <c r="C524" s="79" t="s">
        <v>423</v>
      </c>
      <c r="D524" s="79" t="s">
        <v>3699</v>
      </c>
    </row>
    <row r="525" spans="1:4" x14ac:dyDescent="0.2">
      <c r="A525" s="79" t="s">
        <v>612</v>
      </c>
      <c r="B525" s="79" t="s">
        <v>759</v>
      </c>
      <c r="C525" s="79" t="s">
        <v>708</v>
      </c>
      <c r="D525" s="79" t="s">
        <v>3700</v>
      </c>
    </row>
    <row r="526" spans="1:4" x14ac:dyDescent="0.2">
      <c r="A526" s="79" t="s">
        <v>612</v>
      </c>
      <c r="B526" s="79" t="s">
        <v>759</v>
      </c>
      <c r="C526" s="79" t="s">
        <v>760</v>
      </c>
      <c r="D526" s="79" t="s">
        <v>3701</v>
      </c>
    </row>
    <row r="527" spans="1:4" x14ac:dyDescent="0.2">
      <c r="A527" s="79" t="s">
        <v>612</v>
      </c>
      <c r="B527" s="79" t="s">
        <v>759</v>
      </c>
      <c r="C527" s="79" t="s">
        <v>761</v>
      </c>
      <c r="D527" s="79" t="s">
        <v>3702</v>
      </c>
    </row>
    <row r="528" spans="1:4" x14ac:dyDescent="0.2">
      <c r="A528" s="79" t="s">
        <v>612</v>
      </c>
      <c r="B528" s="79" t="s">
        <v>759</v>
      </c>
      <c r="C528" s="79" t="s">
        <v>423</v>
      </c>
      <c r="D528" s="79" t="s">
        <v>3703</v>
      </c>
    </row>
    <row r="529" spans="1:4" x14ac:dyDescent="0.2">
      <c r="A529" s="79" t="s">
        <v>612</v>
      </c>
      <c r="B529" s="79" t="s">
        <v>759</v>
      </c>
      <c r="C529" s="79" t="s">
        <v>762</v>
      </c>
      <c r="D529" s="79" t="s">
        <v>3704</v>
      </c>
    </row>
    <row r="530" spans="1:4" x14ac:dyDescent="0.2">
      <c r="A530" s="79" t="s">
        <v>612</v>
      </c>
      <c r="B530" s="79" t="s">
        <v>763</v>
      </c>
      <c r="C530" s="79" t="s">
        <v>764</v>
      </c>
      <c r="D530" s="79" t="s">
        <v>3705</v>
      </c>
    </row>
    <row r="531" spans="1:4" x14ac:dyDescent="0.2">
      <c r="A531" s="79" t="s">
        <v>612</v>
      </c>
      <c r="B531" s="79" t="s">
        <v>763</v>
      </c>
      <c r="C531" s="79" t="s">
        <v>765</v>
      </c>
      <c r="D531" s="79" t="s">
        <v>3706</v>
      </c>
    </row>
    <row r="532" spans="1:4" x14ac:dyDescent="0.2">
      <c r="A532" s="79" t="s">
        <v>612</v>
      </c>
      <c r="B532" s="79" t="s">
        <v>766</v>
      </c>
      <c r="C532" s="79"/>
      <c r="D532" s="79" t="s">
        <v>3707</v>
      </c>
    </row>
    <row r="533" spans="1:4" x14ac:dyDescent="0.2">
      <c r="A533" s="79" t="s">
        <v>612</v>
      </c>
      <c r="B533" s="79" t="s">
        <v>766</v>
      </c>
      <c r="C533" s="79" t="s">
        <v>728</v>
      </c>
      <c r="D533" s="79" t="s">
        <v>3708</v>
      </c>
    </row>
    <row r="534" spans="1:4" x14ac:dyDescent="0.2">
      <c r="A534" s="79" t="s">
        <v>612</v>
      </c>
      <c r="B534" s="79" t="s">
        <v>766</v>
      </c>
      <c r="C534" s="79" t="s">
        <v>729</v>
      </c>
      <c r="D534" s="79" t="s">
        <v>3709</v>
      </c>
    </row>
    <row r="535" spans="1:4" x14ac:dyDescent="0.2">
      <c r="A535" s="79" t="s">
        <v>612</v>
      </c>
      <c r="B535" s="79" t="s">
        <v>766</v>
      </c>
      <c r="C535" s="79" t="s">
        <v>767</v>
      </c>
      <c r="D535" s="79" t="s">
        <v>3710</v>
      </c>
    </row>
    <row r="536" spans="1:4" x14ac:dyDescent="0.2">
      <c r="A536" s="79" t="s">
        <v>612</v>
      </c>
      <c r="B536" s="79" t="s">
        <v>766</v>
      </c>
      <c r="C536" s="79" t="s">
        <v>731</v>
      </c>
      <c r="D536" s="79" t="s">
        <v>3711</v>
      </c>
    </row>
    <row r="537" spans="1:4" x14ac:dyDescent="0.2">
      <c r="A537" s="79" t="s">
        <v>612</v>
      </c>
      <c r="B537" s="79" t="s">
        <v>766</v>
      </c>
      <c r="C537" s="79" t="s">
        <v>2795</v>
      </c>
      <c r="D537" s="79" t="s">
        <v>3712</v>
      </c>
    </row>
    <row r="538" spans="1:4" x14ac:dyDescent="0.2">
      <c r="A538" s="79" t="s">
        <v>612</v>
      </c>
      <c r="B538" s="79" t="s">
        <v>766</v>
      </c>
      <c r="C538" s="79" t="s">
        <v>733</v>
      </c>
      <c r="D538" s="79" t="s">
        <v>3713</v>
      </c>
    </row>
    <row r="539" spans="1:4" x14ac:dyDescent="0.2">
      <c r="A539" s="79" t="s">
        <v>612</v>
      </c>
      <c r="B539" s="79" t="s">
        <v>766</v>
      </c>
      <c r="C539" s="79" t="s">
        <v>768</v>
      </c>
      <c r="D539" s="79" t="s">
        <v>3714</v>
      </c>
    </row>
    <row r="540" spans="1:4" x14ac:dyDescent="0.2">
      <c r="A540" s="79" t="s">
        <v>612</v>
      </c>
      <c r="B540" s="79" t="s">
        <v>766</v>
      </c>
      <c r="C540" s="79" t="s">
        <v>2793</v>
      </c>
      <c r="D540" s="79" t="s">
        <v>3715</v>
      </c>
    </row>
    <row r="541" spans="1:4" x14ac:dyDescent="0.2">
      <c r="A541" s="79" t="s">
        <v>612</v>
      </c>
      <c r="B541" s="79" t="s">
        <v>766</v>
      </c>
      <c r="C541" s="79" t="s">
        <v>423</v>
      </c>
      <c r="D541" s="79" t="s">
        <v>3716</v>
      </c>
    </row>
    <row r="542" spans="1:4" x14ac:dyDescent="0.2">
      <c r="A542" s="79" t="s">
        <v>612</v>
      </c>
      <c r="B542" s="79" t="s">
        <v>423</v>
      </c>
      <c r="C542" s="79" t="s">
        <v>423</v>
      </c>
      <c r="D542" s="79" t="s">
        <v>3717</v>
      </c>
    </row>
    <row r="543" spans="1:4" x14ac:dyDescent="0.2">
      <c r="A543" s="79" t="s">
        <v>612</v>
      </c>
      <c r="B543" s="79" t="s">
        <v>769</v>
      </c>
      <c r="C543" s="79" t="s">
        <v>770</v>
      </c>
      <c r="D543" s="79" t="s">
        <v>3718</v>
      </c>
    </row>
    <row r="544" spans="1:4" x14ac:dyDescent="0.2">
      <c r="A544" s="79" t="s">
        <v>612</v>
      </c>
      <c r="B544" s="79" t="s">
        <v>771</v>
      </c>
      <c r="C544" s="79" t="s">
        <v>423</v>
      </c>
      <c r="D544" s="79" t="s">
        <v>3719</v>
      </c>
    </row>
    <row r="545" spans="1:4" x14ac:dyDescent="0.2">
      <c r="A545" s="79" t="s">
        <v>612</v>
      </c>
      <c r="B545" s="79" t="s">
        <v>771</v>
      </c>
      <c r="C545" s="79" t="s">
        <v>772</v>
      </c>
      <c r="D545" s="79" t="s">
        <v>3720</v>
      </c>
    </row>
    <row r="546" spans="1:4" x14ac:dyDescent="0.2">
      <c r="A546" s="79" t="s">
        <v>612</v>
      </c>
      <c r="B546" s="79" t="s">
        <v>773</v>
      </c>
      <c r="C546" s="79" t="s">
        <v>774</v>
      </c>
      <c r="D546" s="79" t="s">
        <v>3721</v>
      </c>
    </row>
    <row r="547" spans="1:4" x14ac:dyDescent="0.2">
      <c r="A547" s="79" t="s">
        <v>612</v>
      </c>
      <c r="B547" s="79" t="s">
        <v>773</v>
      </c>
      <c r="C547" s="79" t="s">
        <v>423</v>
      </c>
      <c r="D547" s="79" t="s">
        <v>3722</v>
      </c>
    </row>
    <row r="548" spans="1:4" x14ac:dyDescent="0.2">
      <c r="A548" s="79" t="s">
        <v>612</v>
      </c>
      <c r="B548" s="79" t="s">
        <v>775</v>
      </c>
      <c r="C548" s="79" t="s">
        <v>776</v>
      </c>
      <c r="D548" s="79" t="s">
        <v>3723</v>
      </c>
    </row>
    <row r="549" spans="1:4" x14ac:dyDescent="0.2">
      <c r="A549" s="79" t="s">
        <v>612</v>
      </c>
      <c r="B549" s="79" t="s">
        <v>775</v>
      </c>
      <c r="C549" s="79" t="s">
        <v>423</v>
      </c>
      <c r="D549" s="79" t="s">
        <v>3724</v>
      </c>
    </row>
    <row r="550" spans="1:4" x14ac:dyDescent="0.2">
      <c r="A550" s="79" t="s">
        <v>612</v>
      </c>
      <c r="B550" s="79" t="s">
        <v>777</v>
      </c>
      <c r="C550" s="79" t="s">
        <v>778</v>
      </c>
      <c r="D550" s="79" t="s">
        <v>3725</v>
      </c>
    </row>
    <row r="551" spans="1:4" x14ac:dyDescent="0.2">
      <c r="A551" s="79" t="s">
        <v>612</v>
      </c>
      <c r="B551" s="79" t="s">
        <v>777</v>
      </c>
      <c r="C551" s="79" t="s">
        <v>423</v>
      </c>
      <c r="D551" s="79" t="s">
        <v>3726</v>
      </c>
    </row>
    <row r="552" spans="1:4" x14ac:dyDescent="0.2">
      <c r="A552" s="79" t="s">
        <v>612</v>
      </c>
      <c r="B552" s="79" t="s">
        <v>779</v>
      </c>
      <c r="C552" s="79" t="s">
        <v>780</v>
      </c>
      <c r="D552" s="79" t="s">
        <v>3727</v>
      </c>
    </row>
    <row r="553" spans="1:4" x14ac:dyDescent="0.2">
      <c r="A553" s="79" t="s">
        <v>612</v>
      </c>
      <c r="B553" s="79" t="s">
        <v>779</v>
      </c>
      <c r="C553" s="79" t="s">
        <v>781</v>
      </c>
      <c r="D553" s="79" t="s">
        <v>3728</v>
      </c>
    </row>
    <row r="554" spans="1:4" x14ac:dyDescent="0.2">
      <c r="A554" s="79" t="s">
        <v>612</v>
      </c>
      <c r="B554" s="79" t="s">
        <v>779</v>
      </c>
      <c r="C554" s="79" t="s">
        <v>782</v>
      </c>
      <c r="D554" s="79" t="s">
        <v>3729</v>
      </c>
    </row>
    <row r="555" spans="1:4" x14ac:dyDescent="0.2">
      <c r="A555" s="79" t="s">
        <v>612</v>
      </c>
      <c r="B555" s="79" t="s">
        <v>779</v>
      </c>
      <c r="C555" s="79" t="s">
        <v>783</v>
      </c>
      <c r="D555" s="79" t="s">
        <v>3730</v>
      </c>
    </row>
    <row r="556" spans="1:4" x14ac:dyDescent="0.2">
      <c r="A556" s="79" t="s">
        <v>612</v>
      </c>
      <c r="B556" s="79" t="s">
        <v>779</v>
      </c>
      <c r="C556" s="79" t="s">
        <v>784</v>
      </c>
      <c r="D556" s="79" t="s">
        <v>3731</v>
      </c>
    </row>
    <row r="557" spans="1:4" x14ac:dyDescent="0.2">
      <c r="A557" s="79" t="s">
        <v>612</v>
      </c>
      <c r="B557" s="79" t="s">
        <v>779</v>
      </c>
      <c r="C557" s="79" t="s">
        <v>785</v>
      </c>
      <c r="D557" s="79" t="s">
        <v>3732</v>
      </c>
    </row>
    <row r="558" spans="1:4" x14ac:dyDescent="0.2">
      <c r="A558" s="79" t="s">
        <v>612</v>
      </c>
      <c r="B558" s="79" t="s">
        <v>779</v>
      </c>
      <c r="C558" s="79" t="s">
        <v>786</v>
      </c>
      <c r="D558" s="79" t="s">
        <v>3733</v>
      </c>
    </row>
    <row r="559" spans="1:4" x14ac:dyDescent="0.2">
      <c r="A559" s="79" t="s">
        <v>612</v>
      </c>
      <c r="B559" s="79" t="s">
        <v>779</v>
      </c>
      <c r="C559" s="79" t="s">
        <v>787</v>
      </c>
      <c r="D559" s="79" t="s">
        <v>3734</v>
      </c>
    </row>
    <row r="560" spans="1:4" x14ac:dyDescent="0.2">
      <c r="A560" s="79" t="s">
        <v>612</v>
      </c>
      <c r="B560" s="79" t="s">
        <v>779</v>
      </c>
      <c r="C560" s="79" t="s">
        <v>423</v>
      </c>
      <c r="D560" s="79" t="s">
        <v>3735</v>
      </c>
    </row>
    <row r="561" spans="1:4" x14ac:dyDescent="0.2">
      <c r="A561" s="79" t="s">
        <v>612</v>
      </c>
      <c r="B561" s="79" t="s">
        <v>779</v>
      </c>
      <c r="C561" s="79" t="s">
        <v>788</v>
      </c>
      <c r="D561" s="79" t="s">
        <v>3736</v>
      </c>
    </row>
    <row r="562" spans="1:4" x14ac:dyDescent="0.2">
      <c r="A562" s="79" t="s">
        <v>789</v>
      </c>
      <c r="B562" s="79"/>
      <c r="C562" s="79"/>
      <c r="D562" s="79" t="s">
        <v>789</v>
      </c>
    </row>
    <row r="563" spans="1:4" x14ac:dyDescent="0.2">
      <c r="A563" s="79" t="s">
        <v>789</v>
      </c>
      <c r="B563" s="79" t="s">
        <v>790</v>
      </c>
      <c r="C563" s="79"/>
      <c r="D563" s="79" t="s">
        <v>3737</v>
      </c>
    </row>
    <row r="564" spans="1:4" x14ac:dyDescent="0.2">
      <c r="A564" s="79" t="s">
        <v>789</v>
      </c>
      <c r="B564" s="79" t="s">
        <v>790</v>
      </c>
      <c r="C564" s="79" t="s">
        <v>791</v>
      </c>
      <c r="D564" s="79" t="s">
        <v>3738</v>
      </c>
    </row>
    <row r="565" spans="1:4" x14ac:dyDescent="0.2">
      <c r="A565" s="79" t="s">
        <v>789</v>
      </c>
      <c r="B565" s="79" t="s">
        <v>790</v>
      </c>
      <c r="C565" s="79" t="s">
        <v>423</v>
      </c>
      <c r="D565" s="79" t="s">
        <v>3739</v>
      </c>
    </row>
    <row r="566" spans="1:4" x14ac:dyDescent="0.2">
      <c r="A566" s="79" t="s">
        <v>789</v>
      </c>
      <c r="B566" s="79" t="s">
        <v>792</v>
      </c>
      <c r="C566" s="79"/>
      <c r="D566" s="79" t="s">
        <v>3740</v>
      </c>
    </row>
    <row r="567" spans="1:4" x14ac:dyDescent="0.2">
      <c r="A567" s="79" t="s">
        <v>789</v>
      </c>
      <c r="B567" s="79" t="s">
        <v>792</v>
      </c>
      <c r="C567" s="79" t="s">
        <v>3741</v>
      </c>
      <c r="D567" s="79" t="s">
        <v>3742</v>
      </c>
    </row>
    <row r="568" spans="1:4" x14ac:dyDescent="0.2">
      <c r="A568" s="79" t="s">
        <v>789</v>
      </c>
      <c r="B568" s="79" t="s">
        <v>792</v>
      </c>
      <c r="C568" s="79" t="s">
        <v>2720</v>
      </c>
      <c r="D568" s="79" t="s">
        <v>3743</v>
      </c>
    </row>
    <row r="569" spans="1:4" x14ac:dyDescent="0.2">
      <c r="A569" s="79" t="s">
        <v>789</v>
      </c>
      <c r="B569" s="79" t="s">
        <v>792</v>
      </c>
      <c r="C569" s="79" t="s">
        <v>423</v>
      </c>
      <c r="D569" s="79" t="s">
        <v>3744</v>
      </c>
    </row>
    <row r="570" spans="1:4" x14ac:dyDescent="0.2">
      <c r="A570" s="79" t="s">
        <v>789</v>
      </c>
      <c r="B570" s="79" t="s">
        <v>792</v>
      </c>
      <c r="C570" s="79" t="s">
        <v>793</v>
      </c>
      <c r="D570" s="79" t="s">
        <v>3745</v>
      </c>
    </row>
    <row r="571" spans="1:4" x14ac:dyDescent="0.2">
      <c r="A571" s="79" t="s">
        <v>789</v>
      </c>
      <c r="B571" s="79" t="s">
        <v>794</v>
      </c>
      <c r="C571" s="79"/>
      <c r="D571" s="79" t="s">
        <v>3746</v>
      </c>
    </row>
    <row r="572" spans="1:4" x14ac:dyDescent="0.2">
      <c r="A572" s="79" t="s">
        <v>789</v>
      </c>
      <c r="B572" s="79" t="s">
        <v>794</v>
      </c>
      <c r="C572" s="79" t="s">
        <v>795</v>
      </c>
      <c r="D572" s="79" t="s">
        <v>3747</v>
      </c>
    </row>
    <row r="573" spans="1:4" x14ac:dyDescent="0.2">
      <c r="A573" s="79" t="s">
        <v>789</v>
      </c>
      <c r="B573" s="79" t="s">
        <v>794</v>
      </c>
      <c r="C573" s="79" t="s">
        <v>492</v>
      </c>
      <c r="D573" s="79" t="s">
        <v>3748</v>
      </c>
    </row>
    <row r="574" spans="1:4" x14ac:dyDescent="0.2">
      <c r="A574" s="79" t="s">
        <v>789</v>
      </c>
      <c r="B574" s="79" t="s">
        <v>794</v>
      </c>
      <c r="C574" s="79" t="s">
        <v>522</v>
      </c>
      <c r="D574" s="79" t="s">
        <v>3749</v>
      </c>
    </row>
    <row r="575" spans="1:4" x14ac:dyDescent="0.2">
      <c r="A575" s="79" t="s">
        <v>789</v>
      </c>
      <c r="B575" s="79" t="s">
        <v>794</v>
      </c>
      <c r="C575" s="79" t="s">
        <v>604</v>
      </c>
      <c r="D575" s="79" t="s">
        <v>3750</v>
      </c>
    </row>
    <row r="576" spans="1:4" x14ac:dyDescent="0.2">
      <c r="A576" s="79" t="s">
        <v>789</v>
      </c>
      <c r="B576" s="79" t="s">
        <v>794</v>
      </c>
      <c r="C576" s="79" t="s">
        <v>423</v>
      </c>
      <c r="D576" s="79" t="s">
        <v>3751</v>
      </c>
    </row>
    <row r="577" spans="1:4" x14ac:dyDescent="0.2">
      <c r="A577" s="79" t="s">
        <v>789</v>
      </c>
      <c r="B577" s="79" t="s">
        <v>796</v>
      </c>
      <c r="C577" s="79" t="s">
        <v>604</v>
      </c>
      <c r="D577" s="79" t="s">
        <v>3752</v>
      </c>
    </row>
    <row r="578" spans="1:4" x14ac:dyDescent="0.2">
      <c r="A578" s="79" t="s">
        <v>789</v>
      </c>
      <c r="B578" s="79" t="s">
        <v>796</v>
      </c>
      <c r="C578" s="79" t="s">
        <v>423</v>
      </c>
      <c r="D578" s="79" t="s">
        <v>3753</v>
      </c>
    </row>
    <row r="579" spans="1:4" x14ac:dyDescent="0.2">
      <c r="A579" s="79" t="s">
        <v>789</v>
      </c>
      <c r="B579" s="79" t="s">
        <v>797</v>
      </c>
      <c r="C579" s="79" t="s">
        <v>795</v>
      </c>
      <c r="D579" s="79" t="s">
        <v>3754</v>
      </c>
    </row>
    <row r="580" spans="1:4" x14ac:dyDescent="0.2">
      <c r="A580" s="79" t="s">
        <v>789</v>
      </c>
      <c r="B580" s="79" t="s">
        <v>797</v>
      </c>
      <c r="C580" s="79" t="s">
        <v>492</v>
      </c>
      <c r="D580" s="79" t="s">
        <v>3755</v>
      </c>
    </row>
    <row r="581" spans="1:4" x14ac:dyDescent="0.2">
      <c r="A581" s="79" t="s">
        <v>789</v>
      </c>
      <c r="B581" s="79" t="s">
        <v>797</v>
      </c>
      <c r="C581" s="79" t="s">
        <v>604</v>
      </c>
      <c r="D581" s="79" t="s">
        <v>3756</v>
      </c>
    </row>
    <row r="582" spans="1:4" x14ac:dyDescent="0.2">
      <c r="A582" s="79" t="s">
        <v>789</v>
      </c>
      <c r="B582" s="79" t="s">
        <v>797</v>
      </c>
      <c r="C582" s="79" t="s">
        <v>423</v>
      </c>
      <c r="D582" s="79" t="s">
        <v>3757</v>
      </c>
    </row>
    <row r="583" spans="1:4" x14ac:dyDescent="0.2">
      <c r="A583" s="79" t="s">
        <v>789</v>
      </c>
      <c r="B583" s="79" t="s">
        <v>798</v>
      </c>
      <c r="C583" s="79" t="s">
        <v>604</v>
      </c>
      <c r="D583" s="79" t="s">
        <v>3758</v>
      </c>
    </row>
    <row r="584" spans="1:4" x14ac:dyDescent="0.2">
      <c r="A584" s="79" t="s">
        <v>789</v>
      </c>
      <c r="B584" s="79" t="s">
        <v>798</v>
      </c>
      <c r="C584" s="79" t="s">
        <v>423</v>
      </c>
      <c r="D584" s="79" t="s">
        <v>3759</v>
      </c>
    </row>
    <row r="585" spans="1:4" x14ac:dyDescent="0.2">
      <c r="A585" s="79" t="s">
        <v>789</v>
      </c>
      <c r="B585" s="79" t="s">
        <v>799</v>
      </c>
      <c r="C585" s="79" t="s">
        <v>604</v>
      </c>
      <c r="D585" s="79" t="s">
        <v>3760</v>
      </c>
    </row>
    <row r="586" spans="1:4" x14ac:dyDescent="0.2">
      <c r="A586" s="79" t="s">
        <v>789</v>
      </c>
      <c r="B586" s="79" t="s">
        <v>799</v>
      </c>
      <c r="C586" s="79" t="s">
        <v>423</v>
      </c>
      <c r="D586" s="79" t="s">
        <v>3761</v>
      </c>
    </row>
    <row r="587" spans="1:4" x14ac:dyDescent="0.2">
      <c r="A587" s="79" t="s">
        <v>789</v>
      </c>
      <c r="B587" s="79" t="s">
        <v>800</v>
      </c>
      <c r="C587" s="79" t="s">
        <v>801</v>
      </c>
      <c r="D587" s="79" t="s">
        <v>3762</v>
      </c>
    </row>
    <row r="588" spans="1:4" x14ac:dyDescent="0.2">
      <c r="A588" s="79" t="s">
        <v>789</v>
      </c>
      <c r="B588" s="79" t="s">
        <v>800</v>
      </c>
      <c r="C588" s="79" t="s">
        <v>802</v>
      </c>
      <c r="D588" s="79" t="s">
        <v>3763</v>
      </c>
    </row>
    <row r="589" spans="1:4" x14ac:dyDescent="0.2">
      <c r="A589" s="79" t="s">
        <v>789</v>
      </c>
      <c r="B589" s="79" t="s">
        <v>800</v>
      </c>
      <c r="C589" s="79" t="s">
        <v>803</v>
      </c>
      <c r="D589" s="79" t="s">
        <v>3764</v>
      </c>
    </row>
    <row r="590" spans="1:4" x14ac:dyDescent="0.2">
      <c r="A590" s="79" t="s">
        <v>789</v>
      </c>
      <c r="B590" s="79" t="s">
        <v>800</v>
      </c>
      <c r="C590" s="79" t="s">
        <v>804</v>
      </c>
      <c r="D590" s="79" t="s">
        <v>3765</v>
      </c>
    </row>
    <row r="591" spans="1:4" x14ac:dyDescent="0.2">
      <c r="A591" s="79" t="s">
        <v>789</v>
      </c>
      <c r="B591" s="79" t="s">
        <v>800</v>
      </c>
      <c r="C591" s="79" t="s">
        <v>806</v>
      </c>
      <c r="D591" s="79" t="s">
        <v>3766</v>
      </c>
    </row>
    <row r="592" spans="1:4" x14ac:dyDescent="0.2">
      <c r="A592" s="79" t="s">
        <v>789</v>
      </c>
      <c r="B592" s="79" t="s">
        <v>800</v>
      </c>
      <c r="C592" s="79" t="s">
        <v>423</v>
      </c>
      <c r="D592" s="79" t="s">
        <v>3767</v>
      </c>
    </row>
    <row r="593" spans="1:4" x14ac:dyDescent="0.2">
      <c r="A593" s="79" t="s">
        <v>789</v>
      </c>
      <c r="B593" s="79" t="s">
        <v>800</v>
      </c>
      <c r="C593" s="79" t="s">
        <v>516</v>
      </c>
      <c r="D593" s="79" t="s">
        <v>3768</v>
      </c>
    </row>
    <row r="594" spans="1:4" x14ac:dyDescent="0.2">
      <c r="A594" s="79" t="s">
        <v>789</v>
      </c>
      <c r="B594" s="79" t="s">
        <v>807</v>
      </c>
      <c r="C594" s="79" t="s">
        <v>801</v>
      </c>
      <c r="D594" s="79" t="s">
        <v>3769</v>
      </c>
    </row>
    <row r="595" spans="1:4" x14ac:dyDescent="0.2">
      <c r="A595" s="79" t="s">
        <v>789</v>
      </c>
      <c r="B595" s="79" t="s">
        <v>807</v>
      </c>
      <c r="C595" s="79" t="s">
        <v>802</v>
      </c>
      <c r="D595" s="79" t="s">
        <v>3770</v>
      </c>
    </row>
    <row r="596" spans="1:4" x14ac:dyDescent="0.2">
      <c r="A596" s="79" t="s">
        <v>789</v>
      </c>
      <c r="B596" s="79" t="s">
        <v>807</v>
      </c>
      <c r="C596" s="79" t="s">
        <v>492</v>
      </c>
      <c r="D596" s="79" t="s">
        <v>3771</v>
      </c>
    </row>
    <row r="597" spans="1:4" x14ac:dyDescent="0.2">
      <c r="A597" s="79" t="s">
        <v>789</v>
      </c>
      <c r="B597" s="79" t="s">
        <v>807</v>
      </c>
      <c r="C597" s="79" t="s">
        <v>803</v>
      </c>
      <c r="D597" s="79" t="s">
        <v>3772</v>
      </c>
    </row>
    <row r="598" spans="1:4" x14ac:dyDescent="0.2">
      <c r="A598" s="79" t="s">
        <v>789</v>
      </c>
      <c r="B598" s="79" t="s">
        <v>807</v>
      </c>
      <c r="C598" s="79" t="s">
        <v>805</v>
      </c>
      <c r="D598" s="79" t="s">
        <v>3773</v>
      </c>
    </row>
    <row r="599" spans="1:4" x14ac:dyDescent="0.2">
      <c r="A599" s="79" t="s">
        <v>789</v>
      </c>
      <c r="B599" s="79" t="s">
        <v>807</v>
      </c>
      <c r="C599" s="79" t="s">
        <v>423</v>
      </c>
      <c r="D599" s="79" t="s">
        <v>3774</v>
      </c>
    </row>
    <row r="600" spans="1:4" x14ac:dyDescent="0.2">
      <c r="A600" s="79" t="s">
        <v>789</v>
      </c>
      <c r="B600" s="79" t="s">
        <v>807</v>
      </c>
      <c r="C600" s="79" t="s">
        <v>516</v>
      </c>
      <c r="D600" s="79" t="s">
        <v>3775</v>
      </c>
    </row>
    <row r="601" spans="1:4" x14ac:dyDescent="0.2">
      <c r="A601" s="79" t="s">
        <v>789</v>
      </c>
      <c r="B601" s="79" t="s">
        <v>423</v>
      </c>
      <c r="C601" s="79" t="s">
        <v>423</v>
      </c>
      <c r="D601" s="79" t="s">
        <v>3776</v>
      </c>
    </row>
    <row r="602" spans="1:4" x14ac:dyDescent="0.2">
      <c r="A602" s="79" t="s">
        <v>789</v>
      </c>
      <c r="B602" s="79" t="s">
        <v>487</v>
      </c>
      <c r="C602" s="79"/>
      <c r="D602" s="79" t="s">
        <v>3777</v>
      </c>
    </row>
    <row r="603" spans="1:4" x14ac:dyDescent="0.2">
      <c r="A603" s="79" t="s">
        <v>789</v>
      </c>
      <c r="B603" s="79" t="s">
        <v>487</v>
      </c>
      <c r="C603" s="79" t="s">
        <v>808</v>
      </c>
      <c r="D603" s="79" t="s">
        <v>3778</v>
      </c>
    </row>
    <row r="604" spans="1:4" x14ac:dyDescent="0.2">
      <c r="A604" s="79" t="s">
        <v>789</v>
      </c>
      <c r="B604" s="79" t="s">
        <v>487</v>
      </c>
      <c r="C604" s="79" t="s">
        <v>492</v>
      </c>
      <c r="D604" s="79" t="s">
        <v>3779</v>
      </c>
    </row>
    <row r="605" spans="1:4" x14ac:dyDescent="0.2">
      <c r="A605" s="79" t="s">
        <v>789</v>
      </c>
      <c r="B605" s="79" t="s">
        <v>487</v>
      </c>
      <c r="C605" s="79" t="s">
        <v>809</v>
      </c>
      <c r="D605" s="79" t="s">
        <v>3780</v>
      </c>
    </row>
    <row r="606" spans="1:4" x14ac:dyDescent="0.2">
      <c r="A606" s="79" t="s">
        <v>789</v>
      </c>
      <c r="B606" s="79" t="s">
        <v>487</v>
      </c>
      <c r="C606" s="79" t="s">
        <v>810</v>
      </c>
      <c r="D606" s="79" t="s">
        <v>3781</v>
      </c>
    </row>
    <row r="607" spans="1:4" x14ac:dyDescent="0.2">
      <c r="A607" s="79" t="s">
        <v>789</v>
      </c>
      <c r="B607" s="79" t="s">
        <v>487</v>
      </c>
      <c r="C607" s="79" t="s">
        <v>423</v>
      </c>
      <c r="D607" s="79" t="s">
        <v>3782</v>
      </c>
    </row>
    <row r="608" spans="1:4" x14ac:dyDescent="0.2">
      <c r="A608" s="79" t="s">
        <v>789</v>
      </c>
      <c r="B608" s="79" t="s">
        <v>487</v>
      </c>
      <c r="C608" s="79" t="s">
        <v>811</v>
      </c>
      <c r="D608" s="79" t="s">
        <v>3783</v>
      </c>
    </row>
    <row r="609" spans="1:4" x14ac:dyDescent="0.2">
      <c r="A609" s="79" t="s">
        <v>789</v>
      </c>
      <c r="B609" s="79" t="s">
        <v>487</v>
      </c>
      <c r="C609" s="79" t="s">
        <v>812</v>
      </c>
      <c r="D609" s="79" t="s">
        <v>3784</v>
      </c>
    </row>
    <row r="610" spans="1:4" x14ac:dyDescent="0.2">
      <c r="A610" s="79" t="s">
        <v>813</v>
      </c>
      <c r="B610" s="79"/>
      <c r="C610" s="79"/>
      <c r="D610" s="79" t="s">
        <v>813</v>
      </c>
    </row>
    <row r="611" spans="1:4" x14ac:dyDescent="0.2">
      <c r="A611" s="79" t="s">
        <v>813</v>
      </c>
      <c r="B611" s="79" t="s">
        <v>723</v>
      </c>
      <c r="C611" s="79"/>
      <c r="D611" s="79" t="s">
        <v>3785</v>
      </c>
    </row>
    <row r="612" spans="1:4" x14ac:dyDescent="0.2">
      <c r="A612" s="79" t="s">
        <v>813</v>
      </c>
      <c r="B612" s="79" t="s">
        <v>723</v>
      </c>
      <c r="C612" s="79" t="s">
        <v>814</v>
      </c>
      <c r="D612" s="79" t="s">
        <v>3786</v>
      </c>
    </row>
    <row r="613" spans="1:4" x14ac:dyDescent="0.2">
      <c r="A613" s="79" t="s">
        <v>813</v>
      </c>
      <c r="B613" s="79" t="s">
        <v>723</v>
      </c>
      <c r="C613" s="79" t="s">
        <v>815</v>
      </c>
      <c r="D613" s="79" t="s">
        <v>3787</v>
      </c>
    </row>
    <row r="614" spans="1:4" x14ac:dyDescent="0.2">
      <c r="A614" s="79" t="s">
        <v>813</v>
      </c>
      <c r="B614" s="79" t="s">
        <v>723</v>
      </c>
      <c r="C614" s="79" t="s">
        <v>816</v>
      </c>
      <c r="D614" s="79" t="s">
        <v>3788</v>
      </c>
    </row>
    <row r="615" spans="1:4" x14ac:dyDescent="0.2">
      <c r="A615" s="79" t="s">
        <v>813</v>
      </c>
      <c r="B615" s="79" t="s">
        <v>723</v>
      </c>
      <c r="C615" s="79" t="s">
        <v>818</v>
      </c>
      <c r="D615" s="79" t="s">
        <v>3789</v>
      </c>
    </row>
    <row r="616" spans="1:4" x14ac:dyDescent="0.2">
      <c r="A616" s="79" t="s">
        <v>813</v>
      </c>
      <c r="B616" s="79" t="s">
        <v>723</v>
      </c>
      <c r="C616" s="79" t="s">
        <v>819</v>
      </c>
      <c r="D616" s="79" t="s">
        <v>3790</v>
      </c>
    </row>
    <row r="617" spans="1:4" x14ac:dyDescent="0.2">
      <c r="A617" s="79" t="s">
        <v>813</v>
      </c>
      <c r="B617" s="79" t="s">
        <v>723</v>
      </c>
      <c r="C617" s="79" t="s">
        <v>423</v>
      </c>
      <c r="D617" s="79" t="s">
        <v>3791</v>
      </c>
    </row>
    <row r="618" spans="1:4" x14ac:dyDescent="0.2">
      <c r="A618" s="79" t="s">
        <v>813</v>
      </c>
      <c r="B618" s="79" t="s">
        <v>820</v>
      </c>
      <c r="C618" s="79"/>
      <c r="D618" s="79" t="s">
        <v>3792</v>
      </c>
    </row>
    <row r="619" spans="1:4" x14ac:dyDescent="0.2">
      <c r="A619" s="79" t="s">
        <v>813</v>
      </c>
      <c r="B619" s="79" t="s">
        <v>820</v>
      </c>
      <c r="C619" s="79" t="s">
        <v>821</v>
      </c>
      <c r="D619" s="79" t="s">
        <v>3793</v>
      </c>
    </row>
    <row r="620" spans="1:4" x14ac:dyDescent="0.2">
      <c r="A620" s="79" t="s">
        <v>813</v>
      </c>
      <c r="B620" s="79" t="s">
        <v>820</v>
      </c>
      <c r="C620" s="79" t="s">
        <v>822</v>
      </c>
      <c r="D620" s="79" t="s">
        <v>3794</v>
      </c>
    </row>
    <row r="621" spans="1:4" x14ac:dyDescent="0.2">
      <c r="A621" s="79" t="s">
        <v>813</v>
      </c>
      <c r="B621" s="79" t="s">
        <v>820</v>
      </c>
      <c r="C621" s="79" t="s">
        <v>823</v>
      </c>
      <c r="D621" s="79" t="s">
        <v>3795</v>
      </c>
    </row>
    <row r="622" spans="1:4" x14ac:dyDescent="0.2">
      <c r="A622" s="79" t="s">
        <v>813</v>
      </c>
      <c r="B622" s="79" t="s">
        <v>820</v>
      </c>
      <c r="C622" s="79" t="s">
        <v>824</v>
      </c>
      <c r="D622" s="79" t="s">
        <v>3796</v>
      </c>
    </row>
    <row r="623" spans="1:4" x14ac:dyDescent="0.2">
      <c r="A623" s="79" t="s">
        <v>813</v>
      </c>
      <c r="B623" s="79" t="s">
        <v>820</v>
      </c>
      <c r="C623" s="79" t="s">
        <v>825</v>
      </c>
      <c r="D623" s="79" t="s">
        <v>3797</v>
      </c>
    </row>
    <row r="624" spans="1:4" x14ac:dyDescent="0.2">
      <c r="A624" s="79" t="s">
        <v>813</v>
      </c>
      <c r="B624" s="79" t="s">
        <v>820</v>
      </c>
      <c r="C624" s="79" t="s">
        <v>826</v>
      </c>
      <c r="D624" s="79" t="s">
        <v>3798</v>
      </c>
    </row>
    <row r="625" spans="1:4" x14ac:dyDescent="0.2">
      <c r="A625" s="79" t="s">
        <v>813</v>
      </c>
      <c r="B625" s="79" t="s">
        <v>820</v>
      </c>
      <c r="C625" s="79" t="s">
        <v>838</v>
      </c>
      <c r="D625" s="79" t="s">
        <v>3799</v>
      </c>
    </row>
    <row r="626" spans="1:4" x14ac:dyDescent="0.2">
      <c r="A626" s="79" t="s">
        <v>813</v>
      </c>
      <c r="B626" s="79" t="s">
        <v>431</v>
      </c>
      <c r="C626" s="79" t="s">
        <v>827</v>
      </c>
      <c r="D626" s="79" t="s">
        <v>3800</v>
      </c>
    </row>
    <row r="627" spans="1:4" x14ac:dyDescent="0.2">
      <c r="A627" s="79" t="s">
        <v>813</v>
      </c>
      <c r="B627" s="79" t="s">
        <v>431</v>
      </c>
      <c r="C627" s="79" t="s">
        <v>817</v>
      </c>
      <c r="D627" s="79" t="s">
        <v>3801</v>
      </c>
    </row>
    <row r="628" spans="1:4" x14ac:dyDescent="0.2">
      <c r="A628" s="79" t="s">
        <v>813</v>
      </c>
      <c r="B628" s="79" t="s">
        <v>828</v>
      </c>
      <c r="C628" s="79" t="s">
        <v>829</v>
      </c>
      <c r="D628" s="79" t="s">
        <v>3802</v>
      </c>
    </row>
    <row r="629" spans="1:4" x14ac:dyDescent="0.2">
      <c r="A629" s="79" t="s">
        <v>813</v>
      </c>
      <c r="B629" s="79" t="s">
        <v>828</v>
      </c>
      <c r="C629" s="79" t="s">
        <v>830</v>
      </c>
      <c r="D629" s="79" t="s">
        <v>3803</v>
      </c>
    </row>
    <row r="630" spans="1:4" x14ac:dyDescent="0.2">
      <c r="A630" s="79" t="s">
        <v>813</v>
      </c>
      <c r="B630" s="79" t="s">
        <v>828</v>
      </c>
      <c r="C630" s="79" t="s">
        <v>821</v>
      </c>
      <c r="D630" s="79" t="s">
        <v>3804</v>
      </c>
    </row>
    <row r="631" spans="1:4" x14ac:dyDescent="0.2">
      <c r="A631" s="79" t="s">
        <v>813</v>
      </c>
      <c r="B631" s="79" t="s">
        <v>828</v>
      </c>
      <c r="C631" s="79" t="s">
        <v>831</v>
      </c>
      <c r="D631" s="79" t="s">
        <v>3805</v>
      </c>
    </row>
    <row r="632" spans="1:4" x14ac:dyDescent="0.2">
      <c r="A632" s="79" t="s">
        <v>813</v>
      </c>
      <c r="B632" s="79" t="s">
        <v>828</v>
      </c>
      <c r="C632" s="79" t="s">
        <v>832</v>
      </c>
      <c r="D632" s="79" t="s">
        <v>3806</v>
      </c>
    </row>
    <row r="633" spans="1:4" x14ac:dyDescent="0.2">
      <c r="A633" s="79" t="s">
        <v>813</v>
      </c>
      <c r="B633" s="79" t="s">
        <v>828</v>
      </c>
      <c r="C633" s="79" t="s">
        <v>833</v>
      </c>
      <c r="D633" s="79" t="s">
        <v>3807</v>
      </c>
    </row>
    <row r="634" spans="1:4" x14ac:dyDescent="0.2">
      <c r="A634" s="79" t="s">
        <v>813</v>
      </c>
      <c r="B634" s="79" t="s">
        <v>828</v>
      </c>
      <c r="C634" s="79" t="s">
        <v>834</v>
      </c>
      <c r="D634" s="79" t="s">
        <v>3808</v>
      </c>
    </row>
    <row r="635" spans="1:4" x14ac:dyDescent="0.2">
      <c r="A635" s="79" t="s">
        <v>813</v>
      </c>
      <c r="B635" s="79" t="s">
        <v>828</v>
      </c>
      <c r="C635" s="79" t="s">
        <v>835</v>
      </c>
      <c r="D635" s="79" t="s">
        <v>3809</v>
      </c>
    </row>
    <row r="636" spans="1:4" x14ac:dyDescent="0.2">
      <c r="A636" s="79" t="s">
        <v>813</v>
      </c>
      <c r="B636" s="79" t="s">
        <v>836</v>
      </c>
      <c r="C636" s="79" t="s">
        <v>522</v>
      </c>
      <c r="D636" s="79" t="s">
        <v>3810</v>
      </c>
    </row>
    <row r="637" spans="1:4" x14ac:dyDescent="0.2">
      <c r="A637" s="79" t="s">
        <v>813</v>
      </c>
      <c r="B637" s="79" t="s">
        <v>838</v>
      </c>
      <c r="C637" s="79" t="s">
        <v>839</v>
      </c>
      <c r="D637" s="79" t="s">
        <v>3811</v>
      </c>
    </row>
    <row r="638" spans="1:4" x14ac:dyDescent="0.2">
      <c r="A638" s="79" t="s">
        <v>813</v>
      </c>
      <c r="B638" s="79" t="s">
        <v>838</v>
      </c>
      <c r="C638" s="79" t="s">
        <v>840</v>
      </c>
      <c r="D638" s="79" t="s">
        <v>3812</v>
      </c>
    </row>
    <row r="639" spans="1:4" x14ac:dyDescent="0.2">
      <c r="A639" s="79" t="s">
        <v>813</v>
      </c>
      <c r="B639" s="79" t="s">
        <v>838</v>
      </c>
      <c r="C639" s="79" t="s">
        <v>841</v>
      </c>
      <c r="D639" s="79" t="s">
        <v>3813</v>
      </c>
    </row>
    <row r="640" spans="1:4" x14ac:dyDescent="0.2">
      <c r="A640" s="79" t="s">
        <v>813</v>
      </c>
      <c r="B640" s="79" t="s">
        <v>838</v>
      </c>
      <c r="C640" s="79" t="s">
        <v>842</v>
      </c>
      <c r="D640" s="79" t="s">
        <v>3814</v>
      </c>
    </row>
    <row r="641" spans="1:4" x14ac:dyDescent="0.2">
      <c r="A641" s="79" t="s">
        <v>813</v>
      </c>
      <c r="B641" s="79" t="s">
        <v>838</v>
      </c>
      <c r="C641" s="79" t="s">
        <v>423</v>
      </c>
      <c r="D641" s="79" t="s">
        <v>3815</v>
      </c>
    </row>
    <row r="642" spans="1:4" x14ac:dyDescent="0.2">
      <c r="A642" s="79" t="s">
        <v>813</v>
      </c>
      <c r="B642" s="79" t="s">
        <v>423</v>
      </c>
      <c r="C642" s="79" t="s">
        <v>423</v>
      </c>
      <c r="D642" s="79" t="s">
        <v>3816</v>
      </c>
    </row>
    <row r="643" spans="1:4" x14ac:dyDescent="0.2">
      <c r="A643" s="79" t="s">
        <v>843</v>
      </c>
      <c r="B643" s="79"/>
      <c r="C643" s="79"/>
      <c r="D643" s="79" t="s">
        <v>843</v>
      </c>
    </row>
    <row r="644" spans="1:4" x14ac:dyDescent="0.2">
      <c r="A644" s="79" t="s">
        <v>843</v>
      </c>
      <c r="B644" s="79" t="s">
        <v>844</v>
      </c>
      <c r="C644" s="79" t="s">
        <v>845</v>
      </c>
      <c r="D644" s="79" t="s">
        <v>3817</v>
      </c>
    </row>
    <row r="645" spans="1:4" x14ac:dyDescent="0.2">
      <c r="A645" s="79" t="s">
        <v>843</v>
      </c>
      <c r="B645" s="79" t="s">
        <v>844</v>
      </c>
      <c r="C645" s="79" t="s">
        <v>846</v>
      </c>
      <c r="D645" s="79" t="s">
        <v>3818</v>
      </c>
    </row>
    <row r="646" spans="1:4" x14ac:dyDescent="0.2">
      <c r="A646" s="79" t="s">
        <v>843</v>
      </c>
      <c r="B646" s="79" t="s">
        <v>844</v>
      </c>
      <c r="C646" s="79" t="s">
        <v>847</v>
      </c>
      <c r="D646" s="79" t="s">
        <v>3819</v>
      </c>
    </row>
    <row r="647" spans="1:4" x14ac:dyDescent="0.2">
      <c r="A647" s="79" t="s">
        <v>843</v>
      </c>
      <c r="B647" s="79" t="s">
        <v>844</v>
      </c>
      <c r="C647" s="79" t="s">
        <v>557</v>
      </c>
      <c r="D647" s="79" t="s">
        <v>3820</v>
      </c>
    </row>
    <row r="648" spans="1:4" x14ac:dyDescent="0.2">
      <c r="A648" s="79" t="s">
        <v>843</v>
      </c>
      <c r="B648" s="79" t="s">
        <v>844</v>
      </c>
      <c r="C648" s="79" t="s">
        <v>3821</v>
      </c>
      <c r="D648" s="79" t="s">
        <v>3822</v>
      </c>
    </row>
    <row r="649" spans="1:4" x14ac:dyDescent="0.2">
      <c r="A649" s="79" t="s">
        <v>843</v>
      </c>
      <c r="B649" s="79" t="s">
        <v>844</v>
      </c>
      <c r="C649" s="79" t="s">
        <v>3823</v>
      </c>
      <c r="D649" s="79" t="s">
        <v>3824</v>
      </c>
    </row>
    <row r="650" spans="1:4" x14ac:dyDescent="0.2">
      <c r="A650" s="79" t="s">
        <v>843</v>
      </c>
      <c r="B650" s="79" t="s">
        <v>849</v>
      </c>
      <c r="C650" s="79"/>
      <c r="D650" s="79" t="s">
        <v>3825</v>
      </c>
    </row>
    <row r="651" spans="1:4" x14ac:dyDescent="0.2">
      <c r="A651" s="79" t="s">
        <v>843</v>
      </c>
      <c r="B651" s="79" t="s">
        <v>849</v>
      </c>
      <c r="C651" s="79" t="s">
        <v>850</v>
      </c>
      <c r="D651" s="79" t="s">
        <v>3826</v>
      </c>
    </row>
    <row r="652" spans="1:4" x14ac:dyDescent="0.2">
      <c r="A652" s="79" t="s">
        <v>843</v>
      </c>
      <c r="B652" s="79" t="s">
        <v>849</v>
      </c>
      <c r="C652" s="79" t="s">
        <v>851</v>
      </c>
      <c r="D652" s="79" t="s">
        <v>3827</v>
      </c>
    </row>
    <row r="653" spans="1:4" x14ac:dyDescent="0.2">
      <c r="A653" s="79" t="s">
        <v>843</v>
      </c>
      <c r="B653" s="79" t="s">
        <v>849</v>
      </c>
      <c r="C653" s="79" t="s">
        <v>852</v>
      </c>
      <c r="D653" s="79" t="s">
        <v>3828</v>
      </c>
    </row>
    <row r="654" spans="1:4" x14ac:dyDescent="0.2">
      <c r="A654" s="79" t="s">
        <v>843</v>
      </c>
      <c r="B654" s="79" t="s">
        <v>849</v>
      </c>
      <c r="C654" s="79" t="s">
        <v>853</v>
      </c>
      <c r="D654" s="79" t="s">
        <v>3829</v>
      </c>
    </row>
    <row r="655" spans="1:4" x14ac:dyDescent="0.2">
      <c r="A655" s="79" t="s">
        <v>843</v>
      </c>
      <c r="B655" s="79" t="s">
        <v>849</v>
      </c>
      <c r="C655" s="79" t="s">
        <v>854</v>
      </c>
      <c r="D655" s="79" t="s">
        <v>3830</v>
      </c>
    </row>
    <row r="656" spans="1:4" x14ac:dyDescent="0.2">
      <c r="A656" s="79" t="s">
        <v>843</v>
      </c>
      <c r="B656" s="79" t="s">
        <v>849</v>
      </c>
      <c r="C656" s="79" t="s">
        <v>855</v>
      </c>
      <c r="D656" s="79" t="s">
        <v>3831</v>
      </c>
    </row>
    <row r="657" spans="1:4" x14ac:dyDescent="0.2">
      <c r="A657" s="79" t="s">
        <v>843</v>
      </c>
      <c r="B657" s="79" t="s">
        <v>849</v>
      </c>
      <c r="C657" s="79" t="s">
        <v>856</v>
      </c>
      <c r="D657" s="79" t="s">
        <v>3832</v>
      </c>
    </row>
    <row r="658" spans="1:4" x14ac:dyDescent="0.2">
      <c r="A658" s="79" t="s">
        <v>843</v>
      </c>
      <c r="B658" s="79" t="s">
        <v>2737</v>
      </c>
      <c r="C658" s="79"/>
      <c r="D658" s="79" t="s">
        <v>3833</v>
      </c>
    </row>
    <row r="659" spans="1:4" x14ac:dyDescent="0.2">
      <c r="A659" s="79" t="s">
        <v>843</v>
      </c>
      <c r="B659" s="79" t="s">
        <v>2737</v>
      </c>
      <c r="C659" s="79" t="s">
        <v>2739</v>
      </c>
      <c r="D659" s="79" t="s">
        <v>3834</v>
      </c>
    </row>
    <row r="660" spans="1:4" x14ac:dyDescent="0.2">
      <c r="A660" s="79" t="s">
        <v>843</v>
      </c>
      <c r="B660" s="79" t="s">
        <v>2737</v>
      </c>
      <c r="C660" s="79" t="s">
        <v>2819</v>
      </c>
      <c r="D660" s="79" t="s">
        <v>3835</v>
      </c>
    </row>
    <row r="661" spans="1:4" x14ac:dyDescent="0.2">
      <c r="A661" s="79" t="s">
        <v>843</v>
      </c>
      <c r="B661" s="79" t="s">
        <v>2737</v>
      </c>
      <c r="C661" s="79" t="s">
        <v>2823</v>
      </c>
      <c r="D661" s="79" t="s">
        <v>3836</v>
      </c>
    </row>
    <row r="662" spans="1:4" x14ac:dyDescent="0.2">
      <c r="A662" s="79" t="s">
        <v>843</v>
      </c>
      <c r="B662" s="79" t="s">
        <v>2737</v>
      </c>
      <c r="C662" s="79" t="s">
        <v>2738</v>
      </c>
      <c r="D662" s="79" t="s">
        <v>3837</v>
      </c>
    </row>
    <row r="663" spans="1:4" x14ac:dyDescent="0.2">
      <c r="A663" s="79" t="s">
        <v>843</v>
      </c>
      <c r="B663" s="79" t="s">
        <v>2737</v>
      </c>
      <c r="C663" s="79" t="s">
        <v>3823</v>
      </c>
      <c r="D663" s="79" t="s">
        <v>3838</v>
      </c>
    </row>
    <row r="664" spans="1:4" x14ac:dyDescent="0.2">
      <c r="A664" s="79" t="s">
        <v>843</v>
      </c>
      <c r="B664" s="79" t="s">
        <v>423</v>
      </c>
      <c r="C664" s="79" t="s">
        <v>423</v>
      </c>
      <c r="D664" s="79" t="s">
        <v>3839</v>
      </c>
    </row>
    <row r="665" spans="1:4" x14ac:dyDescent="0.2">
      <c r="A665" s="79" t="s">
        <v>857</v>
      </c>
      <c r="B665" s="79"/>
      <c r="C665" s="79"/>
      <c r="D665" s="79" t="s">
        <v>857</v>
      </c>
    </row>
    <row r="666" spans="1:4" x14ac:dyDescent="0.2">
      <c r="A666" s="79" t="s">
        <v>857</v>
      </c>
      <c r="B666" s="79" t="s">
        <v>837</v>
      </c>
      <c r="C666" s="79" t="s">
        <v>858</v>
      </c>
      <c r="D666" s="79" t="s">
        <v>3840</v>
      </c>
    </row>
    <row r="667" spans="1:4" x14ac:dyDescent="0.2">
      <c r="A667" s="79" t="s">
        <v>857</v>
      </c>
      <c r="B667" s="79" t="s">
        <v>837</v>
      </c>
      <c r="C667" s="79" t="s">
        <v>859</v>
      </c>
      <c r="D667" s="79" t="s">
        <v>3841</v>
      </c>
    </row>
    <row r="668" spans="1:4" x14ac:dyDescent="0.2">
      <c r="A668" s="79" t="s">
        <v>857</v>
      </c>
      <c r="B668" s="79" t="s">
        <v>837</v>
      </c>
      <c r="C668" s="79" t="s">
        <v>423</v>
      </c>
      <c r="D668" s="79" t="s">
        <v>3842</v>
      </c>
    </row>
    <row r="669" spans="1:4" x14ac:dyDescent="0.2">
      <c r="A669" s="79" t="s">
        <v>857</v>
      </c>
      <c r="B669" s="79" t="s">
        <v>837</v>
      </c>
      <c r="C669" s="79" t="s">
        <v>860</v>
      </c>
      <c r="D669" s="79" t="s">
        <v>3843</v>
      </c>
    </row>
    <row r="670" spans="1:4" x14ac:dyDescent="0.2">
      <c r="A670" s="79" t="s">
        <v>857</v>
      </c>
      <c r="B670" s="79" t="s">
        <v>861</v>
      </c>
      <c r="C670" s="79" t="s">
        <v>862</v>
      </c>
      <c r="D670" s="79" t="s">
        <v>3844</v>
      </c>
    </row>
    <row r="671" spans="1:4" x14ac:dyDescent="0.2">
      <c r="A671" s="79" t="s">
        <v>857</v>
      </c>
      <c r="B671" s="79" t="s">
        <v>861</v>
      </c>
      <c r="C671" s="79" t="s">
        <v>863</v>
      </c>
      <c r="D671" s="79" t="s">
        <v>3845</v>
      </c>
    </row>
    <row r="672" spans="1:4" x14ac:dyDescent="0.2">
      <c r="A672" s="79" t="s">
        <v>857</v>
      </c>
      <c r="B672" s="79" t="s">
        <v>861</v>
      </c>
      <c r="C672" s="79" t="s">
        <v>423</v>
      </c>
      <c r="D672" s="79" t="s">
        <v>3846</v>
      </c>
    </row>
    <row r="673" spans="1:4" x14ac:dyDescent="0.2">
      <c r="A673" s="79" t="s">
        <v>857</v>
      </c>
      <c r="B673" s="79" t="s">
        <v>864</v>
      </c>
      <c r="C673" s="79" t="s">
        <v>567</v>
      </c>
      <c r="D673" s="79" t="s">
        <v>3847</v>
      </c>
    </row>
    <row r="674" spans="1:4" x14ac:dyDescent="0.2">
      <c r="A674" s="79" t="s">
        <v>857</v>
      </c>
      <c r="B674" s="79" t="s">
        <v>864</v>
      </c>
      <c r="C674" s="79" t="s">
        <v>865</v>
      </c>
      <c r="D674" s="79" t="s">
        <v>3848</v>
      </c>
    </row>
    <row r="675" spans="1:4" x14ac:dyDescent="0.2">
      <c r="A675" s="79" t="s">
        <v>857</v>
      </c>
      <c r="B675" s="79" t="s">
        <v>864</v>
      </c>
      <c r="C675" s="79" t="s">
        <v>866</v>
      </c>
      <c r="D675" s="79" t="s">
        <v>3849</v>
      </c>
    </row>
    <row r="676" spans="1:4" x14ac:dyDescent="0.2">
      <c r="A676" s="79" t="s">
        <v>857</v>
      </c>
      <c r="B676" s="79" t="s">
        <v>864</v>
      </c>
      <c r="C676" s="79" t="s">
        <v>423</v>
      </c>
      <c r="D676" s="79" t="s">
        <v>3850</v>
      </c>
    </row>
    <row r="677" spans="1:4" x14ac:dyDescent="0.2">
      <c r="A677" s="79" t="s">
        <v>857</v>
      </c>
      <c r="B677" s="79" t="s">
        <v>423</v>
      </c>
      <c r="C677" s="79" t="s">
        <v>423</v>
      </c>
      <c r="D677" s="79" t="s">
        <v>3851</v>
      </c>
    </row>
    <row r="678" spans="1:4" x14ac:dyDescent="0.2">
      <c r="A678" s="79" t="s">
        <v>867</v>
      </c>
      <c r="B678" s="79"/>
      <c r="C678" s="79"/>
      <c r="D678" s="79" t="s">
        <v>867</v>
      </c>
    </row>
    <row r="679" spans="1:4" x14ac:dyDescent="0.2">
      <c r="A679" s="79" t="s">
        <v>867</v>
      </c>
      <c r="B679" s="79" t="s">
        <v>868</v>
      </c>
      <c r="C679" s="79"/>
      <c r="D679" s="79" t="s">
        <v>3852</v>
      </c>
    </row>
    <row r="680" spans="1:4" x14ac:dyDescent="0.2">
      <c r="A680" s="79" t="s">
        <v>867</v>
      </c>
      <c r="B680" s="79" t="s">
        <v>868</v>
      </c>
      <c r="C680" s="79" t="s">
        <v>869</v>
      </c>
      <c r="D680" s="79" t="s">
        <v>3853</v>
      </c>
    </row>
    <row r="681" spans="1:4" x14ac:dyDescent="0.2">
      <c r="A681" s="79" t="s">
        <v>867</v>
      </c>
      <c r="B681" s="79" t="s">
        <v>868</v>
      </c>
      <c r="C681" s="79" t="s">
        <v>870</v>
      </c>
      <c r="D681" s="79" t="s">
        <v>3854</v>
      </c>
    </row>
    <row r="682" spans="1:4" x14ac:dyDescent="0.2">
      <c r="A682" s="79" t="s">
        <v>867</v>
      </c>
      <c r="B682" s="79" t="s">
        <v>868</v>
      </c>
      <c r="C682" s="79" t="s">
        <v>871</v>
      </c>
      <c r="D682" s="79" t="s">
        <v>3855</v>
      </c>
    </row>
    <row r="683" spans="1:4" x14ac:dyDescent="0.2">
      <c r="A683" s="79" t="s">
        <v>867</v>
      </c>
      <c r="B683" s="79" t="s">
        <v>868</v>
      </c>
      <c r="C683" s="79" t="s">
        <v>838</v>
      </c>
      <c r="D683" s="79" t="s">
        <v>3856</v>
      </c>
    </row>
    <row r="684" spans="1:4" x14ac:dyDescent="0.2">
      <c r="A684" s="79" t="s">
        <v>867</v>
      </c>
      <c r="B684" s="79" t="s">
        <v>868</v>
      </c>
      <c r="C684" s="79" t="s">
        <v>423</v>
      </c>
      <c r="D684" s="79" t="s">
        <v>3857</v>
      </c>
    </row>
    <row r="685" spans="1:4" x14ac:dyDescent="0.2">
      <c r="A685" s="79" t="s">
        <v>867</v>
      </c>
      <c r="B685" s="79" t="s">
        <v>872</v>
      </c>
      <c r="C685" s="79"/>
      <c r="D685" s="79" t="s">
        <v>3858</v>
      </c>
    </row>
    <row r="686" spans="1:4" x14ac:dyDescent="0.2">
      <c r="A686" s="79" t="s">
        <v>867</v>
      </c>
      <c r="B686" s="79" t="s">
        <v>872</v>
      </c>
      <c r="C686" s="79" t="s">
        <v>873</v>
      </c>
      <c r="D686" s="79" t="s">
        <v>3859</v>
      </c>
    </row>
    <row r="687" spans="1:4" x14ac:dyDescent="0.2">
      <c r="A687" s="79" t="s">
        <v>867</v>
      </c>
      <c r="B687" s="79" t="s">
        <v>872</v>
      </c>
      <c r="C687" s="79" t="s">
        <v>874</v>
      </c>
      <c r="D687" s="79" t="s">
        <v>3860</v>
      </c>
    </row>
    <row r="688" spans="1:4" x14ac:dyDescent="0.2">
      <c r="A688" s="79" t="s">
        <v>867</v>
      </c>
      <c r="B688" s="79" t="s">
        <v>872</v>
      </c>
      <c r="C688" s="79" t="s">
        <v>423</v>
      </c>
      <c r="D688" s="79" t="s">
        <v>3861</v>
      </c>
    </row>
    <row r="689" spans="1:4" x14ac:dyDescent="0.2">
      <c r="A689" s="79" t="s">
        <v>867</v>
      </c>
      <c r="B689" s="79" t="s">
        <v>872</v>
      </c>
      <c r="C689" s="79" t="s">
        <v>875</v>
      </c>
      <c r="D689" s="79" t="s">
        <v>3862</v>
      </c>
    </row>
    <row r="690" spans="1:4" x14ac:dyDescent="0.2">
      <c r="A690" s="79" t="s">
        <v>867</v>
      </c>
      <c r="B690" s="79" t="s">
        <v>876</v>
      </c>
      <c r="C690" s="79" t="s">
        <v>877</v>
      </c>
      <c r="D690" s="79" t="s">
        <v>3863</v>
      </c>
    </row>
    <row r="691" spans="1:4" x14ac:dyDescent="0.2">
      <c r="A691" s="79" t="s">
        <v>867</v>
      </c>
      <c r="B691" s="79" t="s">
        <v>876</v>
      </c>
      <c r="C691" s="79" t="s">
        <v>878</v>
      </c>
      <c r="D691" s="79" t="s">
        <v>3864</v>
      </c>
    </row>
    <row r="692" spans="1:4" x14ac:dyDescent="0.2">
      <c r="A692" s="79" t="s">
        <v>867</v>
      </c>
      <c r="B692" s="79" t="s">
        <v>876</v>
      </c>
      <c r="C692" s="79" t="s">
        <v>879</v>
      </c>
      <c r="D692" s="79" t="s">
        <v>3865</v>
      </c>
    </row>
    <row r="693" spans="1:4" x14ac:dyDescent="0.2">
      <c r="A693" s="79" t="s">
        <v>867</v>
      </c>
      <c r="B693" s="79" t="s">
        <v>880</v>
      </c>
      <c r="C693" s="79"/>
      <c r="D693" s="79" t="s">
        <v>3866</v>
      </c>
    </row>
    <row r="694" spans="1:4" x14ac:dyDescent="0.2">
      <c r="A694" s="79" t="s">
        <v>867</v>
      </c>
      <c r="B694" s="79" t="s">
        <v>880</v>
      </c>
      <c r="C694" s="79" t="s">
        <v>877</v>
      </c>
      <c r="D694" s="79" t="s">
        <v>3867</v>
      </c>
    </row>
    <row r="695" spans="1:4" x14ac:dyDescent="0.2">
      <c r="A695" s="79" t="s">
        <v>867</v>
      </c>
      <c r="B695" s="79" t="s">
        <v>880</v>
      </c>
      <c r="C695" s="79" t="s">
        <v>881</v>
      </c>
      <c r="D695" s="79" t="s">
        <v>3868</v>
      </c>
    </row>
    <row r="696" spans="1:4" x14ac:dyDescent="0.2">
      <c r="A696" s="79" t="s">
        <v>867</v>
      </c>
      <c r="B696" s="79" t="s">
        <v>880</v>
      </c>
      <c r="C696" s="79" t="s">
        <v>879</v>
      </c>
      <c r="D696" s="79" t="s">
        <v>3869</v>
      </c>
    </row>
    <row r="697" spans="1:4" x14ac:dyDescent="0.2">
      <c r="A697" s="79" t="s">
        <v>867</v>
      </c>
      <c r="B697" s="79" t="s">
        <v>880</v>
      </c>
      <c r="C697" s="79" t="s">
        <v>423</v>
      </c>
      <c r="D697" s="79" t="s">
        <v>3870</v>
      </c>
    </row>
    <row r="698" spans="1:4" x14ac:dyDescent="0.2">
      <c r="A698" s="79" t="s">
        <v>867</v>
      </c>
      <c r="B698" s="79" t="s">
        <v>880</v>
      </c>
      <c r="C698" s="79" t="s">
        <v>882</v>
      </c>
      <c r="D698" s="79" t="s">
        <v>3871</v>
      </c>
    </row>
    <row r="699" spans="1:4" x14ac:dyDescent="0.2">
      <c r="A699" s="79" t="s">
        <v>867</v>
      </c>
      <c r="B699" s="79" t="s">
        <v>883</v>
      </c>
      <c r="C699" s="79"/>
      <c r="D699" s="79" t="s">
        <v>3872</v>
      </c>
    </row>
    <row r="700" spans="1:4" x14ac:dyDescent="0.2">
      <c r="A700" s="79" t="s">
        <v>867</v>
      </c>
      <c r="B700" s="79" t="s">
        <v>883</v>
      </c>
      <c r="C700" s="79" t="s">
        <v>2723</v>
      </c>
      <c r="D700" s="79" t="s">
        <v>3873</v>
      </c>
    </row>
    <row r="701" spans="1:4" x14ac:dyDescent="0.2">
      <c r="A701" s="79" t="s">
        <v>867</v>
      </c>
      <c r="B701" s="79" t="s">
        <v>883</v>
      </c>
      <c r="C701" s="79" t="s">
        <v>885</v>
      </c>
      <c r="D701" s="79" t="s">
        <v>3874</v>
      </c>
    </row>
    <row r="702" spans="1:4" x14ac:dyDescent="0.2">
      <c r="A702" s="79" t="s">
        <v>867</v>
      </c>
      <c r="B702" s="79" t="s">
        <v>883</v>
      </c>
      <c r="C702" s="79" t="s">
        <v>886</v>
      </c>
      <c r="D702" s="79" t="s">
        <v>3875</v>
      </c>
    </row>
    <row r="703" spans="1:4" x14ac:dyDescent="0.2">
      <c r="A703" s="79" t="s">
        <v>867</v>
      </c>
      <c r="B703" s="79" t="s">
        <v>883</v>
      </c>
      <c r="C703" s="79" t="s">
        <v>879</v>
      </c>
      <c r="D703" s="79" t="s">
        <v>3876</v>
      </c>
    </row>
    <row r="704" spans="1:4" x14ac:dyDescent="0.2">
      <c r="A704" s="79" t="s">
        <v>867</v>
      </c>
      <c r="B704" s="79" t="s">
        <v>883</v>
      </c>
      <c r="C704" s="79" t="s">
        <v>887</v>
      </c>
      <c r="D704" s="79" t="s">
        <v>3877</v>
      </c>
    </row>
    <row r="705" spans="1:4" x14ac:dyDescent="0.2">
      <c r="A705" s="79" t="s">
        <v>867</v>
      </c>
      <c r="B705" s="79" t="s">
        <v>883</v>
      </c>
      <c r="C705" s="79" t="s">
        <v>888</v>
      </c>
      <c r="D705" s="79" t="s">
        <v>3878</v>
      </c>
    </row>
    <row r="706" spans="1:4" x14ac:dyDescent="0.2">
      <c r="A706" s="79" t="s">
        <v>867</v>
      </c>
      <c r="B706" s="79" t="s">
        <v>883</v>
      </c>
      <c r="C706" s="79" t="s">
        <v>423</v>
      </c>
      <c r="D706" s="79" t="s">
        <v>3879</v>
      </c>
    </row>
    <row r="707" spans="1:4" x14ac:dyDescent="0.2">
      <c r="A707" s="79" t="s">
        <v>867</v>
      </c>
      <c r="B707" s="79" t="s">
        <v>889</v>
      </c>
      <c r="C707" s="79" t="s">
        <v>2723</v>
      </c>
      <c r="D707" s="79" t="s">
        <v>3880</v>
      </c>
    </row>
    <row r="708" spans="1:4" x14ac:dyDescent="0.2">
      <c r="A708" s="79" t="s">
        <v>867</v>
      </c>
      <c r="B708" s="79" t="s">
        <v>889</v>
      </c>
      <c r="C708" s="79" t="s">
        <v>879</v>
      </c>
      <c r="D708" s="79" t="s">
        <v>3881</v>
      </c>
    </row>
    <row r="709" spans="1:4" x14ac:dyDescent="0.2">
      <c r="A709" s="79" t="s">
        <v>867</v>
      </c>
      <c r="B709" s="79" t="s">
        <v>889</v>
      </c>
      <c r="C709" s="79" t="s">
        <v>423</v>
      </c>
      <c r="D709" s="79" t="s">
        <v>3882</v>
      </c>
    </row>
    <row r="710" spans="1:4" x14ac:dyDescent="0.2">
      <c r="A710" s="79" t="s">
        <v>867</v>
      </c>
      <c r="B710" s="79" t="s">
        <v>890</v>
      </c>
      <c r="C710" s="79" t="s">
        <v>2723</v>
      </c>
      <c r="D710" s="79" t="s">
        <v>3883</v>
      </c>
    </row>
    <row r="711" spans="1:4" x14ac:dyDescent="0.2">
      <c r="A711" s="79" t="s">
        <v>867</v>
      </c>
      <c r="B711" s="79" t="s">
        <v>890</v>
      </c>
      <c r="C711" s="79" t="s">
        <v>885</v>
      </c>
      <c r="D711" s="79" t="s">
        <v>3884</v>
      </c>
    </row>
    <row r="712" spans="1:4" x14ac:dyDescent="0.2">
      <c r="A712" s="79" t="s">
        <v>867</v>
      </c>
      <c r="B712" s="79" t="s">
        <v>890</v>
      </c>
      <c r="C712" s="79" t="s">
        <v>878</v>
      </c>
      <c r="D712" s="79" t="s">
        <v>3885</v>
      </c>
    </row>
    <row r="713" spans="1:4" x14ac:dyDescent="0.2">
      <c r="A713" s="79" t="s">
        <v>867</v>
      </c>
      <c r="B713" s="79" t="s">
        <v>890</v>
      </c>
      <c r="C713" s="79" t="s">
        <v>879</v>
      </c>
      <c r="D713" s="79" t="s">
        <v>3886</v>
      </c>
    </row>
    <row r="714" spans="1:4" x14ac:dyDescent="0.2">
      <c r="A714" s="79" t="s">
        <v>867</v>
      </c>
      <c r="B714" s="79" t="s">
        <v>890</v>
      </c>
      <c r="C714" s="79" t="s">
        <v>887</v>
      </c>
      <c r="D714" s="79" t="s">
        <v>3887</v>
      </c>
    </row>
    <row r="715" spans="1:4" x14ac:dyDescent="0.2">
      <c r="A715" s="79" t="s">
        <v>867</v>
      </c>
      <c r="B715" s="79" t="s">
        <v>890</v>
      </c>
      <c r="C715" s="79" t="s">
        <v>888</v>
      </c>
      <c r="D715" s="79" t="s">
        <v>3888</v>
      </c>
    </row>
    <row r="716" spans="1:4" x14ac:dyDescent="0.2">
      <c r="A716" s="79" t="s">
        <v>867</v>
      </c>
      <c r="B716" s="79" t="s">
        <v>890</v>
      </c>
      <c r="C716" s="79" t="s">
        <v>423</v>
      </c>
      <c r="D716" s="79" t="s">
        <v>3889</v>
      </c>
    </row>
    <row r="717" spans="1:4" x14ac:dyDescent="0.2">
      <c r="A717" s="79" t="s">
        <v>867</v>
      </c>
      <c r="B717" s="79" t="s">
        <v>891</v>
      </c>
      <c r="C717" s="79" t="s">
        <v>886</v>
      </c>
      <c r="D717" s="79" t="s">
        <v>3890</v>
      </c>
    </row>
    <row r="718" spans="1:4" x14ac:dyDescent="0.2">
      <c r="A718" s="79" t="s">
        <v>867</v>
      </c>
      <c r="B718" s="79" t="s">
        <v>891</v>
      </c>
      <c r="C718" s="79" t="s">
        <v>423</v>
      </c>
      <c r="D718" s="79" t="s">
        <v>3891</v>
      </c>
    </row>
    <row r="719" spans="1:4" x14ac:dyDescent="0.2">
      <c r="A719" s="79" t="s">
        <v>867</v>
      </c>
      <c r="B719" s="79" t="s">
        <v>2722</v>
      </c>
      <c r="C719" s="79" t="s">
        <v>887</v>
      </c>
      <c r="D719" s="79" t="s">
        <v>3892</v>
      </c>
    </row>
    <row r="720" spans="1:4" x14ac:dyDescent="0.2">
      <c r="A720" s="79" t="s">
        <v>867</v>
      </c>
      <c r="B720" s="79" t="s">
        <v>2722</v>
      </c>
      <c r="C720" s="79" t="s">
        <v>423</v>
      </c>
      <c r="D720" s="79" t="s">
        <v>3893</v>
      </c>
    </row>
    <row r="721" spans="1:4" x14ac:dyDescent="0.2">
      <c r="A721" s="79" t="s">
        <v>867</v>
      </c>
      <c r="B721" s="79" t="s">
        <v>2708</v>
      </c>
      <c r="C721" s="79" t="s">
        <v>2723</v>
      </c>
      <c r="D721" s="79" t="s">
        <v>3894</v>
      </c>
    </row>
    <row r="722" spans="1:4" x14ac:dyDescent="0.2">
      <c r="A722" s="79" t="s">
        <v>867</v>
      </c>
      <c r="B722" s="79" t="s">
        <v>2708</v>
      </c>
      <c r="C722" s="79" t="s">
        <v>879</v>
      </c>
      <c r="D722" s="79" t="s">
        <v>3895</v>
      </c>
    </row>
    <row r="723" spans="1:4" x14ac:dyDescent="0.2">
      <c r="A723" s="79" t="s">
        <v>867</v>
      </c>
      <c r="B723" s="79" t="s">
        <v>2713</v>
      </c>
      <c r="C723" s="79" t="s">
        <v>2723</v>
      </c>
      <c r="D723" s="79" t="s">
        <v>3896</v>
      </c>
    </row>
    <row r="724" spans="1:4" x14ac:dyDescent="0.2">
      <c r="A724" s="79" t="s">
        <v>867</v>
      </c>
      <c r="B724" s="79" t="s">
        <v>2713</v>
      </c>
      <c r="C724" s="79" t="s">
        <v>879</v>
      </c>
      <c r="D724" s="79" t="s">
        <v>3897</v>
      </c>
    </row>
    <row r="725" spans="1:4" x14ac:dyDescent="0.2">
      <c r="A725" s="79" t="s">
        <v>867</v>
      </c>
      <c r="B725" s="79" t="s">
        <v>892</v>
      </c>
      <c r="C725" s="79" t="s">
        <v>893</v>
      </c>
      <c r="D725" s="79" t="s">
        <v>3898</v>
      </c>
    </row>
    <row r="726" spans="1:4" x14ac:dyDescent="0.2">
      <c r="A726" s="79" t="s">
        <v>867</v>
      </c>
      <c r="B726" s="79" t="s">
        <v>892</v>
      </c>
      <c r="C726" s="79" t="s">
        <v>885</v>
      </c>
      <c r="D726" s="79" t="s">
        <v>3899</v>
      </c>
    </row>
    <row r="727" spans="1:4" x14ac:dyDescent="0.2">
      <c r="A727" s="79" t="s">
        <v>867</v>
      </c>
      <c r="B727" s="79" t="s">
        <v>892</v>
      </c>
      <c r="C727" s="79" t="s">
        <v>877</v>
      </c>
      <c r="D727" s="79" t="s">
        <v>3900</v>
      </c>
    </row>
    <row r="728" spans="1:4" x14ac:dyDescent="0.2">
      <c r="A728" s="79" t="s">
        <v>867</v>
      </c>
      <c r="B728" s="79" t="s">
        <v>892</v>
      </c>
      <c r="C728" s="79" t="s">
        <v>878</v>
      </c>
      <c r="D728" s="79" t="s">
        <v>3901</v>
      </c>
    </row>
    <row r="729" spans="1:4" x14ac:dyDescent="0.2">
      <c r="A729" s="79" t="s">
        <v>867</v>
      </c>
      <c r="B729" s="79" t="s">
        <v>892</v>
      </c>
      <c r="C729" s="79" t="s">
        <v>879</v>
      </c>
      <c r="D729" s="79" t="s">
        <v>3902</v>
      </c>
    </row>
    <row r="730" spans="1:4" x14ac:dyDescent="0.2">
      <c r="A730" s="79" t="s">
        <v>867</v>
      </c>
      <c r="B730" s="79" t="s">
        <v>892</v>
      </c>
      <c r="C730" s="79" t="s">
        <v>423</v>
      </c>
      <c r="D730" s="79" t="s">
        <v>3903</v>
      </c>
    </row>
    <row r="731" spans="1:4" x14ac:dyDescent="0.2">
      <c r="A731" s="79" t="s">
        <v>867</v>
      </c>
      <c r="B731" s="79" t="s">
        <v>894</v>
      </c>
      <c r="C731" s="79" t="s">
        <v>895</v>
      </c>
      <c r="D731" s="79" t="s">
        <v>3904</v>
      </c>
    </row>
    <row r="732" spans="1:4" x14ac:dyDescent="0.2">
      <c r="A732" s="79" t="s">
        <v>867</v>
      </c>
      <c r="B732" s="79" t="s">
        <v>894</v>
      </c>
      <c r="C732" s="79" t="s">
        <v>896</v>
      </c>
      <c r="D732" s="79" t="s">
        <v>3905</v>
      </c>
    </row>
    <row r="733" spans="1:4" x14ac:dyDescent="0.2">
      <c r="A733" s="79" t="s">
        <v>867</v>
      </c>
      <c r="B733" s="79" t="s">
        <v>894</v>
      </c>
      <c r="C733" s="79" t="s">
        <v>897</v>
      </c>
      <c r="D733" s="79" t="s">
        <v>3906</v>
      </c>
    </row>
    <row r="734" spans="1:4" x14ac:dyDescent="0.2">
      <c r="A734" s="79" t="s">
        <v>867</v>
      </c>
      <c r="B734" s="79" t="s">
        <v>894</v>
      </c>
      <c r="C734" s="79" t="s">
        <v>898</v>
      </c>
      <c r="D734" s="79" t="s">
        <v>3907</v>
      </c>
    </row>
    <row r="735" spans="1:4" x14ac:dyDescent="0.2">
      <c r="A735" s="79" t="s">
        <v>867</v>
      </c>
      <c r="B735" s="79" t="s">
        <v>894</v>
      </c>
      <c r="C735" s="79" t="s">
        <v>899</v>
      </c>
      <c r="D735" s="79" t="s">
        <v>3908</v>
      </c>
    </row>
    <row r="736" spans="1:4" x14ac:dyDescent="0.2">
      <c r="A736" s="79" t="s">
        <v>867</v>
      </c>
      <c r="B736" s="79" t="s">
        <v>894</v>
      </c>
      <c r="C736" s="79" t="s">
        <v>900</v>
      </c>
      <c r="D736" s="79" t="s">
        <v>3909</v>
      </c>
    </row>
    <row r="737" spans="1:4" x14ac:dyDescent="0.2">
      <c r="A737" s="79" t="s">
        <v>867</v>
      </c>
      <c r="B737" s="79" t="s">
        <v>894</v>
      </c>
      <c r="C737" s="79" t="s">
        <v>901</v>
      </c>
      <c r="D737" s="79" t="s">
        <v>3910</v>
      </c>
    </row>
    <row r="738" spans="1:4" x14ac:dyDescent="0.2">
      <c r="A738" s="79" t="s">
        <v>867</v>
      </c>
      <c r="B738" s="79" t="s">
        <v>894</v>
      </c>
      <c r="C738" s="79" t="s">
        <v>902</v>
      </c>
      <c r="D738" s="79" t="s">
        <v>3911</v>
      </c>
    </row>
    <row r="739" spans="1:4" x14ac:dyDescent="0.2">
      <c r="A739" s="79" t="s">
        <v>867</v>
      </c>
      <c r="B739" s="79" t="s">
        <v>894</v>
      </c>
      <c r="C739" s="79" t="s">
        <v>423</v>
      </c>
      <c r="D739" s="79" t="s">
        <v>3912</v>
      </c>
    </row>
    <row r="740" spans="1:4" x14ac:dyDescent="0.2">
      <c r="A740" s="79" t="s">
        <v>867</v>
      </c>
      <c r="B740" s="79" t="s">
        <v>423</v>
      </c>
      <c r="C740" s="79" t="s">
        <v>423</v>
      </c>
      <c r="D740" s="79" t="s">
        <v>3913</v>
      </c>
    </row>
    <row r="741" spans="1:4" x14ac:dyDescent="0.2">
      <c r="A741" s="79" t="s">
        <v>867</v>
      </c>
      <c r="B741" s="79" t="s">
        <v>423</v>
      </c>
      <c r="C741" s="79" t="s">
        <v>875</v>
      </c>
      <c r="D741" s="79" t="s">
        <v>3914</v>
      </c>
    </row>
    <row r="742" spans="1:4" x14ac:dyDescent="0.2">
      <c r="A742" s="79" t="s">
        <v>903</v>
      </c>
      <c r="B742" s="79"/>
      <c r="C742" s="79"/>
      <c r="D742" s="79" t="s">
        <v>903</v>
      </c>
    </row>
    <row r="743" spans="1:4" x14ac:dyDescent="0.2">
      <c r="A743" s="79" t="s">
        <v>903</v>
      </c>
      <c r="B743" s="79" t="s">
        <v>904</v>
      </c>
      <c r="C743" s="79"/>
      <c r="D743" s="79" t="s">
        <v>3915</v>
      </c>
    </row>
    <row r="744" spans="1:4" x14ac:dyDescent="0.2">
      <c r="A744" s="79" t="s">
        <v>903</v>
      </c>
      <c r="B744" s="79" t="s">
        <v>904</v>
      </c>
      <c r="C744" s="79" t="s">
        <v>905</v>
      </c>
      <c r="D744" s="79" t="s">
        <v>3916</v>
      </c>
    </row>
    <row r="745" spans="1:4" x14ac:dyDescent="0.2">
      <c r="A745" s="79" t="s">
        <v>903</v>
      </c>
      <c r="B745" s="79" t="s">
        <v>904</v>
      </c>
      <c r="C745" s="79" t="s">
        <v>906</v>
      </c>
      <c r="D745" s="79" t="s">
        <v>3917</v>
      </c>
    </row>
    <row r="746" spans="1:4" x14ac:dyDescent="0.2">
      <c r="A746" s="79" t="s">
        <v>903</v>
      </c>
      <c r="B746" s="79" t="s">
        <v>904</v>
      </c>
      <c r="C746" s="79" t="s">
        <v>907</v>
      </c>
      <c r="D746" s="79" t="s">
        <v>3918</v>
      </c>
    </row>
    <row r="747" spans="1:4" x14ac:dyDescent="0.2">
      <c r="A747" s="79" t="s">
        <v>903</v>
      </c>
      <c r="B747" s="79" t="s">
        <v>904</v>
      </c>
      <c r="C747" s="79" t="s">
        <v>908</v>
      </c>
      <c r="D747" s="79" t="s">
        <v>3919</v>
      </c>
    </row>
    <row r="748" spans="1:4" x14ac:dyDescent="0.2">
      <c r="A748" s="79" t="s">
        <v>903</v>
      </c>
      <c r="B748" s="79" t="s">
        <v>904</v>
      </c>
      <c r="C748" s="79" t="s">
        <v>909</v>
      </c>
      <c r="D748" s="79" t="s">
        <v>3920</v>
      </c>
    </row>
    <row r="749" spans="1:4" x14ac:dyDescent="0.2">
      <c r="A749" s="79" t="s">
        <v>903</v>
      </c>
      <c r="B749" s="79" t="s">
        <v>904</v>
      </c>
      <c r="C749" s="79" t="s">
        <v>423</v>
      </c>
      <c r="D749" s="79" t="s">
        <v>3921</v>
      </c>
    </row>
    <row r="750" spans="1:4" x14ac:dyDescent="0.2">
      <c r="A750" s="79" t="s">
        <v>903</v>
      </c>
      <c r="B750" s="79" t="s">
        <v>423</v>
      </c>
      <c r="C750" s="79" t="s">
        <v>423</v>
      </c>
      <c r="D750" s="79" t="s">
        <v>3922</v>
      </c>
    </row>
    <row r="751" spans="1:4" x14ac:dyDescent="0.2">
      <c r="A751" s="79" t="s">
        <v>903</v>
      </c>
      <c r="B751" s="79" t="s">
        <v>910</v>
      </c>
      <c r="C751" s="79" t="s">
        <v>911</v>
      </c>
      <c r="D751" s="79" t="s">
        <v>3923</v>
      </c>
    </row>
    <row r="752" spans="1:4" x14ac:dyDescent="0.2">
      <c r="A752" s="79" t="s">
        <v>903</v>
      </c>
      <c r="B752" s="79" t="s">
        <v>910</v>
      </c>
      <c r="C752" s="79" t="s">
        <v>912</v>
      </c>
      <c r="D752" s="79" t="s">
        <v>3924</v>
      </c>
    </row>
    <row r="753" spans="1:4" x14ac:dyDescent="0.2">
      <c r="A753" s="79" t="s">
        <v>903</v>
      </c>
      <c r="B753" s="79" t="s">
        <v>910</v>
      </c>
      <c r="C753" s="79" t="s">
        <v>913</v>
      </c>
      <c r="D753" s="79" t="s">
        <v>3925</v>
      </c>
    </row>
    <row r="754" spans="1:4" x14ac:dyDescent="0.2">
      <c r="A754" s="79" t="s">
        <v>903</v>
      </c>
      <c r="B754" s="79" t="s">
        <v>910</v>
      </c>
      <c r="C754" s="79" t="s">
        <v>423</v>
      </c>
      <c r="D754" s="79" t="s">
        <v>3926</v>
      </c>
    </row>
    <row r="755" spans="1:4" x14ac:dyDescent="0.2">
      <c r="A755" s="79" t="s">
        <v>2703</v>
      </c>
      <c r="B755" s="79"/>
      <c r="C755" s="79"/>
      <c r="D755" s="79" t="s">
        <v>2703</v>
      </c>
    </row>
    <row r="756" spans="1:4" x14ac:dyDescent="0.2">
      <c r="A756" s="79" t="s">
        <v>2703</v>
      </c>
      <c r="B756" s="79" t="s">
        <v>904</v>
      </c>
      <c r="C756" s="79" t="s">
        <v>905</v>
      </c>
      <c r="D756" s="79" t="s">
        <v>3927</v>
      </c>
    </row>
    <row r="757" spans="1:4" x14ac:dyDescent="0.2">
      <c r="A757" s="79" t="s">
        <v>2703</v>
      </c>
      <c r="B757" s="79" t="s">
        <v>904</v>
      </c>
      <c r="C757" s="79" t="s">
        <v>909</v>
      </c>
      <c r="D757" s="79" t="s">
        <v>3928</v>
      </c>
    </row>
    <row r="758" spans="1:4" x14ac:dyDescent="0.2">
      <c r="A758" s="79" t="s">
        <v>2703</v>
      </c>
      <c r="B758" s="79" t="s">
        <v>904</v>
      </c>
      <c r="C758" s="79" t="s">
        <v>423</v>
      </c>
      <c r="D758" s="79" t="s">
        <v>3929</v>
      </c>
    </row>
    <row r="759" spans="1:4" x14ac:dyDescent="0.2">
      <c r="A759" s="79" t="s">
        <v>2703</v>
      </c>
      <c r="B759" s="79" t="s">
        <v>423</v>
      </c>
      <c r="C759" s="79" t="s">
        <v>423</v>
      </c>
      <c r="D759" s="79" t="s">
        <v>3930</v>
      </c>
    </row>
    <row r="760" spans="1:4" x14ac:dyDescent="0.2">
      <c r="A760" s="79" t="s">
        <v>2703</v>
      </c>
      <c r="B760" s="79" t="s">
        <v>910</v>
      </c>
      <c r="C760" s="79" t="s">
        <v>911</v>
      </c>
      <c r="D760" s="79" t="s">
        <v>3931</v>
      </c>
    </row>
    <row r="761" spans="1:4" x14ac:dyDescent="0.2">
      <c r="A761" s="79" t="s">
        <v>2703</v>
      </c>
      <c r="B761" s="79" t="s">
        <v>910</v>
      </c>
      <c r="C761" s="79" t="s">
        <v>912</v>
      </c>
      <c r="D761" s="79" t="s">
        <v>3932</v>
      </c>
    </row>
    <row r="762" spans="1:4" x14ac:dyDescent="0.2">
      <c r="A762" s="79" t="s">
        <v>2703</v>
      </c>
      <c r="B762" s="79" t="s">
        <v>910</v>
      </c>
      <c r="C762" s="79" t="s">
        <v>423</v>
      </c>
      <c r="D762" s="79" t="s">
        <v>3933</v>
      </c>
    </row>
    <row r="763" spans="1:4" x14ac:dyDescent="0.2">
      <c r="A763" s="79" t="s">
        <v>914</v>
      </c>
      <c r="B763" s="79" t="s">
        <v>915</v>
      </c>
      <c r="C763" s="79" t="s">
        <v>916</v>
      </c>
      <c r="D763" s="79" t="s">
        <v>3934</v>
      </c>
    </row>
    <row r="764" spans="1:4" x14ac:dyDescent="0.2">
      <c r="A764" s="79" t="s">
        <v>914</v>
      </c>
      <c r="B764" s="79" t="s">
        <v>915</v>
      </c>
      <c r="C764" s="79" t="s">
        <v>423</v>
      </c>
      <c r="D764" s="79" t="s">
        <v>3935</v>
      </c>
    </row>
    <row r="765" spans="1:4" x14ac:dyDescent="0.2">
      <c r="A765" s="79" t="s">
        <v>914</v>
      </c>
      <c r="B765" s="79" t="s">
        <v>917</v>
      </c>
      <c r="C765" s="79" t="s">
        <v>449</v>
      </c>
      <c r="D765" s="79" t="s">
        <v>3936</v>
      </c>
    </row>
    <row r="766" spans="1:4" x14ac:dyDescent="0.2">
      <c r="A766" s="79" t="s">
        <v>914</v>
      </c>
      <c r="B766" s="79" t="s">
        <v>917</v>
      </c>
      <c r="C766" s="79" t="s">
        <v>918</v>
      </c>
      <c r="D766" s="79" t="s">
        <v>3937</v>
      </c>
    </row>
    <row r="767" spans="1:4" x14ac:dyDescent="0.2">
      <c r="A767" s="79" t="s">
        <v>914</v>
      </c>
      <c r="B767" s="79" t="s">
        <v>917</v>
      </c>
      <c r="C767" s="79" t="s">
        <v>919</v>
      </c>
      <c r="D767" s="79" t="s">
        <v>3938</v>
      </c>
    </row>
    <row r="768" spans="1:4" x14ac:dyDescent="0.2">
      <c r="A768" s="79" t="s">
        <v>914</v>
      </c>
      <c r="B768" s="79" t="s">
        <v>917</v>
      </c>
      <c r="C768" s="79" t="s">
        <v>920</v>
      </c>
      <c r="D768" s="79" t="s">
        <v>3939</v>
      </c>
    </row>
    <row r="769" spans="1:4" x14ac:dyDescent="0.2">
      <c r="A769" s="79" t="s">
        <v>914</v>
      </c>
      <c r="B769" s="79" t="s">
        <v>917</v>
      </c>
      <c r="C769" s="79" t="s">
        <v>423</v>
      </c>
      <c r="D769" s="79" t="s">
        <v>3940</v>
      </c>
    </row>
    <row r="770" spans="1:4" x14ac:dyDescent="0.2">
      <c r="A770" s="79" t="s">
        <v>914</v>
      </c>
      <c r="B770" s="79" t="s">
        <v>921</v>
      </c>
      <c r="C770" s="79" t="s">
        <v>922</v>
      </c>
      <c r="D770" s="79" t="s">
        <v>3941</v>
      </c>
    </row>
    <row r="771" spans="1:4" x14ac:dyDescent="0.2">
      <c r="A771" s="79" t="s">
        <v>914</v>
      </c>
      <c r="B771" s="79" t="s">
        <v>921</v>
      </c>
      <c r="C771" s="79" t="s">
        <v>423</v>
      </c>
      <c r="D771" s="79" t="s">
        <v>3942</v>
      </c>
    </row>
    <row r="772" spans="1:4" x14ac:dyDescent="0.2">
      <c r="A772" s="79" t="s">
        <v>914</v>
      </c>
      <c r="B772" s="79" t="s">
        <v>423</v>
      </c>
      <c r="C772" s="79" t="s">
        <v>423</v>
      </c>
      <c r="D772" s="79" t="s">
        <v>3943</v>
      </c>
    </row>
    <row r="773" spans="1:4" x14ac:dyDescent="0.2">
      <c r="A773" s="79" t="s">
        <v>923</v>
      </c>
      <c r="B773" s="79"/>
      <c r="C773" s="79"/>
      <c r="D773" s="79" t="s">
        <v>923</v>
      </c>
    </row>
    <row r="774" spans="1:4" x14ac:dyDescent="0.2">
      <c r="A774" s="79" t="s">
        <v>923</v>
      </c>
      <c r="B774" s="79" t="s">
        <v>924</v>
      </c>
      <c r="C774" s="79" t="s">
        <v>925</v>
      </c>
      <c r="D774" s="79" t="s">
        <v>3944</v>
      </c>
    </row>
    <row r="775" spans="1:4" x14ac:dyDescent="0.2">
      <c r="A775" s="79" t="s">
        <v>923</v>
      </c>
      <c r="B775" s="79" t="s">
        <v>924</v>
      </c>
      <c r="C775" s="79" t="s">
        <v>926</v>
      </c>
      <c r="D775" s="79" t="s">
        <v>3945</v>
      </c>
    </row>
    <row r="776" spans="1:4" x14ac:dyDescent="0.2">
      <c r="A776" s="79" t="s">
        <v>923</v>
      </c>
      <c r="B776" s="79" t="s">
        <v>924</v>
      </c>
      <c r="C776" s="79" t="s">
        <v>927</v>
      </c>
      <c r="D776" s="79" t="s">
        <v>3946</v>
      </c>
    </row>
    <row r="777" spans="1:4" x14ac:dyDescent="0.2">
      <c r="A777" s="79" t="s">
        <v>923</v>
      </c>
      <c r="B777" s="79" t="s">
        <v>924</v>
      </c>
      <c r="C777" s="79" t="s">
        <v>2740</v>
      </c>
      <c r="D777" s="79" t="s">
        <v>3947</v>
      </c>
    </row>
    <row r="778" spans="1:4" x14ac:dyDescent="0.2">
      <c r="A778" s="79" t="s">
        <v>923</v>
      </c>
      <c r="B778" s="79" t="s">
        <v>924</v>
      </c>
      <c r="C778" s="79" t="s">
        <v>928</v>
      </c>
      <c r="D778" s="79" t="s">
        <v>3948</v>
      </c>
    </row>
    <row r="779" spans="1:4" x14ac:dyDescent="0.2">
      <c r="A779" s="79" t="s">
        <v>923</v>
      </c>
      <c r="B779" s="79" t="s">
        <v>924</v>
      </c>
      <c r="C779" s="79" t="s">
        <v>423</v>
      </c>
      <c r="D779" s="79" t="s">
        <v>3949</v>
      </c>
    </row>
    <row r="780" spans="1:4" x14ac:dyDescent="0.2">
      <c r="A780" s="79" t="s">
        <v>923</v>
      </c>
      <c r="B780" s="79" t="s">
        <v>929</v>
      </c>
      <c r="C780" s="79"/>
      <c r="D780" s="79" t="s">
        <v>3950</v>
      </c>
    </row>
    <row r="781" spans="1:4" x14ac:dyDescent="0.2">
      <c r="A781" s="79" t="s">
        <v>923</v>
      </c>
      <c r="B781" s="79" t="s">
        <v>929</v>
      </c>
      <c r="C781" s="79" t="s">
        <v>930</v>
      </c>
      <c r="D781" s="79" t="s">
        <v>3951</v>
      </c>
    </row>
    <row r="782" spans="1:4" x14ac:dyDescent="0.2">
      <c r="A782" s="79" t="s">
        <v>923</v>
      </c>
      <c r="B782" s="79" t="s">
        <v>929</v>
      </c>
      <c r="C782" s="79" t="s">
        <v>931</v>
      </c>
      <c r="D782" s="79" t="s">
        <v>3952</v>
      </c>
    </row>
    <row r="783" spans="1:4" x14ac:dyDescent="0.2">
      <c r="A783" s="79" t="s">
        <v>923</v>
      </c>
      <c r="B783" s="79" t="s">
        <v>929</v>
      </c>
      <c r="C783" s="79" t="s">
        <v>932</v>
      </c>
      <c r="D783" s="79" t="s">
        <v>3953</v>
      </c>
    </row>
    <row r="784" spans="1:4" x14ac:dyDescent="0.2">
      <c r="A784" s="79" t="s">
        <v>923</v>
      </c>
      <c r="B784" s="79" t="s">
        <v>933</v>
      </c>
      <c r="C784" s="79" t="s">
        <v>934</v>
      </c>
      <c r="D784" s="79" t="s">
        <v>3954</v>
      </c>
    </row>
    <row r="785" spans="1:4" x14ac:dyDescent="0.2">
      <c r="A785" s="79" t="s">
        <v>923</v>
      </c>
      <c r="B785" s="79" t="s">
        <v>933</v>
      </c>
      <c r="C785" s="79" t="s">
        <v>935</v>
      </c>
      <c r="D785" s="79" t="s">
        <v>3955</v>
      </c>
    </row>
    <row r="786" spans="1:4" x14ac:dyDescent="0.2">
      <c r="A786" s="79" t="s">
        <v>923</v>
      </c>
      <c r="B786" s="79" t="s">
        <v>936</v>
      </c>
      <c r="C786" s="79" t="s">
        <v>937</v>
      </c>
      <c r="D786" s="79" t="s">
        <v>3956</v>
      </c>
    </row>
    <row r="787" spans="1:4" x14ac:dyDescent="0.2">
      <c r="A787" s="79" t="s">
        <v>923</v>
      </c>
      <c r="B787" s="79" t="s">
        <v>936</v>
      </c>
      <c r="C787" s="79" t="s">
        <v>423</v>
      </c>
      <c r="D787" s="79" t="s">
        <v>6359</v>
      </c>
    </row>
    <row r="788" spans="1:4" x14ac:dyDescent="0.2">
      <c r="A788" s="79" t="s">
        <v>923</v>
      </c>
      <c r="B788" s="79" t="s">
        <v>938</v>
      </c>
      <c r="C788" s="79" t="s">
        <v>2797</v>
      </c>
      <c r="D788" s="79" t="s">
        <v>3957</v>
      </c>
    </row>
    <row r="789" spans="1:4" x14ac:dyDescent="0.2">
      <c r="A789" s="79" t="s">
        <v>923</v>
      </c>
      <c r="B789" s="79" t="s">
        <v>938</v>
      </c>
      <c r="C789" s="79" t="s">
        <v>423</v>
      </c>
      <c r="D789" s="79" t="s">
        <v>3958</v>
      </c>
    </row>
    <row r="790" spans="1:4" x14ac:dyDescent="0.2">
      <c r="A790" s="79" t="s">
        <v>923</v>
      </c>
      <c r="B790" s="79" t="s">
        <v>939</v>
      </c>
      <c r="C790" s="79" t="s">
        <v>940</v>
      </c>
      <c r="D790" s="79" t="s">
        <v>3959</v>
      </c>
    </row>
    <row r="791" spans="1:4" x14ac:dyDescent="0.2">
      <c r="A791" s="79" t="s">
        <v>923</v>
      </c>
      <c r="B791" s="79" t="s">
        <v>939</v>
      </c>
      <c r="C791" s="79" t="s">
        <v>941</v>
      </c>
      <c r="D791" s="79" t="s">
        <v>3960</v>
      </c>
    </row>
    <row r="792" spans="1:4" x14ac:dyDescent="0.2">
      <c r="A792" s="79" t="s">
        <v>923</v>
      </c>
      <c r="B792" s="79" t="s">
        <v>942</v>
      </c>
      <c r="C792" s="79" t="s">
        <v>943</v>
      </c>
      <c r="D792" s="79" t="s">
        <v>3961</v>
      </c>
    </row>
    <row r="793" spans="1:4" x14ac:dyDescent="0.2">
      <c r="A793" s="79" t="s">
        <v>923</v>
      </c>
      <c r="B793" s="79" t="s">
        <v>944</v>
      </c>
      <c r="C793" s="79" t="s">
        <v>945</v>
      </c>
      <c r="D793" s="79" t="s">
        <v>3962</v>
      </c>
    </row>
    <row r="794" spans="1:4" x14ac:dyDescent="0.2">
      <c r="A794" s="79" t="s">
        <v>923</v>
      </c>
      <c r="B794" s="79" t="s">
        <v>944</v>
      </c>
      <c r="C794" s="79" t="s">
        <v>946</v>
      </c>
      <c r="D794" s="79" t="s">
        <v>3963</v>
      </c>
    </row>
    <row r="795" spans="1:4" x14ac:dyDescent="0.2">
      <c r="A795" s="79" t="s">
        <v>923</v>
      </c>
      <c r="B795" s="79" t="s">
        <v>944</v>
      </c>
      <c r="C795" s="79" t="s">
        <v>947</v>
      </c>
      <c r="D795" s="79" t="s">
        <v>3964</v>
      </c>
    </row>
    <row r="796" spans="1:4" x14ac:dyDescent="0.2">
      <c r="A796" s="79" t="s">
        <v>923</v>
      </c>
      <c r="B796" s="79" t="s">
        <v>948</v>
      </c>
      <c r="C796" s="79" t="s">
        <v>2796</v>
      </c>
      <c r="D796" s="79" t="s">
        <v>3965</v>
      </c>
    </row>
    <row r="797" spans="1:4" x14ac:dyDescent="0.2">
      <c r="A797" s="79" t="s">
        <v>923</v>
      </c>
      <c r="B797" s="79" t="s">
        <v>949</v>
      </c>
      <c r="C797" s="79" t="s">
        <v>2741</v>
      </c>
      <c r="D797" s="79" t="s">
        <v>3966</v>
      </c>
    </row>
    <row r="798" spans="1:4" x14ac:dyDescent="0.2">
      <c r="A798" s="79" t="s">
        <v>923</v>
      </c>
      <c r="B798" s="79" t="s">
        <v>949</v>
      </c>
      <c r="C798" s="79" t="s">
        <v>950</v>
      </c>
      <c r="D798" s="79" t="s">
        <v>3967</v>
      </c>
    </row>
    <row r="799" spans="1:4" x14ac:dyDescent="0.2">
      <c r="A799" s="79" t="s">
        <v>951</v>
      </c>
      <c r="B799" s="79"/>
      <c r="C799" s="79"/>
      <c r="D799" s="79" t="s">
        <v>951</v>
      </c>
    </row>
    <row r="800" spans="1:4" x14ac:dyDescent="0.2">
      <c r="A800" s="79" t="s">
        <v>951</v>
      </c>
      <c r="B800" s="79" t="s">
        <v>952</v>
      </c>
      <c r="C800" s="79" t="s">
        <v>953</v>
      </c>
      <c r="D800" s="79" t="s">
        <v>3968</v>
      </c>
    </row>
    <row r="801" spans="1:4" x14ac:dyDescent="0.2">
      <c r="A801" s="79" t="s">
        <v>951</v>
      </c>
      <c r="B801" s="79" t="s">
        <v>952</v>
      </c>
      <c r="C801" s="79" t="s">
        <v>2742</v>
      </c>
      <c r="D801" s="79" t="s">
        <v>3969</v>
      </c>
    </row>
    <row r="802" spans="1:4" x14ac:dyDescent="0.2">
      <c r="A802" s="79" t="s">
        <v>951</v>
      </c>
      <c r="B802" s="79" t="s">
        <v>954</v>
      </c>
      <c r="C802" s="79" t="s">
        <v>955</v>
      </c>
      <c r="D802" s="79" t="s">
        <v>3970</v>
      </c>
    </row>
    <row r="803" spans="1:4" x14ac:dyDescent="0.2">
      <c r="A803" s="79" t="s">
        <v>951</v>
      </c>
      <c r="B803" s="79" t="s">
        <v>954</v>
      </c>
      <c r="C803" s="79" t="s">
        <v>953</v>
      </c>
      <c r="D803" s="79" t="s">
        <v>3971</v>
      </c>
    </row>
    <row r="804" spans="1:4" x14ac:dyDescent="0.2">
      <c r="A804" s="79" t="s">
        <v>951</v>
      </c>
      <c r="B804" s="79" t="s">
        <v>954</v>
      </c>
      <c r="C804" s="79" t="s">
        <v>423</v>
      </c>
      <c r="D804" s="79" t="s">
        <v>3972</v>
      </c>
    </row>
    <row r="805" spans="1:4" x14ac:dyDescent="0.2">
      <c r="A805" s="79" t="s">
        <v>951</v>
      </c>
      <c r="B805" s="79" t="s">
        <v>954</v>
      </c>
      <c r="C805" s="79" t="s">
        <v>3973</v>
      </c>
      <c r="D805" s="79" t="s">
        <v>3974</v>
      </c>
    </row>
    <row r="806" spans="1:4" x14ac:dyDescent="0.2">
      <c r="A806" s="79" t="s">
        <v>951</v>
      </c>
      <c r="B806" s="79" t="s">
        <v>956</v>
      </c>
      <c r="C806" s="79" t="s">
        <v>423</v>
      </c>
      <c r="D806" s="79" t="s">
        <v>3975</v>
      </c>
    </row>
    <row r="807" spans="1:4" x14ac:dyDescent="0.2">
      <c r="A807" s="79" t="s">
        <v>951</v>
      </c>
      <c r="B807" s="79" t="s">
        <v>957</v>
      </c>
      <c r="C807" s="79" t="s">
        <v>958</v>
      </c>
      <c r="D807" s="79" t="s">
        <v>3976</v>
      </c>
    </row>
    <row r="808" spans="1:4" x14ac:dyDescent="0.2">
      <c r="A808" s="79" t="s">
        <v>951</v>
      </c>
      <c r="B808" s="79" t="s">
        <v>957</v>
      </c>
      <c r="C808" s="79" t="s">
        <v>959</v>
      </c>
      <c r="D808" s="79" t="s">
        <v>3977</v>
      </c>
    </row>
    <row r="809" spans="1:4" x14ac:dyDescent="0.2">
      <c r="A809" s="79" t="s">
        <v>951</v>
      </c>
      <c r="B809" s="79" t="s">
        <v>957</v>
      </c>
      <c r="C809" s="79" t="s">
        <v>423</v>
      </c>
      <c r="D809" s="79" t="s">
        <v>3978</v>
      </c>
    </row>
    <row r="810" spans="1:4" x14ac:dyDescent="0.2">
      <c r="A810" s="79" t="s">
        <v>951</v>
      </c>
      <c r="B810" s="79" t="s">
        <v>398</v>
      </c>
      <c r="C810" s="79" t="s">
        <v>423</v>
      </c>
      <c r="D810" s="79" t="s">
        <v>3979</v>
      </c>
    </row>
    <row r="811" spans="1:4" x14ac:dyDescent="0.2">
      <c r="A811" s="79" t="s">
        <v>951</v>
      </c>
      <c r="B811" s="79" t="s">
        <v>960</v>
      </c>
      <c r="C811" s="79" t="s">
        <v>961</v>
      </c>
      <c r="D811" s="79" t="s">
        <v>3980</v>
      </c>
    </row>
    <row r="812" spans="1:4" x14ac:dyDescent="0.2">
      <c r="A812" s="79" t="s">
        <v>951</v>
      </c>
      <c r="B812" s="79" t="s">
        <v>962</v>
      </c>
      <c r="C812" s="79" t="s">
        <v>963</v>
      </c>
      <c r="D812" s="79" t="s">
        <v>3981</v>
      </c>
    </row>
    <row r="813" spans="1:4" x14ac:dyDescent="0.2">
      <c r="A813" s="79" t="s">
        <v>951</v>
      </c>
      <c r="B813" s="79" t="s">
        <v>962</v>
      </c>
      <c r="C813" s="79" t="s">
        <v>423</v>
      </c>
      <c r="D813" s="79" t="s">
        <v>3982</v>
      </c>
    </row>
    <row r="814" spans="1:4" x14ac:dyDescent="0.2">
      <c r="A814" s="79" t="s">
        <v>951</v>
      </c>
      <c r="B814" s="79" t="s">
        <v>423</v>
      </c>
      <c r="C814" s="79" t="s">
        <v>423</v>
      </c>
      <c r="D814" s="79" t="s">
        <v>3983</v>
      </c>
    </row>
    <row r="815" spans="1:4" x14ac:dyDescent="0.2">
      <c r="A815" s="79" t="s">
        <v>964</v>
      </c>
      <c r="B815" s="79" t="s">
        <v>965</v>
      </c>
      <c r="C815" s="79" t="s">
        <v>966</v>
      </c>
      <c r="D815" s="79" t="s">
        <v>3984</v>
      </c>
    </row>
    <row r="816" spans="1:4" x14ac:dyDescent="0.2">
      <c r="A816" s="79" t="s">
        <v>964</v>
      </c>
      <c r="B816" s="79" t="s">
        <v>965</v>
      </c>
      <c r="C816" s="79" t="s">
        <v>967</v>
      </c>
      <c r="D816" s="79" t="s">
        <v>3985</v>
      </c>
    </row>
    <row r="817" spans="1:4" x14ac:dyDescent="0.2">
      <c r="A817" s="79" t="s">
        <v>964</v>
      </c>
      <c r="B817" s="79" t="s">
        <v>965</v>
      </c>
      <c r="C817" s="79" t="s">
        <v>968</v>
      </c>
      <c r="D817" s="79" t="s">
        <v>3986</v>
      </c>
    </row>
    <row r="818" spans="1:4" x14ac:dyDescent="0.2">
      <c r="A818" s="79" t="s">
        <v>964</v>
      </c>
      <c r="B818" s="79" t="s">
        <v>965</v>
      </c>
      <c r="C818" s="79" t="s">
        <v>969</v>
      </c>
      <c r="D818" s="79" t="s">
        <v>3987</v>
      </c>
    </row>
    <row r="819" spans="1:4" x14ac:dyDescent="0.2">
      <c r="A819" s="79" t="s">
        <v>964</v>
      </c>
      <c r="B819" s="79" t="s">
        <v>965</v>
      </c>
      <c r="C819" s="79" t="s">
        <v>423</v>
      </c>
      <c r="D819" s="79" t="s">
        <v>3988</v>
      </c>
    </row>
    <row r="820" spans="1:4" x14ac:dyDescent="0.2">
      <c r="A820" s="79" t="s">
        <v>964</v>
      </c>
      <c r="B820" s="79" t="s">
        <v>423</v>
      </c>
      <c r="C820" s="79" t="s">
        <v>423</v>
      </c>
      <c r="D820" s="79" t="s">
        <v>3989</v>
      </c>
    </row>
    <row r="821" spans="1:4" x14ac:dyDescent="0.2">
      <c r="A821" s="79" t="s">
        <v>970</v>
      </c>
      <c r="B821" s="79"/>
      <c r="C821" s="79"/>
      <c r="D821" s="79" t="s">
        <v>970</v>
      </c>
    </row>
    <row r="822" spans="1:4" x14ac:dyDescent="0.2">
      <c r="A822" s="79" t="s">
        <v>970</v>
      </c>
      <c r="B822" s="79" t="s">
        <v>971</v>
      </c>
      <c r="C822" s="79"/>
      <c r="D822" s="79" t="s">
        <v>3990</v>
      </c>
    </row>
    <row r="823" spans="1:4" x14ac:dyDescent="0.2">
      <c r="A823" s="79" t="s">
        <v>970</v>
      </c>
      <c r="B823" s="79" t="s">
        <v>971</v>
      </c>
      <c r="C823" s="79" t="s">
        <v>972</v>
      </c>
      <c r="D823" s="79" t="s">
        <v>3991</v>
      </c>
    </row>
    <row r="824" spans="1:4" x14ac:dyDescent="0.2">
      <c r="A824" s="79" t="s">
        <v>970</v>
      </c>
      <c r="B824" s="79" t="s">
        <v>971</v>
      </c>
      <c r="C824" s="79" t="s">
        <v>973</v>
      </c>
      <c r="D824" s="79" t="s">
        <v>3992</v>
      </c>
    </row>
    <row r="825" spans="1:4" x14ac:dyDescent="0.2">
      <c r="A825" s="79" t="s">
        <v>970</v>
      </c>
      <c r="B825" s="79" t="s">
        <v>971</v>
      </c>
      <c r="C825" s="79" t="s">
        <v>974</v>
      </c>
      <c r="D825" s="79" t="s">
        <v>3993</v>
      </c>
    </row>
    <row r="826" spans="1:4" x14ac:dyDescent="0.2">
      <c r="A826" s="79" t="s">
        <v>970</v>
      </c>
      <c r="B826" s="79" t="s">
        <v>971</v>
      </c>
      <c r="C826" s="79" t="s">
        <v>975</v>
      </c>
      <c r="D826" s="79" t="s">
        <v>3994</v>
      </c>
    </row>
    <row r="827" spans="1:4" x14ac:dyDescent="0.2">
      <c r="A827" s="79" t="s">
        <v>970</v>
      </c>
      <c r="B827" s="79" t="s">
        <v>971</v>
      </c>
      <c r="C827" s="79" t="s">
        <v>423</v>
      </c>
      <c r="D827" s="79" t="s">
        <v>3995</v>
      </c>
    </row>
    <row r="828" spans="1:4" x14ac:dyDescent="0.2">
      <c r="A828" s="79" t="s">
        <v>970</v>
      </c>
      <c r="B828" s="79" t="s">
        <v>971</v>
      </c>
      <c r="C828" s="79" t="s">
        <v>976</v>
      </c>
      <c r="D828" s="79" t="s">
        <v>3996</v>
      </c>
    </row>
    <row r="829" spans="1:4" x14ac:dyDescent="0.2">
      <c r="A829" s="79" t="s">
        <v>970</v>
      </c>
      <c r="B829" s="79" t="s">
        <v>971</v>
      </c>
      <c r="C829" s="79" t="s">
        <v>977</v>
      </c>
      <c r="D829" s="79" t="s">
        <v>3997</v>
      </c>
    </row>
    <row r="830" spans="1:4" x14ac:dyDescent="0.2">
      <c r="A830" s="79" t="s">
        <v>970</v>
      </c>
      <c r="B830" s="79" t="s">
        <v>978</v>
      </c>
      <c r="C830" s="79"/>
      <c r="D830" s="79" t="s">
        <v>3998</v>
      </c>
    </row>
    <row r="831" spans="1:4" x14ac:dyDescent="0.2">
      <c r="A831" s="79" t="s">
        <v>970</v>
      </c>
      <c r="B831" s="79" t="s">
        <v>978</v>
      </c>
      <c r="C831" s="79" t="s">
        <v>979</v>
      </c>
      <c r="D831" s="79" t="s">
        <v>3999</v>
      </c>
    </row>
    <row r="832" spans="1:4" x14ac:dyDescent="0.2">
      <c r="A832" s="79" t="s">
        <v>970</v>
      </c>
      <c r="B832" s="79" t="s">
        <v>978</v>
      </c>
      <c r="C832" s="79" t="s">
        <v>980</v>
      </c>
      <c r="D832" s="79" t="s">
        <v>4000</v>
      </c>
    </row>
    <row r="833" spans="1:4" x14ac:dyDescent="0.2">
      <c r="A833" s="79" t="s">
        <v>970</v>
      </c>
      <c r="B833" s="79" t="s">
        <v>978</v>
      </c>
      <c r="C833" s="79" t="s">
        <v>981</v>
      </c>
      <c r="D833" s="79" t="s">
        <v>4001</v>
      </c>
    </row>
    <row r="834" spans="1:4" x14ac:dyDescent="0.2">
      <c r="A834" s="79" t="s">
        <v>970</v>
      </c>
      <c r="B834" s="79" t="s">
        <v>978</v>
      </c>
      <c r="C834" s="79" t="s">
        <v>982</v>
      </c>
      <c r="D834" s="79" t="s">
        <v>4002</v>
      </c>
    </row>
    <row r="835" spans="1:4" x14ac:dyDescent="0.2">
      <c r="A835" s="79" t="s">
        <v>970</v>
      </c>
      <c r="B835" s="79" t="s">
        <v>978</v>
      </c>
      <c r="C835" s="79" t="s">
        <v>975</v>
      </c>
      <c r="D835" s="79" t="s">
        <v>4003</v>
      </c>
    </row>
    <row r="836" spans="1:4" x14ac:dyDescent="0.2">
      <c r="A836" s="79" t="s">
        <v>970</v>
      </c>
      <c r="B836" s="79" t="s">
        <v>978</v>
      </c>
      <c r="C836" s="79" t="s">
        <v>983</v>
      </c>
      <c r="D836" s="79" t="s">
        <v>4004</v>
      </c>
    </row>
    <row r="837" spans="1:4" x14ac:dyDescent="0.2">
      <c r="A837" s="79" t="s">
        <v>970</v>
      </c>
      <c r="B837" s="79" t="s">
        <v>978</v>
      </c>
      <c r="C837" s="79" t="s">
        <v>423</v>
      </c>
      <c r="D837" s="79" t="s">
        <v>4005</v>
      </c>
    </row>
    <row r="838" spans="1:4" x14ac:dyDescent="0.2">
      <c r="A838" s="79" t="s">
        <v>970</v>
      </c>
      <c r="B838" s="79" t="s">
        <v>423</v>
      </c>
      <c r="C838" s="79" t="s">
        <v>423</v>
      </c>
      <c r="D838" s="79" t="s">
        <v>4006</v>
      </c>
    </row>
    <row r="839" spans="1:4" x14ac:dyDescent="0.2">
      <c r="A839" s="79" t="s">
        <v>984</v>
      </c>
      <c r="B839" s="79" t="s">
        <v>985</v>
      </c>
      <c r="C839" s="79" t="s">
        <v>986</v>
      </c>
      <c r="D839" s="79" t="s">
        <v>4007</v>
      </c>
    </row>
    <row r="840" spans="1:4" x14ac:dyDescent="0.2">
      <c r="A840" s="79" t="s">
        <v>984</v>
      </c>
      <c r="B840" s="79" t="s">
        <v>985</v>
      </c>
      <c r="C840" s="79" t="s">
        <v>987</v>
      </c>
      <c r="D840" s="79" t="s">
        <v>4008</v>
      </c>
    </row>
    <row r="841" spans="1:4" x14ac:dyDescent="0.2">
      <c r="A841" s="79" t="s">
        <v>984</v>
      </c>
      <c r="B841" s="79" t="s">
        <v>985</v>
      </c>
      <c r="C841" s="79" t="s">
        <v>988</v>
      </c>
      <c r="D841" s="79" t="s">
        <v>4009</v>
      </c>
    </row>
    <row r="842" spans="1:4" x14ac:dyDescent="0.2">
      <c r="A842" s="79" t="s">
        <v>984</v>
      </c>
      <c r="B842" s="79" t="s">
        <v>985</v>
      </c>
      <c r="C842" s="79" t="s">
        <v>989</v>
      </c>
      <c r="D842" s="79" t="s">
        <v>4010</v>
      </c>
    </row>
    <row r="843" spans="1:4" x14ac:dyDescent="0.2">
      <c r="A843" s="79" t="s">
        <v>984</v>
      </c>
      <c r="B843" s="79" t="s">
        <v>985</v>
      </c>
      <c r="C843" s="79" t="s">
        <v>990</v>
      </c>
      <c r="D843" s="79" t="s">
        <v>4011</v>
      </c>
    </row>
    <row r="844" spans="1:4" x14ac:dyDescent="0.2">
      <c r="A844" s="79" t="s">
        <v>984</v>
      </c>
      <c r="B844" s="79" t="s">
        <v>991</v>
      </c>
      <c r="C844" s="79" t="s">
        <v>992</v>
      </c>
      <c r="D844" s="79" t="s">
        <v>4012</v>
      </c>
    </row>
    <row r="845" spans="1:4" x14ac:dyDescent="0.2">
      <c r="A845" s="79" t="s">
        <v>984</v>
      </c>
      <c r="B845" s="79" t="s">
        <v>991</v>
      </c>
      <c r="C845" s="79" t="s">
        <v>993</v>
      </c>
      <c r="D845" s="79" t="s">
        <v>4013</v>
      </c>
    </row>
    <row r="846" spans="1:4" x14ac:dyDescent="0.2">
      <c r="A846" s="79" t="s">
        <v>984</v>
      </c>
      <c r="B846" s="79" t="s">
        <v>991</v>
      </c>
      <c r="C846" s="79" t="s">
        <v>994</v>
      </c>
      <c r="D846" s="79" t="s">
        <v>4014</v>
      </c>
    </row>
    <row r="847" spans="1:4" x14ac:dyDescent="0.2">
      <c r="A847" s="79" t="s">
        <v>984</v>
      </c>
      <c r="B847" s="79" t="s">
        <v>991</v>
      </c>
      <c r="C847" s="79" t="s">
        <v>995</v>
      </c>
      <c r="D847" s="79" t="s">
        <v>4015</v>
      </c>
    </row>
    <row r="848" spans="1:4" x14ac:dyDescent="0.2">
      <c r="A848" s="79" t="s">
        <v>984</v>
      </c>
      <c r="B848" s="79" t="s">
        <v>991</v>
      </c>
      <c r="C848" s="79" t="s">
        <v>2800</v>
      </c>
      <c r="D848" s="79" t="s">
        <v>4016</v>
      </c>
    </row>
    <row r="849" spans="1:4" x14ac:dyDescent="0.2">
      <c r="A849" s="79" t="s">
        <v>984</v>
      </c>
      <c r="B849" s="79" t="s">
        <v>991</v>
      </c>
      <c r="C849" s="79" t="s">
        <v>996</v>
      </c>
      <c r="D849" s="79" t="s">
        <v>4017</v>
      </c>
    </row>
    <row r="850" spans="1:4" x14ac:dyDescent="0.2">
      <c r="A850" s="79" t="s">
        <v>984</v>
      </c>
      <c r="B850" s="79" t="s">
        <v>997</v>
      </c>
      <c r="C850" s="79" t="s">
        <v>998</v>
      </c>
      <c r="D850" s="79" t="s">
        <v>4018</v>
      </c>
    </row>
    <row r="851" spans="1:4" x14ac:dyDescent="0.2">
      <c r="A851" s="79" t="s">
        <v>984</v>
      </c>
      <c r="B851" s="79" t="s">
        <v>997</v>
      </c>
      <c r="C851" s="79" t="s">
        <v>999</v>
      </c>
      <c r="D851" s="79" t="s">
        <v>4019</v>
      </c>
    </row>
    <row r="852" spans="1:4" x14ac:dyDescent="0.2">
      <c r="A852" s="79" t="s">
        <v>984</v>
      </c>
      <c r="B852" s="79" t="s">
        <v>997</v>
      </c>
      <c r="C852" s="79" t="s">
        <v>997</v>
      </c>
      <c r="D852" s="79" t="s">
        <v>4020</v>
      </c>
    </row>
    <row r="853" spans="1:4" x14ac:dyDescent="0.2">
      <c r="A853" s="79" t="s">
        <v>984</v>
      </c>
      <c r="B853" s="79" t="s">
        <v>997</v>
      </c>
      <c r="C853" s="79" t="s">
        <v>1000</v>
      </c>
      <c r="D853" s="79" t="s">
        <v>4021</v>
      </c>
    </row>
    <row r="854" spans="1:4" x14ac:dyDescent="0.2">
      <c r="A854" s="79" t="s">
        <v>984</v>
      </c>
      <c r="B854" s="79" t="s">
        <v>997</v>
      </c>
      <c r="C854" s="79" t="s">
        <v>1001</v>
      </c>
      <c r="D854" s="79" t="s">
        <v>4022</v>
      </c>
    </row>
    <row r="855" spans="1:4" x14ac:dyDescent="0.2">
      <c r="A855" s="79" t="s">
        <v>984</v>
      </c>
      <c r="B855" s="79" t="s">
        <v>1002</v>
      </c>
      <c r="C855" s="79" t="s">
        <v>1003</v>
      </c>
      <c r="D855" s="79" t="s">
        <v>4023</v>
      </c>
    </row>
    <row r="856" spans="1:4" x14ac:dyDescent="0.2">
      <c r="A856" s="79" t="s">
        <v>984</v>
      </c>
      <c r="B856" s="79" t="s">
        <v>1002</v>
      </c>
      <c r="C856" s="79" t="s">
        <v>2799</v>
      </c>
      <c r="D856" s="79" t="s">
        <v>4024</v>
      </c>
    </row>
    <row r="857" spans="1:4" x14ac:dyDescent="0.2">
      <c r="A857" s="79" t="s">
        <v>984</v>
      </c>
      <c r="B857" s="79" t="s">
        <v>1002</v>
      </c>
      <c r="C857" s="79" t="s">
        <v>1004</v>
      </c>
      <c r="D857" s="79" t="s">
        <v>4025</v>
      </c>
    </row>
    <row r="858" spans="1:4" x14ac:dyDescent="0.2">
      <c r="A858" s="79" t="s">
        <v>984</v>
      </c>
      <c r="B858" s="79" t="s">
        <v>1002</v>
      </c>
      <c r="C858" s="79" t="s">
        <v>1005</v>
      </c>
      <c r="D858" s="79" t="s">
        <v>4026</v>
      </c>
    </row>
    <row r="859" spans="1:4" x14ac:dyDescent="0.2">
      <c r="A859" s="79" t="s">
        <v>984</v>
      </c>
      <c r="B859" s="79" t="s">
        <v>1006</v>
      </c>
      <c r="C859" s="79" t="s">
        <v>1007</v>
      </c>
      <c r="D859" s="79" t="s">
        <v>4027</v>
      </c>
    </row>
    <row r="860" spans="1:4" x14ac:dyDescent="0.2">
      <c r="A860" s="79" t="s">
        <v>984</v>
      </c>
      <c r="B860" s="79" t="s">
        <v>1006</v>
      </c>
      <c r="C860" s="79" t="s">
        <v>1008</v>
      </c>
      <c r="D860" s="79" t="s">
        <v>4028</v>
      </c>
    </row>
    <row r="861" spans="1:4" x14ac:dyDescent="0.2">
      <c r="A861" s="79" t="s">
        <v>984</v>
      </c>
      <c r="B861" s="79" t="s">
        <v>1006</v>
      </c>
      <c r="C861" s="79" t="s">
        <v>2798</v>
      </c>
      <c r="D861" s="79" t="s">
        <v>4029</v>
      </c>
    </row>
    <row r="862" spans="1:4" x14ac:dyDescent="0.2">
      <c r="A862" s="79" t="s">
        <v>984</v>
      </c>
      <c r="B862" s="79" t="s">
        <v>1006</v>
      </c>
      <c r="C862" s="79" t="s">
        <v>1009</v>
      </c>
      <c r="D862" s="79" t="s">
        <v>4030</v>
      </c>
    </row>
    <row r="863" spans="1:4" x14ac:dyDescent="0.2">
      <c r="A863" s="79" t="s">
        <v>984</v>
      </c>
      <c r="B863" s="79" t="s">
        <v>1006</v>
      </c>
      <c r="C863" s="79" t="s">
        <v>2744</v>
      </c>
      <c r="D863" s="79" t="s">
        <v>4031</v>
      </c>
    </row>
    <row r="864" spans="1:4" x14ac:dyDescent="0.2">
      <c r="A864" s="79" t="s">
        <v>984</v>
      </c>
      <c r="B864" s="79" t="s">
        <v>1006</v>
      </c>
      <c r="C864" s="79" t="s">
        <v>423</v>
      </c>
      <c r="D864" s="79" t="s">
        <v>4032</v>
      </c>
    </row>
    <row r="865" spans="1:4" x14ac:dyDescent="0.2">
      <c r="A865" s="79" t="s">
        <v>984</v>
      </c>
      <c r="B865" s="79" t="s">
        <v>1010</v>
      </c>
      <c r="C865" s="79" t="s">
        <v>1011</v>
      </c>
      <c r="D865" s="79" t="s">
        <v>4033</v>
      </c>
    </row>
    <row r="866" spans="1:4" x14ac:dyDescent="0.2">
      <c r="A866" s="79" t="s">
        <v>984</v>
      </c>
      <c r="B866" s="79" t="s">
        <v>1010</v>
      </c>
      <c r="C866" s="79" t="s">
        <v>2746</v>
      </c>
      <c r="D866" s="79" t="s">
        <v>4034</v>
      </c>
    </row>
    <row r="867" spans="1:4" x14ac:dyDescent="0.2">
      <c r="A867" s="79" t="s">
        <v>984</v>
      </c>
      <c r="B867" s="79" t="s">
        <v>1010</v>
      </c>
      <c r="C867" s="79" t="s">
        <v>2743</v>
      </c>
      <c r="D867" s="79" t="s">
        <v>4035</v>
      </c>
    </row>
    <row r="868" spans="1:4" x14ac:dyDescent="0.2">
      <c r="A868" s="79" t="s">
        <v>984</v>
      </c>
      <c r="B868" s="79" t="s">
        <v>1010</v>
      </c>
      <c r="C868" s="79" t="s">
        <v>1012</v>
      </c>
      <c r="D868" s="79" t="s">
        <v>4036</v>
      </c>
    </row>
    <row r="869" spans="1:4" x14ac:dyDescent="0.2">
      <c r="A869" s="79" t="s">
        <v>984</v>
      </c>
      <c r="B869" s="79" t="s">
        <v>1010</v>
      </c>
      <c r="C869" s="79" t="s">
        <v>2745</v>
      </c>
      <c r="D869" s="79" t="s">
        <v>4037</v>
      </c>
    </row>
    <row r="870" spans="1:4" x14ac:dyDescent="0.2">
      <c r="A870" s="79" t="s">
        <v>984</v>
      </c>
      <c r="B870" s="79" t="s">
        <v>1010</v>
      </c>
      <c r="C870" s="79" t="s">
        <v>1013</v>
      </c>
      <c r="D870" s="79" t="s">
        <v>4038</v>
      </c>
    </row>
    <row r="871" spans="1:4" x14ac:dyDescent="0.2">
      <c r="A871" s="79" t="s">
        <v>984</v>
      </c>
      <c r="B871" s="79" t="s">
        <v>1010</v>
      </c>
      <c r="C871" s="79" t="s">
        <v>423</v>
      </c>
      <c r="D871" s="79" t="s">
        <v>4039</v>
      </c>
    </row>
    <row r="872" spans="1:4" x14ac:dyDescent="0.2">
      <c r="A872" s="79" t="s">
        <v>984</v>
      </c>
      <c r="B872" s="79" t="s">
        <v>423</v>
      </c>
      <c r="C872" s="79" t="s">
        <v>423</v>
      </c>
      <c r="D872" s="79" t="s">
        <v>4040</v>
      </c>
    </row>
    <row r="873" spans="1:4" x14ac:dyDescent="0.2">
      <c r="A873" s="79" t="s">
        <v>1014</v>
      </c>
      <c r="B873" s="79"/>
      <c r="C873" s="79"/>
      <c r="D873" s="79" t="s">
        <v>1014</v>
      </c>
    </row>
    <row r="874" spans="1:4" x14ac:dyDescent="0.2">
      <c r="A874" s="79" t="s">
        <v>1014</v>
      </c>
      <c r="B874" s="79" t="s">
        <v>1015</v>
      </c>
      <c r="C874" s="79" t="s">
        <v>423</v>
      </c>
      <c r="D874" s="79" t="s">
        <v>4041</v>
      </c>
    </row>
    <row r="875" spans="1:4" x14ac:dyDescent="0.2">
      <c r="A875" s="79" t="s">
        <v>1014</v>
      </c>
      <c r="B875" s="79" t="s">
        <v>1016</v>
      </c>
      <c r="C875" s="79" t="s">
        <v>1017</v>
      </c>
      <c r="D875" s="79" t="s">
        <v>4042</v>
      </c>
    </row>
    <row r="876" spans="1:4" x14ac:dyDescent="0.2">
      <c r="A876" s="79" t="s">
        <v>1014</v>
      </c>
      <c r="B876" s="79" t="s">
        <v>1016</v>
      </c>
      <c r="C876" s="79" t="s">
        <v>1018</v>
      </c>
      <c r="D876" s="79" t="s">
        <v>4043</v>
      </c>
    </row>
    <row r="877" spans="1:4" x14ac:dyDescent="0.2">
      <c r="A877" s="79" t="s">
        <v>1014</v>
      </c>
      <c r="B877" s="79" t="s">
        <v>1019</v>
      </c>
      <c r="C877" s="79" t="s">
        <v>1018</v>
      </c>
      <c r="D877" s="79" t="s">
        <v>4044</v>
      </c>
    </row>
    <row r="878" spans="1:4" x14ac:dyDescent="0.2">
      <c r="A878" s="79" t="s">
        <v>1014</v>
      </c>
      <c r="B878" s="79" t="s">
        <v>1020</v>
      </c>
      <c r="C878" s="79" t="s">
        <v>1021</v>
      </c>
      <c r="D878" s="79" t="s">
        <v>4045</v>
      </c>
    </row>
    <row r="879" spans="1:4" x14ac:dyDescent="0.2">
      <c r="A879" s="79" t="s">
        <v>1014</v>
      </c>
      <c r="B879" s="79" t="s">
        <v>1020</v>
      </c>
      <c r="C879" s="79" t="s">
        <v>844</v>
      </c>
      <c r="D879" s="79" t="s">
        <v>4046</v>
      </c>
    </row>
    <row r="880" spans="1:4" x14ac:dyDescent="0.2">
      <c r="A880" s="79" t="s">
        <v>1014</v>
      </c>
      <c r="B880" s="79" t="s">
        <v>1022</v>
      </c>
      <c r="C880" s="79" t="s">
        <v>1023</v>
      </c>
      <c r="D880" s="79" t="s">
        <v>4047</v>
      </c>
    </row>
    <row r="881" spans="1:4" x14ac:dyDescent="0.2">
      <c r="A881" s="79" t="s">
        <v>1014</v>
      </c>
      <c r="B881" s="79" t="s">
        <v>1022</v>
      </c>
      <c r="C881" s="79" t="s">
        <v>540</v>
      </c>
      <c r="D881" s="79" t="s">
        <v>4048</v>
      </c>
    </row>
    <row r="882" spans="1:4" x14ac:dyDescent="0.2">
      <c r="A882" s="79" t="s">
        <v>1014</v>
      </c>
      <c r="B882" s="79" t="s">
        <v>1022</v>
      </c>
      <c r="C882" s="79" t="s">
        <v>1025</v>
      </c>
      <c r="D882" s="79" t="s">
        <v>4049</v>
      </c>
    </row>
    <row r="883" spans="1:4" x14ac:dyDescent="0.2">
      <c r="A883" s="79" t="s">
        <v>1014</v>
      </c>
      <c r="B883" s="79" t="s">
        <v>1022</v>
      </c>
      <c r="C883" s="79" t="s">
        <v>1026</v>
      </c>
      <c r="D883" s="79" t="s">
        <v>4050</v>
      </c>
    </row>
    <row r="884" spans="1:4" x14ac:dyDescent="0.2">
      <c r="A884" s="79" t="s">
        <v>1014</v>
      </c>
      <c r="B884" s="79" t="s">
        <v>1022</v>
      </c>
      <c r="C884" s="79" t="s">
        <v>1027</v>
      </c>
      <c r="D884" s="79" t="s">
        <v>4051</v>
      </c>
    </row>
    <row r="885" spans="1:4" x14ac:dyDescent="0.2">
      <c r="A885" s="79" t="s">
        <v>1014</v>
      </c>
      <c r="B885" s="79" t="s">
        <v>1022</v>
      </c>
      <c r="C885" s="79" t="s">
        <v>1028</v>
      </c>
      <c r="D885" s="79" t="s">
        <v>4052</v>
      </c>
    </row>
    <row r="886" spans="1:4" x14ac:dyDescent="0.2">
      <c r="A886" s="79" t="s">
        <v>1014</v>
      </c>
      <c r="B886" s="79" t="s">
        <v>1022</v>
      </c>
      <c r="C886" s="79" t="s">
        <v>423</v>
      </c>
      <c r="D886" s="79" t="s">
        <v>4053</v>
      </c>
    </row>
    <row r="887" spans="1:4" x14ac:dyDescent="0.2">
      <c r="A887" s="79" t="s">
        <v>1014</v>
      </c>
      <c r="B887" s="79" t="s">
        <v>1022</v>
      </c>
      <c r="C887" s="79" t="s">
        <v>561</v>
      </c>
      <c r="D887" s="79" t="s">
        <v>4054</v>
      </c>
    </row>
    <row r="888" spans="1:4" x14ac:dyDescent="0.2">
      <c r="A888" s="79" t="s">
        <v>1014</v>
      </c>
      <c r="B888" s="79" t="s">
        <v>1029</v>
      </c>
      <c r="C888" s="79"/>
      <c r="D888" s="79" t="s">
        <v>4055</v>
      </c>
    </row>
    <row r="889" spans="1:4" x14ac:dyDescent="0.2">
      <c r="A889" s="79" t="s">
        <v>1014</v>
      </c>
      <c r="B889" s="79" t="s">
        <v>1029</v>
      </c>
      <c r="C889" s="79" t="s">
        <v>1024</v>
      </c>
      <c r="D889" s="79" t="s">
        <v>4056</v>
      </c>
    </row>
    <row r="890" spans="1:4" x14ac:dyDescent="0.2">
      <c r="A890" s="79" t="s">
        <v>1014</v>
      </c>
      <c r="B890" s="79" t="s">
        <v>1029</v>
      </c>
      <c r="C890" s="79" t="s">
        <v>1030</v>
      </c>
      <c r="D890" s="79" t="s">
        <v>4057</v>
      </c>
    </row>
    <row r="891" spans="1:4" x14ac:dyDescent="0.2">
      <c r="A891" s="79" t="s">
        <v>1014</v>
      </c>
      <c r="B891" s="79" t="s">
        <v>1029</v>
      </c>
      <c r="C891" s="79" t="s">
        <v>2747</v>
      </c>
      <c r="D891" s="79" t="s">
        <v>4058</v>
      </c>
    </row>
    <row r="892" spans="1:4" x14ac:dyDescent="0.2">
      <c r="A892" s="79" t="s">
        <v>1014</v>
      </c>
      <c r="B892" s="79" t="s">
        <v>1029</v>
      </c>
      <c r="C892" s="79" t="s">
        <v>1031</v>
      </c>
      <c r="D892" s="79" t="s">
        <v>4059</v>
      </c>
    </row>
    <row r="893" spans="1:4" x14ac:dyDescent="0.2">
      <c r="A893" s="79" t="s">
        <v>1014</v>
      </c>
      <c r="B893" s="79" t="s">
        <v>1029</v>
      </c>
      <c r="C893" s="79" t="s">
        <v>423</v>
      </c>
      <c r="D893" s="79" t="s">
        <v>4060</v>
      </c>
    </row>
    <row r="894" spans="1:4" x14ac:dyDescent="0.2">
      <c r="A894" s="79" t="s">
        <v>1014</v>
      </c>
      <c r="B894" s="79" t="s">
        <v>423</v>
      </c>
      <c r="C894" s="79" t="s">
        <v>423</v>
      </c>
      <c r="D894" s="79" t="s">
        <v>4061</v>
      </c>
    </row>
    <row r="895" spans="1:4" x14ac:dyDescent="0.2">
      <c r="A895" s="79" t="s">
        <v>439</v>
      </c>
      <c r="B895" s="79"/>
      <c r="C895" s="79"/>
      <c r="D895" s="79" t="s">
        <v>439</v>
      </c>
    </row>
    <row r="896" spans="1:4" x14ac:dyDescent="0.2">
      <c r="A896" s="79" t="s">
        <v>439</v>
      </c>
      <c r="B896" s="79" t="s">
        <v>1032</v>
      </c>
      <c r="C896" s="79"/>
      <c r="D896" s="79" t="s">
        <v>4062</v>
      </c>
    </row>
    <row r="897" spans="1:4" x14ac:dyDescent="0.2">
      <c r="A897" s="79" t="s">
        <v>439</v>
      </c>
      <c r="B897" s="79" t="s">
        <v>1032</v>
      </c>
      <c r="C897" s="79" t="s">
        <v>1033</v>
      </c>
      <c r="D897" s="79" t="s">
        <v>4063</v>
      </c>
    </row>
    <row r="898" spans="1:4" x14ac:dyDescent="0.2">
      <c r="A898" s="79" t="s">
        <v>439</v>
      </c>
      <c r="B898" s="79" t="s">
        <v>1032</v>
      </c>
      <c r="C898" s="79" t="s">
        <v>1034</v>
      </c>
      <c r="D898" s="79" t="s">
        <v>4064</v>
      </c>
    </row>
    <row r="899" spans="1:4" x14ac:dyDescent="0.2">
      <c r="A899" s="79" t="s">
        <v>439</v>
      </c>
      <c r="B899" s="79" t="s">
        <v>1032</v>
      </c>
      <c r="C899" s="79" t="s">
        <v>423</v>
      </c>
      <c r="D899" s="79" t="s">
        <v>4065</v>
      </c>
    </row>
    <row r="900" spans="1:4" x14ac:dyDescent="0.2">
      <c r="A900" s="79" t="s">
        <v>439</v>
      </c>
      <c r="B900" s="79" t="s">
        <v>1032</v>
      </c>
      <c r="C900" s="79" t="s">
        <v>1035</v>
      </c>
      <c r="D900" s="79" t="s">
        <v>4066</v>
      </c>
    </row>
    <row r="901" spans="1:4" x14ac:dyDescent="0.2">
      <c r="A901" s="79" t="s">
        <v>439</v>
      </c>
      <c r="B901" s="79" t="s">
        <v>1032</v>
      </c>
      <c r="C901" s="79" t="s">
        <v>1036</v>
      </c>
      <c r="D901" s="79" t="s">
        <v>4067</v>
      </c>
    </row>
    <row r="902" spans="1:4" x14ac:dyDescent="0.2">
      <c r="A902" s="79" t="s">
        <v>439</v>
      </c>
      <c r="B902" s="79" t="s">
        <v>1032</v>
      </c>
      <c r="C902" s="79" t="s">
        <v>1037</v>
      </c>
      <c r="D902" s="79" t="s">
        <v>4068</v>
      </c>
    </row>
    <row r="903" spans="1:4" x14ac:dyDescent="0.2">
      <c r="A903" s="79" t="s">
        <v>439</v>
      </c>
      <c r="B903" s="79" t="s">
        <v>1038</v>
      </c>
      <c r="C903" s="79"/>
      <c r="D903" s="79" t="s">
        <v>4069</v>
      </c>
    </row>
    <row r="904" spans="1:4" x14ac:dyDescent="0.2">
      <c r="A904" s="79" t="s">
        <v>439</v>
      </c>
      <c r="B904" s="79" t="s">
        <v>1038</v>
      </c>
      <c r="C904" s="79" t="s">
        <v>1039</v>
      </c>
      <c r="D904" s="79" t="s">
        <v>4070</v>
      </c>
    </row>
    <row r="905" spans="1:4" x14ac:dyDescent="0.2">
      <c r="A905" s="79" t="s">
        <v>439</v>
      </c>
      <c r="B905" s="79" t="s">
        <v>1038</v>
      </c>
      <c r="C905" s="79" t="s">
        <v>1040</v>
      </c>
      <c r="D905" s="79" t="s">
        <v>4071</v>
      </c>
    </row>
    <row r="906" spans="1:4" x14ac:dyDescent="0.2">
      <c r="A906" s="79" t="s">
        <v>439</v>
      </c>
      <c r="B906" s="79" t="s">
        <v>1038</v>
      </c>
      <c r="C906" s="79" t="s">
        <v>423</v>
      </c>
      <c r="D906" s="79" t="s">
        <v>4072</v>
      </c>
    </row>
    <row r="907" spans="1:4" x14ac:dyDescent="0.2">
      <c r="A907" s="79" t="s">
        <v>439</v>
      </c>
      <c r="B907" s="79" t="s">
        <v>1041</v>
      </c>
      <c r="C907" s="79"/>
      <c r="D907" s="79" t="s">
        <v>4073</v>
      </c>
    </row>
    <row r="908" spans="1:4" x14ac:dyDescent="0.2">
      <c r="A908" s="79" t="s">
        <v>439</v>
      </c>
      <c r="B908" s="79" t="s">
        <v>1041</v>
      </c>
      <c r="C908" s="79" t="s">
        <v>1042</v>
      </c>
      <c r="D908" s="79" t="s">
        <v>4074</v>
      </c>
    </row>
    <row r="909" spans="1:4" x14ac:dyDescent="0.2">
      <c r="A909" s="79" t="s">
        <v>439</v>
      </c>
      <c r="B909" s="79" t="s">
        <v>1041</v>
      </c>
      <c r="C909" s="79" t="s">
        <v>1043</v>
      </c>
      <c r="D909" s="79" t="s">
        <v>4075</v>
      </c>
    </row>
    <row r="910" spans="1:4" x14ac:dyDescent="0.2">
      <c r="A910" s="79" t="s">
        <v>439</v>
      </c>
      <c r="B910" s="79" t="s">
        <v>1041</v>
      </c>
      <c r="C910" s="79" t="s">
        <v>1044</v>
      </c>
      <c r="D910" s="79" t="s">
        <v>4076</v>
      </c>
    </row>
    <row r="911" spans="1:4" x14ac:dyDescent="0.2">
      <c r="A911" s="79" t="s">
        <v>439</v>
      </c>
      <c r="B911" s="79" t="s">
        <v>1041</v>
      </c>
      <c r="C911" s="79" t="s">
        <v>1045</v>
      </c>
      <c r="D911" s="79" t="s">
        <v>4077</v>
      </c>
    </row>
    <row r="912" spans="1:4" x14ac:dyDescent="0.2">
      <c r="A912" s="79" t="s">
        <v>439</v>
      </c>
      <c r="B912" s="79" t="s">
        <v>1041</v>
      </c>
      <c r="C912" s="79" t="s">
        <v>1046</v>
      </c>
      <c r="D912" s="79" t="s">
        <v>4078</v>
      </c>
    </row>
    <row r="913" spans="1:4" x14ac:dyDescent="0.2">
      <c r="A913" s="79" t="s">
        <v>439</v>
      </c>
      <c r="B913" s="79" t="s">
        <v>1041</v>
      </c>
      <c r="C913" s="79" t="s">
        <v>1047</v>
      </c>
      <c r="D913" s="79" t="s">
        <v>4079</v>
      </c>
    </row>
    <row r="914" spans="1:4" x14ac:dyDescent="0.2">
      <c r="A914" s="79" t="s">
        <v>439</v>
      </c>
      <c r="B914" s="79" t="s">
        <v>1041</v>
      </c>
      <c r="C914" s="79" t="s">
        <v>1048</v>
      </c>
      <c r="D914" s="79" t="s">
        <v>4080</v>
      </c>
    </row>
    <row r="915" spans="1:4" x14ac:dyDescent="0.2">
      <c r="A915" s="79" t="s">
        <v>439</v>
      </c>
      <c r="B915" s="79" t="s">
        <v>1041</v>
      </c>
      <c r="C915" s="79" t="s">
        <v>1049</v>
      </c>
      <c r="D915" s="79" t="s">
        <v>4081</v>
      </c>
    </row>
    <row r="916" spans="1:4" x14ac:dyDescent="0.2">
      <c r="A916" s="79" t="s">
        <v>439</v>
      </c>
      <c r="B916" s="79" t="s">
        <v>1041</v>
      </c>
      <c r="C916" s="79" t="s">
        <v>1050</v>
      </c>
      <c r="D916" s="79" t="s">
        <v>4082</v>
      </c>
    </row>
    <row r="917" spans="1:4" x14ac:dyDescent="0.2">
      <c r="A917" s="79" t="s">
        <v>439</v>
      </c>
      <c r="B917" s="79" t="s">
        <v>1041</v>
      </c>
      <c r="C917" s="79" t="s">
        <v>1051</v>
      </c>
      <c r="D917" s="79" t="s">
        <v>4083</v>
      </c>
    </row>
    <row r="918" spans="1:4" x14ac:dyDescent="0.2">
      <c r="A918" s="79" t="s">
        <v>439</v>
      </c>
      <c r="B918" s="79" t="s">
        <v>1041</v>
      </c>
      <c r="C918" s="79" t="s">
        <v>1052</v>
      </c>
      <c r="D918" s="79" t="s">
        <v>4084</v>
      </c>
    </row>
    <row r="919" spans="1:4" x14ac:dyDescent="0.2">
      <c r="A919" s="79" t="s">
        <v>439</v>
      </c>
      <c r="B919" s="79" t="s">
        <v>1041</v>
      </c>
      <c r="C919" s="79" t="s">
        <v>423</v>
      </c>
      <c r="D919" s="79" t="s">
        <v>4085</v>
      </c>
    </row>
    <row r="920" spans="1:4" x14ac:dyDescent="0.2">
      <c r="A920" s="79" t="s">
        <v>439</v>
      </c>
      <c r="B920" s="79" t="s">
        <v>1041</v>
      </c>
      <c r="C920" s="79" t="s">
        <v>1035</v>
      </c>
      <c r="D920" s="79" t="s">
        <v>4086</v>
      </c>
    </row>
    <row r="921" spans="1:4" x14ac:dyDescent="0.2">
      <c r="A921" s="79" t="s">
        <v>439</v>
      </c>
      <c r="B921" s="79" t="s">
        <v>1053</v>
      </c>
      <c r="C921" s="79" t="s">
        <v>1054</v>
      </c>
      <c r="D921" s="79" t="s">
        <v>4087</v>
      </c>
    </row>
    <row r="922" spans="1:4" x14ac:dyDescent="0.2">
      <c r="A922" s="79" t="s">
        <v>439</v>
      </c>
      <c r="B922" s="79" t="s">
        <v>1053</v>
      </c>
      <c r="C922" s="79" t="s">
        <v>423</v>
      </c>
      <c r="D922" s="79" t="s">
        <v>4088</v>
      </c>
    </row>
    <row r="923" spans="1:4" x14ac:dyDescent="0.2">
      <c r="A923" s="79" t="s">
        <v>439</v>
      </c>
      <c r="B923" s="79" t="s">
        <v>1053</v>
      </c>
      <c r="C923" s="79" t="s">
        <v>1035</v>
      </c>
      <c r="D923" s="79" t="s">
        <v>4089</v>
      </c>
    </row>
    <row r="924" spans="1:4" x14ac:dyDescent="0.2">
      <c r="A924" s="79" t="s">
        <v>439</v>
      </c>
      <c r="B924" s="79" t="s">
        <v>1053</v>
      </c>
      <c r="C924" s="79" t="s">
        <v>1055</v>
      </c>
      <c r="D924" s="79" t="s">
        <v>4090</v>
      </c>
    </row>
    <row r="925" spans="1:4" x14ac:dyDescent="0.2">
      <c r="A925" s="79" t="s">
        <v>439</v>
      </c>
      <c r="B925" s="79" t="s">
        <v>1053</v>
      </c>
      <c r="C925" s="79" t="s">
        <v>1056</v>
      </c>
      <c r="D925" s="79" t="s">
        <v>4091</v>
      </c>
    </row>
    <row r="926" spans="1:4" x14ac:dyDescent="0.2">
      <c r="A926" s="79" t="s">
        <v>439</v>
      </c>
      <c r="B926" s="79" t="s">
        <v>1057</v>
      </c>
      <c r="C926" s="79"/>
      <c r="D926" s="79" t="s">
        <v>4092</v>
      </c>
    </row>
    <row r="927" spans="1:4" x14ac:dyDescent="0.2">
      <c r="A927" s="79" t="s">
        <v>439</v>
      </c>
      <c r="B927" s="79" t="s">
        <v>1057</v>
      </c>
      <c r="C927" s="79" t="s">
        <v>1058</v>
      </c>
      <c r="D927" s="79" t="s">
        <v>4093</v>
      </c>
    </row>
    <row r="928" spans="1:4" x14ac:dyDescent="0.2">
      <c r="A928" s="79" t="s">
        <v>439</v>
      </c>
      <c r="B928" s="79" t="s">
        <v>1057</v>
      </c>
      <c r="C928" s="79" t="s">
        <v>1059</v>
      </c>
      <c r="D928" s="79" t="s">
        <v>4094</v>
      </c>
    </row>
    <row r="929" spans="1:4" x14ac:dyDescent="0.2">
      <c r="A929" s="79" t="s">
        <v>439</v>
      </c>
      <c r="B929" s="79" t="s">
        <v>1057</v>
      </c>
      <c r="C929" s="79" t="s">
        <v>1060</v>
      </c>
      <c r="D929" s="79" t="s">
        <v>4095</v>
      </c>
    </row>
    <row r="930" spans="1:4" x14ac:dyDescent="0.2">
      <c r="A930" s="79" t="s">
        <v>439</v>
      </c>
      <c r="B930" s="79" t="s">
        <v>1057</v>
      </c>
      <c r="C930" s="79" t="s">
        <v>1061</v>
      </c>
      <c r="D930" s="79" t="s">
        <v>4096</v>
      </c>
    </row>
    <row r="931" spans="1:4" x14ac:dyDescent="0.2">
      <c r="A931" s="79" t="s">
        <v>439</v>
      </c>
      <c r="B931" s="79" t="s">
        <v>1057</v>
      </c>
      <c r="C931" s="79" t="s">
        <v>423</v>
      </c>
      <c r="D931" s="79" t="s">
        <v>4097</v>
      </c>
    </row>
    <row r="932" spans="1:4" x14ac:dyDescent="0.2">
      <c r="A932" s="79" t="s">
        <v>439</v>
      </c>
      <c r="B932" s="79" t="s">
        <v>1057</v>
      </c>
      <c r="C932" s="79" t="s">
        <v>1062</v>
      </c>
      <c r="D932" s="79" t="s">
        <v>4098</v>
      </c>
    </row>
    <row r="933" spans="1:4" x14ac:dyDescent="0.2">
      <c r="A933" s="79" t="s">
        <v>439</v>
      </c>
      <c r="B933" s="79" t="s">
        <v>1057</v>
      </c>
      <c r="C933" s="79" t="s">
        <v>1063</v>
      </c>
      <c r="D933" s="79" t="s">
        <v>4099</v>
      </c>
    </row>
    <row r="934" spans="1:4" x14ac:dyDescent="0.2">
      <c r="A934" s="79" t="s">
        <v>439</v>
      </c>
      <c r="B934" s="79" t="s">
        <v>1064</v>
      </c>
      <c r="C934" s="79"/>
      <c r="D934" s="79" t="s">
        <v>4100</v>
      </c>
    </row>
    <row r="935" spans="1:4" x14ac:dyDescent="0.2">
      <c r="A935" s="79" t="s">
        <v>439</v>
      </c>
      <c r="B935" s="79" t="s">
        <v>1064</v>
      </c>
      <c r="C935" s="79" t="s">
        <v>1065</v>
      </c>
      <c r="D935" s="79" t="s">
        <v>4101</v>
      </c>
    </row>
    <row r="936" spans="1:4" x14ac:dyDescent="0.2">
      <c r="A936" s="79" t="s">
        <v>439</v>
      </c>
      <c r="B936" s="79" t="s">
        <v>1064</v>
      </c>
      <c r="C936" s="79" t="s">
        <v>423</v>
      </c>
      <c r="D936" s="79" t="s">
        <v>4102</v>
      </c>
    </row>
    <row r="937" spans="1:4" x14ac:dyDescent="0.2">
      <c r="A937" s="79" t="s">
        <v>439</v>
      </c>
      <c r="B937" s="79" t="s">
        <v>1064</v>
      </c>
      <c r="C937" s="79" t="s">
        <v>1035</v>
      </c>
      <c r="D937" s="79" t="s">
        <v>4103</v>
      </c>
    </row>
    <row r="938" spans="1:4" x14ac:dyDescent="0.2">
      <c r="A938" s="79" t="s">
        <v>439</v>
      </c>
      <c r="B938" s="79" t="s">
        <v>1064</v>
      </c>
      <c r="C938" s="79" t="s">
        <v>1066</v>
      </c>
      <c r="D938" s="79" t="s">
        <v>4104</v>
      </c>
    </row>
    <row r="939" spans="1:4" x14ac:dyDescent="0.2">
      <c r="A939" s="79" t="s">
        <v>439</v>
      </c>
      <c r="B939" s="79" t="s">
        <v>1067</v>
      </c>
      <c r="C939" s="79"/>
      <c r="D939" s="79" t="s">
        <v>4105</v>
      </c>
    </row>
    <row r="940" spans="1:4" x14ac:dyDescent="0.2">
      <c r="A940" s="79" t="s">
        <v>439</v>
      </c>
      <c r="B940" s="79" t="s">
        <v>1067</v>
      </c>
      <c r="C940" s="79" t="s">
        <v>1068</v>
      </c>
      <c r="D940" s="79" t="s">
        <v>4106</v>
      </c>
    </row>
    <row r="941" spans="1:4" x14ac:dyDescent="0.2">
      <c r="A941" s="79" t="s">
        <v>439</v>
      </c>
      <c r="B941" s="79" t="s">
        <v>1067</v>
      </c>
      <c r="C941" s="79" t="s">
        <v>1069</v>
      </c>
      <c r="D941" s="79" t="s">
        <v>4107</v>
      </c>
    </row>
    <row r="942" spans="1:4" x14ac:dyDescent="0.2">
      <c r="A942" s="79" t="s">
        <v>439</v>
      </c>
      <c r="B942" s="79" t="s">
        <v>1067</v>
      </c>
      <c r="C942" s="79" t="s">
        <v>1070</v>
      </c>
      <c r="D942" s="79" t="s">
        <v>4108</v>
      </c>
    </row>
    <row r="943" spans="1:4" x14ac:dyDescent="0.2">
      <c r="A943" s="79" t="s">
        <v>439</v>
      </c>
      <c r="B943" s="79" t="s">
        <v>1067</v>
      </c>
      <c r="C943" s="79" t="s">
        <v>1071</v>
      </c>
      <c r="D943" s="79" t="s">
        <v>4109</v>
      </c>
    </row>
    <row r="944" spans="1:4" x14ac:dyDescent="0.2">
      <c r="A944" s="79" t="s">
        <v>439</v>
      </c>
      <c r="B944" s="79" t="s">
        <v>1067</v>
      </c>
      <c r="C944" s="79" t="s">
        <v>1072</v>
      </c>
      <c r="D944" s="79" t="s">
        <v>4110</v>
      </c>
    </row>
    <row r="945" spans="1:4" x14ac:dyDescent="0.2">
      <c r="A945" s="79" t="s">
        <v>439</v>
      </c>
      <c r="B945" s="79" t="s">
        <v>1067</v>
      </c>
      <c r="C945" s="79" t="s">
        <v>1073</v>
      </c>
      <c r="D945" s="79" t="s">
        <v>4111</v>
      </c>
    </row>
    <row r="946" spans="1:4" x14ac:dyDescent="0.2">
      <c r="A946" s="79" t="s">
        <v>439</v>
      </c>
      <c r="B946" s="79" t="s">
        <v>1067</v>
      </c>
      <c r="C946" s="79" t="s">
        <v>423</v>
      </c>
      <c r="D946" s="79" t="s">
        <v>4112</v>
      </c>
    </row>
    <row r="947" spans="1:4" x14ac:dyDescent="0.2">
      <c r="A947" s="79" t="s">
        <v>439</v>
      </c>
      <c r="B947" s="79" t="s">
        <v>1067</v>
      </c>
      <c r="C947" s="79" t="s">
        <v>1035</v>
      </c>
      <c r="D947" s="79" t="s">
        <v>4113</v>
      </c>
    </row>
    <row r="948" spans="1:4" x14ac:dyDescent="0.2">
      <c r="A948" s="79" t="s">
        <v>439</v>
      </c>
      <c r="B948" s="79" t="s">
        <v>1074</v>
      </c>
      <c r="C948" s="79"/>
      <c r="D948" s="79" t="s">
        <v>4114</v>
      </c>
    </row>
    <row r="949" spans="1:4" x14ac:dyDescent="0.2">
      <c r="A949" s="79" t="s">
        <v>439</v>
      </c>
      <c r="B949" s="79" t="s">
        <v>1074</v>
      </c>
      <c r="C949" s="79" t="s">
        <v>1075</v>
      </c>
      <c r="D949" s="79" t="s">
        <v>4115</v>
      </c>
    </row>
    <row r="950" spans="1:4" x14ac:dyDescent="0.2">
      <c r="A950" s="79" t="s">
        <v>439</v>
      </c>
      <c r="B950" s="79" t="s">
        <v>1074</v>
      </c>
      <c r="C950" s="79" t="s">
        <v>1076</v>
      </c>
      <c r="D950" s="79" t="s">
        <v>4116</v>
      </c>
    </row>
    <row r="951" spans="1:4" x14ac:dyDescent="0.2">
      <c r="A951" s="79" t="s">
        <v>439</v>
      </c>
      <c r="B951" s="79" t="s">
        <v>1074</v>
      </c>
      <c r="C951" s="79" t="s">
        <v>1077</v>
      </c>
      <c r="D951" s="79" t="s">
        <v>4117</v>
      </c>
    </row>
    <row r="952" spans="1:4" x14ac:dyDescent="0.2">
      <c r="A952" s="79" t="s">
        <v>439</v>
      </c>
      <c r="B952" s="79" t="s">
        <v>1074</v>
      </c>
      <c r="C952" s="79" t="s">
        <v>1078</v>
      </c>
      <c r="D952" s="79" t="s">
        <v>4118</v>
      </c>
    </row>
    <row r="953" spans="1:4" x14ac:dyDescent="0.2">
      <c r="A953" s="79" t="s">
        <v>439</v>
      </c>
      <c r="B953" s="79" t="s">
        <v>1074</v>
      </c>
      <c r="C953" s="79" t="s">
        <v>1079</v>
      </c>
      <c r="D953" s="79" t="s">
        <v>4119</v>
      </c>
    </row>
    <row r="954" spans="1:4" x14ac:dyDescent="0.2">
      <c r="A954" s="79" t="s">
        <v>439</v>
      </c>
      <c r="B954" s="79" t="s">
        <v>1074</v>
      </c>
      <c r="C954" s="79" t="s">
        <v>1080</v>
      </c>
      <c r="D954" s="79" t="s">
        <v>4120</v>
      </c>
    </row>
    <row r="955" spans="1:4" x14ac:dyDescent="0.2">
      <c r="A955" s="79" t="s">
        <v>439</v>
      </c>
      <c r="B955" s="79" t="s">
        <v>1074</v>
      </c>
      <c r="C955" s="79" t="s">
        <v>1081</v>
      </c>
      <c r="D955" s="79" t="s">
        <v>4121</v>
      </c>
    </row>
    <row r="956" spans="1:4" x14ac:dyDescent="0.2">
      <c r="A956" s="79" t="s">
        <v>439</v>
      </c>
      <c r="B956" s="79" t="s">
        <v>1074</v>
      </c>
      <c r="C956" s="79" t="s">
        <v>1082</v>
      </c>
      <c r="D956" s="79" t="s">
        <v>4122</v>
      </c>
    </row>
    <row r="957" spans="1:4" x14ac:dyDescent="0.2">
      <c r="A957" s="79" t="s">
        <v>439</v>
      </c>
      <c r="B957" s="79" t="s">
        <v>1074</v>
      </c>
      <c r="C957" s="79" t="s">
        <v>423</v>
      </c>
      <c r="D957" s="79" t="s">
        <v>4123</v>
      </c>
    </row>
    <row r="958" spans="1:4" x14ac:dyDescent="0.2">
      <c r="A958" s="79" t="s">
        <v>439</v>
      </c>
      <c r="B958" s="79" t="s">
        <v>1074</v>
      </c>
      <c r="C958" s="79" t="s">
        <v>1035</v>
      </c>
      <c r="D958" s="79" t="s">
        <v>4124</v>
      </c>
    </row>
    <row r="959" spans="1:4" x14ac:dyDescent="0.2">
      <c r="A959" s="79" t="s">
        <v>439</v>
      </c>
      <c r="B959" s="79" t="s">
        <v>1083</v>
      </c>
      <c r="C959" s="79"/>
      <c r="D959" s="79" t="s">
        <v>4125</v>
      </c>
    </row>
    <row r="960" spans="1:4" x14ac:dyDescent="0.2">
      <c r="A960" s="79" t="s">
        <v>439</v>
      </c>
      <c r="B960" s="79" t="s">
        <v>1083</v>
      </c>
      <c r="C960" s="79" t="s">
        <v>1084</v>
      </c>
      <c r="D960" s="79" t="s">
        <v>4126</v>
      </c>
    </row>
    <row r="961" spans="1:4" x14ac:dyDescent="0.2">
      <c r="A961" s="79" t="s">
        <v>439</v>
      </c>
      <c r="B961" s="79" t="s">
        <v>1083</v>
      </c>
      <c r="C961" s="79" t="s">
        <v>1085</v>
      </c>
      <c r="D961" s="79" t="s">
        <v>4127</v>
      </c>
    </row>
    <row r="962" spans="1:4" x14ac:dyDescent="0.2">
      <c r="A962" s="79" t="s">
        <v>439</v>
      </c>
      <c r="B962" s="79" t="s">
        <v>1083</v>
      </c>
      <c r="C962" s="79" t="s">
        <v>1086</v>
      </c>
      <c r="D962" s="79" t="s">
        <v>4128</v>
      </c>
    </row>
    <row r="963" spans="1:4" x14ac:dyDescent="0.2">
      <c r="A963" s="79" t="s">
        <v>439</v>
      </c>
      <c r="B963" s="79" t="s">
        <v>1083</v>
      </c>
      <c r="C963" s="79" t="s">
        <v>1087</v>
      </c>
      <c r="D963" s="79" t="s">
        <v>4129</v>
      </c>
    </row>
    <row r="964" spans="1:4" x14ac:dyDescent="0.2">
      <c r="A964" s="79" t="s">
        <v>439</v>
      </c>
      <c r="B964" s="79" t="s">
        <v>1083</v>
      </c>
      <c r="C964" s="79" t="s">
        <v>1088</v>
      </c>
      <c r="D964" s="79" t="s">
        <v>4130</v>
      </c>
    </row>
    <row r="965" spans="1:4" x14ac:dyDescent="0.2">
      <c r="A965" s="79" t="s">
        <v>439</v>
      </c>
      <c r="B965" s="79" t="s">
        <v>1083</v>
      </c>
      <c r="C965" s="79" t="s">
        <v>1089</v>
      </c>
      <c r="D965" s="79" t="s">
        <v>4131</v>
      </c>
    </row>
    <row r="966" spans="1:4" x14ac:dyDescent="0.2">
      <c r="A966" s="79" t="s">
        <v>439</v>
      </c>
      <c r="B966" s="79" t="s">
        <v>1083</v>
      </c>
      <c r="C966" s="79" t="s">
        <v>1049</v>
      </c>
      <c r="D966" s="79" t="s">
        <v>4132</v>
      </c>
    </row>
    <row r="967" spans="1:4" x14ac:dyDescent="0.2">
      <c r="A967" s="79" t="s">
        <v>439</v>
      </c>
      <c r="B967" s="79" t="s">
        <v>1083</v>
      </c>
      <c r="C967" s="79" t="s">
        <v>1090</v>
      </c>
      <c r="D967" s="79" t="s">
        <v>4133</v>
      </c>
    </row>
    <row r="968" spans="1:4" x14ac:dyDescent="0.2">
      <c r="A968" s="79" t="s">
        <v>439</v>
      </c>
      <c r="B968" s="79" t="s">
        <v>1083</v>
      </c>
      <c r="C968" s="79" t="s">
        <v>1091</v>
      </c>
      <c r="D968" s="79" t="s">
        <v>4134</v>
      </c>
    </row>
    <row r="969" spans="1:4" x14ac:dyDescent="0.2">
      <c r="A969" s="79" t="s">
        <v>439</v>
      </c>
      <c r="B969" s="79" t="s">
        <v>1083</v>
      </c>
      <c r="C969" s="79" t="s">
        <v>1092</v>
      </c>
      <c r="D969" s="79" t="s">
        <v>4135</v>
      </c>
    </row>
    <row r="970" spans="1:4" x14ac:dyDescent="0.2">
      <c r="A970" s="79" t="s">
        <v>439</v>
      </c>
      <c r="B970" s="79" t="s">
        <v>1083</v>
      </c>
      <c r="C970" s="79" t="s">
        <v>423</v>
      </c>
      <c r="D970" s="79" t="s">
        <v>4136</v>
      </c>
    </row>
    <row r="971" spans="1:4" x14ac:dyDescent="0.2">
      <c r="A971" s="79" t="s">
        <v>439</v>
      </c>
      <c r="B971" s="79" t="s">
        <v>1083</v>
      </c>
      <c r="C971" s="79" t="s">
        <v>1035</v>
      </c>
      <c r="D971" s="79" t="s">
        <v>4137</v>
      </c>
    </row>
    <row r="972" spans="1:4" x14ac:dyDescent="0.2">
      <c r="A972" s="79" t="s">
        <v>439</v>
      </c>
      <c r="B972" s="79" t="s">
        <v>1093</v>
      </c>
      <c r="C972" s="79"/>
      <c r="D972" s="79" t="s">
        <v>4138</v>
      </c>
    </row>
    <row r="973" spans="1:4" x14ac:dyDescent="0.2">
      <c r="A973" s="79" t="s">
        <v>439</v>
      </c>
      <c r="B973" s="79" t="s">
        <v>1093</v>
      </c>
      <c r="C973" s="79" t="s">
        <v>1094</v>
      </c>
      <c r="D973" s="79" t="s">
        <v>4139</v>
      </c>
    </row>
    <row r="974" spans="1:4" x14ac:dyDescent="0.2">
      <c r="A974" s="79" t="s">
        <v>439</v>
      </c>
      <c r="B974" s="79" t="s">
        <v>1093</v>
      </c>
      <c r="C974" s="79" t="s">
        <v>1095</v>
      </c>
      <c r="D974" s="79" t="s">
        <v>4140</v>
      </c>
    </row>
    <row r="975" spans="1:4" x14ac:dyDescent="0.2">
      <c r="A975" s="79" t="s">
        <v>439</v>
      </c>
      <c r="B975" s="79" t="s">
        <v>1093</v>
      </c>
      <c r="C975" s="79" t="s">
        <v>1096</v>
      </c>
      <c r="D975" s="79" t="s">
        <v>4141</v>
      </c>
    </row>
    <row r="976" spans="1:4" x14ac:dyDescent="0.2">
      <c r="A976" s="79" t="s">
        <v>439</v>
      </c>
      <c r="B976" s="79" t="s">
        <v>1093</v>
      </c>
      <c r="C976" s="79" t="s">
        <v>1097</v>
      </c>
      <c r="D976" s="79" t="s">
        <v>4142</v>
      </c>
    </row>
    <row r="977" spans="1:4" x14ac:dyDescent="0.2">
      <c r="A977" s="79" t="s">
        <v>439</v>
      </c>
      <c r="B977" s="79" t="s">
        <v>1093</v>
      </c>
      <c r="C977" s="79" t="s">
        <v>1098</v>
      </c>
      <c r="D977" s="79" t="s">
        <v>4143</v>
      </c>
    </row>
    <row r="978" spans="1:4" x14ac:dyDescent="0.2">
      <c r="A978" s="79" t="s">
        <v>439</v>
      </c>
      <c r="B978" s="79" t="s">
        <v>1093</v>
      </c>
      <c r="C978" s="79" t="s">
        <v>1049</v>
      </c>
      <c r="D978" s="79" t="s">
        <v>4144</v>
      </c>
    </row>
    <row r="979" spans="1:4" x14ac:dyDescent="0.2">
      <c r="A979" s="79" t="s">
        <v>439</v>
      </c>
      <c r="B979" s="79" t="s">
        <v>1093</v>
      </c>
      <c r="C979" s="79" t="s">
        <v>423</v>
      </c>
      <c r="D979" s="79" t="s">
        <v>4145</v>
      </c>
    </row>
    <row r="980" spans="1:4" x14ac:dyDescent="0.2">
      <c r="A980" s="79" t="s">
        <v>439</v>
      </c>
      <c r="B980" s="79" t="s">
        <v>1093</v>
      </c>
      <c r="C980" s="79" t="s">
        <v>1035</v>
      </c>
      <c r="D980" s="79" t="s">
        <v>4146</v>
      </c>
    </row>
    <row r="981" spans="1:4" x14ac:dyDescent="0.2">
      <c r="A981" s="79" t="s">
        <v>439</v>
      </c>
      <c r="B981" s="79" t="s">
        <v>1099</v>
      </c>
      <c r="C981" s="79"/>
      <c r="D981" s="79" t="s">
        <v>4147</v>
      </c>
    </row>
    <row r="982" spans="1:4" x14ac:dyDescent="0.2">
      <c r="A982" s="79" t="s">
        <v>439</v>
      </c>
      <c r="B982" s="79" t="s">
        <v>1099</v>
      </c>
      <c r="C982" s="79" t="s">
        <v>1100</v>
      </c>
      <c r="D982" s="79" t="s">
        <v>4148</v>
      </c>
    </row>
    <row r="983" spans="1:4" x14ac:dyDescent="0.2">
      <c r="A983" s="79" t="s">
        <v>439</v>
      </c>
      <c r="B983" s="79" t="s">
        <v>1099</v>
      </c>
      <c r="C983" s="79" t="s">
        <v>1101</v>
      </c>
      <c r="D983" s="79" t="s">
        <v>4149</v>
      </c>
    </row>
    <row r="984" spans="1:4" x14ac:dyDescent="0.2">
      <c r="A984" s="79" t="s">
        <v>439</v>
      </c>
      <c r="B984" s="79" t="s">
        <v>1099</v>
      </c>
      <c r="C984" s="79" t="s">
        <v>1102</v>
      </c>
      <c r="D984" s="79" t="s">
        <v>4150</v>
      </c>
    </row>
    <row r="985" spans="1:4" x14ac:dyDescent="0.2">
      <c r="A985" s="79" t="s">
        <v>439</v>
      </c>
      <c r="B985" s="79" t="s">
        <v>1099</v>
      </c>
      <c r="C985" s="79" t="s">
        <v>1103</v>
      </c>
      <c r="D985" s="79" t="s">
        <v>4151</v>
      </c>
    </row>
    <row r="986" spans="1:4" x14ac:dyDescent="0.2">
      <c r="A986" s="79" t="s">
        <v>439</v>
      </c>
      <c r="B986" s="79" t="s">
        <v>1099</v>
      </c>
      <c r="C986" s="79" t="s">
        <v>1104</v>
      </c>
      <c r="D986" s="79" t="s">
        <v>4152</v>
      </c>
    </row>
    <row r="987" spans="1:4" x14ac:dyDescent="0.2">
      <c r="A987" s="79" t="s">
        <v>439</v>
      </c>
      <c r="B987" s="79" t="s">
        <v>1099</v>
      </c>
      <c r="C987" s="79" t="s">
        <v>1105</v>
      </c>
      <c r="D987" s="79" t="s">
        <v>4153</v>
      </c>
    </row>
    <row r="988" spans="1:4" x14ac:dyDescent="0.2">
      <c r="A988" s="79" t="s">
        <v>439</v>
      </c>
      <c r="B988" s="79" t="s">
        <v>1099</v>
      </c>
      <c r="C988" s="79" t="s">
        <v>1106</v>
      </c>
      <c r="D988" s="79" t="s">
        <v>4154</v>
      </c>
    </row>
    <row r="989" spans="1:4" x14ac:dyDescent="0.2">
      <c r="A989" s="79" t="s">
        <v>439</v>
      </c>
      <c r="B989" s="79" t="s">
        <v>1099</v>
      </c>
      <c r="C989" s="79" t="s">
        <v>423</v>
      </c>
      <c r="D989" s="79" t="s">
        <v>4155</v>
      </c>
    </row>
    <row r="990" spans="1:4" x14ac:dyDescent="0.2">
      <c r="A990" s="79" t="s">
        <v>439</v>
      </c>
      <c r="B990" s="79" t="s">
        <v>1107</v>
      </c>
      <c r="C990" s="79"/>
      <c r="D990" s="79" t="s">
        <v>4156</v>
      </c>
    </row>
    <row r="991" spans="1:4" x14ac:dyDescent="0.2">
      <c r="A991" s="79" t="s">
        <v>439</v>
      </c>
      <c r="B991" s="79" t="s">
        <v>1107</v>
      </c>
      <c r="C991" s="79" t="s">
        <v>1108</v>
      </c>
      <c r="D991" s="79" t="s">
        <v>4157</v>
      </c>
    </row>
    <row r="992" spans="1:4" x14ac:dyDescent="0.2">
      <c r="A992" s="79" t="s">
        <v>439</v>
      </c>
      <c r="B992" s="79" t="s">
        <v>1107</v>
      </c>
      <c r="C992" s="79" t="s">
        <v>1109</v>
      </c>
      <c r="D992" s="79" t="s">
        <v>4158</v>
      </c>
    </row>
    <row r="993" spans="1:4" x14ac:dyDescent="0.2">
      <c r="A993" s="79" t="s">
        <v>439</v>
      </c>
      <c r="B993" s="79" t="s">
        <v>1107</v>
      </c>
      <c r="C993" s="79" t="s">
        <v>423</v>
      </c>
      <c r="D993" s="79" t="s">
        <v>4159</v>
      </c>
    </row>
    <row r="994" spans="1:4" x14ac:dyDescent="0.2">
      <c r="A994" s="79" t="s">
        <v>439</v>
      </c>
      <c r="B994" s="79" t="s">
        <v>1107</v>
      </c>
      <c r="C994" s="79" t="s">
        <v>1110</v>
      </c>
      <c r="D994" s="79" t="s">
        <v>4160</v>
      </c>
    </row>
    <row r="995" spans="1:4" x14ac:dyDescent="0.2">
      <c r="A995" s="79" t="s">
        <v>439</v>
      </c>
      <c r="B995" s="79" t="s">
        <v>1107</v>
      </c>
      <c r="C995" s="79" t="s">
        <v>1111</v>
      </c>
      <c r="D995" s="79" t="s">
        <v>4161</v>
      </c>
    </row>
    <row r="996" spans="1:4" x14ac:dyDescent="0.2">
      <c r="A996" s="79" t="s">
        <v>439</v>
      </c>
      <c r="B996" s="79" t="s">
        <v>1107</v>
      </c>
      <c r="C996" s="79" t="s">
        <v>1112</v>
      </c>
      <c r="D996" s="79" t="s">
        <v>4162</v>
      </c>
    </row>
    <row r="997" spans="1:4" x14ac:dyDescent="0.2">
      <c r="A997" s="79" t="s">
        <v>439</v>
      </c>
      <c r="B997" s="79" t="s">
        <v>1113</v>
      </c>
      <c r="C997" s="79"/>
      <c r="D997" s="79" t="s">
        <v>4163</v>
      </c>
    </row>
    <row r="998" spans="1:4" x14ac:dyDescent="0.2">
      <c r="A998" s="79" t="s">
        <v>439</v>
      </c>
      <c r="B998" s="79" t="s">
        <v>1113</v>
      </c>
      <c r="C998" s="79" t="s">
        <v>1114</v>
      </c>
      <c r="D998" s="79" t="s">
        <v>4164</v>
      </c>
    </row>
    <row r="999" spans="1:4" x14ac:dyDescent="0.2">
      <c r="A999" s="79" t="s">
        <v>439</v>
      </c>
      <c r="B999" s="79" t="s">
        <v>1113</v>
      </c>
      <c r="C999" s="79" t="s">
        <v>1115</v>
      </c>
      <c r="D999" s="79" t="s">
        <v>4165</v>
      </c>
    </row>
    <row r="1000" spans="1:4" x14ac:dyDescent="0.2">
      <c r="A1000" s="79" t="s">
        <v>439</v>
      </c>
      <c r="B1000" s="79" t="s">
        <v>1113</v>
      </c>
      <c r="C1000" s="79" t="s">
        <v>1116</v>
      </c>
      <c r="D1000" s="79" t="s">
        <v>4166</v>
      </c>
    </row>
    <row r="1001" spans="1:4" x14ac:dyDescent="0.2">
      <c r="A1001" s="79" t="s">
        <v>439</v>
      </c>
      <c r="B1001" s="79" t="s">
        <v>1113</v>
      </c>
      <c r="C1001" s="79" t="s">
        <v>1117</v>
      </c>
      <c r="D1001" s="79" t="s">
        <v>4167</v>
      </c>
    </row>
    <row r="1002" spans="1:4" x14ac:dyDescent="0.2">
      <c r="A1002" s="79" t="s">
        <v>439</v>
      </c>
      <c r="B1002" s="79" t="s">
        <v>1113</v>
      </c>
      <c r="C1002" s="79" t="s">
        <v>1118</v>
      </c>
      <c r="D1002" s="79" t="s">
        <v>4168</v>
      </c>
    </row>
    <row r="1003" spans="1:4" x14ac:dyDescent="0.2">
      <c r="A1003" s="79" t="s">
        <v>439</v>
      </c>
      <c r="B1003" s="79" t="s">
        <v>1113</v>
      </c>
      <c r="C1003" s="79" t="s">
        <v>1119</v>
      </c>
      <c r="D1003" s="79" t="s">
        <v>4169</v>
      </c>
    </row>
    <row r="1004" spans="1:4" x14ac:dyDescent="0.2">
      <c r="A1004" s="79" t="s">
        <v>439</v>
      </c>
      <c r="B1004" s="79" t="s">
        <v>1113</v>
      </c>
      <c r="C1004" s="79" t="s">
        <v>1120</v>
      </c>
      <c r="D1004" s="79" t="s">
        <v>4170</v>
      </c>
    </row>
    <row r="1005" spans="1:4" x14ac:dyDescent="0.2">
      <c r="A1005" s="79" t="s">
        <v>439</v>
      </c>
      <c r="B1005" s="79" t="s">
        <v>1113</v>
      </c>
      <c r="C1005" s="79" t="s">
        <v>423</v>
      </c>
      <c r="D1005" s="79" t="s">
        <v>4171</v>
      </c>
    </row>
    <row r="1006" spans="1:4" x14ac:dyDescent="0.2">
      <c r="A1006" s="79" t="s">
        <v>439</v>
      </c>
      <c r="B1006" s="79" t="s">
        <v>1121</v>
      </c>
      <c r="C1006" s="79"/>
      <c r="D1006" s="79" t="s">
        <v>4172</v>
      </c>
    </row>
    <row r="1007" spans="1:4" x14ac:dyDescent="0.2">
      <c r="A1007" s="79" t="s">
        <v>439</v>
      </c>
      <c r="B1007" s="79" t="s">
        <v>1121</v>
      </c>
      <c r="C1007" s="79" t="s">
        <v>1122</v>
      </c>
      <c r="D1007" s="79" t="s">
        <v>4173</v>
      </c>
    </row>
    <row r="1008" spans="1:4" x14ac:dyDescent="0.2">
      <c r="A1008" s="79" t="s">
        <v>439</v>
      </c>
      <c r="B1008" s="79" t="s">
        <v>1121</v>
      </c>
      <c r="C1008" s="79" t="s">
        <v>1123</v>
      </c>
      <c r="D1008" s="79" t="s">
        <v>4174</v>
      </c>
    </row>
    <row r="1009" spans="1:4" x14ac:dyDescent="0.2">
      <c r="A1009" s="79" t="s">
        <v>439</v>
      </c>
      <c r="B1009" s="79" t="s">
        <v>1124</v>
      </c>
      <c r="C1009" s="79"/>
      <c r="D1009" s="79" t="s">
        <v>4175</v>
      </c>
    </row>
    <row r="1010" spans="1:4" x14ac:dyDescent="0.2">
      <c r="A1010" s="79" t="s">
        <v>439</v>
      </c>
      <c r="B1010" s="79" t="s">
        <v>1124</v>
      </c>
      <c r="C1010" s="79" t="s">
        <v>1125</v>
      </c>
      <c r="D1010" s="79" t="s">
        <v>4176</v>
      </c>
    </row>
    <row r="1011" spans="1:4" x14ac:dyDescent="0.2">
      <c r="A1011" s="79" t="s">
        <v>439</v>
      </c>
      <c r="B1011" s="79" t="s">
        <v>1124</v>
      </c>
      <c r="C1011" s="79" t="s">
        <v>1126</v>
      </c>
      <c r="D1011" s="79" t="s">
        <v>4177</v>
      </c>
    </row>
    <row r="1012" spans="1:4" x14ac:dyDescent="0.2">
      <c r="A1012" s="79" t="s">
        <v>439</v>
      </c>
      <c r="B1012" s="79" t="s">
        <v>1124</v>
      </c>
      <c r="C1012" s="79" t="s">
        <v>1127</v>
      </c>
      <c r="D1012" s="79" t="s">
        <v>4178</v>
      </c>
    </row>
    <row r="1013" spans="1:4" x14ac:dyDescent="0.2">
      <c r="A1013" s="79" t="s">
        <v>439</v>
      </c>
      <c r="B1013" s="79" t="s">
        <v>1124</v>
      </c>
      <c r="C1013" s="79" t="s">
        <v>1128</v>
      </c>
      <c r="D1013" s="79" t="s">
        <v>4179</v>
      </c>
    </row>
    <row r="1014" spans="1:4" x14ac:dyDescent="0.2">
      <c r="A1014" s="79" t="s">
        <v>439</v>
      </c>
      <c r="B1014" s="79" t="s">
        <v>1124</v>
      </c>
      <c r="C1014" s="79" t="s">
        <v>1129</v>
      </c>
      <c r="D1014" s="79" t="s">
        <v>4180</v>
      </c>
    </row>
    <row r="1015" spans="1:4" x14ac:dyDescent="0.2">
      <c r="A1015" s="79" t="s">
        <v>439</v>
      </c>
      <c r="B1015" s="79" t="s">
        <v>1124</v>
      </c>
      <c r="C1015" s="79" t="s">
        <v>1130</v>
      </c>
      <c r="D1015" s="79" t="s">
        <v>4181</v>
      </c>
    </row>
    <row r="1016" spans="1:4" x14ac:dyDescent="0.2">
      <c r="A1016" s="79" t="s">
        <v>439</v>
      </c>
      <c r="B1016" s="79" t="s">
        <v>1124</v>
      </c>
      <c r="C1016" s="79" t="s">
        <v>423</v>
      </c>
      <c r="D1016" s="79" t="s">
        <v>4182</v>
      </c>
    </row>
    <row r="1017" spans="1:4" x14ac:dyDescent="0.2">
      <c r="A1017" s="79" t="s">
        <v>439</v>
      </c>
      <c r="B1017" s="79" t="s">
        <v>1131</v>
      </c>
      <c r="C1017" s="79" t="s">
        <v>1132</v>
      </c>
      <c r="D1017" s="79" t="s">
        <v>4183</v>
      </c>
    </row>
    <row r="1018" spans="1:4" x14ac:dyDescent="0.2">
      <c r="A1018" s="79" t="s">
        <v>439</v>
      </c>
      <c r="B1018" s="79" t="s">
        <v>1131</v>
      </c>
      <c r="C1018" s="79" t="s">
        <v>1133</v>
      </c>
      <c r="D1018" s="79" t="s">
        <v>4184</v>
      </c>
    </row>
    <row r="1019" spans="1:4" x14ac:dyDescent="0.2">
      <c r="A1019" s="79" t="s">
        <v>439</v>
      </c>
      <c r="B1019" s="79" t="s">
        <v>1131</v>
      </c>
      <c r="C1019" s="79" t="s">
        <v>423</v>
      </c>
      <c r="D1019" s="79" t="s">
        <v>4185</v>
      </c>
    </row>
    <row r="1020" spans="1:4" x14ac:dyDescent="0.2">
      <c r="A1020" s="79" t="s">
        <v>439</v>
      </c>
      <c r="B1020" s="79" t="s">
        <v>1134</v>
      </c>
      <c r="C1020" s="79"/>
      <c r="D1020" s="79" t="s">
        <v>4186</v>
      </c>
    </row>
    <row r="1021" spans="1:4" x14ac:dyDescent="0.2">
      <c r="A1021" s="79" t="s">
        <v>439</v>
      </c>
      <c r="B1021" s="79" t="s">
        <v>1134</v>
      </c>
      <c r="C1021" s="79" t="s">
        <v>1135</v>
      </c>
      <c r="D1021" s="79" t="s">
        <v>4187</v>
      </c>
    </row>
    <row r="1022" spans="1:4" x14ac:dyDescent="0.2">
      <c r="A1022" s="79" t="s">
        <v>439</v>
      </c>
      <c r="B1022" s="79" t="s">
        <v>1134</v>
      </c>
      <c r="C1022" s="79" t="s">
        <v>1136</v>
      </c>
      <c r="D1022" s="79" t="s">
        <v>4188</v>
      </c>
    </row>
    <row r="1023" spans="1:4" x14ac:dyDescent="0.2">
      <c r="A1023" s="79" t="s">
        <v>439</v>
      </c>
      <c r="B1023" s="79" t="s">
        <v>1134</v>
      </c>
      <c r="C1023" s="79" t="s">
        <v>1137</v>
      </c>
      <c r="D1023" s="79" t="s">
        <v>4189</v>
      </c>
    </row>
    <row r="1024" spans="1:4" x14ac:dyDescent="0.2">
      <c r="A1024" s="79" t="s">
        <v>439</v>
      </c>
      <c r="B1024" s="79" t="s">
        <v>1134</v>
      </c>
      <c r="C1024" s="79" t="s">
        <v>1138</v>
      </c>
      <c r="D1024" s="79" t="s">
        <v>4190</v>
      </c>
    </row>
    <row r="1025" spans="1:4" x14ac:dyDescent="0.2">
      <c r="A1025" s="79" t="s">
        <v>439</v>
      </c>
      <c r="B1025" s="79" t="s">
        <v>1134</v>
      </c>
      <c r="C1025" s="79" t="s">
        <v>1139</v>
      </c>
      <c r="D1025" s="79" t="s">
        <v>4191</v>
      </c>
    </row>
    <row r="1026" spans="1:4" x14ac:dyDescent="0.2">
      <c r="A1026" s="79" t="s">
        <v>439</v>
      </c>
      <c r="B1026" s="79" t="s">
        <v>1134</v>
      </c>
      <c r="C1026" s="79" t="s">
        <v>1140</v>
      </c>
      <c r="D1026" s="79" t="s">
        <v>4192</v>
      </c>
    </row>
    <row r="1027" spans="1:4" x14ac:dyDescent="0.2">
      <c r="A1027" s="79" t="s">
        <v>439</v>
      </c>
      <c r="B1027" s="79" t="s">
        <v>1134</v>
      </c>
      <c r="C1027" s="79" t="s">
        <v>1141</v>
      </c>
      <c r="D1027" s="79" t="s">
        <v>4193</v>
      </c>
    </row>
    <row r="1028" spans="1:4" x14ac:dyDescent="0.2">
      <c r="A1028" s="79" t="s">
        <v>439</v>
      </c>
      <c r="B1028" s="79" t="s">
        <v>1134</v>
      </c>
      <c r="C1028" s="79" t="s">
        <v>423</v>
      </c>
      <c r="D1028" s="79" t="s">
        <v>4194</v>
      </c>
    </row>
    <row r="1029" spans="1:4" x14ac:dyDescent="0.2">
      <c r="A1029" s="79" t="s">
        <v>439</v>
      </c>
      <c r="B1029" s="79" t="s">
        <v>423</v>
      </c>
      <c r="C1029" s="79"/>
      <c r="D1029" s="79" t="s">
        <v>4195</v>
      </c>
    </row>
    <row r="1030" spans="1:4" x14ac:dyDescent="0.2">
      <c r="A1030" s="79" t="s">
        <v>439</v>
      </c>
      <c r="B1030" s="79" t="s">
        <v>423</v>
      </c>
      <c r="C1030" s="79" t="s">
        <v>1142</v>
      </c>
      <c r="D1030" s="79" t="s">
        <v>4196</v>
      </c>
    </row>
    <row r="1031" spans="1:4" x14ac:dyDescent="0.2">
      <c r="A1031" s="79" t="s">
        <v>439</v>
      </c>
      <c r="B1031" s="79" t="s">
        <v>423</v>
      </c>
      <c r="C1031" s="79" t="s">
        <v>1143</v>
      </c>
      <c r="D1031" s="79" t="s">
        <v>4197</v>
      </c>
    </row>
    <row r="1032" spans="1:4" x14ac:dyDescent="0.2">
      <c r="A1032" s="79" t="s">
        <v>439</v>
      </c>
      <c r="B1032" s="79" t="s">
        <v>423</v>
      </c>
      <c r="C1032" s="79" t="s">
        <v>423</v>
      </c>
      <c r="D1032" s="79" t="s">
        <v>4198</v>
      </c>
    </row>
    <row r="1033" spans="1:4" x14ac:dyDescent="0.2">
      <c r="A1033" s="79" t="s">
        <v>439</v>
      </c>
      <c r="B1033" s="79" t="s">
        <v>423</v>
      </c>
      <c r="C1033" s="79" t="s">
        <v>1144</v>
      </c>
      <c r="D1033" s="79" t="s">
        <v>4199</v>
      </c>
    </row>
    <row r="1034" spans="1:4" x14ac:dyDescent="0.2">
      <c r="A1034" s="79" t="s">
        <v>1145</v>
      </c>
      <c r="B1034" s="79"/>
      <c r="C1034" s="79"/>
      <c r="D1034" s="79" t="s">
        <v>1145</v>
      </c>
    </row>
    <row r="1035" spans="1:4" x14ac:dyDescent="0.2">
      <c r="A1035" s="79" t="s">
        <v>1145</v>
      </c>
      <c r="B1035" s="79" t="s">
        <v>435</v>
      </c>
      <c r="C1035" s="79" t="s">
        <v>436</v>
      </c>
      <c r="D1035" s="79" t="s">
        <v>4200</v>
      </c>
    </row>
    <row r="1036" spans="1:4" x14ac:dyDescent="0.2">
      <c r="A1036" s="79" t="s">
        <v>1145</v>
      </c>
      <c r="B1036" s="79" t="s">
        <v>435</v>
      </c>
      <c r="C1036" s="79" t="s">
        <v>1146</v>
      </c>
      <c r="D1036" s="79" t="s">
        <v>4201</v>
      </c>
    </row>
    <row r="1037" spans="1:4" x14ac:dyDescent="0.2">
      <c r="A1037" s="79" t="s">
        <v>1145</v>
      </c>
      <c r="B1037" s="79" t="s">
        <v>435</v>
      </c>
      <c r="C1037" s="79" t="s">
        <v>1147</v>
      </c>
      <c r="D1037" s="79" t="s">
        <v>4202</v>
      </c>
    </row>
    <row r="1038" spans="1:4" x14ac:dyDescent="0.2">
      <c r="A1038" s="79" t="s">
        <v>1145</v>
      </c>
      <c r="B1038" s="79" t="s">
        <v>435</v>
      </c>
      <c r="C1038" s="79" t="s">
        <v>1107</v>
      </c>
      <c r="D1038" s="79" t="s">
        <v>4203</v>
      </c>
    </row>
    <row r="1039" spans="1:4" x14ac:dyDescent="0.2">
      <c r="A1039" s="79" t="s">
        <v>1145</v>
      </c>
      <c r="B1039" s="79" t="s">
        <v>435</v>
      </c>
      <c r="C1039" s="79" t="s">
        <v>423</v>
      </c>
      <c r="D1039" s="79" t="s">
        <v>4204</v>
      </c>
    </row>
    <row r="1040" spans="1:4" x14ac:dyDescent="0.2">
      <c r="A1040" s="79" t="s">
        <v>1145</v>
      </c>
      <c r="B1040" s="79" t="s">
        <v>444</v>
      </c>
      <c r="C1040" s="79"/>
      <c r="D1040" s="79" t="s">
        <v>4205</v>
      </c>
    </row>
    <row r="1041" spans="1:4" x14ac:dyDescent="0.2">
      <c r="A1041" s="79" t="s">
        <v>1145</v>
      </c>
      <c r="B1041" s="79" t="s">
        <v>444</v>
      </c>
      <c r="C1041" s="79" t="s">
        <v>1148</v>
      </c>
      <c r="D1041" s="79" t="s">
        <v>4206</v>
      </c>
    </row>
    <row r="1042" spans="1:4" x14ac:dyDescent="0.2">
      <c r="A1042" s="79" t="s">
        <v>1145</v>
      </c>
      <c r="B1042" s="79" t="s">
        <v>444</v>
      </c>
      <c r="C1042" s="79" t="s">
        <v>1149</v>
      </c>
      <c r="D1042" s="79" t="s">
        <v>4207</v>
      </c>
    </row>
    <row r="1043" spans="1:4" x14ac:dyDescent="0.2">
      <c r="A1043" s="79" t="s">
        <v>1145</v>
      </c>
      <c r="B1043" s="79" t="s">
        <v>444</v>
      </c>
      <c r="C1043" s="79" t="s">
        <v>423</v>
      </c>
      <c r="D1043" s="79" t="s">
        <v>4208</v>
      </c>
    </row>
    <row r="1044" spans="1:4" x14ac:dyDescent="0.2">
      <c r="A1044" s="79" t="s">
        <v>1145</v>
      </c>
      <c r="B1044" s="79" t="s">
        <v>55</v>
      </c>
      <c r="C1044" s="79" t="s">
        <v>2748</v>
      </c>
      <c r="D1044" s="79" t="s">
        <v>4209</v>
      </c>
    </row>
    <row r="1045" spans="1:4" x14ac:dyDescent="0.2">
      <c r="A1045" s="79" t="s">
        <v>1145</v>
      </c>
      <c r="B1045" s="79" t="s">
        <v>55</v>
      </c>
      <c r="C1045" s="79" t="s">
        <v>449</v>
      </c>
      <c r="D1045" s="79" t="s">
        <v>4210</v>
      </c>
    </row>
    <row r="1046" spans="1:4" x14ac:dyDescent="0.2">
      <c r="A1046" s="79" t="s">
        <v>1145</v>
      </c>
      <c r="B1046" s="79" t="s">
        <v>55</v>
      </c>
      <c r="C1046" s="79" t="s">
        <v>1150</v>
      </c>
      <c r="D1046" s="79" t="s">
        <v>4211</v>
      </c>
    </row>
    <row r="1047" spans="1:4" x14ac:dyDescent="0.2">
      <c r="A1047" s="79" t="s">
        <v>1145</v>
      </c>
      <c r="B1047" s="79" t="s">
        <v>55</v>
      </c>
      <c r="C1047" s="79" t="s">
        <v>423</v>
      </c>
      <c r="D1047" s="79" t="s">
        <v>4212</v>
      </c>
    </row>
    <row r="1048" spans="1:4" x14ac:dyDescent="0.2">
      <c r="A1048" s="79" t="s">
        <v>1145</v>
      </c>
      <c r="B1048" s="79" t="s">
        <v>423</v>
      </c>
      <c r="C1048" s="79" t="s">
        <v>423</v>
      </c>
      <c r="D1048" s="79" t="s">
        <v>4213</v>
      </c>
    </row>
    <row r="1049" spans="1:4" x14ac:dyDescent="0.2">
      <c r="A1049" s="79" t="s">
        <v>1151</v>
      </c>
      <c r="B1049" s="79" t="s">
        <v>1153</v>
      </c>
      <c r="C1049" s="79" t="s">
        <v>1154</v>
      </c>
      <c r="D1049" s="79" t="s">
        <v>4214</v>
      </c>
    </row>
    <row r="1050" spans="1:4" x14ac:dyDescent="0.2">
      <c r="A1050" s="79" t="s">
        <v>1177</v>
      </c>
      <c r="B1050" s="79" t="s">
        <v>1178</v>
      </c>
      <c r="C1050" s="79" t="s">
        <v>435</v>
      </c>
      <c r="D1050" s="79" t="s">
        <v>4215</v>
      </c>
    </row>
    <row r="1051" spans="1:4" x14ac:dyDescent="0.2">
      <c r="A1051" s="79" t="s">
        <v>1177</v>
      </c>
      <c r="B1051" s="79" t="s">
        <v>1178</v>
      </c>
      <c r="C1051" s="79" t="s">
        <v>1179</v>
      </c>
      <c r="D1051" s="79" t="s">
        <v>4216</v>
      </c>
    </row>
    <row r="1052" spans="1:4" x14ac:dyDescent="0.2">
      <c r="A1052" s="79" t="s">
        <v>1177</v>
      </c>
      <c r="B1052" s="79" t="s">
        <v>1178</v>
      </c>
      <c r="C1052" s="79" t="s">
        <v>423</v>
      </c>
      <c r="D1052" s="79" t="s">
        <v>4217</v>
      </c>
    </row>
    <row r="1053" spans="1:4" x14ac:dyDescent="0.2">
      <c r="A1053" s="79" t="s">
        <v>1177</v>
      </c>
      <c r="B1053" s="79" t="s">
        <v>1178</v>
      </c>
      <c r="C1053" s="79" t="s">
        <v>1180</v>
      </c>
      <c r="D1053" s="79" t="s">
        <v>4218</v>
      </c>
    </row>
    <row r="1054" spans="1:4" x14ac:dyDescent="0.2">
      <c r="A1054" s="79" t="s">
        <v>1177</v>
      </c>
      <c r="B1054" s="79" t="s">
        <v>1181</v>
      </c>
      <c r="C1054" s="79" t="s">
        <v>1182</v>
      </c>
      <c r="D1054" s="79" t="s">
        <v>4219</v>
      </c>
    </row>
    <row r="1055" spans="1:4" x14ac:dyDescent="0.2">
      <c r="A1055" s="79" t="s">
        <v>1177</v>
      </c>
      <c r="B1055" s="79" t="s">
        <v>1181</v>
      </c>
      <c r="C1055" s="79" t="s">
        <v>423</v>
      </c>
      <c r="D1055" s="79" t="s">
        <v>4220</v>
      </c>
    </row>
    <row r="1056" spans="1:4" x14ac:dyDescent="0.2">
      <c r="A1056" s="79" t="s">
        <v>1177</v>
      </c>
      <c r="B1056" s="79" t="s">
        <v>423</v>
      </c>
      <c r="C1056" s="79" t="s">
        <v>423</v>
      </c>
      <c r="D1056" s="79" t="s">
        <v>4221</v>
      </c>
    </row>
    <row r="1057" spans="1:4" x14ac:dyDescent="0.2">
      <c r="A1057" s="79" t="s">
        <v>1183</v>
      </c>
      <c r="B1057" s="79"/>
      <c r="C1057" s="79"/>
      <c r="D1057" s="79" t="s">
        <v>1183</v>
      </c>
    </row>
    <row r="1058" spans="1:4" x14ac:dyDescent="0.2">
      <c r="A1058" s="79" t="s">
        <v>1183</v>
      </c>
      <c r="B1058" s="79" t="s">
        <v>1184</v>
      </c>
      <c r="C1058" s="79"/>
      <c r="D1058" s="79" t="s">
        <v>4222</v>
      </c>
    </row>
    <row r="1059" spans="1:4" x14ac:dyDescent="0.2">
      <c r="A1059" s="79" t="s">
        <v>1183</v>
      </c>
      <c r="B1059" s="79" t="s">
        <v>1184</v>
      </c>
      <c r="C1059" s="79" t="s">
        <v>1185</v>
      </c>
      <c r="D1059" s="79" t="s">
        <v>4223</v>
      </c>
    </row>
    <row r="1060" spans="1:4" x14ac:dyDescent="0.2">
      <c r="A1060" s="79" t="s">
        <v>1183</v>
      </c>
      <c r="B1060" s="79" t="s">
        <v>1184</v>
      </c>
      <c r="C1060" s="79" t="s">
        <v>1186</v>
      </c>
      <c r="D1060" s="79" t="s">
        <v>4224</v>
      </c>
    </row>
    <row r="1061" spans="1:4" x14ac:dyDescent="0.2">
      <c r="A1061" s="79" t="s">
        <v>1183</v>
      </c>
      <c r="B1061" s="79" t="s">
        <v>1184</v>
      </c>
      <c r="C1061" s="79" t="s">
        <v>1187</v>
      </c>
      <c r="D1061" s="79" t="s">
        <v>4225</v>
      </c>
    </row>
    <row r="1062" spans="1:4" x14ac:dyDescent="0.2">
      <c r="A1062" s="79" t="s">
        <v>1183</v>
      </c>
      <c r="B1062" s="79" t="s">
        <v>1184</v>
      </c>
      <c r="C1062" s="79" t="s">
        <v>1188</v>
      </c>
      <c r="D1062" s="79" t="s">
        <v>4226</v>
      </c>
    </row>
    <row r="1063" spans="1:4" x14ac:dyDescent="0.2">
      <c r="A1063" s="79" t="s">
        <v>1183</v>
      </c>
      <c r="B1063" s="79" t="s">
        <v>1184</v>
      </c>
      <c r="C1063" s="79" t="s">
        <v>1189</v>
      </c>
      <c r="D1063" s="79" t="s">
        <v>4227</v>
      </c>
    </row>
    <row r="1064" spans="1:4" x14ac:dyDescent="0.2">
      <c r="A1064" s="79" t="s">
        <v>1183</v>
      </c>
      <c r="B1064" s="79" t="s">
        <v>1184</v>
      </c>
      <c r="C1064" s="79" t="s">
        <v>423</v>
      </c>
      <c r="D1064" s="79" t="s">
        <v>4228</v>
      </c>
    </row>
    <row r="1065" spans="1:4" x14ac:dyDescent="0.2">
      <c r="A1065" s="79" t="s">
        <v>1183</v>
      </c>
      <c r="B1065" s="79" t="s">
        <v>1190</v>
      </c>
      <c r="C1065" s="79" t="s">
        <v>1191</v>
      </c>
      <c r="D1065" s="79" t="s">
        <v>4229</v>
      </c>
    </row>
    <row r="1066" spans="1:4" x14ac:dyDescent="0.2">
      <c r="A1066" s="79" t="s">
        <v>1183</v>
      </c>
      <c r="B1066" s="79" t="s">
        <v>1190</v>
      </c>
      <c r="C1066" s="79" t="s">
        <v>1192</v>
      </c>
      <c r="D1066" s="79" t="s">
        <v>4230</v>
      </c>
    </row>
    <row r="1067" spans="1:4" x14ac:dyDescent="0.2">
      <c r="A1067" s="79" t="s">
        <v>1183</v>
      </c>
      <c r="B1067" s="79" t="s">
        <v>1193</v>
      </c>
      <c r="C1067" s="79"/>
      <c r="D1067" s="79" t="s">
        <v>4231</v>
      </c>
    </row>
    <row r="1068" spans="1:4" x14ac:dyDescent="0.2">
      <c r="A1068" s="79" t="s">
        <v>1183</v>
      </c>
      <c r="B1068" s="79" t="s">
        <v>1193</v>
      </c>
      <c r="C1068" s="79" t="s">
        <v>1194</v>
      </c>
      <c r="D1068" s="79" t="s">
        <v>4232</v>
      </c>
    </row>
    <row r="1069" spans="1:4" x14ac:dyDescent="0.2">
      <c r="A1069" s="79" t="s">
        <v>1183</v>
      </c>
      <c r="B1069" s="79" t="s">
        <v>1193</v>
      </c>
      <c r="C1069" s="79" t="s">
        <v>2801</v>
      </c>
      <c r="D1069" s="79" t="s">
        <v>4233</v>
      </c>
    </row>
    <row r="1070" spans="1:4" x14ac:dyDescent="0.2">
      <c r="A1070" s="79" t="s">
        <v>1183</v>
      </c>
      <c r="B1070" s="79" t="s">
        <v>1193</v>
      </c>
      <c r="C1070" s="79" t="s">
        <v>1195</v>
      </c>
      <c r="D1070" s="79" t="s">
        <v>4234</v>
      </c>
    </row>
    <row r="1071" spans="1:4" x14ac:dyDescent="0.2">
      <c r="A1071" s="79" t="s">
        <v>1183</v>
      </c>
      <c r="B1071" s="79" t="s">
        <v>1193</v>
      </c>
      <c r="C1071" s="79" t="s">
        <v>1196</v>
      </c>
      <c r="D1071" s="79" t="s">
        <v>4235</v>
      </c>
    </row>
    <row r="1072" spans="1:4" x14ac:dyDescent="0.2">
      <c r="A1072" s="79" t="s">
        <v>1183</v>
      </c>
      <c r="B1072" s="79" t="s">
        <v>1193</v>
      </c>
      <c r="C1072" s="79" t="s">
        <v>423</v>
      </c>
      <c r="D1072" s="79" t="s">
        <v>4236</v>
      </c>
    </row>
    <row r="1073" spans="1:4" x14ac:dyDescent="0.2">
      <c r="A1073" s="79" t="s">
        <v>1183</v>
      </c>
      <c r="B1073" s="79" t="s">
        <v>1197</v>
      </c>
      <c r="C1073" s="79" t="s">
        <v>1198</v>
      </c>
      <c r="D1073" s="79" t="s">
        <v>4237</v>
      </c>
    </row>
    <row r="1074" spans="1:4" x14ac:dyDescent="0.2">
      <c r="A1074" s="79" t="s">
        <v>1183</v>
      </c>
      <c r="B1074" s="79" t="s">
        <v>1197</v>
      </c>
      <c r="C1074" s="79" t="s">
        <v>1199</v>
      </c>
      <c r="D1074" s="79" t="s">
        <v>4238</v>
      </c>
    </row>
    <row r="1075" spans="1:4" x14ac:dyDescent="0.2">
      <c r="A1075" s="79" t="s">
        <v>1183</v>
      </c>
      <c r="B1075" s="79" t="s">
        <v>1197</v>
      </c>
      <c r="C1075" s="79" t="s">
        <v>1200</v>
      </c>
      <c r="D1075" s="79" t="s">
        <v>4239</v>
      </c>
    </row>
    <row r="1076" spans="1:4" x14ac:dyDescent="0.2">
      <c r="A1076" s="79" t="s">
        <v>1183</v>
      </c>
      <c r="B1076" s="79" t="s">
        <v>1197</v>
      </c>
      <c r="C1076" s="79" t="s">
        <v>423</v>
      </c>
      <c r="D1076" s="79" t="s">
        <v>4240</v>
      </c>
    </row>
    <row r="1077" spans="1:4" x14ac:dyDescent="0.2">
      <c r="A1077" s="79" t="s">
        <v>1183</v>
      </c>
      <c r="B1077" s="79" t="s">
        <v>1197</v>
      </c>
      <c r="C1077" s="79" t="s">
        <v>1201</v>
      </c>
      <c r="D1077" s="79" t="s">
        <v>4241</v>
      </c>
    </row>
    <row r="1078" spans="1:4" x14ac:dyDescent="0.2">
      <c r="A1078" s="79" t="s">
        <v>1183</v>
      </c>
      <c r="B1078" s="79" t="s">
        <v>1202</v>
      </c>
      <c r="C1078" s="79"/>
      <c r="D1078" s="79" t="s">
        <v>4242</v>
      </c>
    </row>
    <row r="1079" spans="1:4" x14ac:dyDescent="0.2">
      <c r="A1079" s="79" t="s">
        <v>1183</v>
      </c>
      <c r="B1079" s="79" t="s">
        <v>1202</v>
      </c>
      <c r="C1079" s="79" t="s">
        <v>1203</v>
      </c>
      <c r="D1079" s="79" t="s">
        <v>4243</v>
      </c>
    </row>
    <row r="1080" spans="1:4" x14ac:dyDescent="0.2">
      <c r="A1080" s="79" t="s">
        <v>1183</v>
      </c>
      <c r="B1080" s="79" t="s">
        <v>1202</v>
      </c>
      <c r="C1080" s="79" t="s">
        <v>1204</v>
      </c>
      <c r="D1080" s="79" t="s">
        <v>4244</v>
      </c>
    </row>
    <row r="1081" spans="1:4" x14ac:dyDescent="0.2">
      <c r="A1081" s="79" t="s">
        <v>1183</v>
      </c>
      <c r="B1081" s="79" t="s">
        <v>1202</v>
      </c>
      <c r="C1081" s="79" t="s">
        <v>1205</v>
      </c>
      <c r="D1081" s="79" t="s">
        <v>4245</v>
      </c>
    </row>
    <row r="1082" spans="1:4" x14ac:dyDescent="0.2">
      <c r="A1082" s="79" t="s">
        <v>1183</v>
      </c>
      <c r="B1082" s="79" t="s">
        <v>1202</v>
      </c>
      <c r="C1082" s="79" t="s">
        <v>1206</v>
      </c>
      <c r="D1082" s="79" t="s">
        <v>4246</v>
      </c>
    </row>
    <row r="1083" spans="1:4" x14ac:dyDescent="0.2">
      <c r="A1083" s="79" t="s">
        <v>1183</v>
      </c>
      <c r="B1083" s="79" t="s">
        <v>1202</v>
      </c>
      <c r="C1083" s="79" t="s">
        <v>1165</v>
      </c>
      <c r="D1083" s="79" t="s">
        <v>4247</v>
      </c>
    </row>
    <row r="1084" spans="1:4" x14ac:dyDescent="0.2">
      <c r="A1084" s="79" t="s">
        <v>1183</v>
      </c>
      <c r="B1084" s="79" t="s">
        <v>1202</v>
      </c>
      <c r="C1084" s="79" t="s">
        <v>423</v>
      </c>
      <c r="D1084" s="79" t="s">
        <v>4248</v>
      </c>
    </row>
    <row r="1085" spans="1:4" x14ac:dyDescent="0.2">
      <c r="A1085" s="79" t="s">
        <v>1183</v>
      </c>
      <c r="B1085" s="79" t="s">
        <v>1207</v>
      </c>
      <c r="C1085" s="79" t="s">
        <v>2749</v>
      </c>
      <c r="D1085" s="79" t="s">
        <v>4249</v>
      </c>
    </row>
    <row r="1086" spans="1:4" x14ac:dyDescent="0.2">
      <c r="A1086" s="79" t="s">
        <v>1183</v>
      </c>
      <c r="B1086" s="79" t="s">
        <v>1207</v>
      </c>
      <c r="C1086" s="79" t="s">
        <v>1208</v>
      </c>
      <c r="D1086" s="79" t="s">
        <v>4250</v>
      </c>
    </row>
    <row r="1087" spans="1:4" x14ac:dyDescent="0.2">
      <c r="A1087" s="79" t="s">
        <v>1183</v>
      </c>
      <c r="B1087" s="79" t="s">
        <v>1207</v>
      </c>
      <c r="C1087" s="79" t="s">
        <v>423</v>
      </c>
      <c r="D1087" s="79" t="s">
        <v>4251</v>
      </c>
    </row>
    <row r="1088" spans="1:4" x14ac:dyDescent="0.2">
      <c r="A1088" s="79" t="s">
        <v>1183</v>
      </c>
      <c r="B1088" s="79" t="s">
        <v>1209</v>
      </c>
      <c r="C1088" s="79"/>
      <c r="D1088" s="79" t="s">
        <v>4252</v>
      </c>
    </row>
    <row r="1089" spans="1:4" x14ac:dyDescent="0.2">
      <c r="A1089" s="79" t="s">
        <v>1183</v>
      </c>
      <c r="B1089" s="79" t="s">
        <v>1209</v>
      </c>
      <c r="C1089" s="79" t="s">
        <v>1210</v>
      </c>
      <c r="D1089" s="79" t="s">
        <v>4253</v>
      </c>
    </row>
    <row r="1090" spans="1:4" x14ac:dyDescent="0.2">
      <c r="A1090" s="79" t="s">
        <v>1183</v>
      </c>
      <c r="B1090" s="79" t="s">
        <v>1209</v>
      </c>
      <c r="C1090" s="79" t="s">
        <v>1211</v>
      </c>
      <c r="D1090" s="79" t="s">
        <v>4254</v>
      </c>
    </row>
    <row r="1091" spans="1:4" x14ac:dyDescent="0.2">
      <c r="A1091" s="79" t="s">
        <v>1183</v>
      </c>
      <c r="B1091" s="79" t="s">
        <v>1209</v>
      </c>
      <c r="C1091" s="79" t="s">
        <v>1212</v>
      </c>
      <c r="D1091" s="79" t="s">
        <v>4255</v>
      </c>
    </row>
    <row r="1092" spans="1:4" x14ac:dyDescent="0.2">
      <c r="A1092" s="79" t="s">
        <v>1183</v>
      </c>
      <c r="B1092" s="79" t="s">
        <v>1209</v>
      </c>
      <c r="C1092" s="79" t="s">
        <v>1213</v>
      </c>
      <c r="D1092" s="79" t="s">
        <v>4256</v>
      </c>
    </row>
    <row r="1093" spans="1:4" x14ac:dyDescent="0.2">
      <c r="A1093" s="79" t="s">
        <v>1183</v>
      </c>
      <c r="B1093" s="79" t="s">
        <v>1209</v>
      </c>
      <c r="C1093" s="79" t="s">
        <v>1214</v>
      </c>
      <c r="D1093" s="79" t="s">
        <v>4257</v>
      </c>
    </row>
    <row r="1094" spans="1:4" x14ac:dyDescent="0.2">
      <c r="A1094" s="79" t="s">
        <v>1183</v>
      </c>
      <c r="B1094" s="79" t="s">
        <v>1209</v>
      </c>
      <c r="C1094" s="79" t="s">
        <v>423</v>
      </c>
      <c r="D1094" s="79" t="s">
        <v>4258</v>
      </c>
    </row>
    <row r="1095" spans="1:4" x14ac:dyDescent="0.2">
      <c r="A1095" s="79" t="s">
        <v>1183</v>
      </c>
      <c r="B1095" s="79" t="s">
        <v>1215</v>
      </c>
      <c r="C1095" s="79" t="s">
        <v>1216</v>
      </c>
      <c r="D1095" s="79" t="s">
        <v>4259</v>
      </c>
    </row>
    <row r="1096" spans="1:4" x14ac:dyDescent="0.2">
      <c r="A1096" s="79" t="s">
        <v>1183</v>
      </c>
      <c r="B1096" s="79" t="s">
        <v>1215</v>
      </c>
      <c r="C1096" s="79" t="s">
        <v>1217</v>
      </c>
      <c r="D1096" s="79" t="s">
        <v>4260</v>
      </c>
    </row>
    <row r="1097" spans="1:4" x14ac:dyDescent="0.2">
      <c r="A1097" s="79" t="s">
        <v>1183</v>
      </c>
      <c r="B1097" s="79" t="s">
        <v>1215</v>
      </c>
      <c r="C1097" s="79" t="s">
        <v>1218</v>
      </c>
      <c r="D1097" s="79" t="s">
        <v>4261</v>
      </c>
    </row>
    <row r="1098" spans="1:4" x14ac:dyDescent="0.2">
      <c r="A1098" s="79" t="s">
        <v>1183</v>
      </c>
      <c r="B1098" s="79" t="s">
        <v>1215</v>
      </c>
      <c r="C1098" s="79" t="s">
        <v>423</v>
      </c>
      <c r="D1098" s="79" t="s">
        <v>4262</v>
      </c>
    </row>
    <row r="1099" spans="1:4" x14ac:dyDescent="0.2">
      <c r="A1099" s="79" t="s">
        <v>1183</v>
      </c>
      <c r="B1099" s="79" t="s">
        <v>1215</v>
      </c>
      <c r="C1099" s="79" t="s">
        <v>1219</v>
      </c>
      <c r="D1099" s="79" t="s">
        <v>4263</v>
      </c>
    </row>
    <row r="1100" spans="1:4" x14ac:dyDescent="0.2">
      <c r="A1100" s="79" t="s">
        <v>1183</v>
      </c>
      <c r="B1100" s="79" t="s">
        <v>1220</v>
      </c>
      <c r="C1100" s="79" t="s">
        <v>1221</v>
      </c>
      <c r="D1100" s="79" t="s">
        <v>4264</v>
      </c>
    </row>
    <row r="1101" spans="1:4" x14ac:dyDescent="0.2">
      <c r="A1101" s="79" t="s">
        <v>1183</v>
      </c>
      <c r="B1101" s="79" t="s">
        <v>1220</v>
      </c>
      <c r="C1101" s="79" t="s">
        <v>1187</v>
      </c>
      <c r="D1101" s="79" t="s">
        <v>4265</v>
      </c>
    </row>
    <row r="1102" spans="1:4" x14ac:dyDescent="0.2">
      <c r="A1102" s="79" t="s">
        <v>1183</v>
      </c>
      <c r="B1102" s="79" t="s">
        <v>1220</v>
      </c>
      <c r="C1102" s="79" t="s">
        <v>1222</v>
      </c>
      <c r="D1102" s="79" t="s">
        <v>4266</v>
      </c>
    </row>
    <row r="1103" spans="1:4" x14ac:dyDescent="0.2">
      <c r="A1103" s="79" t="s">
        <v>1183</v>
      </c>
      <c r="B1103" s="79" t="s">
        <v>1220</v>
      </c>
      <c r="C1103" s="79" t="s">
        <v>1212</v>
      </c>
      <c r="D1103" s="79" t="s">
        <v>4267</v>
      </c>
    </row>
    <row r="1104" spans="1:4" x14ac:dyDescent="0.2">
      <c r="A1104" s="79" t="s">
        <v>1183</v>
      </c>
      <c r="B1104" s="79" t="s">
        <v>1220</v>
      </c>
      <c r="C1104" s="79" t="s">
        <v>423</v>
      </c>
      <c r="D1104" s="79" t="s">
        <v>4268</v>
      </c>
    </row>
    <row r="1105" spans="1:4" x14ac:dyDescent="0.2">
      <c r="A1105" s="79" t="s">
        <v>1183</v>
      </c>
      <c r="B1105" s="79" t="s">
        <v>1223</v>
      </c>
      <c r="C1105" s="79" t="s">
        <v>1224</v>
      </c>
      <c r="D1105" s="79" t="s">
        <v>4269</v>
      </c>
    </row>
    <row r="1106" spans="1:4" x14ac:dyDescent="0.2">
      <c r="A1106" s="79" t="s">
        <v>1183</v>
      </c>
      <c r="B1106" s="79" t="s">
        <v>1223</v>
      </c>
      <c r="C1106" s="79" t="s">
        <v>1225</v>
      </c>
      <c r="D1106" s="79" t="s">
        <v>4270</v>
      </c>
    </row>
    <row r="1107" spans="1:4" x14ac:dyDescent="0.2">
      <c r="A1107" s="79" t="s">
        <v>1183</v>
      </c>
      <c r="B1107" s="79" t="s">
        <v>1223</v>
      </c>
      <c r="C1107" s="79" t="s">
        <v>1226</v>
      </c>
      <c r="D1107" s="79" t="s">
        <v>4271</v>
      </c>
    </row>
    <row r="1108" spans="1:4" x14ac:dyDescent="0.2">
      <c r="A1108" s="79" t="s">
        <v>1183</v>
      </c>
      <c r="B1108" s="79" t="s">
        <v>1223</v>
      </c>
      <c r="C1108" s="79" t="s">
        <v>1227</v>
      </c>
      <c r="D1108" s="79" t="s">
        <v>4272</v>
      </c>
    </row>
    <row r="1109" spans="1:4" x14ac:dyDescent="0.2">
      <c r="A1109" s="79" t="s">
        <v>1183</v>
      </c>
      <c r="B1109" s="79" t="s">
        <v>1223</v>
      </c>
      <c r="C1109" s="79" t="s">
        <v>1228</v>
      </c>
      <c r="D1109" s="79" t="s">
        <v>4273</v>
      </c>
    </row>
    <row r="1110" spans="1:4" x14ac:dyDescent="0.2">
      <c r="A1110" s="79" t="s">
        <v>1183</v>
      </c>
      <c r="B1110" s="79" t="s">
        <v>1223</v>
      </c>
      <c r="C1110" s="79" t="s">
        <v>423</v>
      </c>
      <c r="D1110" s="79" t="s">
        <v>4274</v>
      </c>
    </row>
    <row r="1111" spans="1:4" x14ac:dyDescent="0.2">
      <c r="A1111" s="79" t="s">
        <v>1183</v>
      </c>
      <c r="B1111" s="79" t="s">
        <v>1223</v>
      </c>
      <c r="C1111" s="79" t="s">
        <v>1229</v>
      </c>
      <c r="D1111" s="79" t="s">
        <v>4275</v>
      </c>
    </row>
    <row r="1112" spans="1:4" x14ac:dyDescent="0.2">
      <c r="A1112" s="79" t="s">
        <v>1183</v>
      </c>
      <c r="B1112" s="79" t="s">
        <v>1230</v>
      </c>
      <c r="C1112" s="79"/>
      <c r="D1112" s="79" t="s">
        <v>4276</v>
      </c>
    </row>
    <row r="1113" spans="1:4" x14ac:dyDescent="0.2">
      <c r="A1113" s="79" t="s">
        <v>1183</v>
      </c>
      <c r="B1113" s="79" t="s">
        <v>1230</v>
      </c>
      <c r="C1113" s="79" t="s">
        <v>1231</v>
      </c>
      <c r="D1113" s="79" t="s">
        <v>4277</v>
      </c>
    </row>
    <row r="1114" spans="1:4" x14ac:dyDescent="0.2">
      <c r="A1114" s="79" t="s">
        <v>1183</v>
      </c>
      <c r="B1114" s="79" t="s">
        <v>1230</v>
      </c>
      <c r="C1114" s="79" t="s">
        <v>1232</v>
      </c>
      <c r="D1114" s="79" t="s">
        <v>4278</v>
      </c>
    </row>
    <row r="1115" spans="1:4" x14ac:dyDescent="0.2">
      <c r="A1115" s="79" t="s">
        <v>1183</v>
      </c>
      <c r="B1115" s="79" t="s">
        <v>1230</v>
      </c>
      <c r="C1115" s="79" t="s">
        <v>1233</v>
      </c>
      <c r="D1115" s="79" t="s">
        <v>4279</v>
      </c>
    </row>
    <row r="1116" spans="1:4" x14ac:dyDescent="0.2">
      <c r="A1116" s="79" t="s">
        <v>1183</v>
      </c>
      <c r="B1116" s="79" t="s">
        <v>1230</v>
      </c>
      <c r="C1116" s="79" t="s">
        <v>1234</v>
      </c>
      <c r="D1116" s="79" t="s">
        <v>4280</v>
      </c>
    </row>
    <row r="1117" spans="1:4" x14ac:dyDescent="0.2">
      <c r="A1117" s="79" t="s">
        <v>1183</v>
      </c>
      <c r="B1117" s="79" t="s">
        <v>1230</v>
      </c>
      <c r="C1117" s="79" t="s">
        <v>1235</v>
      </c>
      <c r="D1117" s="79" t="s">
        <v>4281</v>
      </c>
    </row>
    <row r="1118" spans="1:4" x14ac:dyDescent="0.2">
      <c r="A1118" s="79" t="s">
        <v>1183</v>
      </c>
      <c r="B1118" s="79" t="s">
        <v>1230</v>
      </c>
      <c r="C1118" s="79" t="s">
        <v>1236</v>
      </c>
      <c r="D1118" s="79" t="s">
        <v>4282</v>
      </c>
    </row>
    <row r="1119" spans="1:4" x14ac:dyDescent="0.2">
      <c r="A1119" s="79" t="s">
        <v>1183</v>
      </c>
      <c r="B1119" s="79" t="s">
        <v>1230</v>
      </c>
      <c r="C1119" s="79" t="s">
        <v>1237</v>
      </c>
      <c r="D1119" s="79" t="s">
        <v>4283</v>
      </c>
    </row>
    <row r="1120" spans="1:4" x14ac:dyDescent="0.2">
      <c r="A1120" s="79" t="s">
        <v>1183</v>
      </c>
      <c r="B1120" s="79" t="s">
        <v>1230</v>
      </c>
      <c r="C1120" s="79" t="s">
        <v>2817</v>
      </c>
      <c r="D1120" s="79" t="s">
        <v>4284</v>
      </c>
    </row>
    <row r="1121" spans="1:4" x14ac:dyDescent="0.2">
      <c r="A1121" s="79" t="s">
        <v>1183</v>
      </c>
      <c r="B1121" s="79" t="s">
        <v>1230</v>
      </c>
      <c r="C1121" s="79" t="s">
        <v>1238</v>
      </c>
      <c r="D1121" s="79" t="s">
        <v>4285</v>
      </c>
    </row>
    <row r="1122" spans="1:4" x14ac:dyDescent="0.2">
      <c r="A1122" s="79" t="s">
        <v>1183</v>
      </c>
      <c r="B1122" s="79" t="s">
        <v>1230</v>
      </c>
      <c r="C1122" s="79" t="s">
        <v>1239</v>
      </c>
      <c r="D1122" s="79" t="s">
        <v>4286</v>
      </c>
    </row>
    <row r="1123" spans="1:4" x14ac:dyDescent="0.2">
      <c r="A1123" s="79" t="s">
        <v>1183</v>
      </c>
      <c r="B1123" s="79" t="s">
        <v>1230</v>
      </c>
      <c r="C1123" s="79" t="s">
        <v>1240</v>
      </c>
      <c r="D1123" s="79" t="s">
        <v>4287</v>
      </c>
    </row>
    <row r="1124" spans="1:4" x14ac:dyDescent="0.2">
      <c r="A1124" s="79" t="s">
        <v>1183</v>
      </c>
      <c r="B1124" s="79" t="s">
        <v>1230</v>
      </c>
      <c r="C1124" s="79" t="s">
        <v>1241</v>
      </c>
      <c r="D1124" s="79" t="s">
        <v>4288</v>
      </c>
    </row>
    <row r="1125" spans="1:4" x14ac:dyDescent="0.2">
      <c r="A1125" s="79" t="s">
        <v>1183</v>
      </c>
      <c r="B1125" s="79" t="s">
        <v>1230</v>
      </c>
      <c r="C1125" s="79" t="s">
        <v>1242</v>
      </c>
      <c r="D1125" s="79" t="s">
        <v>4289</v>
      </c>
    </row>
    <row r="1126" spans="1:4" x14ac:dyDescent="0.2">
      <c r="A1126" s="79" t="s">
        <v>1183</v>
      </c>
      <c r="B1126" s="79" t="s">
        <v>1230</v>
      </c>
      <c r="C1126" s="79" t="s">
        <v>1243</v>
      </c>
      <c r="D1126" s="79" t="s">
        <v>4290</v>
      </c>
    </row>
    <row r="1127" spans="1:4" x14ac:dyDescent="0.2">
      <c r="A1127" s="79" t="s">
        <v>1183</v>
      </c>
      <c r="B1127" s="79" t="s">
        <v>1230</v>
      </c>
      <c r="C1127" s="79" t="s">
        <v>1244</v>
      </c>
      <c r="D1127" s="79" t="s">
        <v>4291</v>
      </c>
    </row>
    <row r="1128" spans="1:4" x14ac:dyDescent="0.2">
      <c r="A1128" s="79" t="s">
        <v>1183</v>
      </c>
      <c r="B1128" s="79" t="s">
        <v>1230</v>
      </c>
      <c r="C1128" s="79" t="s">
        <v>1245</v>
      </c>
      <c r="D1128" s="79" t="s">
        <v>4292</v>
      </c>
    </row>
    <row r="1129" spans="1:4" x14ac:dyDescent="0.2">
      <c r="A1129" s="79" t="s">
        <v>1183</v>
      </c>
      <c r="B1129" s="79" t="s">
        <v>1230</v>
      </c>
      <c r="C1129" s="79" t="s">
        <v>1246</v>
      </c>
      <c r="D1129" s="79" t="s">
        <v>4293</v>
      </c>
    </row>
    <row r="1130" spans="1:4" x14ac:dyDescent="0.2">
      <c r="A1130" s="79" t="s">
        <v>1183</v>
      </c>
      <c r="B1130" s="79" t="s">
        <v>1230</v>
      </c>
      <c r="C1130" s="79" t="s">
        <v>1247</v>
      </c>
      <c r="D1130" s="79" t="s">
        <v>4294</v>
      </c>
    </row>
    <row r="1131" spans="1:4" x14ac:dyDescent="0.2">
      <c r="A1131" s="79" t="s">
        <v>1183</v>
      </c>
      <c r="B1131" s="79" t="s">
        <v>1230</v>
      </c>
      <c r="C1131" s="79" t="s">
        <v>1248</v>
      </c>
      <c r="D1131" s="79" t="s">
        <v>4295</v>
      </c>
    </row>
    <row r="1132" spans="1:4" x14ac:dyDescent="0.2">
      <c r="A1132" s="79" t="s">
        <v>1183</v>
      </c>
      <c r="B1132" s="79" t="s">
        <v>1230</v>
      </c>
      <c r="C1132" s="79" t="s">
        <v>1249</v>
      </c>
      <c r="D1132" s="79" t="s">
        <v>4296</v>
      </c>
    </row>
    <row r="1133" spans="1:4" x14ac:dyDescent="0.2">
      <c r="A1133" s="79" t="s">
        <v>1183</v>
      </c>
      <c r="B1133" s="79" t="s">
        <v>1230</v>
      </c>
      <c r="C1133" s="79" t="s">
        <v>1250</v>
      </c>
      <c r="D1133" s="79" t="s">
        <v>4297</v>
      </c>
    </row>
    <row r="1134" spans="1:4" x14ac:dyDescent="0.2">
      <c r="A1134" s="79" t="s">
        <v>1183</v>
      </c>
      <c r="B1134" s="79" t="s">
        <v>1230</v>
      </c>
      <c r="C1134" s="79" t="s">
        <v>1251</v>
      </c>
      <c r="D1134" s="79" t="s">
        <v>4298</v>
      </c>
    </row>
    <row r="1135" spans="1:4" x14ac:dyDescent="0.2">
      <c r="A1135" s="79" t="s">
        <v>1183</v>
      </c>
      <c r="B1135" s="79" t="s">
        <v>1230</v>
      </c>
      <c r="C1135" s="79" t="s">
        <v>423</v>
      </c>
      <c r="D1135" s="79" t="s">
        <v>4299</v>
      </c>
    </row>
    <row r="1136" spans="1:4" x14ac:dyDescent="0.2">
      <c r="A1136" s="79" t="s">
        <v>1183</v>
      </c>
      <c r="B1136" s="79" t="s">
        <v>1230</v>
      </c>
      <c r="C1136" s="79" t="s">
        <v>1252</v>
      </c>
      <c r="D1136" s="79" t="s">
        <v>4300</v>
      </c>
    </row>
    <row r="1137" spans="1:4" x14ac:dyDescent="0.2">
      <c r="A1137" s="79" t="s">
        <v>1183</v>
      </c>
      <c r="B1137" s="79" t="s">
        <v>1253</v>
      </c>
      <c r="C1137" s="79" t="s">
        <v>1254</v>
      </c>
      <c r="D1137" s="79" t="s">
        <v>4301</v>
      </c>
    </row>
    <row r="1138" spans="1:4" x14ac:dyDescent="0.2">
      <c r="A1138" s="79" t="s">
        <v>1183</v>
      </c>
      <c r="B1138" s="79" t="s">
        <v>1253</v>
      </c>
      <c r="C1138" s="79" t="s">
        <v>1255</v>
      </c>
      <c r="D1138" s="79" t="s">
        <v>4302</v>
      </c>
    </row>
    <row r="1139" spans="1:4" x14ac:dyDescent="0.2">
      <c r="A1139" s="79" t="s">
        <v>1183</v>
      </c>
      <c r="B1139" s="79" t="s">
        <v>1253</v>
      </c>
      <c r="C1139" s="79" t="s">
        <v>1256</v>
      </c>
      <c r="D1139" s="79" t="s">
        <v>4303</v>
      </c>
    </row>
    <row r="1140" spans="1:4" x14ac:dyDescent="0.2">
      <c r="A1140" s="79" t="s">
        <v>1183</v>
      </c>
      <c r="B1140" s="79" t="s">
        <v>1253</v>
      </c>
      <c r="C1140" s="79" t="s">
        <v>1257</v>
      </c>
      <c r="D1140" s="79" t="s">
        <v>4304</v>
      </c>
    </row>
    <row r="1141" spans="1:4" x14ac:dyDescent="0.2">
      <c r="A1141" s="79" t="s">
        <v>1183</v>
      </c>
      <c r="B1141" s="79" t="s">
        <v>1253</v>
      </c>
      <c r="C1141" s="79" t="s">
        <v>423</v>
      </c>
      <c r="D1141" s="79" t="s">
        <v>4305</v>
      </c>
    </row>
    <row r="1142" spans="1:4" x14ac:dyDescent="0.2">
      <c r="A1142" s="79" t="s">
        <v>1183</v>
      </c>
      <c r="B1142" s="79" t="s">
        <v>1253</v>
      </c>
      <c r="C1142" s="79" t="s">
        <v>1258</v>
      </c>
      <c r="D1142" s="79" t="s">
        <v>4306</v>
      </c>
    </row>
    <row r="1143" spans="1:4" x14ac:dyDescent="0.2">
      <c r="A1143" s="79" t="s">
        <v>1183</v>
      </c>
      <c r="B1143" s="79" t="s">
        <v>1259</v>
      </c>
      <c r="C1143" s="79"/>
      <c r="D1143" s="79" t="s">
        <v>4307</v>
      </c>
    </row>
    <row r="1144" spans="1:4" x14ac:dyDescent="0.2">
      <c r="A1144" s="79" t="s">
        <v>1183</v>
      </c>
      <c r="B1144" s="79" t="s">
        <v>1259</v>
      </c>
      <c r="C1144" s="79" t="s">
        <v>1260</v>
      </c>
      <c r="D1144" s="79" t="s">
        <v>4308</v>
      </c>
    </row>
    <row r="1145" spans="1:4" x14ac:dyDescent="0.2">
      <c r="A1145" s="79" t="s">
        <v>1183</v>
      </c>
      <c r="B1145" s="79" t="s">
        <v>1259</v>
      </c>
      <c r="C1145" s="79" t="s">
        <v>1262</v>
      </c>
      <c r="D1145" s="79" t="s">
        <v>4309</v>
      </c>
    </row>
    <row r="1146" spans="1:4" x14ac:dyDescent="0.2">
      <c r="A1146" s="79" t="s">
        <v>1183</v>
      </c>
      <c r="B1146" s="79" t="s">
        <v>1259</v>
      </c>
      <c r="C1146" s="79" t="s">
        <v>1263</v>
      </c>
      <c r="D1146" s="79" t="s">
        <v>4310</v>
      </c>
    </row>
    <row r="1147" spans="1:4" x14ac:dyDescent="0.2">
      <c r="A1147" s="79" t="s">
        <v>1183</v>
      </c>
      <c r="B1147" s="79" t="s">
        <v>1259</v>
      </c>
      <c r="C1147" s="79" t="s">
        <v>423</v>
      </c>
      <c r="D1147" s="79" t="s">
        <v>4311</v>
      </c>
    </row>
    <row r="1148" spans="1:4" x14ac:dyDescent="0.2">
      <c r="A1148" s="79" t="s">
        <v>1183</v>
      </c>
      <c r="B1148" s="79" t="s">
        <v>1264</v>
      </c>
      <c r="C1148" s="79" t="s">
        <v>1265</v>
      </c>
      <c r="D1148" s="79" t="s">
        <v>4312</v>
      </c>
    </row>
    <row r="1149" spans="1:4" x14ac:dyDescent="0.2">
      <c r="A1149" s="79" t="s">
        <v>1183</v>
      </c>
      <c r="B1149" s="79" t="s">
        <v>1264</v>
      </c>
      <c r="C1149" s="79" t="s">
        <v>1222</v>
      </c>
      <c r="D1149" s="79" t="s">
        <v>4313</v>
      </c>
    </row>
    <row r="1150" spans="1:4" x14ac:dyDescent="0.2">
      <c r="A1150" s="79" t="s">
        <v>1183</v>
      </c>
      <c r="B1150" s="79" t="s">
        <v>1264</v>
      </c>
      <c r="C1150" s="79" t="s">
        <v>1266</v>
      </c>
      <c r="D1150" s="79" t="s">
        <v>4314</v>
      </c>
    </row>
    <row r="1151" spans="1:4" x14ac:dyDescent="0.2">
      <c r="A1151" s="79" t="s">
        <v>1183</v>
      </c>
      <c r="B1151" s="79" t="s">
        <v>1264</v>
      </c>
      <c r="C1151" s="79" t="s">
        <v>1267</v>
      </c>
      <c r="D1151" s="79" t="s">
        <v>4315</v>
      </c>
    </row>
    <row r="1152" spans="1:4" x14ac:dyDescent="0.2">
      <c r="A1152" s="79" t="s">
        <v>1183</v>
      </c>
      <c r="B1152" s="79" t="s">
        <v>1264</v>
      </c>
      <c r="C1152" s="79" t="s">
        <v>1268</v>
      </c>
      <c r="D1152" s="79" t="s">
        <v>4316</v>
      </c>
    </row>
    <row r="1153" spans="1:4" x14ac:dyDescent="0.2">
      <c r="A1153" s="79" t="s">
        <v>1183</v>
      </c>
      <c r="B1153" s="79" t="s">
        <v>1264</v>
      </c>
      <c r="C1153" s="79" t="s">
        <v>1269</v>
      </c>
      <c r="D1153" s="79" t="s">
        <v>4317</v>
      </c>
    </row>
    <row r="1154" spans="1:4" x14ac:dyDescent="0.2">
      <c r="A1154" s="79" t="s">
        <v>1183</v>
      </c>
      <c r="B1154" s="79" t="s">
        <v>1264</v>
      </c>
      <c r="C1154" s="79" t="s">
        <v>1270</v>
      </c>
      <c r="D1154" s="79" t="s">
        <v>4318</v>
      </c>
    </row>
    <row r="1155" spans="1:4" x14ac:dyDescent="0.2">
      <c r="A1155" s="79" t="s">
        <v>1183</v>
      </c>
      <c r="B1155" s="79" t="s">
        <v>1264</v>
      </c>
      <c r="C1155" s="79" t="s">
        <v>1271</v>
      </c>
      <c r="D1155" s="79" t="s">
        <v>4319</v>
      </c>
    </row>
    <row r="1156" spans="1:4" x14ac:dyDescent="0.2">
      <c r="A1156" s="79" t="s">
        <v>1183</v>
      </c>
      <c r="B1156" s="79" t="s">
        <v>1264</v>
      </c>
      <c r="C1156" s="79" t="s">
        <v>1272</v>
      </c>
      <c r="D1156" s="79" t="s">
        <v>4320</v>
      </c>
    </row>
    <row r="1157" spans="1:4" x14ac:dyDescent="0.2">
      <c r="A1157" s="79" t="s">
        <v>1183</v>
      </c>
      <c r="B1157" s="79" t="s">
        <v>1264</v>
      </c>
      <c r="C1157" s="79" t="s">
        <v>1273</v>
      </c>
      <c r="D1157" s="79" t="s">
        <v>4321</v>
      </c>
    </row>
    <row r="1158" spans="1:4" x14ac:dyDescent="0.2">
      <c r="A1158" s="79" t="s">
        <v>1183</v>
      </c>
      <c r="B1158" s="79" t="s">
        <v>1264</v>
      </c>
      <c r="C1158" s="79" t="s">
        <v>423</v>
      </c>
      <c r="D1158" s="79" t="s">
        <v>4322</v>
      </c>
    </row>
    <row r="1159" spans="1:4" x14ac:dyDescent="0.2">
      <c r="A1159" s="79" t="s">
        <v>1183</v>
      </c>
      <c r="B1159" s="79" t="s">
        <v>1274</v>
      </c>
      <c r="C1159" s="79" t="s">
        <v>1275</v>
      </c>
      <c r="D1159" s="79" t="s">
        <v>4323</v>
      </c>
    </row>
    <row r="1160" spans="1:4" x14ac:dyDescent="0.2">
      <c r="A1160" s="79" t="s">
        <v>1183</v>
      </c>
      <c r="B1160" s="79" t="s">
        <v>1274</v>
      </c>
      <c r="C1160" s="79" t="s">
        <v>1276</v>
      </c>
      <c r="D1160" s="79" t="s">
        <v>4324</v>
      </c>
    </row>
    <row r="1161" spans="1:4" x14ac:dyDescent="0.2">
      <c r="A1161" s="79" t="s">
        <v>1183</v>
      </c>
      <c r="B1161" s="79" t="s">
        <v>1274</v>
      </c>
      <c r="C1161" s="79" t="s">
        <v>423</v>
      </c>
      <c r="D1161" s="79" t="s">
        <v>4325</v>
      </c>
    </row>
    <row r="1162" spans="1:4" x14ac:dyDescent="0.2">
      <c r="A1162" s="79" t="s">
        <v>1183</v>
      </c>
      <c r="B1162" s="79" t="s">
        <v>1277</v>
      </c>
      <c r="C1162" s="79" t="s">
        <v>1278</v>
      </c>
      <c r="D1162" s="79" t="s">
        <v>4326</v>
      </c>
    </row>
    <row r="1163" spans="1:4" x14ac:dyDescent="0.2">
      <c r="A1163" s="79" t="s">
        <v>1183</v>
      </c>
      <c r="B1163" s="79" t="s">
        <v>1277</v>
      </c>
      <c r="C1163" s="79" t="s">
        <v>1279</v>
      </c>
      <c r="D1163" s="79" t="s">
        <v>4327</v>
      </c>
    </row>
    <row r="1164" spans="1:4" x14ac:dyDescent="0.2">
      <c r="A1164" s="79" t="s">
        <v>1183</v>
      </c>
      <c r="B1164" s="79" t="s">
        <v>1277</v>
      </c>
      <c r="C1164" s="79" t="s">
        <v>1280</v>
      </c>
      <c r="D1164" s="79" t="s">
        <v>4328</v>
      </c>
    </row>
    <row r="1165" spans="1:4" x14ac:dyDescent="0.2">
      <c r="A1165" s="79" t="s">
        <v>1183</v>
      </c>
      <c r="B1165" s="79" t="s">
        <v>1277</v>
      </c>
      <c r="C1165" s="79" t="s">
        <v>1281</v>
      </c>
      <c r="D1165" s="79" t="s">
        <v>4329</v>
      </c>
    </row>
    <row r="1166" spans="1:4" x14ac:dyDescent="0.2">
      <c r="A1166" s="79" t="s">
        <v>1183</v>
      </c>
      <c r="B1166" s="79" t="s">
        <v>1277</v>
      </c>
      <c r="C1166" s="79" t="s">
        <v>1282</v>
      </c>
      <c r="D1166" s="79" t="s">
        <v>4330</v>
      </c>
    </row>
    <row r="1167" spans="1:4" x14ac:dyDescent="0.2">
      <c r="A1167" s="79" t="s">
        <v>1183</v>
      </c>
      <c r="B1167" s="79" t="s">
        <v>1277</v>
      </c>
      <c r="C1167" s="79" t="s">
        <v>1283</v>
      </c>
      <c r="D1167" s="79" t="s">
        <v>4331</v>
      </c>
    </row>
    <row r="1168" spans="1:4" x14ac:dyDescent="0.2">
      <c r="A1168" s="79" t="s">
        <v>1183</v>
      </c>
      <c r="B1168" s="79" t="s">
        <v>1277</v>
      </c>
      <c r="C1168" s="79" t="s">
        <v>423</v>
      </c>
      <c r="D1168" s="79" t="s">
        <v>4332</v>
      </c>
    </row>
    <row r="1169" spans="1:4" x14ac:dyDescent="0.2">
      <c r="A1169" s="79" t="s">
        <v>1183</v>
      </c>
      <c r="B1169" s="79" t="s">
        <v>1277</v>
      </c>
      <c r="C1169" s="79" t="s">
        <v>1284</v>
      </c>
      <c r="D1169" s="79" t="s">
        <v>4333</v>
      </c>
    </row>
    <row r="1170" spans="1:4" x14ac:dyDescent="0.2">
      <c r="A1170" s="79" t="s">
        <v>1183</v>
      </c>
      <c r="B1170" s="79" t="s">
        <v>423</v>
      </c>
      <c r="C1170" s="79" t="s">
        <v>423</v>
      </c>
      <c r="D1170" s="79" t="s">
        <v>4334</v>
      </c>
    </row>
    <row r="1171" spans="1:4" x14ac:dyDescent="0.2">
      <c r="A1171" s="79" t="s">
        <v>4335</v>
      </c>
      <c r="B1171" s="79" t="s">
        <v>4336</v>
      </c>
      <c r="C1171" s="79" t="s">
        <v>1348</v>
      </c>
      <c r="D1171" s="79" t="s">
        <v>4337</v>
      </c>
    </row>
    <row r="1172" spans="1:4" x14ac:dyDescent="0.2">
      <c r="A1172" s="79" t="s">
        <v>4335</v>
      </c>
      <c r="B1172" s="79" t="s">
        <v>1352</v>
      </c>
      <c r="C1172" s="79" t="s">
        <v>4338</v>
      </c>
      <c r="D1172" s="79" t="s">
        <v>4339</v>
      </c>
    </row>
    <row r="1173" spans="1:4" x14ac:dyDescent="0.2">
      <c r="A1173" s="79" t="s">
        <v>4335</v>
      </c>
      <c r="B1173" s="79" t="s">
        <v>1352</v>
      </c>
      <c r="C1173" s="79" t="s">
        <v>4340</v>
      </c>
      <c r="D1173" s="79" t="s">
        <v>4341</v>
      </c>
    </row>
    <row r="1174" spans="1:4" x14ac:dyDescent="0.2">
      <c r="A1174" s="79" t="s">
        <v>4335</v>
      </c>
      <c r="B1174" s="79" t="s">
        <v>4342</v>
      </c>
      <c r="C1174" s="79" t="s">
        <v>1356</v>
      </c>
      <c r="D1174" s="79" t="s">
        <v>4343</v>
      </c>
    </row>
    <row r="1175" spans="1:4" x14ac:dyDescent="0.2">
      <c r="A1175" s="79" t="s">
        <v>4335</v>
      </c>
      <c r="B1175" s="79" t="s">
        <v>4342</v>
      </c>
      <c r="C1175" s="79" t="s">
        <v>423</v>
      </c>
      <c r="D1175" s="79" t="s">
        <v>4344</v>
      </c>
    </row>
    <row r="1176" spans="1:4" x14ac:dyDescent="0.2">
      <c r="A1176" s="79" t="s">
        <v>4335</v>
      </c>
      <c r="B1176" s="79" t="s">
        <v>6360</v>
      </c>
      <c r="C1176" s="79" t="s">
        <v>423</v>
      </c>
      <c r="D1176" s="79" t="s">
        <v>6361</v>
      </c>
    </row>
    <row r="1177" spans="1:4" x14ac:dyDescent="0.2">
      <c r="A1177" s="79" t="s">
        <v>4335</v>
      </c>
      <c r="B1177" s="79" t="s">
        <v>4345</v>
      </c>
      <c r="C1177" s="79" t="s">
        <v>4346</v>
      </c>
      <c r="D1177" s="79" t="s">
        <v>4347</v>
      </c>
    </row>
    <row r="1178" spans="1:4" x14ac:dyDescent="0.2">
      <c r="A1178" s="79" t="s">
        <v>4335</v>
      </c>
      <c r="B1178" s="79" t="s">
        <v>4348</v>
      </c>
      <c r="C1178" s="79" t="s">
        <v>4349</v>
      </c>
      <c r="D1178" s="79" t="s">
        <v>4350</v>
      </c>
    </row>
    <row r="1179" spans="1:4" x14ac:dyDescent="0.2">
      <c r="A1179" s="79" t="s">
        <v>4335</v>
      </c>
      <c r="B1179" s="79" t="s">
        <v>4348</v>
      </c>
      <c r="C1179" s="79" t="s">
        <v>4351</v>
      </c>
      <c r="D1179" s="79" t="s">
        <v>4352</v>
      </c>
    </row>
    <row r="1180" spans="1:4" x14ac:dyDescent="0.2">
      <c r="A1180" s="79" t="s">
        <v>1285</v>
      </c>
      <c r="B1180" s="79" t="s">
        <v>795</v>
      </c>
      <c r="C1180" s="79" t="s">
        <v>1286</v>
      </c>
      <c r="D1180" s="79" t="s">
        <v>4353</v>
      </c>
    </row>
    <row r="1181" spans="1:4" x14ac:dyDescent="0.2">
      <c r="A1181" s="79" t="s">
        <v>1285</v>
      </c>
      <c r="B1181" s="79" t="s">
        <v>795</v>
      </c>
      <c r="C1181" s="79" t="s">
        <v>1287</v>
      </c>
      <c r="D1181" s="79" t="s">
        <v>4354</v>
      </c>
    </row>
    <row r="1182" spans="1:4" x14ac:dyDescent="0.2">
      <c r="A1182" s="79" t="s">
        <v>1285</v>
      </c>
      <c r="B1182" s="79" t="s">
        <v>795</v>
      </c>
      <c r="C1182" s="79" t="s">
        <v>1288</v>
      </c>
      <c r="D1182" s="79" t="s">
        <v>4355</v>
      </c>
    </row>
    <row r="1183" spans="1:4" x14ac:dyDescent="0.2">
      <c r="A1183" s="79" t="s">
        <v>1285</v>
      </c>
      <c r="B1183" s="79" t="s">
        <v>795</v>
      </c>
      <c r="C1183" s="79" t="s">
        <v>423</v>
      </c>
      <c r="D1183" s="79" t="s">
        <v>4356</v>
      </c>
    </row>
    <row r="1184" spans="1:4" x14ac:dyDescent="0.2">
      <c r="A1184" s="79" t="s">
        <v>1285</v>
      </c>
      <c r="B1184" s="79" t="s">
        <v>795</v>
      </c>
      <c r="C1184" s="79" t="s">
        <v>1289</v>
      </c>
      <c r="D1184" s="79" t="s">
        <v>4357</v>
      </c>
    </row>
    <row r="1185" spans="1:4" x14ac:dyDescent="0.2">
      <c r="A1185" s="79" t="s">
        <v>1285</v>
      </c>
      <c r="B1185" s="79" t="s">
        <v>795</v>
      </c>
      <c r="C1185" s="79" t="s">
        <v>1290</v>
      </c>
      <c r="D1185" s="79" t="s">
        <v>4358</v>
      </c>
    </row>
    <row r="1186" spans="1:4" x14ac:dyDescent="0.2">
      <c r="A1186" s="79" t="s">
        <v>1285</v>
      </c>
      <c r="B1186" s="79" t="s">
        <v>1291</v>
      </c>
      <c r="C1186" s="79"/>
      <c r="D1186" s="79" t="s">
        <v>4359</v>
      </c>
    </row>
    <row r="1187" spans="1:4" x14ac:dyDescent="0.2">
      <c r="A1187" s="79" t="s">
        <v>1285</v>
      </c>
      <c r="B1187" s="79" t="s">
        <v>1291</v>
      </c>
      <c r="C1187" s="79" t="s">
        <v>1292</v>
      </c>
      <c r="D1187" s="79" t="s">
        <v>4360</v>
      </c>
    </row>
    <row r="1188" spans="1:4" x14ac:dyDescent="0.2">
      <c r="A1188" s="79" t="s">
        <v>1285</v>
      </c>
      <c r="B1188" s="79" t="s">
        <v>1291</v>
      </c>
      <c r="C1188" s="79" t="s">
        <v>1293</v>
      </c>
      <c r="D1188" s="79" t="s">
        <v>4361</v>
      </c>
    </row>
    <row r="1189" spans="1:4" x14ac:dyDescent="0.2">
      <c r="A1189" s="79" t="s">
        <v>1285</v>
      </c>
      <c r="B1189" s="79" t="s">
        <v>1291</v>
      </c>
      <c r="C1189" s="79" t="s">
        <v>1206</v>
      </c>
      <c r="D1189" s="79" t="s">
        <v>4362</v>
      </c>
    </row>
    <row r="1190" spans="1:4" x14ac:dyDescent="0.2">
      <c r="A1190" s="79" t="s">
        <v>1285</v>
      </c>
      <c r="B1190" s="79" t="s">
        <v>1291</v>
      </c>
      <c r="C1190" s="79" t="s">
        <v>1294</v>
      </c>
      <c r="D1190" s="79" t="s">
        <v>4363</v>
      </c>
    </row>
    <row r="1191" spans="1:4" x14ac:dyDescent="0.2">
      <c r="A1191" s="79" t="s">
        <v>1285</v>
      </c>
      <c r="B1191" s="79" t="s">
        <v>1291</v>
      </c>
      <c r="C1191" s="79" t="s">
        <v>1295</v>
      </c>
      <c r="D1191" s="79" t="s">
        <v>4364</v>
      </c>
    </row>
    <row r="1192" spans="1:4" x14ac:dyDescent="0.2">
      <c r="A1192" s="79" t="s">
        <v>1285</v>
      </c>
      <c r="B1192" s="79" t="s">
        <v>423</v>
      </c>
      <c r="C1192" s="79" t="s">
        <v>1288</v>
      </c>
      <c r="D1192" s="79" t="s">
        <v>4365</v>
      </c>
    </row>
    <row r="1193" spans="1:4" x14ac:dyDescent="0.2">
      <c r="A1193" s="79" t="s">
        <v>1285</v>
      </c>
      <c r="B1193" s="79" t="s">
        <v>1296</v>
      </c>
      <c r="C1193" s="79" t="s">
        <v>1298</v>
      </c>
      <c r="D1193" s="79" t="s">
        <v>4366</v>
      </c>
    </row>
    <row r="1194" spans="1:4" x14ac:dyDescent="0.2">
      <c r="A1194" s="79" t="s">
        <v>1285</v>
      </c>
      <c r="B1194" s="79" t="s">
        <v>1296</v>
      </c>
      <c r="C1194" s="79" t="s">
        <v>423</v>
      </c>
      <c r="D1194" s="79" t="s">
        <v>4367</v>
      </c>
    </row>
    <row r="1195" spans="1:4" x14ac:dyDescent="0.2">
      <c r="A1195" s="79" t="s">
        <v>1285</v>
      </c>
      <c r="B1195" s="79" t="s">
        <v>1296</v>
      </c>
      <c r="C1195" s="79" t="s">
        <v>1299</v>
      </c>
      <c r="D1195" s="79" t="s">
        <v>4368</v>
      </c>
    </row>
    <row r="1196" spans="1:4" x14ac:dyDescent="0.2">
      <c r="A1196" s="79" t="s">
        <v>1300</v>
      </c>
      <c r="B1196" s="79" t="s">
        <v>1301</v>
      </c>
      <c r="C1196" s="79" t="s">
        <v>1302</v>
      </c>
      <c r="D1196" s="79" t="s">
        <v>4369</v>
      </c>
    </row>
    <row r="1197" spans="1:4" x14ac:dyDescent="0.2">
      <c r="A1197" s="79" t="s">
        <v>1300</v>
      </c>
      <c r="B1197" s="79" t="s">
        <v>1306</v>
      </c>
      <c r="C1197" s="79" t="s">
        <v>1307</v>
      </c>
      <c r="D1197" s="79" t="s">
        <v>4370</v>
      </c>
    </row>
    <row r="1198" spans="1:4" x14ac:dyDescent="0.2">
      <c r="A1198" s="79" t="s">
        <v>1309</v>
      </c>
      <c r="B1198" s="79"/>
      <c r="C1198" s="79"/>
      <c r="D1198" s="79" t="s">
        <v>1309</v>
      </c>
    </row>
    <row r="1199" spans="1:4" x14ac:dyDescent="0.2">
      <c r="A1199" s="79" t="s">
        <v>1309</v>
      </c>
      <c r="B1199" s="79" t="s">
        <v>435</v>
      </c>
      <c r="C1199" s="79"/>
      <c r="D1199" s="79" t="s">
        <v>4371</v>
      </c>
    </row>
    <row r="1200" spans="1:4" x14ac:dyDescent="0.2">
      <c r="A1200" s="79" t="s">
        <v>1309</v>
      </c>
      <c r="B1200" s="79" t="s">
        <v>435</v>
      </c>
      <c r="C1200" s="79" t="s">
        <v>1310</v>
      </c>
      <c r="D1200" s="79" t="s">
        <v>4372</v>
      </c>
    </row>
    <row r="1201" spans="1:4" x14ac:dyDescent="0.2">
      <c r="A1201" s="79" t="s">
        <v>1309</v>
      </c>
      <c r="B1201" s="79" t="s">
        <v>435</v>
      </c>
      <c r="C1201" s="79" t="s">
        <v>2730</v>
      </c>
      <c r="D1201" s="79" t="s">
        <v>4373</v>
      </c>
    </row>
    <row r="1202" spans="1:4" x14ac:dyDescent="0.2">
      <c r="A1202" s="79" t="s">
        <v>1309</v>
      </c>
      <c r="B1202" s="79" t="s">
        <v>435</v>
      </c>
      <c r="C1202" s="79" t="s">
        <v>2751</v>
      </c>
      <c r="D1202" s="79" t="s">
        <v>4374</v>
      </c>
    </row>
    <row r="1203" spans="1:4" x14ac:dyDescent="0.2">
      <c r="A1203" s="79" t="s">
        <v>1309</v>
      </c>
      <c r="B1203" s="79" t="s">
        <v>435</v>
      </c>
      <c r="C1203" s="79" t="s">
        <v>423</v>
      </c>
      <c r="D1203" s="79" t="s">
        <v>4375</v>
      </c>
    </row>
    <row r="1204" spans="1:4" x14ac:dyDescent="0.2">
      <c r="A1204" s="79" t="s">
        <v>1309</v>
      </c>
      <c r="B1204" s="79" t="s">
        <v>1311</v>
      </c>
      <c r="C1204" s="79" t="s">
        <v>1312</v>
      </c>
      <c r="D1204" s="79" t="s">
        <v>4376</v>
      </c>
    </row>
    <row r="1205" spans="1:4" x14ac:dyDescent="0.2">
      <c r="A1205" s="79" t="s">
        <v>1309</v>
      </c>
      <c r="B1205" s="79" t="s">
        <v>1311</v>
      </c>
      <c r="C1205" s="79" t="s">
        <v>1313</v>
      </c>
      <c r="D1205" s="79" t="s">
        <v>4377</v>
      </c>
    </row>
    <row r="1206" spans="1:4" x14ac:dyDescent="0.2">
      <c r="A1206" s="79" t="s">
        <v>1309</v>
      </c>
      <c r="B1206" s="79" t="s">
        <v>1314</v>
      </c>
      <c r="C1206" s="79"/>
      <c r="D1206" s="79" t="s">
        <v>4378</v>
      </c>
    </row>
    <row r="1207" spans="1:4" x14ac:dyDescent="0.2">
      <c r="A1207" s="79" t="s">
        <v>1309</v>
      </c>
      <c r="B1207" s="79" t="s">
        <v>1314</v>
      </c>
      <c r="C1207" s="79" t="s">
        <v>6362</v>
      </c>
      <c r="D1207" s="79" t="s">
        <v>6363</v>
      </c>
    </row>
    <row r="1208" spans="1:4" x14ac:dyDescent="0.2">
      <c r="A1208" s="79" t="s">
        <v>1309</v>
      </c>
      <c r="B1208" s="79" t="s">
        <v>1314</v>
      </c>
      <c r="C1208" s="79" t="s">
        <v>1315</v>
      </c>
      <c r="D1208" s="79" t="s">
        <v>4379</v>
      </c>
    </row>
    <row r="1209" spans="1:4" x14ac:dyDescent="0.2">
      <c r="A1209" s="79" t="s">
        <v>1309</v>
      </c>
      <c r="B1209" s="79" t="s">
        <v>1314</v>
      </c>
      <c r="C1209" s="79" t="s">
        <v>1316</v>
      </c>
      <c r="D1209" s="79" t="s">
        <v>4380</v>
      </c>
    </row>
    <row r="1210" spans="1:4" x14ac:dyDescent="0.2">
      <c r="A1210" s="79" t="s">
        <v>1309</v>
      </c>
      <c r="B1210" s="79" t="s">
        <v>1314</v>
      </c>
      <c r="C1210" s="79" t="s">
        <v>2754</v>
      </c>
      <c r="D1210" s="79" t="s">
        <v>4381</v>
      </c>
    </row>
    <row r="1211" spans="1:4" x14ac:dyDescent="0.2">
      <c r="A1211" s="79" t="s">
        <v>1309</v>
      </c>
      <c r="B1211" s="79" t="s">
        <v>1314</v>
      </c>
      <c r="C1211" s="79" t="s">
        <v>1317</v>
      </c>
      <c r="D1211" s="79" t="s">
        <v>4382</v>
      </c>
    </row>
    <row r="1212" spans="1:4" x14ac:dyDescent="0.2">
      <c r="A1212" s="79" t="s">
        <v>1309</v>
      </c>
      <c r="B1212" s="79" t="s">
        <v>1314</v>
      </c>
      <c r="C1212" s="79" t="s">
        <v>1175</v>
      </c>
      <c r="D1212" s="79" t="s">
        <v>4383</v>
      </c>
    </row>
    <row r="1213" spans="1:4" x14ac:dyDescent="0.2">
      <c r="A1213" s="79" t="s">
        <v>1309</v>
      </c>
      <c r="B1213" s="79" t="s">
        <v>1314</v>
      </c>
      <c r="C1213" s="79" t="s">
        <v>4384</v>
      </c>
      <c r="D1213" s="79" t="s">
        <v>4385</v>
      </c>
    </row>
    <row r="1214" spans="1:4" x14ac:dyDescent="0.2">
      <c r="A1214" s="79" t="s">
        <v>1309</v>
      </c>
      <c r="B1214" s="79" t="s">
        <v>1314</v>
      </c>
      <c r="C1214" s="79" t="s">
        <v>423</v>
      </c>
      <c r="D1214" s="79" t="s">
        <v>4386</v>
      </c>
    </row>
    <row r="1215" spans="1:4" x14ac:dyDescent="0.2">
      <c r="A1215" s="79" t="s">
        <v>1309</v>
      </c>
      <c r="B1215" s="79" t="s">
        <v>1314</v>
      </c>
      <c r="C1215" s="79" t="s">
        <v>1318</v>
      </c>
      <c r="D1215" s="79" t="s">
        <v>4387</v>
      </c>
    </row>
    <row r="1216" spans="1:4" x14ac:dyDescent="0.2">
      <c r="A1216" s="79" t="s">
        <v>1309</v>
      </c>
      <c r="B1216" s="79" t="s">
        <v>1314</v>
      </c>
      <c r="C1216" s="79" t="s">
        <v>1319</v>
      </c>
      <c r="D1216" s="79" t="s">
        <v>4388</v>
      </c>
    </row>
    <row r="1217" spans="1:4" x14ac:dyDescent="0.2">
      <c r="A1217" s="79" t="s">
        <v>1309</v>
      </c>
      <c r="B1217" s="79" t="s">
        <v>1314</v>
      </c>
      <c r="C1217" s="79" t="s">
        <v>2753</v>
      </c>
      <c r="D1217" s="79" t="s">
        <v>4389</v>
      </c>
    </row>
    <row r="1218" spans="1:4" x14ac:dyDescent="0.2">
      <c r="A1218" s="79" t="s">
        <v>1309</v>
      </c>
      <c r="B1218" s="79" t="s">
        <v>1320</v>
      </c>
      <c r="C1218" s="79"/>
      <c r="D1218" s="79" t="s">
        <v>4390</v>
      </c>
    </row>
    <row r="1219" spans="1:4" x14ac:dyDescent="0.2">
      <c r="A1219" s="79" t="s">
        <v>1309</v>
      </c>
      <c r="B1219" s="79" t="s">
        <v>1320</v>
      </c>
      <c r="C1219" s="79" t="s">
        <v>1321</v>
      </c>
      <c r="D1219" s="79" t="s">
        <v>4391</v>
      </c>
    </row>
    <row r="1220" spans="1:4" x14ac:dyDescent="0.2">
      <c r="A1220" s="79" t="s">
        <v>1309</v>
      </c>
      <c r="B1220" s="79" t="s">
        <v>1320</v>
      </c>
      <c r="C1220" s="79" t="s">
        <v>1322</v>
      </c>
      <c r="D1220" s="79" t="s">
        <v>4392</v>
      </c>
    </row>
    <row r="1221" spans="1:4" x14ac:dyDescent="0.2">
      <c r="A1221" s="79" t="s">
        <v>1309</v>
      </c>
      <c r="B1221" s="79" t="s">
        <v>1320</v>
      </c>
      <c r="C1221" s="79" t="s">
        <v>2727</v>
      </c>
      <c r="D1221" s="79" t="s">
        <v>4393</v>
      </c>
    </row>
    <row r="1222" spans="1:4" x14ac:dyDescent="0.2">
      <c r="A1222" s="79" t="s">
        <v>1309</v>
      </c>
      <c r="B1222" s="79" t="s">
        <v>1320</v>
      </c>
      <c r="C1222" s="79" t="s">
        <v>1323</v>
      </c>
      <c r="D1222" s="79" t="s">
        <v>4394</v>
      </c>
    </row>
    <row r="1223" spans="1:4" x14ac:dyDescent="0.2">
      <c r="A1223" s="79" t="s">
        <v>1309</v>
      </c>
      <c r="B1223" s="79" t="s">
        <v>1320</v>
      </c>
      <c r="C1223" s="79" t="s">
        <v>2750</v>
      </c>
      <c r="D1223" s="79" t="s">
        <v>4395</v>
      </c>
    </row>
    <row r="1224" spans="1:4" x14ac:dyDescent="0.2">
      <c r="A1224" s="79" t="s">
        <v>1309</v>
      </c>
      <c r="B1224" s="79" t="s">
        <v>1320</v>
      </c>
      <c r="C1224" s="79" t="s">
        <v>2802</v>
      </c>
      <c r="D1224" s="79" t="s">
        <v>4396</v>
      </c>
    </row>
    <row r="1225" spans="1:4" x14ac:dyDescent="0.2">
      <c r="A1225" s="79" t="s">
        <v>1309</v>
      </c>
      <c r="B1225" s="79" t="s">
        <v>1320</v>
      </c>
      <c r="C1225" s="79" t="s">
        <v>1324</v>
      </c>
      <c r="D1225" s="79" t="s">
        <v>4397</v>
      </c>
    </row>
    <row r="1226" spans="1:4" x14ac:dyDescent="0.2">
      <c r="A1226" s="79" t="s">
        <v>1309</v>
      </c>
      <c r="B1226" s="79" t="s">
        <v>1320</v>
      </c>
      <c r="C1226" s="79" t="s">
        <v>2752</v>
      </c>
      <c r="D1226" s="79" t="s">
        <v>4398</v>
      </c>
    </row>
    <row r="1227" spans="1:4" x14ac:dyDescent="0.2">
      <c r="A1227" s="79" t="s">
        <v>1309</v>
      </c>
      <c r="B1227" s="79" t="s">
        <v>1320</v>
      </c>
      <c r="C1227" s="79" t="s">
        <v>1325</v>
      </c>
      <c r="D1227" s="79" t="s">
        <v>4399</v>
      </c>
    </row>
    <row r="1228" spans="1:4" x14ac:dyDescent="0.2">
      <c r="A1228" s="79" t="s">
        <v>1309</v>
      </c>
      <c r="B1228" s="79" t="s">
        <v>1320</v>
      </c>
      <c r="C1228" s="79" t="s">
        <v>1326</v>
      </c>
      <c r="D1228" s="79" t="s">
        <v>4400</v>
      </c>
    </row>
    <row r="1229" spans="1:4" x14ac:dyDescent="0.2">
      <c r="A1229" s="79" t="s">
        <v>1309</v>
      </c>
      <c r="B1229" s="79" t="s">
        <v>1320</v>
      </c>
      <c r="C1229" s="79" t="s">
        <v>423</v>
      </c>
      <c r="D1229" s="79" t="s">
        <v>4401</v>
      </c>
    </row>
    <row r="1230" spans="1:4" x14ac:dyDescent="0.2">
      <c r="A1230" s="79" t="s">
        <v>1309</v>
      </c>
      <c r="B1230" s="79" t="s">
        <v>1327</v>
      </c>
      <c r="C1230" s="79" t="s">
        <v>1328</v>
      </c>
      <c r="D1230" s="79" t="s">
        <v>4402</v>
      </c>
    </row>
    <row r="1231" spans="1:4" x14ac:dyDescent="0.2">
      <c r="A1231" s="79" t="s">
        <v>1309</v>
      </c>
      <c r="B1231" s="79" t="s">
        <v>1327</v>
      </c>
      <c r="C1231" s="79" t="s">
        <v>1329</v>
      </c>
      <c r="D1231" s="79" t="s">
        <v>4403</v>
      </c>
    </row>
    <row r="1232" spans="1:4" x14ac:dyDescent="0.2">
      <c r="A1232" s="79" t="s">
        <v>1309</v>
      </c>
      <c r="B1232" s="79" t="s">
        <v>1327</v>
      </c>
      <c r="C1232" s="79" t="s">
        <v>1330</v>
      </c>
      <c r="D1232" s="79" t="s">
        <v>4404</v>
      </c>
    </row>
    <row r="1233" spans="1:4" x14ac:dyDescent="0.2">
      <c r="A1233" s="79" t="s">
        <v>1309</v>
      </c>
      <c r="B1233" s="79" t="s">
        <v>1327</v>
      </c>
      <c r="C1233" s="79" t="s">
        <v>1331</v>
      </c>
      <c r="D1233" s="79" t="s">
        <v>4405</v>
      </c>
    </row>
    <row r="1234" spans="1:4" x14ac:dyDescent="0.2">
      <c r="A1234" s="79" t="s">
        <v>1309</v>
      </c>
      <c r="B1234" s="79" t="s">
        <v>1327</v>
      </c>
      <c r="C1234" s="79" t="s">
        <v>2754</v>
      </c>
      <c r="D1234" s="79" t="s">
        <v>4406</v>
      </c>
    </row>
    <row r="1235" spans="1:4" x14ac:dyDescent="0.2">
      <c r="A1235" s="79" t="s">
        <v>1309</v>
      </c>
      <c r="B1235" s="79" t="s">
        <v>1327</v>
      </c>
      <c r="C1235" s="79" t="s">
        <v>423</v>
      </c>
      <c r="D1235" s="79" t="s">
        <v>4407</v>
      </c>
    </row>
    <row r="1236" spans="1:4" x14ac:dyDescent="0.2">
      <c r="A1236" s="79" t="s">
        <v>1309</v>
      </c>
      <c r="B1236" s="79" t="s">
        <v>1332</v>
      </c>
      <c r="C1236" s="79" t="s">
        <v>1333</v>
      </c>
      <c r="D1236" s="79" t="s">
        <v>4408</v>
      </c>
    </row>
    <row r="1237" spans="1:4" x14ac:dyDescent="0.2">
      <c r="A1237" s="79" t="s">
        <v>1309</v>
      </c>
      <c r="B1237" s="79" t="s">
        <v>1332</v>
      </c>
      <c r="C1237" s="79" t="s">
        <v>1334</v>
      </c>
      <c r="D1237" s="79" t="s">
        <v>4409</v>
      </c>
    </row>
    <row r="1238" spans="1:4" x14ac:dyDescent="0.2">
      <c r="A1238" s="79" t="s">
        <v>1309</v>
      </c>
      <c r="B1238" s="79" t="s">
        <v>1332</v>
      </c>
      <c r="C1238" s="79" t="s">
        <v>1335</v>
      </c>
      <c r="D1238" s="79" t="s">
        <v>4410</v>
      </c>
    </row>
    <row r="1239" spans="1:4" x14ac:dyDescent="0.2">
      <c r="A1239" s="79" t="s">
        <v>1309</v>
      </c>
      <c r="B1239" s="79" t="s">
        <v>1332</v>
      </c>
      <c r="C1239" s="79" t="s">
        <v>423</v>
      </c>
      <c r="D1239" s="79" t="s">
        <v>4411</v>
      </c>
    </row>
    <row r="1240" spans="1:4" x14ac:dyDescent="0.2">
      <c r="A1240" s="79" t="s">
        <v>1309</v>
      </c>
      <c r="B1240" s="79" t="s">
        <v>423</v>
      </c>
      <c r="C1240" s="79" t="s">
        <v>423</v>
      </c>
      <c r="D1240" s="79" t="s">
        <v>4412</v>
      </c>
    </row>
    <row r="1241" spans="1:4" x14ac:dyDescent="0.2">
      <c r="A1241" s="79" t="s">
        <v>1336</v>
      </c>
      <c r="B1241" s="79" t="s">
        <v>1337</v>
      </c>
      <c r="C1241" s="79"/>
      <c r="D1241" s="79" t="s">
        <v>4413</v>
      </c>
    </row>
    <row r="1242" spans="1:4" x14ac:dyDescent="0.2">
      <c r="A1242" s="79" t="s">
        <v>1336</v>
      </c>
      <c r="B1242" s="79" t="s">
        <v>1337</v>
      </c>
      <c r="C1242" s="79" t="s">
        <v>1338</v>
      </c>
      <c r="D1242" s="79" t="s">
        <v>4414</v>
      </c>
    </row>
    <row r="1243" spans="1:4" x14ac:dyDescent="0.2">
      <c r="A1243" s="79" t="s">
        <v>1336</v>
      </c>
      <c r="B1243" s="79" t="s">
        <v>1337</v>
      </c>
      <c r="C1243" s="79" t="s">
        <v>1339</v>
      </c>
      <c r="D1243" s="79" t="s">
        <v>4415</v>
      </c>
    </row>
    <row r="1244" spans="1:4" x14ac:dyDescent="0.2">
      <c r="A1244" s="79" t="s">
        <v>1336</v>
      </c>
      <c r="B1244" s="79" t="s">
        <v>1337</v>
      </c>
      <c r="C1244" s="79" t="s">
        <v>1340</v>
      </c>
      <c r="D1244" s="79" t="s">
        <v>4416</v>
      </c>
    </row>
    <row r="1245" spans="1:4" x14ac:dyDescent="0.2">
      <c r="A1245" s="79" t="s">
        <v>1336</v>
      </c>
      <c r="B1245" s="79" t="s">
        <v>1337</v>
      </c>
      <c r="C1245" s="79" t="s">
        <v>1341</v>
      </c>
      <c r="D1245" s="79" t="s">
        <v>4417</v>
      </c>
    </row>
    <row r="1246" spans="1:4" x14ac:dyDescent="0.2">
      <c r="A1246" s="79" t="s">
        <v>1336</v>
      </c>
      <c r="B1246" s="79" t="s">
        <v>1337</v>
      </c>
      <c r="C1246" s="79" t="s">
        <v>1342</v>
      </c>
      <c r="D1246" s="79" t="s">
        <v>4418</v>
      </c>
    </row>
    <row r="1247" spans="1:4" x14ac:dyDescent="0.2">
      <c r="A1247" s="79" t="s">
        <v>1336</v>
      </c>
      <c r="B1247" s="79" t="s">
        <v>1337</v>
      </c>
      <c r="C1247" s="79" t="s">
        <v>1343</v>
      </c>
      <c r="D1247" s="79" t="s">
        <v>4419</v>
      </c>
    </row>
    <row r="1248" spans="1:4" x14ac:dyDescent="0.2">
      <c r="A1248" s="79" t="s">
        <v>1336</v>
      </c>
      <c r="B1248" s="79" t="s">
        <v>1337</v>
      </c>
      <c r="C1248" s="79" t="s">
        <v>423</v>
      </c>
      <c r="D1248" s="79" t="s">
        <v>4420</v>
      </c>
    </row>
    <row r="1249" spans="1:4" x14ac:dyDescent="0.2">
      <c r="A1249" s="79" t="s">
        <v>1336</v>
      </c>
      <c r="B1249" s="79" t="s">
        <v>1337</v>
      </c>
      <c r="C1249" s="79" t="s">
        <v>1344</v>
      </c>
      <c r="D1249" s="79" t="s">
        <v>4421</v>
      </c>
    </row>
    <row r="1250" spans="1:4" x14ac:dyDescent="0.2">
      <c r="A1250" s="79" t="s">
        <v>1336</v>
      </c>
      <c r="B1250" s="79" t="s">
        <v>1345</v>
      </c>
      <c r="C1250" s="79" t="s">
        <v>1346</v>
      </c>
      <c r="D1250" s="79" t="s">
        <v>4422</v>
      </c>
    </row>
    <row r="1251" spans="1:4" x14ac:dyDescent="0.2">
      <c r="A1251" s="79" t="s">
        <v>1336</v>
      </c>
      <c r="B1251" s="79" t="s">
        <v>1345</v>
      </c>
      <c r="C1251" s="79" t="s">
        <v>1347</v>
      </c>
      <c r="D1251" s="79" t="s">
        <v>4423</v>
      </c>
    </row>
    <row r="1252" spans="1:4" x14ac:dyDescent="0.2">
      <c r="A1252" s="79" t="s">
        <v>1336</v>
      </c>
      <c r="B1252" s="79" t="s">
        <v>1345</v>
      </c>
      <c r="C1252" s="79" t="s">
        <v>1348</v>
      </c>
      <c r="D1252" s="79" t="s">
        <v>4424</v>
      </c>
    </row>
    <row r="1253" spans="1:4" x14ac:dyDescent="0.2">
      <c r="A1253" s="79" t="s">
        <v>1336</v>
      </c>
      <c r="B1253" s="79" t="s">
        <v>1345</v>
      </c>
      <c r="C1253" s="79" t="s">
        <v>1349</v>
      </c>
      <c r="D1253" s="79" t="s">
        <v>4425</v>
      </c>
    </row>
    <row r="1254" spans="1:4" x14ac:dyDescent="0.2">
      <c r="A1254" s="79" t="s">
        <v>1336</v>
      </c>
      <c r="B1254" s="79" t="s">
        <v>1345</v>
      </c>
      <c r="C1254" s="79" t="s">
        <v>2734</v>
      </c>
      <c r="D1254" s="79" t="s">
        <v>4426</v>
      </c>
    </row>
    <row r="1255" spans="1:4" x14ac:dyDescent="0.2">
      <c r="A1255" s="79" t="s">
        <v>1336</v>
      </c>
      <c r="B1255" s="79" t="s">
        <v>1345</v>
      </c>
      <c r="C1255" s="79" t="s">
        <v>1350</v>
      </c>
      <c r="D1255" s="79" t="s">
        <v>4427</v>
      </c>
    </row>
    <row r="1256" spans="1:4" x14ac:dyDescent="0.2">
      <c r="A1256" s="79" t="s">
        <v>1336</v>
      </c>
      <c r="B1256" s="79" t="s">
        <v>1345</v>
      </c>
      <c r="C1256" s="79" t="s">
        <v>1351</v>
      </c>
      <c r="D1256" s="79" t="s">
        <v>4428</v>
      </c>
    </row>
    <row r="1257" spans="1:4" x14ac:dyDescent="0.2">
      <c r="A1257" s="79" t="s">
        <v>1336</v>
      </c>
      <c r="B1257" s="79" t="s">
        <v>1345</v>
      </c>
      <c r="C1257" s="79" t="s">
        <v>423</v>
      </c>
      <c r="D1257" s="79" t="s">
        <v>4429</v>
      </c>
    </row>
    <row r="1258" spans="1:4" x14ac:dyDescent="0.2">
      <c r="A1258" s="79" t="s">
        <v>1336</v>
      </c>
      <c r="B1258" s="79" t="s">
        <v>1352</v>
      </c>
      <c r="C1258" s="79" t="s">
        <v>2755</v>
      </c>
      <c r="D1258" s="79" t="s">
        <v>4430</v>
      </c>
    </row>
    <row r="1259" spans="1:4" x14ac:dyDescent="0.2">
      <c r="A1259" s="79" t="s">
        <v>1336</v>
      </c>
      <c r="B1259" s="79" t="s">
        <v>1352</v>
      </c>
      <c r="C1259" s="79" t="s">
        <v>1277</v>
      </c>
      <c r="D1259" s="79" t="s">
        <v>4431</v>
      </c>
    </row>
    <row r="1260" spans="1:4" x14ac:dyDescent="0.2">
      <c r="A1260" s="79" t="s">
        <v>1336</v>
      </c>
      <c r="B1260" s="79" t="s">
        <v>1352</v>
      </c>
      <c r="C1260" s="79" t="s">
        <v>2731</v>
      </c>
      <c r="D1260" s="79" t="s">
        <v>4432</v>
      </c>
    </row>
    <row r="1261" spans="1:4" x14ac:dyDescent="0.2">
      <c r="A1261" s="79" t="s">
        <v>1336</v>
      </c>
      <c r="B1261" s="79" t="s">
        <v>1353</v>
      </c>
      <c r="C1261" s="79" t="s">
        <v>2756</v>
      </c>
      <c r="D1261" s="79" t="s">
        <v>4433</v>
      </c>
    </row>
    <row r="1262" spans="1:4" x14ac:dyDescent="0.2">
      <c r="A1262" s="79" t="s">
        <v>1336</v>
      </c>
      <c r="B1262" s="79" t="s">
        <v>1353</v>
      </c>
      <c r="C1262" s="79" t="s">
        <v>1354</v>
      </c>
      <c r="D1262" s="79" t="s">
        <v>4434</v>
      </c>
    </row>
    <row r="1263" spans="1:4" x14ac:dyDescent="0.2">
      <c r="A1263" s="79" t="s">
        <v>1336</v>
      </c>
      <c r="B1263" s="79" t="s">
        <v>1353</v>
      </c>
      <c r="C1263" s="79" t="s">
        <v>1355</v>
      </c>
      <c r="D1263" s="79" t="s">
        <v>4435</v>
      </c>
    </row>
    <row r="1264" spans="1:4" x14ac:dyDescent="0.2">
      <c r="A1264" s="79" t="s">
        <v>1336</v>
      </c>
      <c r="B1264" s="79" t="s">
        <v>1353</v>
      </c>
      <c r="C1264" s="79" t="s">
        <v>1356</v>
      </c>
      <c r="D1264" s="79" t="s">
        <v>4436</v>
      </c>
    </row>
    <row r="1265" spans="1:4" x14ac:dyDescent="0.2">
      <c r="A1265" s="79" t="s">
        <v>1336</v>
      </c>
      <c r="B1265" s="79" t="s">
        <v>1353</v>
      </c>
      <c r="C1265" s="79" t="s">
        <v>1357</v>
      </c>
      <c r="D1265" s="79" t="s">
        <v>4437</v>
      </c>
    </row>
    <row r="1266" spans="1:4" x14ac:dyDescent="0.2">
      <c r="A1266" s="79" t="s">
        <v>1336</v>
      </c>
      <c r="B1266" s="79" t="s">
        <v>1353</v>
      </c>
      <c r="C1266" s="79" t="s">
        <v>423</v>
      </c>
      <c r="D1266" s="79" t="s">
        <v>4438</v>
      </c>
    </row>
    <row r="1267" spans="1:4" x14ac:dyDescent="0.2">
      <c r="A1267" s="79" t="s">
        <v>1336</v>
      </c>
      <c r="B1267" s="79" t="s">
        <v>1358</v>
      </c>
      <c r="C1267" s="79" t="s">
        <v>2824</v>
      </c>
      <c r="D1267" s="79" t="s">
        <v>4439</v>
      </c>
    </row>
    <row r="1268" spans="1:4" x14ac:dyDescent="0.2">
      <c r="A1268" s="79" t="s">
        <v>1336</v>
      </c>
      <c r="B1268" s="79" t="s">
        <v>1358</v>
      </c>
      <c r="C1268" s="79" t="s">
        <v>1359</v>
      </c>
      <c r="D1268" s="79" t="s">
        <v>4440</v>
      </c>
    </row>
    <row r="1269" spans="1:4" x14ac:dyDescent="0.2">
      <c r="A1269" s="79" t="s">
        <v>1336</v>
      </c>
      <c r="B1269" s="79" t="s">
        <v>1358</v>
      </c>
      <c r="C1269" s="79" t="s">
        <v>1360</v>
      </c>
      <c r="D1269" s="79" t="s">
        <v>4441</v>
      </c>
    </row>
    <row r="1270" spans="1:4" x14ac:dyDescent="0.2">
      <c r="A1270" s="79" t="s">
        <v>1336</v>
      </c>
      <c r="B1270" s="79" t="s">
        <v>1361</v>
      </c>
      <c r="C1270" s="79" t="s">
        <v>1362</v>
      </c>
      <c r="D1270" s="79" t="s">
        <v>4442</v>
      </c>
    </row>
    <row r="1271" spans="1:4" x14ac:dyDescent="0.2">
      <c r="A1271" s="79" t="s">
        <v>1336</v>
      </c>
      <c r="B1271" s="79" t="s">
        <v>1363</v>
      </c>
      <c r="C1271" s="79" t="s">
        <v>1364</v>
      </c>
      <c r="D1271" s="79" t="s">
        <v>4443</v>
      </c>
    </row>
    <row r="1272" spans="1:4" x14ac:dyDescent="0.2">
      <c r="A1272" s="79" t="s">
        <v>1336</v>
      </c>
      <c r="B1272" s="79" t="s">
        <v>1363</v>
      </c>
      <c r="C1272" s="79" t="s">
        <v>4444</v>
      </c>
      <c r="D1272" s="79" t="s">
        <v>4445</v>
      </c>
    </row>
    <row r="1273" spans="1:4" x14ac:dyDescent="0.2">
      <c r="A1273" s="79" t="s">
        <v>1336</v>
      </c>
      <c r="B1273" s="79" t="s">
        <v>1363</v>
      </c>
      <c r="C1273" s="79" t="s">
        <v>1365</v>
      </c>
      <c r="D1273" s="79" t="s">
        <v>4446</v>
      </c>
    </row>
    <row r="1274" spans="1:4" x14ac:dyDescent="0.2">
      <c r="A1274" s="79" t="s">
        <v>1336</v>
      </c>
      <c r="B1274" s="79" t="s">
        <v>1363</v>
      </c>
      <c r="C1274" s="79" t="s">
        <v>1366</v>
      </c>
      <c r="D1274" s="79" t="s">
        <v>4447</v>
      </c>
    </row>
    <row r="1275" spans="1:4" x14ac:dyDescent="0.2">
      <c r="A1275" s="79" t="s">
        <v>1336</v>
      </c>
      <c r="B1275" s="79" t="s">
        <v>1363</v>
      </c>
      <c r="C1275" s="79" t="s">
        <v>1367</v>
      </c>
      <c r="D1275" s="79" t="s">
        <v>4448</v>
      </c>
    </row>
    <row r="1276" spans="1:4" x14ac:dyDescent="0.2">
      <c r="A1276" s="79" t="s">
        <v>1336</v>
      </c>
      <c r="B1276" s="79" t="s">
        <v>1368</v>
      </c>
      <c r="C1276" s="79" t="s">
        <v>1369</v>
      </c>
      <c r="D1276" s="79" t="s">
        <v>4449</v>
      </c>
    </row>
    <row r="1277" spans="1:4" x14ac:dyDescent="0.2">
      <c r="A1277" s="79" t="s">
        <v>1336</v>
      </c>
      <c r="B1277" s="79" t="s">
        <v>1368</v>
      </c>
      <c r="C1277" s="79" t="s">
        <v>1370</v>
      </c>
      <c r="D1277" s="79" t="s">
        <v>4450</v>
      </c>
    </row>
    <row r="1278" spans="1:4" x14ac:dyDescent="0.2">
      <c r="A1278" s="79" t="s">
        <v>1336</v>
      </c>
      <c r="B1278" s="79" t="s">
        <v>1368</v>
      </c>
      <c r="C1278" s="79" t="s">
        <v>1371</v>
      </c>
      <c r="D1278" s="79" t="s">
        <v>4451</v>
      </c>
    </row>
    <row r="1279" spans="1:4" x14ac:dyDescent="0.2">
      <c r="A1279" s="79" t="s">
        <v>1336</v>
      </c>
      <c r="B1279" s="79" t="s">
        <v>1368</v>
      </c>
      <c r="C1279" s="79" t="s">
        <v>1372</v>
      </c>
      <c r="D1279" s="79" t="s">
        <v>4452</v>
      </c>
    </row>
    <row r="1280" spans="1:4" x14ac:dyDescent="0.2">
      <c r="A1280" s="79" t="s">
        <v>1336</v>
      </c>
      <c r="B1280" s="79" t="s">
        <v>1368</v>
      </c>
      <c r="C1280" s="79" t="s">
        <v>1373</v>
      </c>
      <c r="D1280" s="79" t="s">
        <v>4453</v>
      </c>
    </row>
    <row r="1281" spans="1:4" x14ac:dyDescent="0.2">
      <c r="A1281" s="79" t="s">
        <v>1374</v>
      </c>
      <c r="B1281" s="79" t="s">
        <v>1375</v>
      </c>
      <c r="C1281" s="79" t="s">
        <v>476</v>
      </c>
      <c r="D1281" s="79" t="s">
        <v>4454</v>
      </c>
    </row>
    <row r="1282" spans="1:4" x14ac:dyDescent="0.2">
      <c r="A1282" s="79" t="s">
        <v>1374</v>
      </c>
      <c r="B1282" s="79" t="s">
        <v>1375</v>
      </c>
      <c r="C1282" s="79" t="s">
        <v>1363</v>
      </c>
      <c r="D1282" s="79" t="s">
        <v>4455</v>
      </c>
    </row>
    <row r="1283" spans="1:4" x14ac:dyDescent="0.2">
      <c r="A1283" s="79" t="s">
        <v>1374</v>
      </c>
      <c r="B1283" s="79" t="s">
        <v>1375</v>
      </c>
      <c r="C1283" s="79" t="s">
        <v>522</v>
      </c>
      <c r="D1283" s="79" t="s">
        <v>4456</v>
      </c>
    </row>
    <row r="1284" spans="1:4" x14ac:dyDescent="0.2">
      <c r="A1284" s="79" t="s">
        <v>1374</v>
      </c>
      <c r="B1284" s="79" t="s">
        <v>1375</v>
      </c>
      <c r="C1284" s="79" t="s">
        <v>423</v>
      </c>
      <c r="D1284" s="79" t="s">
        <v>4457</v>
      </c>
    </row>
    <row r="1285" spans="1:4" x14ac:dyDescent="0.2">
      <c r="A1285" s="79" t="s">
        <v>1374</v>
      </c>
      <c r="B1285" s="79" t="s">
        <v>1376</v>
      </c>
      <c r="C1285" s="79" t="s">
        <v>476</v>
      </c>
      <c r="D1285" s="79" t="s">
        <v>4458</v>
      </c>
    </row>
    <row r="1286" spans="1:4" x14ac:dyDescent="0.2">
      <c r="A1286" s="79" t="s">
        <v>1374</v>
      </c>
      <c r="B1286" s="79" t="s">
        <v>1376</v>
      </c>
      <c r="C1286" s="79" t="s">
        <v>1363</v>
      </c>
      <c r="D1286" s="79" t="s">
        <v>4459</v>
      </c>
    </row>
    <row r="1287" spans="1:4" x14ac:dyDescent="0.2">
      <c r="A1287" s="79" t="s">
        <v>1374</v>
      </c>
      <c r="B1287" s="79" t="s">
        <v>1376</v>
      </c>
      <c r="C1287" s="79" t="s">
        <v>522</v>
      </c>
      <c r="D1287" s="79" t="s">
        <v>4460</v>
      </c>
    </row>
    <row r="1288" spans="1:4" x14ac:dyDescent="0.2">
      <c r="A1288" s="79" t="s">
        <v>1374</v>
      </c>
      <c r="B1288" s="79" t="s">
        <v>1376</v>
      </c>
      <c r="C1288" s="79" t="s">
        <v>423</v>
      </c>
      <c r="D1288" s="79" t="s">
        <v>4461</v>
      </c>
    </row>
    <row r="1289" spans="1:4" x14ac:dyDescent="0.2">
      <c r="A1289" s="79" t="s">
        <v>1374</v>
      </c>
      <c r="B1289" s="79" t="s">
        <v>1377</v>
      </c>
      <c r="C1289" s="79" t="s">
        <v>1378</v>
      </c>
      <c r="D1289" s="79" t="s">
        <v>4462</v>
      </c>
    </row>
    <row r="1290" spans="1:4" x14ac:dyDescent="0.2">
      <c r="A1290" s="79" t="s">
        <v>1374</v>
      </c>
      <c r="B1290" s="79" t="s">
        <v>1377</v>
      </c>
      <c r="C1290" s="79" t="s">
        <v>1379</v>
      </c>
      <c r="D1290" s="79" t="s">
        <v>4463</v>
      </c>
    </row>
    <row r="1291" spans="1:4" x14ac:dyDescent="0.2">
      <c r="A1291" s="79" t="s">
        <v>1374</v>
      </c>
      <c r="B1291" s="79" t="s">
        <v>1377</v>
      </c>
      <c r="C1291" s="79" t="s">
        <v>1363</v>
      </c>
      <c r="D1291" s="79" t="s">
        <v>4464</v>
      </c>
    </row>
    <row r="1292" spans="1:4" x14ac:dyDescent="0.2">
      <c r="A1292" s="79" t="s">
        <v>1374</v>
      </c>
      <c r="B1292" s="79" t="s">
        <v>423</v>
      </c>
      <c r="C1292" s="79" t="s">
        <v>423</v>
      </c>
      <c r="D1292" s="79" t="s">
        <v>4465</v>
      </c>
    </row>
    <row r="1293" spans="1:4" x14ac:dyDescent="0.2">
      <c r="A1293" s="79" t="s">
        <v>1374</v>
      </c>
      <c r="B1293" s="79" t="s">
        <v>1380</v>
      </c>
      <c r="C1293" s="79" t="s">
        <v>1381</v>
      </c>
      <c r="D1293" s="79" t="s">
        <v>4466</v>
      </c>
    </row>
    <row r="1294" spans="1:4" x14ac:dyDescent="0.2">
      <c r="A1294" s="79" t="s">
        <v>1374</v>
      </c>
      <c r="B1294" s="79" t="s">
        <v>1380</v>
      </c>
      <c r="C1294" s="79" t="s">
        <v>423</v>
      </c>
      <c r="D1294" s="79" t="s">
        <v>4467</v>
      </c>
    </row>
    <row r="1295" spans="1:4" x14ac:dyDescent="0.2">
      <c r="A1295" s="79" t="s">
        <v>1382</v>
      </c>
      <c r="B1295" s="79"/>
      <c r="C1295" s="79"/>
      <c r="D1295" s="79" t="s">
        <v>1382</v>
      </c>
    </row>
    <row r="1296" spans="1:4" x14ac:dyDescent="0.2">
      <c r="A1296" s="79" t="s">
        <v>1382</v>
      </c>
      <c r="B1296" s="79" t="s">
        <v>1383</v>
      </c>
      <c r="C1296" s="79" t="s">
        <v>1384</v>
      </c>
      <c r="D1296" s="79" t="s">
        <v>4468</v>
      </c>
    </row>
    <row r="1297" spans="1:4" x14ac:dyDescent="0.2">
      <c r="A1297" s="79" t="s">
        <v>1382</v>
      </c>
      <c r="B1297" s="79" t="s">
        <v>1383</v>
      </c>
      <c r="C1297" s="79" t="s">
        <v>423</v>
      </c>
      <c r="D1297" s="79" t="s">
        <v>4469</v>
      </c>
    </row>
    <row r="1298" spans="1:4" x14ac:dyDescent="0.2">
      <c r="A1298" s="79" t="s">
        <v>1382</v>
      </c>
      <c r="B1298" s="79" t="s">
        <v>1385</v>
      </c>
      <c r="C1298" s="79" t="s">
        <v>1172</v>
      </c>
      <c r="D1298" s="79" t="s">
        <v>4470</v>
      </c>
    </row>
    <row r="1299" spans="1:4" x14ac:dyDescent="0.2">
      <c r="A1299" s="79" t="s">
        <v>1382</v>
      </c>
      <c r="B1299" s="79" t="s">
        <v>1386</v>
      </c>
      <c r="C1299" s="79" t="s">
        <v>1387</v>
      </c>
      <c r="D1299" s="79" t="s">
        <v>4471</v>
      </c>
    </row>
    <row r="1300" spans="1:4" x14ac:dyDescent="0.2">
      <c r="A1300" s="79" t="s">
        <v>1382</v>
      </c>
      <c r="B1300" s="79" t="s">
        <v>1386</v>
      </c>
      <c r="C1300" s="79" t="s">
        <v>1388</v>
      </c>
      <c r="D1300" s="79" t="s">
        <v>4472</v>
      </c>
    </row>
    <row r="1301" spans="1:4" x14ac:dyDescent="0.2">
      <c r="A1301" s="79" t="s">
        <v>1382</v>
      </c>
      <c r="B1301" s="79" t="s">
        <v>1386</v>
      </c>
      <c r="C1301" s="79" t="s">
        <v>1363</v>
      </c>
      <c r="D1301" s="79" t="s">
        <v>4473</v>
      </c>
    </row>
    <row r="1302" spans="1:4" x14ac:dyDescent="0.2">
      <c r="A1302" s="79" t="s">
        <v>1382</v>
      </c>
      <c r="B1302" s="79" t="s">
        <v>1386</v>
      </c>
      <c r="C1302" s="79" t="s">
        <v>423</v>
      </c>
      <c r="D1302" s="79" t="s">
        <v>4474</v>
      </c>
    </row>
    <row r="1303" spans="1:4" x14ac:dyDescent="0.2">
      <c r="A1303" s="79" t="s">
        <v>1382</v>
      </c>
      <c r="B1303" s="79" t="s">
        <v>1389</v>
      </c>
      <c r="C1303" s="79" t="s">
        <v>1390</v>
      </c>
      <c r="D1303" s="79" t="s">
        <v>4475</v>
      </c>
    </row>
    <row r="1304" spans="1:4" x14ac:dyDescent="0.2">
      <c r="A1304" s="79" t="s">
        <v>1382</v>
      </c>
      <c r="B1304" s="79" t="s">
        <v>1389</v>
      </c>
      <c r="C1304" s="79" t="s">
        <v>1391</v>
      </c>
      <c r="D1304" s="79" t="s">
        <v>4476</v>
      </c>
    </row>
    <row r="1305" spans="1:4" x14ac:dyDescent="0.2">
      <c r="A1305" s="79" t="s">
        <v>1382</v>
      </c>
      <c r="B1305" s="79" t="s">
        <v>1389</v>
      </c>
      <c r="C1305" s="79" t="s">
        <v>55</v>
      </c>
      <c r="D1305" s="79" t="s">
        <v>4477</v>
      </c>
    </row>
    <row r="1306" spans="1:4" x14ac:dyDescent="0.2">
      <c r="A1306" s="79" t="s">
        <v>1382</v>
      </c>
      <c r="B1306" s="79" t="s">
        <v>1389</v>
      </c>
      <c r="C1306" s="79" t="s">
        <v>423</v>
      </c>
      <c r="D1306" s="79" t="s">
        <v>4478</v>
      </c>
    </row>
    <row r="1307" spans="1:4" x14ac:dyDescent="0.2">
      <c r="A1307" s="79" t="s">
        <v>1382</v>
      </c>
      <c r="B1307" s="79" t="s">
        <v>1392</v>
      </c>
      <c r="C1307" s="79" t="s">
        <v>1393</v>
      </c>
      <c r="D1307" s="79" t="s">
        <v>4479</v>
      </c>
    </row>
    <row r="1308" spans="1:4" x14ac:dyDescent="0.2">
      <c r="A1308" s="79" t="s">
        <v>1382</v>
      </c>
      <c r="B1308" s="79" t="s">
        <v>1392</v>
      </c>
      <c r="C1308" s="79" t="s">
        <v>1394</v>
      </c>
      <c r="D1308" s="79" t="s">
        <v>4480</v>
      </c>
    </row>
    <row r="1309" spans="1:4" x14ac:dyDescent="0.2">
      <c r="A1309" s="79" t="s">
        <v>1382</v>
      </c>
      <c r="B1309" s="79" t="s">
        <v>1392</v>
      </c>
      <c r="C1309" s="79" t="s">
        <v>1395</v>
      </c>
      <c r="D1309" s="79" t="s">
        <v>4481</v>
      </c>
    </row>
    <row r="1310" spans="1:4" x14ac:dyDescent="0.2">
      <c r="A1310" s="79" t="s">
        <v>1382</v>
      </c>
      <c r="B1310" s="79" t="s">
        <v>1392</v>
      </c>
      <c r="C1310" s="79" t="s">
        <v>423</v>
      </c>
      <c r="D1310" s="79" t="s">
        <v>4482</v>
      </c>
    </row>
    <row r="1311" spans="1:4" x14ac:dyDescent="0.2">
      <c r="A1311" s="79" t="s">
        <v>1382</v>
      </c>
      <c r="B1311" s="79" t="s">
        <v>1396</v>
      </c>
      <c r="C1311" s="79" t="s">
        <v>423</v>
      </c>
      <c r="D1311" s="79" t="s">
        <v>4483</v>
      </c>
    </row>
    <row r="1312" spans="1:4" x14ac:dyDescent="0.2">
      <c r="A1312" s="79" t="s">
        <v>1382</v>
      </c>
      <c r="B1312" s="79" t="s">
        <v>1397</v>
      </c>
      <c r="C1312" s="79" t="s">
        <v>435</v>
      </c>
      <c r="D1312" s="79" t="s">
        <v>4484</v>
      </c>
    </row>
    <row r="1313" spans="1:4" x14ac:dyDescent="0.2">
      <c r="A1313" s="79" t="s">
        <v>1382</v>
      </c>
      <c r="B1313" s="79" t="s">
        <v>423</v>
      </c>
      <c r="C1313" s="79" t="s">
        <v>423</v>
      </c>
      <c r="D1313" s="79" t="s">
        <v>4485</v>
      </c>
    </row>
    <row r="1314" spans="1:4" x14ac:dyDescent="0.2">
      <c r="A1314" s="79" t="s">
        <v>1382</v>
      </c>
      <c r="B1314" s="79" t="s">
        <v>1398</v>
      </c>
      <c r="C1314" s="79" t="s">
        <v>1399</v>
      </c>
      <c r="D1314" s="79" t="s">
        <v>4486</v>
      </c>
    </row>
    <row r="1315" spans="1:4" x14ac:dyDescent="0.2">
      <c r="A1315" s="79" t="s">
        <v>1382</v>
      </c>
      <c r="B1315" s="79" t="s">
        <v>1398</v>
      </c>
      <c r="C1315" s="79" t="s">
        <v>1400</v>
      </c>
      <c r="D1315" s="79" t="s">
        <v>4487</v>
      </c>
    </row>
    <row r="1316" spans="1:4" x14ac:dyDescent="0.2">
      <c r="A1316" s="79" t="s">
        <v>1382</v>
      </c>
      <c r="B1316" s="79" t="s">
        <v>1398</v>
      </c>
      <c r="C1316" s="79" t="s">
        <v>423</v>
      </c>
      <c r="D1316" s="79" t="s">
        <v>4488</v>
      </c>
    </row>
    <row r="1317" spans="1:4" x14ac:dyDescent="0.2">
      <c r="A1317" s="79" t="s">
        <v>1401</v>
      </c>
      <c r="B1317" s="79"/>
      <c r="C1317" s="79"/>
      <c r="D1317" s="79" t="s">
        <v>1401</v>
      </c>
    </row>
    <row r="1318" spans="1:4" x14ac:dyDescent="0.2">
      <c r="A1318" s="79" t="s">
        <v>1401</v>
      </c>
      <c r="B1318" s="79" t="s">
        <v>1402</v>
      </c>
      <c r="C1318" s="79" t="s">
        <v>1403</v>
      </c>
      <c r="D1318" s="79" t="s">
        <v>4489</v>
      </c>
    </row>
    <row r="1319" spans="1:4" x14ac:dyDescent="0.2">
      <c r="A1319" s="79" t="s">
        <v>1401</v>
      </c>
      <c r="B1319" s="79" t="s">
        <v>1402</v>
      </c>
      <c r="C1319" s="79" t="s">
        <v>1404</v>
      </c>
      <c r="D1319" s="79" t="s">
        <v>4490</v>
      </c>
    </row>
    <row r="1320" spans="1:4" x14ac:dyDescent="0.2">
      <c r="A1320" s="79" t="s">
        <v>1401</v>
      </c>
      <c r="B1320" s="79" t="s">
        <v>1402</v>
      </c>
      <c r="C1320" s="79" t="s">
        <v>1405</v>
      </c>
      <c r="D1320" s="79" t="s">
        <v>4491</v>
      </c>
    </row>
    <row r="1321" spans="1:4" x14ac:dyDescent="0.2">
      <c r="A1321" s="79" t="s">
        <v>1401</v>
      </c>
      <c r="B1321" s="79" t="s">
        <v>1402</v>
      </c>
      <c r="C1321" s="79" t="s">
        <v>423</v>
      </c>
      <c r="D1321" s="79" t="s">
        <v>4492</v>
      </c>
    </row>
    <row r="1322" spans="1:4" x14ac:dyDescent="0.2">
      <c r="A1322" s="79" t="s">
        <v>1401</v>
      </c>
      <c r="B1322" s="79" t="s">
        <v>439</v>
      </c>
      <c r="C1322" s="79" t="s">
        <v>1406</v>
      </c>
      <c r="D1322" s="79" t="s">
        <v>4493</v>
      </c>
    </row>
    <row r="1323" spans="1:4" x14ac:dyDescent="0.2">
      <c r="A1323" s="79" t="s">
        <v>1401</v>
      </c>
      <c r="B1323" s="79" t="s">
        <v>439</v>
      </c>
      <c r="C1323" s="79" t="s">
        <v>423</v>
      </c>
      <c r="D1323" s="79" t="s">
        <v>4494</v>
      </c>
    </row>
    <row r="1324" spans="1:4" x14ac:dyDescent="0.2">
      <c r="A1324" s="79" t="s">
        <v>1401</v>
      </c>
      <c r="B1324" s="79" t="s">
        <v>2818</v>
      </c>
      <c r="C1324" s="79" t="s">
        <v>423</v>
      </c>
      <c r="D1324" s="79" t="s">
        <v>4495</v>
      </c>
    </row>
    <row r="1325" spans="1:4" x14ac:dyDescent="0.2">
      <c r="A1325" s="79" t="s">
        <v>1401</v>
      </c>
      <c r="B1325" s="79" t="s">
        <v>1407</v>
      </c>
      <c r="C1325" s="79"/>
      <c r="D1325" s="79" t="s">
        <v>4496</v>
      </c>
    </row>
    <row r="1326" spans="1:4" x14ac:dyDescent="0.2">
      <c r="A1326" s="79" t="s">
        <v>1401</v>
      </c>
      <c r="B1326" s="79" t="s">
        <v>1407</v>
      </c>
      <c r="C1326" s="79" t="s">
        <v>1408</v>
      </c>
      <c r="D1326" s="79" t="s">
        <v>4497</v>
      </c>
    </row>
    <row r="1327" spans="1:4" x14ac:dyDescent="0.2">
      <c r="A1327" s="79" t="s">
        <v>1401</v>
      </c>
      <c r="B1327" s="79" t="s">
        <v>1407</v>
      </c>
      <c r="C1327" s="79" t="s">
        <v>1409</v>
      </c>
      <c r="D1327" s="79" t="s">
        <v>4498</v>
      </c>
    </row>
    <row r="1328" spans="1:4" x14ac:dyDescent="0.2">
      <c r="A1328" s="79" t="s">
        <v>1401</v>
      </c>
      <c r="B1328" s="79" t="s">
        <v>1407</v>
      </c>
      <c r="C1328" s="79" t="s">
        <v>1410</v>
      </c>
      <c r="D1328" s="79" t="s">
        <v>4499</v>
      </c>
    </row>
    <row r="1329" spans="1:4" x14ac:dyDescent="0.2">
      <c r="A1329" s="79" t="s">
        <v>1401</v>
      </c>
      <c r="B1329" s="79" t="s">
        <v>1407</v>
      </c>
      <c r="C1329" s="79" t="s">
        <v>1411</v>
      </c>
      <c r="D1329" s="79" t="s">
        <v>4500</v>
      </c>
    </row>
    <row r="1330" spans="1:4" x14ac:dyDescent="0.2">
      <c r="A1330" s="79" t="s">
        <v>1401</v>
      </c>
      <c r="B1330" s="79" t="s">
        <v>1407</v>
      </c>
      <c r="C1330" s="79" t="s">
        <v>1412</v>
      </c>
      <c r="D1330" s="79" t="s">
        <v>4501</v>
      </c>
    </row>
    <row r="1331" spans="1:4" x14ac:dyDescent="0.2">
      <c r="A1331" s="79" t="s">
        <v>1401</v>
      </c>
      <c r="B1331" s="79" t="s">
        <v>1407</v>
      </c>
      <c r="C1331" s="79" t="s">
        <v>1413</v>
      </c>
      <c r="D1331" s="79" t="s">
        <v>4502</v>
      </c>
    </row>
    <row r="1332" spans="1:4" x14ac:dyDescent="0.2">
      <c r="A1332" s="79" t="s">
        <v>1401</v>
      </c>
      <c r="B1332" s="79" t="s">
        <v>1407</v>
      </c>
      <c r="C1332" s="79" t="s">
        <v>423</v>
      </c>
      <c r="D1332" s="79" t="s">
        <v>4503</v>
      </c>
    </row>
    <row r="1333" spans="1:4" x14ac:dyDescent="0.2">
      <c r="A1333" s="79" t="s">
        <v>1401</v>
      </c>
      <c r="B1333" s="79" t="s">
        <v>1414</v>
      </c>
      <c r="C1333" s="79" t="s">
        <v>1415</v>
      </c>
      <c r="D1333" s="79" t="s">
        <v>4504</v>
      </c>
    </row>
    <row r="1334" spans="1:4" x14ac:dyDescent="0.2">
      <c r="A1334" s="79" t="s">
        <v>1401</v>
      </c>
      <c r="B1334" s="79" t="s">
        <v>1414</v>
      </c>
      <c r="C1334" s="79" t="s">
        <v>423</v>
      </c>
      <c r="D1334" s="79" t="s">
        <v>4505</v>
      </c>
    </row>
    <row r="1335" spans="1:4" x14ac:dyDescent="0.2">
      <c r="A1335" s="79" t="s">
        <v>1401</v>
      </c>
      <c r="B1335" s="79" t="s">
        <v>423</v>
      </c>
      <c r="C1335" s="79" t="s">
        <v>423</v>
      </c>
      <c r="D1335" s="79" t="s">
        <v>4506</v>
      </c>
    </row>
    <row r="1336" spans="1:4" x14ac:dyDescent="0.2">
      <c r="A1336" s="79" t="s">
        <v>1401</v>
      </c>
      <c r="B1336" s="79" t="s">
        <v>1416</v>
      </c>
      <c r="C1336" s="79"/>
      <c r="D1336" s="79" t="s">
        <v>4507</v>
      </c>
    </row>
    <row r="1337" spans="1:4" x14ac:dyDescent="0.2">
      <c r="A1337" s="79" t="s">
        <v>1401</v>
      </c>
      <c r="B1337" s="79" t="s">
        <v>1416</v>
      </c>
      <c r="C1337" s="79" t="s">
        <v>423</v>
      </c>
      <c r="D1337" s="79" t="s">
        <v>4508</v>
      </c>
    </row>
    <row r="1338" spans="1:4" x14ac:dyDescent="0.2">
      <c r="A1338" s="79" t="s">
        <v>1401</v>
      </c>
      <c r="B1338" s="79" t="s">
        <v>1416</v>
      </c>
      <c r="C1338" s="79" t="s">
        <v>1417</v>
      </c>
      <c r="D1338" s="79" t="s">
        <v>4509</v>
      </c>
    </row>
    <row r="1339" spans="1:4" x14ac:dyDescent="0.2">
      <c r="A1339" s="79" t="s">
        <v>1401</v>
      </c>
      <c r="B1339" s="79" t="s">
        <v>1416</v>
      </c>
      <c r="C1339" s="79" t="s">
        <v>1418</v>
      </c>
      <c r="D1339" s="79" t="s">
        <v>4510</v>
      </c>
    </row>
    <row r="1340" spans="1:4" x14ac:dyDescent="0.2">
      <c r="A1340" s="79" t="s">
        <v>1419</v>
      </c>
      <c r="B1340" s="79"/>
      <c r="C1340" s="79"/>
      <c r="D1340" s="79" t="s">
        <v>1419</v>
      </c>
    </row>
    <row r="1341" spans="1:4" x14ac:dyDescent="0.2">
      <c r="A1341" s="79" t="s">
        <v>1419</v>
      </c>
      <c r="B1341" s="79" t="s">
        <v>1420</v>
      </c>
      <c r="C1341" s="79" t="s">
        <v>1421</v>
      </c>
      <c r="D1341" s="79" t="s">
        <v>4511</v>
      </c>
    </row>
    <row r="1342" spans="1:4" x14ac:dyDescent="0.2">
      <c r="A1342" s="79" t="s">
        <v>1419</v>
      </c>
      <c r="B1342" s="79" t="s">
        <v>1420</v>
      </c>
      <c r="C1342" s="79" t="s">
        <v>1422</v>
      </c>
      <c r="D1342" s="79" t="s">
        <v>4512</v>
      </c>
    </row>
    <row r="1343" spans="1:4" x14ac:dyDescent="0.2">
      <c r="A1343" s="79" t="s">
        <v>1419</v>
      </c>
      <c r="B1343" s="79" t="s">
        <v>1420</v>
      </c>
      <c r="C1343" s="79" t="s">
        <v>423</v>
      </c>
      <c r="D1343" s="79" t="s">
        <v>4513</v>
      </c>
    </row>
    <row r="1344" spans="1:4" x14ac:dyDescent="0.2">
      <c r="A1344" s="79" t="s">
        <v>1419</v>
      </c>
      <c r="B1344" s="79" t="s">
        <v>1420</v>
      </c>
      <c r="C1344" s="79" t="s">
        <v>1423</v>
      </c>
      <c r="D1344" s="79" t="s">
        <v>4514</v>
      </c>
    </row>
    <row r="1345" spans="1:4" x14ac:dyDescent="0.2">
      <c r="A1345" s="79" t="s">
        <v>1419</v>
      </c>
      <c r="B1345" s="79" t="s">
        <v>1424</v>
      </c>
      <c r="C1345" s="79"/>
      <c r="D1345" s="79" t="s">
        <v>4515</v>
      </c>
    </row>
    <row r="1346" spans="1:4" x14ac:dyDescent="0.2">
      <c r="A1346" s="79" t="s">
        <v>1419</v>
      </c>
      <c r="B1346" s="79" t="s">
        <v>1424</v>
      </c>
      <c r="C1346" s="79" t="s">
        <v>1425</v>
      </c>
      <c r="D1346" s="79" t="s">
        <v>4516</v>
      </c>
    </row>
    <row r="1347" spans="1:4" x14ac:dyDescent="0.2">
      <c r="A1347" s="79" t="s">
        <v>1419</v>
      </c>
      <c r="B1347" s="79" t="s">
        <v>1424</v>
      </c>
      <c r="C1347" s="79" t="s">
        <v>1426</v>
      </c>
      <c r="D1347" s="79" t="s">
        <v>4517</v>
      </c>
    </row>
    <row r="1348" spans="1:4" x14ac:dyDescent="0.2">
      <c r="A1348" s="79" t="s">
        <v>1419</v>
      </c>
      <c r="B1348" s="79" t="s">
        <v>1424</v>
      </c>
      <c r="C1348" s="79" t="s">
        <v>1427</v>
      </c>
      <c r="D1348" s="79" t="s">
        <v>4518</v>
      </c>
    </row>
    <row r="1349" spans="1:4" x14ac:dyDescent="0.2">
      <c r="A1349" s="79" t="s">
        <v>1419</v>
      </c>
      <c r="B1349" s="79" t="s">
        <v>1424</v>
      </c>
      <c r="C1349" s="79" t="s">
        <v>423</v>
      </c>
      <c r="D1349" s="79" t="s">
        <v>4519</v>
      </c>
    </row>
    <row r="1350" spans="1:4" x14ac:dyDescent="0.2">
      <c r="A1350" s="79" t="s">
        <v>1419</v>
      </c>
      <c r="B1350" s="79" t="s">
        <v>1424</v>
      </c>
      <c r="C1350" s="79" t="s">
        <v>1428</v>
      </c>
      <c r="D1350" s="79" t="s">
        <v>4520</v>
      </c>
    </row>
    <row r="1351" spans="1:4" x14ac:dyDescent="0.2">
      <c r="A1351" s="79" t="s">
        <v>1419</v>
      </c>
      <c r="B1351" s="79" t="s">
        <v>1429</v>
      </c>
      <c r="C1351" s="79" t="s">
        <v>1430</v>
      </c>
      <c r="D1351" s="79" t="s">
        <v>4521</v>
      </c>
    </row>
    <row r="1352" spans="1:4" x14ac:dyDescent="0.2">
      <c r="A1352" s="79" t="s">
        <v>1419</v>
      </c>
      <c r="B1352" s="79" t="s">
        <v>1429</v>
      </c>
      <c r="C1352" s="79" t="s">
        <v>1431</v>
      </c>
      <c r="D1352" s="79" t="s">
        <v>4522</v>
      </c>
    </row>
    <row r="1353" spans="1:4" x14ac:dyDescent="0.2">
      <c r="A1353" s="79" t="s">
        <v>1419</v>
      </c>
      <c r="B1353" s="79" t="s">
        <v>1429</v>
      </c>
      <c r="C1353" s="79" t="s">
        <v>1432</v>
      </c>
      <c r="D1353" s="79" t="s">
        <v>4523</v>
      </c>
    </row>
    <row r="1354" spans="1:4" x14ac:dyDescent="0.2">
      <c r="A1354" s="79" t="s">
        <v>1419</v>
      </c>
      <c r="B1354" s="79" t="s">
        <v>1429</v>
      </c>
      <c r="C1354" s="79" t="s">
        <v>1433</v>
      </c>
      <c r="D1354" s="79" t="s">
        <v>4524</v>
      </c>
    </row>
    <row r="1355" spans="1:4" x14ac:dyDescent="0.2">
      <c r="A1355" s="79" t="s">
        <v>1419</v>
      </c>
      <c r="B1355" s="79" t="s">
        <v>1429</v>
      </c>
      <c r="C1355" s="79" t="s">
        <v>423</v>
      </c>
      <c r="D1355" s="79" t="s">
        <v>4525</v>
      </c>
    </row>
    <row r="1356" spans="1:4" x14ac:dyDescent="0.2">
      <c r="A1356" s="79" t="s">
        <v>1419</v>
      </c>
      <c r="B1356" s="79" t="s">
        <v>1434</v>
      </c>
      <c r="C1356" s="79" t="s">
        <v>1277</v>
      </c>
      <c r="D1356" s="79" t="s">
        <v>4526</v>
      </c>
    </row>
    <row r="1357" spans="1:4" x14ac:dyDescent="0.2">
      <c r="A1357" s="79" t="s">
        <v>1419</v>
      </c>
      <c r="B1357" s="79" t="s">
        <v>1434</v>
      </c>
      <c r="C1357" s="79" t="s">
        <v>423</v>
      </c>
      <c r="D1357" s="79" t="s">
        <v>4527</v>
      </c>
    </row>
    <row r="1358" spans="1:4" x14ac:dyDescent="0.2">
      <c r="A1358" s="79" t="s">
        <v>1419</v>
      </c>
      <c r="B1358" s="79" t="s">
        <v>1435</v>
      </c>
      <c r="C1358" s="79"/>
      <c r="D1358" s="79" t="s">
        <v>4528</v>
      </c>
    </row>
    <row r="1359" spans="1:4" x14ac:dyDescent="0.2">
      <c r="A1359" s="79" t="s">
        <v>1419</v>
      </c>
      <c r="B1359" s="79" t="s">
        <v>1435</v>
      </c>
      <c r="C1359" s="79" t="s">
        <v>1436</v>
      </c>
      <c r="D1359" s="79" t="s">
        <v>4529</v>
      </c>
    </row>
    <row r="1360" spans="1:4" x14ac:dyDescent="0.2">
      <c r="A1360" s="79" t="s">
        <v>1419</v>
      </c>
      <c r="B1360" s="79" t="s">
        <v>1435</v>
      </c>
      <c r="C1360" s="79" t="s">
        <v>1437</v>
      </c>
      <c r="D1360" s="79" t="s">
        <v>4530</v>
      </c>
    </row>
    <row r="1361" spans="1:4" x14ac:dyDescent="0.2">
      <c r="A1361" s="79" t="s">
        <v>1419</v>
      </c>
      <c r="B1361" s="79" t="s">
        <v>1435</v>
      </c>
      <c r="C1361" s="79" t="s">
        <v>423</v>
      </c>
      <c r="D1361" s="79" t="s">
        <v>4531</v>
      </c>
    </row>
    <row r="1362" spans="1:4" x14ac:dyDescent="0.2">
      <c r="A1362" s="79" t="s">
        <v>1419</v>
      </c>
      <c r="B1362" s="79" t="s">
        <v>1435</v>
      </c>
      <c r="C1362" s="79" t="s">
        <v>1438</v>
      </c>
      <c r="D1362" s="79" t="s">
        <v>4532</v>
      </c>
    </row>
    <row r="1363" spans="1:4" x14ac:dyDescent="0.2">
      <c r="A1363" s="79" t="s">
        <v>1419</v>
      </c>
      <c r="B1363" s="79" t="s">
        <v>1165</v>
      </c>
      <c r="C1363" s="79" t="s">
        <v>1439</v>
      </c>
      <c r="D1363" s="79" t="s">
        <v>4533</v>
      </c>
    </row>
    <row r="1364" spans="1:4" x14ac:dyDescent="0.2">
      <c r="A1364" s="79" t="s">
        <v>1419</v>
      </c>
      <c r="B1364" s="79" t="s">
        <v>1165</v>
      </c>
      <c r="C1364" s="79" t="s">
        <v>6364</v>
      </c>
      <c r="D1364" s="79" t="s">
        <v>6365</v>
      </c>
    </row>
    <row r="1365" spans="1:4" x14ac:dyDescent="0.2">
      <c r="A1365" s="79" t="s">
        <v>1419</v>
      </c>
      <c r="B1365" s="79" t="s">
        <v>1165</v>
      </c>
      <c r="C1365" s="79" t="s">
        <v>1124</v>
      </c>
      <c r="D1365" s="79" t="s">
        <v>4534</v>
      </c>
    </row>
    <row r="1366" spans="1:4" x14ac:dyDescent="0.2">
      <c r="A1366" s="79" t="s">
        <v>1419</v>
      </c>
      <c r="B1366" s="79" t="s">
        <v>1165</v>
      </c>
      <c r="C1366" s="79" t="s">
        <v>1440</v>
      </c>
      <c r="D1366" s="79" t="s">
        <v>4535</v>
      </c>
    </row>
    <row r="1367" spans="1:4" x14ac:dyDescent="0.2">
      <c r="A1367" s="79" t="s">
        <v>1419</v>
      </c>
      <c r="B1367" s="79" t="s">
        <v>1165</v>
      </c>
      <c r="C1367" s="79" t="s">
        <v>423</v>
      </c>
      <c r="D1367" s="79" t="s">
        <v>4536</v>
      </c>
    </row>
    <row r="1368" spans="1:4" x14ac:dyDescent="0.2">
      <c r="A1368" s="79" t="s">
        <v>1419</v>
      </c>
      <c r="B1368" s="79" t="s">
        <v>423</v>
      </c>
      <c r="C1368" s="79" t="s">
        <v>423</v>
      </c>
      <c r="D1368" s="79" t="s">
        <v>4537</v>
      </c>
    </row>
    <row r="1369" spans="1:4" x14ac:dyDescent="0.2">
      <c r="A1369" s="79" t="s">
        <v>431</v>
      </c>
      <c r="B1369" s="79"/>
      <c r="C1369" s="79"/>
      <c r="D1369" s="79" t="s">
        <v>431</v>
      </c>
    </row>
    <row r="1370" spans="1:4" x14ac:dyDescent="0.2">
      <c r="A1370" s="79" t="s">
        <v>431</v>
      </c>
      <c r="B1370" s="79" t="s">
        <v>1441</v>
      </c>
      <c r="C1370" s="79" t="s">
        <v>1442</v>
      </c>
      <c r="D1370" s="79" t="s">
        <v>4538</v>
      </c>
    </row>
    <row r="1371" spans="1:4" x14ac:dyDescent="0.2">
      <c r="A1371" s="79" t="s">
        <v>431</v>
      </c>
      <c r="B1371" s="79" t="s">
        <v>1441</v>
      </c>
      <c r="C1371" s="79" t="s">
        <v>2825</v>
      </c>
      <c r="D1371" s="79" t="s">
        <v>4539</v>
      </c>
    </row>
    <row r="1372" spans="1:4" x14ac:dyDescent="0.2">
      <c r="A1372" s="79" t="s">
        <v>431</v>
      </c>
      <c r="B1372" s="79" t="s">
        <v>1441</v>
      </c>
      <c r="C1372" s="79" t="s">
        <v>1443</v>
      </c>
      <c r="D1372" s="79" t="s">
        <v>4540</v>
      </c>
    </row>
    <row r="1373" spans="1:4" x14ac:dyDescent="0.2">
      <c r="A1373" s="79" t="s">
        <v>431</v>
      </c>
      <c r="B1373" s="79" t="s">
        <v>1441</v>
      </c>
      <c r="C1373" s="79" t="s">
        <v>1444</v>
      </c>
      <c r="D1373" s="79" t="s">
        <v>4541</v>
      </c>
    </row>
    <row r="1374" spans="1:4" x14ac:dyDescent="0.2">
      <c r="A1374" s="79" t="s">
        <v>431</v>
      </c>
      <c r="B1374" s="79" t="s">
        <v>1441</v>
      </c>
      <c r="C1374" s="79" t="s">
        <v>423</v>
      </c>
      <c r="D1374" s="79" t="s">
        <v>4542</v>
      </c>
    </row>
    <row r="1375" spans="1:4" x14ac:dyDescent="0.2">
      <c r="A1375" s="79" t="s">
        <v>431</v>
      </c>
      <c r="B1375" s="79" t="s">
        <v>1441</v>
      </c>
      <c r="C1375" s="79" t="s">
        <v>1445</v>
      </c>
      <c r="D1375" s="79" t="s">
        <v>4543</v>
      </c>
    </row>
    <row r="1376" spans="1:4" x14ac:dyDescent="0.2">
      <c r="A1376" s="79" t="s">
        <v>431</v>
      </c>
      <c r="B1376" s="79" t="s">
        <v>1446</v>
      </c>
      <c r="C1376" s="79"/>
      <c r="D1376" s="79" t="s">
        <v>4544</v>
      </c>
    </row>
    <row r="1377" spans="1:4" x14ac:dyDescent="0.2">
      <c r="A1377" s="79" t="s">
        <v>431</v>
      </c>
      <c r="B1377" s="79" t="s">
        <v>1446</v>
      </c>
      <c r="C1377" s="79" t="s">
        <v>1447</v>
      </c>
      <c r="D1377" s="79" t="s">
        <v>4545</v>
      </c>
    </row>
    <row r="1378" spans="1:4" x14ac:dyDescent="0.2">
      <c r="A1378" s="79" t="s">
        <v>431</v>
      </c>
      <c r="B1378" s="79" t="s">
        <v>1446</v>
      </c>
      <c r="C1378" s="79" t="s">
        <v>1448</v>
      </c>
      <c r="D1378" s="79" t="s">
        <v>4546</v>
      </c>
    </row>
    <row r="1379" spans="1:4" x14ac:dyDescent="0.2">
      <c r="A1379" s="79" t="s">
        <v>431</v>
      </c>
      <c r="B1379" s="79" t="s">
        <v>1446</v>
      </c>
      <c r="C1379" s="79" t="s">
        <v>1449</v>
      </c>
      <c r="D1379" s="79" t="s">
        <v>4547</v>
      </c>
    </row>
    <row r="1380" spans="1:4" x14ac:dyDescent="0.2">
      <c r="A1380" s="79" t="s">
        <v>431</v>
      </c>
      <c r="B1380" s="79" t="s">
        <v>1446</v>
      </c>
      <c r="C1380" s="79" t="s">
        <v>1450</v>
      </c>
      <c r="D1380" s="79" t="s">
        <v>4548</v>
      </c>
    </row>
    <row r="1381" spans="1:4" x14ac:dyDescent="0.2">
      <c r="A1381" s="79" t="s">
        <v>431</v>
      </c>
      <c r="B1381" s="79" t="s">
        <v>1446</v>
      </c>
      <c r="C1381" s="79" t="s">
        <v>423</v>
      </c>
      <c r="D1381" s="79" t="s">
        <v>4549</v>
      </c>
    </row>
    <row r="1382" spans="1:4" x14ac:dyDescent="0.2">
      <c r="A1382" s="79" t="s">
        <v>431</v>
      </c>
      <c r="B1382" s="79" t="s">
        <v>1446</v>
      </c>
      <c r="C1382" s="79" t="s">
        <v>1451</v>
      </c>
      <c r="D1382" s="79" t="s">
        <v>4550</v>
      </c>
    </row>
    <row r="1383" spans="1:4" x14ac:dyDescent="0.2">
      <c r="A1383" s="79" t="s">
        <v>431</v>
      </c>
      <c r="B1383" s="79" t="s">
        <v>1452</v>
      </c>
      <c r="C1383" s="79"/>
      <c r="D1383" s="79" t="s">
        <v>4551</v>
      </c>
    </row>
    <row r="1384" spans="1:4" x14ac:dyDescent="0.2">
      <c r="A1384" s="79" t="s">
        <v>431</v>
      </c>
      <c r="B1384" s="79" t="s">
        <v>1452</v>
      </c>
      <c r="C1384" s="79" t="s">
        <v>1453</v>
      </c>
      <c r="D1384" s="79" t="s">
        <v>4552</v>
      </c>
    </row>
    <row r="1385" spans="1:4" x14ac:dyDescent="0.2">
      <c r="A1385" s="79" t="s">
        <v>431</v>
      </c>
      <c r="B1385" s="79" t="s">
        <v>1452</v>
      </c>
      <c r="C1385" s="79" t="s">
        <v>1454</v>
      </c>
      <c r="D1385" s="79" t="s">
        <v>4553</v>
      </c>
    </row>
    <row r="1386" spans="1:4" x14ac:dyDescent="0.2">
      <c r="A1386" s="79" t="s">
        <v>431</v>
      </c>
      <c r="B1386" s="79" t="s">
        <v>1452</v>
      </c>
      <c r="C1386" s="79" t="s">
        <v>1455</v>
      </c>
      <c r="D1386" s="79" t="s">
        <v>4554</v>
      </c>
    </row>
    <row r="1387" spans="1:4" x14ac:dyDescent="0.2">
      <c r="A1387" s="79" t="s">
        <v>431</v>
      </c>
      <c r="B1387" s="79" t="s">
        <v>1452</v>
      </c>
      <c r="C1387" s="79" t="s">
        <v>1456</v>
      </c>
      <c r="D1387" s="79" t="s">
        <v>4555</v>
      </c>
    </row>
    <row r="1388" spans="1:4" x14ac:dyDescent="0.2">
      <c r="A1388" s="79" t="s">
        <v>431</v>
      </c>
      <c r="B1388" s="79" t="s">
        <v>1452</v>
      </c>
      <c r="C1388" s="79" t="s">
        <v>1457</v>
      </c>
      <c r="D1388" s="79" t="s">
        <v>4556</v>
      </c>
    </row>
    <row r="1389" spans="1:4" x14ac:dyDescent="0.2">
      <c r="A1389" s="79" t="s">
        <v>431</v>
      </c>
      <c r="B1389" s="79" t="s">
        <v>1452</v>
      </c>
      <c r="C1389" s="79" t="s">
        <v>1458</v>
      </c>
      <c r="D1389" s="79" t="s">
        <v>4557</v>
      </c>
    </row>
    <row r="1390" spans="1:4" x14ac:dyDescent="0.2">
      <c r="A1390" s="79" t="s">
        <v>431</v>
      </c>
      <c r="B1390" s="79" t="s">
        <v>1452</v>
      </c>
      <c r="C1390" s="79" t="s">
        <v>1459</v>
      </c>
      <c r="D1390" s="79" t="s">
        <v>4558</v>
      </c>
    </row>
    <row r="1391" spans="1:4" x14ac:dyDescent="0.2">
      <c r="A1391" s="79" t="s">
        <v>431</v>
      </c>
      <c r="B1391" s="79" t="s">
        <v>1452</v>
      </c>
      <c r="C1391" s="79" t="s">
        <v>1460</v>
      </c>
      <c r="D1391" s="79" t="s">
        <v>4559</v>
      </c>
    </row>
    <row r="1392" spans="1:4" x14ac:dyDescent="0.2">
      <c r="A1392" s="79" t="s">
        <v>431</v>
      </c>
      <c r="B1392" s="79" t="s">
        <v>1452</v>
      </c>
      <c r="C1392" s="79" t="s">
        <v>1461</v>
      </c>
      <c r="D1392" s="79" t="s">
        <v>4560</v>
      </c>
    </row>
    <row r="1393" spans="1:4" x14ac:dyDescent="0.2">
      <c r="A1393" s="79" t="s">
        <v>431</v>
      </c>
      <c r="B1393" s="79" t="s">
        <v>1452</v>
      </c>
      <c r="C1393" s="79" t="s">
        <v>1462</v>
      </c>
      <c r="D1393" s="79" t="s">
        <v>4561</v>
      </c>
    </row>
    <row r="1394" spans="1:4" x14ac:dyDescent="0.2">
      <c r="A1394" s="79" t="s">
        <v>431</v>
      </c>
      <c r="B1394" s="79" t="s">
        <v>1452</v>
      </c>
      <c r="C1394" s="79" t="s">
        <v>1463</v>
      </c>
      <c r="D1394" s="79" t="s">
        <v>4562</v>
      </c>
    </row>
    <row r="1395" spans="1:4" x14ac:dyDescent="0.2">
      <c r="A1395" s="79" t="s">
        <v>431</v>
      </c>
      <c r="B1395" s="79" t="s">
        <v>1452</v>
      </c>
      <c r="C1395" s="79" t="s">
        <v>423</v>
      </c>
      <c r="D1395" s="79" t="s">
        <v>4563</v>
      </c>
    </row>
    <row r="1396" spans="1:4" x14ac:dyDescent="0.2">
      <c r="A1396" s="79" t="s">
        <v>431</v>
      </c>
      <c r="B1396" s="79" t="s">
        <v>1464</v>
      </c>
      <c r="C1396" s="79" t="s">
        <v>4564</v>
      </c>
      <c r="D1396" s="79" t="s">
        <v>4565</v>
      </c>
    </row>
    <row r="1397" spans="1:4" x14ac:dyDescent="0.2">
      <c r="A1397" s="79" t="s">
        <v>431</v>
      </c>
      <c r="B1397" s="79" t="s">
        <v>1466</v>
      </c>
      <c r="C1397" s="79"/>
      <c r="D1397" s="79" t="s">
        <v>4566</v>
      </c>
    </row>
    <row r="1398" spans="1:4" x14ac:dyDescent="0.2">
      <c r="A1398" s="79" t="s">
        <v>431</v>
      </c>
      <c r="B1398" s="79" t="s">
        <v>1466</v>
      </c>
      <c r="C1398" s="79" t="s">
        <v>1467</v>
      </c>
      <c r="D1398" s="79" t="s">
        <v>4567</v>
      </c>
    </row>
    <row r="1399" spans="1:4" x14ac:dyDescent="0.2">
      <c r="A1399" s="79" t="s">
        <v>431</v>
      </c>
      <c r="B1399" s="79" t="s">
        <v>1466</v>
      </c>
      <c r="C1399" s="79" t="s">
        <v>1468</v>
      </c>
      <c r="D1399" s="79" t="s">
        <v>4568</v>
      </c>
    </row>
    <row r="1400" spans="1:4" x14ac:dyDescent="0.2">
      <c r="A1400" s="79" t="s">
        <v>431</v>
      </c>
      <c r="B1400" s="79" t="s">
        <v>1466</v>
      </c>
      <c r="C1400" s="79" t="s">
        <v>1469</v>
      </c>
      <c r="D1400" s="79" t="s">
        <v>4569</v>
      </c>
    </row>
    <row r="1401" spans="1:4" x14ac:dyDescent="0.2">
      <c r="A1401" s="79" t="s">
        <v>431</v>
      </c>
      <c r="B1401" s="79" t="s">
        <v>1466</v>
      </c>
      <c r="C1401" s="79" t="s">
        <v>1470</v>
      </c>
      <c r="D1401" s="79" t="s">
        <v>4570</v>
      </c>
    </row>
    <row r="1402" spans="1:4" x14ac:dyDescent="0.2">
      <c r="A1402" s="79" t="s">
        <v>431</v>
      </c>
      <c r="B1402" s="79" t="s">
        <v>1466</v>
      </c>
      <c r="C1402" s="79" t="s">
        <v>1471</v>
      </c>
      <c r="D1402" s="79" t="s">
        <v>4571</v>
      </c>
    </row>
    <row r="1403" spans="1:4" x14ac:dyDescent="0.2">
      <c r="A1403" s="79" t="s">
        <v>431</v>
      </c>
      <c r="B1403" s="79" t="s">
        <v>1466</v>
      </c>
      <c r="C1403" s="79" t="s">
        <v>1472</v>
      </c>
      <c r="D1403" s="79" t="s">
        <v>4572</v>
      </c>
    </row>
    <row r="1404" spans="1:4" x14ac:dyDescent="0.2">
      <c r="A1404" s="79" t="s">
        <v>431</v>
      </c>
      <c r="B1404" s="79" t="s">
        <v>1466</v>
      </c>
      <c r="C1404" s="79" t="s">
        <v>1473</v>
      </c>
      <c r="D1404" s="79" t="s">
        <v>4573</v>
      </c>
    </row>
    <row r="1405" spans="1:4" x14ac:dyDescent="0.2">
      <c r="A1405" s="79" t="s">
        <v>431</v>
      </c>
      <c r="B1405" s="79" t="s">
        <v>1466</v>
      </c>
      <c r="C1405" s="79" t="s">
        <v>1474</v>
      </c>
      <c r="D1405" s="79" t="s">
        <v>4574</v>
      </c>
    </row>
    <row r="1406" spans="1:4" x14ac:dyDescent="0.2">
      <c r="A1406" s="79" t="s">
        <v>431</v>
      </c>
      <c r="B1406" s="79" t="s">
        <v>1466</v>
      </c>
      <c r="C1406" s="79" t="s">
        <v>1475</v>
      </c>
      <c r="D1406" s="79" t="s">
        <v>4575</v>
      </c>
    </row>
    <row r="1407" spans="1:4" x14ac:dyDescent="0.2">
      <c r="A1407" s="79" t="s">
        <v>431</v>
      </c>
      <c r="B1407" s="79" t="s">
        <v>1466</v>
      </c>
      <c r="C1407" s="79" t="s">
        <v>1476</v>
      </c>
      <c r="D1407" s="79" t="s">
        <v>4576</v>
      </c>
    </row>
    <row r="1408" spans="1:4" x14ac:dyDescent="0.2">
      <c r="A1408" s="79" t="s">
        <v>431</v>
      </c>
      <c r="B1408" s="79" t="s">
        <v>1466</v>
      </c>
      <c r="C1408" s="79" t="s">
        <v>1477</v>
      </c>
      <c r="D1408" s="79" t="s">
        <v>4577</v>
      </c>
    </row>
    <row r="1409" spans="1:4" x14ac:dyDescent="0.2">
      <c r="A1409" s="79" t="s">
        <v>431</v>
      </c>
      <c r="B1409" s="79" t="s">
        <v>1466</v>
      </c>
      <c r="C1409" s="79" t="s">
        <v>1478</v>
      </c>
      <c r="D1409" s="79" t="s">
        <v>4578</v>
      </c>
    </row>
    <row r="1410" spans="1:4" x14ac:dyDescent="0.2">
      <c r="A1410" s="79" t="s">
        <v>431</v>
      </c>
      <c r="B1410" s="79" t="s">
        <v>1466</v>
      </c>
      <c r="C1410" s="79" t="s">
        <v>1479</v>
      </c>
      <c r="D1410" s="79" t="s">
        <v>4579</v>
      </c>
    </row>
    <row r="1411" spans="1:4" x14ac:dyDescent="0.2">
      <c r="A1411" s="79" t="s">
        <v>431</v>
      </c>
      <c r="B1411" s="79" t="s">
        <v>1466</v>
      </c>
      <c r="C1411" s="79" t="s">
        <v>423</v>
      </c>
      <c r="D1411" s="79" t="s">
        <v>4580</v>
      </c>
    </row>
    <row r="1412" spans="1:4" x14ac:dyDescent="0.2">
      <c r="A1412" s="79" t="s">
        <v>431</v>
      </c>
      <c r="B1412" s="79" t="s">
        <v>1466</v>
      </c>
      <c r="C1412" s="79" t="s">
        <v>1480</v>
      </c>
      <c r="D1412" s="79" t="s">
        <v>4581</v>
      </c>
    </row>
    <row r="1413" spans="1:4" x14ac:dyDescent="0.2">
      <c r="A1413" s="79" t="s">
        <v>431</v>
      </c>
      <c r="B1413" s="79" t="s">
        <v>1466</v>
      </c>
      <c r="C1413" s="79" t="s">
        <v>1481</v>
      </c>
      <c r="D1413" s="79" t="s">
        <v>4582</v>
      </c>
    </row>
    <row r="1414" spans="1:4" x14ac:dyDescent="0.2">
      <c r="A1414" s="79" t="s">
        <v>431</v>
      </c>
      <c r="B1414" s="79" t="s">
        <v>1482</v>
      </c>
      <c r="C1414" s="79"/>
      <c r="D1414" s="79" t="s">
        <v>4583</v>
      </c>
    </row>
    <row r="1415" spans="1:4" x14ac:dyDescent="0.2">
      <c r="A1415" s="79" t="s">
        <v>431</v>
      </c>
      <c r="B1415" s="79" t="s">
        <v>1482</v>
      </c>
      <c r="C1415" s="79" t="s">
        <v>1483</v>
      </c>
      <c r="D1415" s="79" t="s">
        <v>4584</v>
      </c>
    </row>
    <row r="1416" spans="1:4" x14ac:dyDescent="0.2">
      <c r="A1416" s="79" t="s">
        <v>431</v>
      </c>
      <c r="B1416" s="79" t="s">
        <v>1482</v>
      </c>
      <c r="C1416" s="79" t="s">
        <v>1484</v>
      </c>
      <c r="D1416" s="79" t="s">
        <v>4585</v>
      </c>
    </row>
    <row r="1417" spans="1:4" x14ac:dyDescent="0.2">
      <c r="A1417" s="79" t="s">
        <v>431</v>
      </c>
      <c r="B1417" s="79" t="s">
        <v>1482</v>
      </c>
      <c r="C1417" s="79" t="s">
        <v>1485</v>
      </c>
      <c r="D1417" s="79" t="s">
        <v>4586</v>
      </c>
    </row>
    <row r="1418" spans="1:4" x14ac:dyDescent="0.2">
      <c r="A1418" s="79" t="s">
        <v>431</v>
      </c>
      <c r="B1418" s="79" t="s">
        <v>1482</v>
      </c>
      <c r="C1418" s="79" t="s">
        <v>1486</v>
      </c>
      <c r="D1418" s="79" t="s">
        <v>4587</v>
      </c>
    </row>
    <row r="1419" spans="1:4" x14ac:dyDescent="0.2">
      <c r="A1419" s="79" t="s">
        <v>431</v>
      </c>
      <c r="B1419" s="79" t="s">
        <v>1482</v>
      </c>
      <c r="C1419" s="79" t="s">
        <v>1487</v>
      </c>
      <c r="D1419" s="79" t="s">
        <v>4588</v>
      </c>
    </row>
    <row r="1420" spans="1:4" x14ac:dyDescent="0.2">
      <c r="A1420" s="79" t="s">
        <v>431</v>
      </c>
      <c r="B1420" s="79" t="s">
        <v>1482</v>
      </c>
      <c r="C1420" s="79" t="s">
        <v>1488</v>
      </c>
      <c r="D1420" s="79" t="s">
        <v>4589</v>
      </c>
    </row>
    <row r="1421" spans="1:4" x14ac:dyDescent="0.2">
      <c r="A1421" s="79" t="s">
        <v>431</v>
      </c>
      <c r="B1421" s="79" t="s">
        <v>1482</v>
      </c>
      <c r="C1421" s="79" t="s">
        <v>1489</v>
      </c>
      <c r="D1421" s="79" t="s">
        <v>4590</v>
      </c>
    </row>
    <row r="1422" spans="1:4" x14ac:dyDescent="0.2">
      <c r="A1422" s="79" t="s">
        <v>431</v>
      </c>
      <c r="B1422" s="79" t="s">
        <v>1482</v>
      </c>
      <c r="C1422" s="79" t="s">
        <v>423</v>
      </c>
      <c r="D1422" s="79" t="s">
        <v>4591</v>
      </c>
    </row>
    <row r="1423" spans="1:4" x14ac:dyDescent="0.2">
      <c r="A1423" s="79" t="s">
        <v>431</v>
      </c>
      <c r="B1423" s="79" t="s">
        <v>1490</v>
      </c>
      <c r="C1423" s="79" t="s">
        <v>1491</v>
      </c>
      <c r="D1423" s="79" t="s">
        <v>4592</v>
      </c>
    </row>
    <row r="1424" spans="1:4" x14ac:dyDescent="0.2">
      <c r="A1424" s="79" t="s">
        <v>431</v>
      </c>
      <c r="B1424" s="79" t="s">
        <v>1490</v>
      </c>
      <c r="C1424" s="79" t="s">
        <v>1492</v>
      </c>
      <c r="D1424" s="79" t="s">
        <v>4593</v>
      </c>
    </row>
    <row r="1425" spans="1:4" x14ac:dyDescent="0.2">
      <c r="A1425" s="79" t="s">
        <v>431</v>
      </c>
      <c r="B1425" s="79" t="s">
        <v>1490</v>
      </c>
      <c r="C1425" s="79" t="s">
        <v>1493</v>
      </c>
      <c r="D1425" s="79" t="s">
        <v>4594</v>
      </c>
    </row>
    <row r="1426" spans="1:4" x14ac:dyDescent="0.2">
      <c r="A1426" s="79" t="s">
        <v>431</v>
      </c>
      <c r="B1426" s="79" t="s">
        <v>1490</v>
      </c>
      <c r="C1426" s="79" t="s">
        <v>1494</v>
      </c>
      <c r="D1426" s="79" t="s">
        <v>4595</v>
      </c>
    </row>
    <row r="1427" spans="1:4" x14ac:dyDescent="0.2">
      <c r="A1427" s="79" t="s">
        <v>431</v>
      </c>
      <c r="B1427" s="79" t="s">
        <v>1490</v>
      </c>
      <c r="C1427" s="79" t="s">
        <v>423</v>
      </c>
      <c r="D1427" s="79" t="s">
        <v>4596</v>
      </c>
    </row>
    <row r="1428" spans="1:4" x14ac:dyDescent="0.2">
      <c r="A1428" s="79" t="s">
        <v>431</v>
      </c>
      <c r="B1428" s="79" t="s">
        <v>1495</v>
      </c>
      <c r="C1428" s="79" t="s">
        <v>1496</v>
      </c>
      <c r="D1428" s="79" t="s">
        <v>4597</v>
      </c>
    </row>
    <row r="1429" spans="1:4" x14ac:dyDescent="0.2">
      <c r="A1429" s="79" t="s">
        <v>431</v>
      </c>
      <c r="B1429" s="79" t="s">
        <v>1495</v>
      </c>
      <c r="C1429" s="79" t="s">
        <v>1497</v>
      </c>
      <c r="D1429" s="79" t="s">
        <v>4598</v>
      </c>
    </row>
    <row r="1430" spans="1:4" x14ac:dyDescent="0.2">
      <c r="A1430" s="79" t="s">
        <v>431</v>
      </c>
      <c r="B1430" s="79" t="s">
        <v>1495</v>
      </c>
      <c r="C1430" s="79" t="s">
        <v>1498</v>
      </c>
      <c r="D1430" s="79" t="s">
        <v>4599</v>
      </c>
    </row>
    <row r="1431" spans="1:4" x14ac:dyDescent="0.2">
      <c r="A1431" s="79" t="s">
        <v>431</v>
      </c>
      <c r="B1431" s="79" t="s">
        <v>1495</v>
      </c>
      <c r="C1431" s="79" t="s">
        <v>423</v>
      </c>
      <c r="D1431" s="79" t="s">
        <v>4600</v>
      </c>
    </row>
    <row r="1432" spans="1:4" x14ac:dyDescent="0.2">
      <c r="A1432" s="79" t="s">
        <v>431</v>
      </c>
      <c r="B1432" s="79" t="s">
        <v>1499</v>
      </c>
      <c r="C1432" s="79" t="s">
        <v>1500</v>
      </c>
      <c r="D1432" s="79" t="s">
        <v>4601</v>
      </c>
    </row>
    <row r="1433" spans="1:4" x14ac:dyDescent="0.2">
      <c r="A1433" s="79" t="s">
        <v>431</v>
      </c>
      <c r="B1433" s="79" t="s">
        <v>1499</v>
      </c>
      <c r="C1433" s="79" t="s">
        <v>1501</v>
      </c>
      <c r="D1433" s="79" t="s">
        <v>4602</v>
      </c>
    </row>
    <row r="1434" spans="1:4" x14ac:dyDescent="0.2">
      <c r="A1434" s="79" t="s">
        <v>431</v>
      </c>
      <c r="B1434" s="79" t="s">
        <v>1499</v>
      </c>
      <c r="C1434" s="79" t="s">
        <v>423</v>
      </c>
      <c r="D1434" s="79" t="s">
        <v>4603</v>
      </c>
    </row>
    <row r="1435" spans="1:4" x14ac:dyDescent="0.2">
      <c r="A1435" s="79" t="s">
        <v>431</v>
      </c>
      <c r="B1435" s="79" t="s">
        <v>1499</v>
      </c>
      <c r="C1435" s="79" t="s">
        <v>1502</v>
      </c>
      <c r="D1435" s="79" t="s">
        <v>4604</v>
      </c>
    </row>
    <row r="1436" spans="1:4" x14ac:dyDescent="0.2">
      <c r="A1436" s="79" t="s">
        <v>431</v>
      </c>
      <c r="B1436" s="79" t="s">
        <v>1503</v>
      </c>
      <c r="C1436" s="79"/>
      <c r="D1436" s="79" t="s">
        <v>4605</v>
      </c>
    </row>
    <row r="1437" spans="1:4" x14ac:dyDescent="0.2">
      <c r="A1437" s="79" t="s">
        <v>431</v>
      </c>
      <c r="B1437" s="79" t="s">
        <v>1503</v>
      </c>
      <c r="C1437" s="79" t="s">
        <v>1504</v>
      </c>
      <c r="D1437" s="79" t="s">
        <v>4606</v>
      </c>
    </row>
    <row r="1438" spans="1:4" x14ac:dyDescent="0.2">
      <c r="A1438" s="79" t="s">
        <v>431</v>
      </c>
      <c r="B1438" s="79" t="s">
        <v>1503</v>
      </c>
      <c r="C1438" s="79" t="s">
        <v>1505</v>
      </c>
      <c r="D1438" s="79" t="s">
        <v>4607</v>
      </c>
    </row>
    <row r="1439" spans="1:4" x14ac:dyDescent="0.2">
      <c r="A1439" s="79" t="s">
        <v>431</v>
      </c>
      <c r="B1439" s="79" t="s">
        <v>1503</v>
      </c>
      <c r="C1439" s="79" t="s">
        <v>1506</v>
      </c>
      <c r="D1439" s="79" t="s">
        <v>4608</v>
      </c>
    </row>
    <row r="1440" spans="1:4" x14ac:dyDescent="0.2">
      <c r="A1440" s="79" t="s">
        <v>431</v>
      </c>
      <c r="B1440" s="79" t="s">
        <v>1503</v>
      </c>
      <c r="C1440" s="79" t="s">
        <v>1507</v>
      </c>
      <c r="D1440" s="79" t="s">
        <v>4609</v>
      </c>
    </row>
    <row r="1441" spans="1:4" x14ac:dyDescent="0.2">
      <c r="A1441" s="79" t="s">
        <v>431</v>
      </c>
      <c r="B1441" s="79" t="s">
        <v>1503</v>
      </c>
      <c r="C1441" s="79" t="s">
        <v>1508</v>
      </c>
      <c r="D1441" s="79" t="s">
        <v>4610</v>
      </c>
    </row>
    <row r="1442" spans="1:4" x14ac:dyDescent="0.2">
      <c r="A1442" s="79" t="s">
        <v>431</v>
      </c>
      <c r="B1442" s="79" t="s">
        <v>1503</v>
      </c>
      <c r="C1442" s="79" t="s">
        <v>1509</v>
      </c>
      <c r="D1442" s="79" t="s">
        <v>4611</v>
      </c>
    </row>
    <row r="1443" spans="1:4" x14ac:dyDescent="0.2">
      <c r="A1443" s="79" t="s">
        <v>431</v>
      </c>
      <c r="B1443" s="79" t="s">
        <v>1503</v>
      </c>
      <c r="C1443" s="79" t="s">
        <v>1510</v>
      </c>
      <c r="D1443" s="79" t="s">
        <v>4612</v>
      </c>
    </row>
    <row r="1444" spans="1:4" x14ac:dyDescent="0.2">
      <c r="A1444" s="79" t="s">
        <v>431</v>
      </c>
      <c r="B1444" s="79" t="s">
        <v>1503</v>
      </c>
      <c r="C1444" s="79" t="s">
        <v>1511</v>
      </c>
      <c r="D1444" s="79" t="s">
        <v>4613</v>
      </c>
    </row>
    <row r="1445" spans="1:4" x14ac:dyDescent="0.2">
      <c r="A1445" s="79" t="s">
        <v>431</v>
      </c>
      <c r="B1445" s="79" t="s">
        <v>1503</v>
      </c>
      <c r="C1445" s="79" t="s">
        <v>1512</v>
      </c>
      <c r="D1445" s="79" t="s">
        <v>4614</v>
      </c>
    </row>
    <row r="1446" spans="1:4" x14ac:dyDescent="0.2">
      <c r="A1446" s="79" t="s">
        <v>431</v>
      </c>
      <c r="B1446" s="79" t="s">
        <v>1503</v>
      </c>
      <c r="C1446" s="79" t="s">
        <v>423</v>
      </c>
      <c r="D1446" s="79" t="s">
        <v>4615</v>
      </c>
    </row>
    <row r="1447" spans="1:4" x14ac:dyDescent="0.2">
      <c r="A1447" s="79" t="s">
        <v>431</v>
      </c>
      <c r="B1447" s="79" t="s">
        <v>1513</v>
      </c>
      <c r="C1447" s="79"/>
      <c r="D1447" s="79" t="s">
        <v>4616</v>
      </c>
    </row>
    <row r="1448" spans="1:4" x14ac:dyDescent="0.2">
      <c r="A1448" s="79" t="s">
        <v>431</v>
      </c>
      <c r="B1448" s="79" t="s">
        <v>1513</v>
      </c>
      <c r="C1448" s="79" t="s">
        <v>1514</v>
      </c>
      <c r="D1448" s="79" t="s">
        <v>4617</v>
      </c>
    </row>
    <row r="1449" spans="1:4" x14ac:dyDescent="0.2">
      <c r="A1449" s="79" t="s">
        <v>431</v>
      </c>
      <c r="B1449" s="79" t="s">
        <v>1513</v>
      </c>
      <c r="C1449" s="79" t="s">
        <v>1515</v>
      </c>
      <c r="D1449" s="79" t="s">
        <v>4618</v>
      </c>
    </row>
    <row r="1450" spans="1:4" x14ac:dyDescent="0.2">
      <c r="A1450" s="79" t="s">
        <v>431</v>
      </c>
      <c r="B1450" s="79" t="s">
        <v>1513</v>
      </c>
      <c r="C1450" s="79" t="s">
        <v>1516</v>
      </c>
      <c r="D1450" s="79" t="s">
        <v>4619</v>
      </c>
    </row>
    <row r="1451" spans="1:4" x14ac:dyDescent="0.2">
      <c r="A1451" s="79" t="s">
        <v>431</v>
      </c>
      <c r="B1451" s="79" t="s">
        <v>1513</v>
      </c>
      <c r="C1451" s="79" t="s">
        <v>1517</v>
      </c>
      <c r="D1451" s="79" t="s">
        <v>4620</v>
      </c>
    </row>
    <row r="1452" spans="1:4" x14ac:dyDescent="0.2">
      <c r="A1452" s="79" t="s">
        <v>431</v>
      </c>
      <c r="B1452" s="79" t="s">
        <v>1513</v>
      </c>
      <c r="C1452" s="79" t="s">
        <v>1518</v>
      </c>
      <c r="D1452" s="79" t="s">
        <v>4621</v>
      </c>
    </row>
    <row r="1453" spans="1:4" x14ac:dyDescent="0.2">
      <c r="A1453" s="79" t="s">
        <v>431</v>
      </c>
      <c r="B1453" s="79" t="s">
        <v>1513</v>
      </c>
      <c r="C1453" s="79" t="s">
        <v>423</v>
      </c>
      <c r="D1453" s="79" t="s">
        <v>4622</v>
      </c>
    </row>
    <row r="1454" spans="1:4" x14ac:dyDescent="0.2">
      <c r="A1454" s="79" t="s">
        <v>431</v>
      </c>
      <c r="B1454" s="79" t="s">
        <v>423</v>
      </c>
      <c r="C1454" s="79" t="s">
        <v>4623</v>
      </c>
      <c r="D1454" s="79" t="s">
        <v>4624</v>
      </c>
    </row>
    <row r="1455" spans="1:4" x14ac:dyDescent="0.2">
      <c r="A1455" s="79" t="s">
        <v>431</v>
      </c>
      <c r="B1455" s="79" t="s">
        <v>423</v>
      </c>
      <c r="C1455" s="79" t="s">
        <v>1465</v>
      </c>
      <c r="D1455" s="79" t="s">
        <v>4625</v>
      </c>
    </row>
    <row r="1456" spans="1:4" x14ac:dyDescent="0.2">
      <c r="A1456" s="79" t="s">
        <v>431</v>
      </c>
      <c r="B1456" s="79" t="s">
        <v>423</v>
      </c>
      <c r="C1456" s="79" t="s">
        <v>423</v>
      </c>
      <c r="D1456" s="79" t="s">
        <v>4626</v>
      </c>
    </row>
    <row r="1457" spans="1:4" x14ac:dyDescent="0.2">
      <c r="A1457" s="79" t="s">
        <v>1519</v>
      </c>
      <c r="B1457" s="79"/>
      <c r="C1457" s="79"/>
      <c r="D1457" s="79" t="s">
        <v>1519</v>
      </c>
    </row>
    <row r="1458" spans="1:4" x14ac:dyDescent="0.2">
      <c r="A1458" s="79" t="s">
        <v>1519</v>
      </c>
      <c r="B1458" s="79" t="s">
        <v>1520</v>
      </c>
      <c r="C1458" s="79" t="s">
        <v>1521</v>
      </c>
      <c r="D1458" s="79" t="s">
        <v>4627</v>
      </c>
    </row>
    <row r="1459" spans="1:4" x14ac:dyDescent="0.2">
      <c r="A1459" s="79" t="s">
        <v>1519</v>
      </c>
      <c r="B1459" s="79" t="s">
        <v>1520</v>
      </c>
      <c r="C1459" s="79" t="s">
        <v>423</v>
      </c>
      <c r="D1459" s="79" t="s">
        <v>4628</v>
      </c>
    </row>
    <row r="1460" spans="1:4" x14ac:dyDescent="0.2">
      <c r="A1460" s="79" t="s">
        <v>1519</v>
      </c>
      <c r="B1460" s="79" t="s">
        <v>423</v>
      </c>
      <c r="C1460" s="79" t="s">
        <v>1522</v>
      </c>
      <c r="D1460" s="79" t="s">
        <v>4629</v>
      </c>
    </row>
    <row r="1461" spans="1:4" x14ac:dyDescent="0.2">
      <c r="A1461" s="79" t="s">
        <v>1519</v>
      </c>
      <c r="B1461" s="79" t="s">
        <v>423</v>
      </c>
      <c r="C1461" s="79" t="s">
        <v>1523</v>
      </c>
      <c r="D1461" s="79" t="s">
        <v>4630</v>
      </c>
    </row>
    <row r="1462" spans="1:4" x14ac:dyDescent="0.2">
      <c r="A1462" s="79" t="s">
        <v>1519</v>
      </c>
      <c r="B1462" s="79" t="s">
        <v>423</v>
      </c>
      <c r="C1462" s="79" t="s">
        <v>423</v>
      </c>
      <c r="D1462" s="79" t="s">
        <v>4631</v>
      </c>
    </row>
    <row r="1463" spans="1:4" x14ac:dyDescent="0.2">
      <c r="A1463" s="79" t="s">
        <v>1524</v>
      </c>
      <c r="B1463" s="79"/>
      <c r="C1463" s="79"/>
      <c r="D1463" s="79" t="s">
        <v>1524</v>
      </c>
    </row>
    <row r="1464" spans="1:4" x14ac:dyDescent="0.2">
      <c r="A1464" s="79" t="s">
        <v>1524</v>
      </c>
      <c r="B1464" s="79" t="s">
        <v>782</v>
      </c>
      <c r="C1464" s="79"/>
      <c r="D1464" s="79" t="s">
        <v>4632</v>
      </c>
    </row>
    <row r="1465" spans="1:4" x14ac:dyDescent="0.2">
      <c r="A1465" s="79" t="s">
        <v>1524</v>
      </c>
      <c r="B1465" s="79" t="s">
        <v>782</v>
      </c>
      <c r="C1465" s="79" t="s">
        <v>1525</v>
      </c>
      <c r="D1465" s="79" t="s">
        <v>4633</v>
      </c>
    </row>
    <row r="1466" spans="1:4" x14ac:dyDescent="0.2">
      <c r="A1466" s="79" t="s">
        <v>1524</v>
      </c>
      <c r="B1466" s="79" t="s">
        <v>782</v>
      </c>
      <c r="C1466" s="79" t="s">
        <v>1526</v>
      </c>
      <c r="D1466" s="79" t="s">
        <v>4634</v>
      </c>
    </row>
    <row r="1467" spans="1:4" x14ac:dyDescent="0.2">
      <c r="A1467" s="79" t="s">
        <v>1524</v>
      </c>
      <c r="B1467" s="79" t="s">
        <v>782</v>
      </c>
      <c r="C1467" s="79" t="s">
        <v>1527</v>
      </c>
      <c r="D1467" s="79" t="s">
        <v>4635</v>
      </c>
    </row>
    <row r="1468" spans="1:4" x14ac:dyDescent="0.2">
      <c r="A1468" s="79" t="s">
        <v>1524</v>
      </c>
      <c r="B1468" s="79" t="s">
        <v>782</v>
      </c>
      <c r="C1468" s="79" t="s">
        <v>1528</v>
      </c>
      <c r="D1468" s="79" t="s">
        <v>4636</v>
      </c>
    </row>
    <row r="1469" spans="1:4" x14ac:dyDescent="0.2">
      <c r="A1469" s="79" t="s">
        <v>1524</v>
      </c>
      <c r="B1469" s="79" t="s">
        <v>782</v>
      </c>
      <c r="C1469" s="79" t="s">
        <v>423</v>
      </c>
      <c r="D1469" s="79" t="s">
        <v>4637</v>
      </c>
    </row>
    <row r="1470" spans="1:4" x14ac:dyDescent="0.2">
      <c r="A1470" s="79" t="s">
        <v>1524</v>
      </c>
      <c r="B1470" s="79" t="s">
        <v>782</v>
      </c>
      <c r="C1470" s="79" t="s">
        <v>1529</v>
      </c>
      <c r="D1470" s="79" t="s">
        <v>4638</v>
      </c>
    </row>
    <row r="1471" spans="1:4" x14ac:dyDescent="0.2">
      <c r="A1471" s="79" t="s">
        <v>1524</v>
      </c>
      <c r="B1471" s="79" t="s">
        <v>1530</v>
      </c>
      <c r="C1471" s="79"/>
      <c r="D1471" s="79" t="s">
        <v>6366</v>
      </c>
    </row>
    <row r="1472" spans="1:4" x14ac:dyDescent="0.2">
      <c r="A1472" s="79" t="s">
        <v>1524</v>
      </c>
      <c r="B1472" s="79" t="s">
        <v>1530</v>
      </c>
      <c r="C1472" s="79" t="s">
        <v>1531</v>
      </c>
      <c r="D1472" s="79" t="s">
        <v>4639</v>
      </c>
    </row>
    <row r="1473" spans="1:4" x14ac:dyDescent="0.2">
      <c r="A1473" s="79" t="s">
        <v>1524</v>
      </c>
      <c r="B1473" s="79" t="s">
        <v>1530</v>
      </c>
      <c r="C1473" s="79" t="s">
        <v>1532</v>
      </c>
      <c r="D1473" s="79" t="s">
        <v>4640</v>
      </c>
    </row>
    <row r="1474" spans="1:4" x14ac:dyDescent="0.2">
      <c r="A1474" s="79" t="s">
        <v>1524</v>
      </c>
      <c r="B1474" s="79" t="s">
        <v>1530</v>
      </c>
      <c r="C1474" s="79" t="s">
        <v>1533</v>
      </c>
      <c r="D1474" s="79" t="s">
        <v>4641</v>
      </c>
    </row>
    <row r="1475" spans="1:4" x14ac:dyDescent="0.2">
      <c r="A1475" s="79" t="s">
        <v>1524</v>
      </c>
      <c r="B1475" s="79" t="s">
        <v>1530</v>
      </c>
      <c r="C1475" s="79" t="s">
        <v>1534</v>
      </c>
      <c r="D1475" s="79" t="s">
        <v>4642</v>
      </c>
    </row>
    <row r="1476" spans="1:4" x14ac:dyDescent="0.2">
      <c r="A1476" s="79" t="s">
        <v>1524</v>
      </c>
      <c r="B1476" s="79" t="s">
        <v>1530</v>
      </c>
      <c r="C1476" s="79" t="s">
        <v>1535</v>
      </c>
      <c r="D1476" s="79" t="s">
        <v>4643</v>
      </c>
    </row>
    <row r="1477" spans="1:4" x14ac:dyDescent="0.2">
      <c r="A1477" s="79" t="s">
        <v>1524</v>
      </c>
      <c r="B1477" s="79" t="s">
        <v>1530</v>
      </c>
      <c r="C1477" s="79" t="s">
        <v>423</v>
      </c>
      <c r="D1477" s="79" t="s">
        <v>4644</v>
      </c>
    </row>
    <row r="1478" spans="1:4" x14ac:dyDescent="0.2">
      <c r="A1478" s="79" t="s">
        <v>1524</v>
      </c>
      <c r="B1478" s="79" t="s">
        <v>1530</v>
      </c>
      <c r="C1478" s="79" t="s">
        <v>1536</v>
      </c>
      <c r="D1478" s="79" t="s">
        <v>4645</v>
      </c>
    </row>
    <row r="1479" spans="1:4" x14ac:dyDescent="0.2">
      <c r="A1479" s="79" t="s">
        <v>1524</v>
      </c>
      <c r="B1479" s="79" t="s">
        <v>1537</v>
      </c>
      <c r="C1479" s="79"/>
      <c r="D1479" s="79" t="s">
        <v>4646</v>
      </c>
    </row>
    <row r="1480" spans="1:4" x14ac:dyDescent="0.2">
      <c r="A1480" s="79" t="s">
        <v>1524</v>
      </c>
      <c r="B1480" s="79" t="s">
        <v>1537</v>
      </c>
      <c r="C1480" s="79" t="s">
        <v>1538</v>
      </c>
      <c r="D1480" s="79" t="s">
        <v>4647</v>
      </c>
    </row>
    <row r="1481" spans="1:4" x14ac:dyDescent="0.2">
      <c r="A1481" s="79" t="s">
        <v>1524</v>
      </c>
      <c r="B1481" s="79" t="s">
        <v>1537</v>
      </c>
      <c r="C1481" s="79" t="s">
        <v>1539</v>
      </c>
      <c r="D1481" s="79" t="s">
        <v>4648</v>
      </c>
    </row>
    <row r="1482" spans="1:4" x14ac:dyDescent="0.2">
      <c r="A1482" s="79" t="s">
        <v>1524</v>
      </c>
      <c r="B1482" s="79" t="s">
        <v>1537</v>
      </c>
      <c r="C1482" s="79" t="s">
        <v>1540</v>
      </c>
      <c r="D1482" s="79" t="s">
        <v>4649</v>
      </c>
    </row>
    <row r="1483" spans="1:4" x14ac:dyDescent="0.2">
      <c r="A1483" s="79" t="s">
        <v>1524</v>
      </c>
      <c r="B1483" s="79" t="s">
        <v>1537</v>
      </c>
      <c r="C1483" s="79" t="s">
        <v>1541</v>
      </c>
      <c r="D1483" s="79" t="s">
        <v>4650</v>
      </c>
    </row>
    <row r="1484" spans="1:4" x14ac:dyDescent="0.2">
      <c r="A1484" s="79" t="s">
        <v>1524</v>
      </c>
      <c r="B1484" s="79" t="s">
        <v>1537</v>
      </c>
      <c r="C1484" s="79" t="s">
        <v>1542</v>
      </c>
      <c r="D1484" s="79" t="s">
        <v>4651</v>
      </c>
    </row>
    <row r="1485" spans="1:4" x14ac:dyDescent="0.2">
      <c r="A1485" s="79" t="s">
        <v>1524</v>
      </c>
      <c r="B1485" s="79" t="s">
        <v>1537</v>
      </c>
      <c r="C1485" s="79" t="s">
        <v>1543</v>
      </c>
      <c r="D1485" s="79" t="s">
        <v>4652</v>
      </c>
    </row>
    <row r="1486" spans="1:4" x14ac:dyDescent="0.2">
      <c r="A1486" s="79" t="s">
        <v>1524</v>
      </c>
      <c r="B1486" s="79" t="s">
        <v>1537</v>
      </c>
      <c r="C1486" s="79" t="s">
        <v>1544</v>
      </c>
      <c r="D1486" s="79" t="s">
        <v>4653</v>
      </c>
    </row>
    <row r="1487" spans="1:4" x14ac:dyDescent="0.2">
      <c r="A1487" s="79" t="s">
        <v>1524</v>
      </c>
      <c r="B1487" s="79" t="s">
        <v>1537</v>
      </c>
      <c r="C1487" s="79" t="s">
        <v>1545</v>
      </c>
      <c r="D1487" s="79" t="s">
        <v>4654</v>
      </c>
    </row>
    <row r="1488" spans="1:4" x14ac:dyDescent="0.2">
      <c r="A1488" s="79" t="s">
        <v>1524</v>
      </c>
      <c r="B1488" s="79" t="s">
        <v>1537</v>
      </c>
      <c r="C1488" s="79" t="s">
        <v>1546</v>
      </c>
      <c r="D1488" s="79" t="s">
        <v>4655</v>
      </c>
    </row>
    <row r="1489" spans="1:4" x14ac:dyDescent="0.2">
      <c r="A1489" s="79" t="s">
        <v>1524</v>
      </c>
      <c r="B1489" s="79" t="s">
        <v>1537</v>
      </c>
      <c r="C1489" s="79" t="s">
        <v>1547</v>
      </c>
      <c r="D1489" s="79" t="s">
        <v>4656</v>
      </c>
    </row>
    <row r="1490" spans="1:4" x14ac:dyDescent="0.2">
      <c r="A1490" s="79" t="s">
        <v>1524</v>
      </c>
      <c r="B1490" s="79" t="s">
        <v>1537</v>
      </c>
      <c r="C1490" s="79" t="s">
        <v>423</v>
      </c>
      <c r="D1490" s="79" t="s">
        <v>4657</v>
      </c>
    </row>
    <row r="1491" spans="1:4" x14ac:dyDescent="0.2">
      <c r="A1491" s="79" t="s">
        <v>1524</v>
      </c>
      <c r="B1491" s="79" t="s">
        <v>1537</v>
      </c>
      <c r="C1491" s="79" t="s">
        <v>1035</v>
      </c>
      <c r="D1491" s="79" t="s">
        <v>4658</v>
      </c>
    </row>
    <row r="1492" spans="1:4" x14ac:dyDescent="0.2">
      <c r="A1492" s="79" t="s">
        <v>1524</v>
      </c>
      <c r="B1492" s="79" t="s">
        <v>1537</v>
      </c>
      <c r="C1492" s="79" t="s">
        <v>1548</v>
      </c>
      <c r="D1492" s="79" t="s">
        <v>4659</v>
      </c>
    </row>
    <row r="1493" spans="1:4" x14ac:dyDescent="0.2">
      <c r="A1493" s="79" t="s">
        <v>1524</v>
      </c>
      <c r="B1493" s="79" t="s">
        <v>1549</v>
      </c>
      <c r="C1493" s="79" t="s">
        <v>1550</v>
      </c>
      <c r="D1493" s="79" t="s">
        <v>4660</v>
      </c>
    </row>
    <row r="1494" spans="1:4" x14ac:dyDescent="0.2">
      <c r="A1494" s="79" t="s">
        <v>1524</v>
      </c>
      <c r="B1494" s="79" t="s">
        <v>1549</v>
      </c>
      <c r="C1494" s="79" t="s">
        <v>1551</v>
      </c>
      <c r="D1494" s="79" t="s">
        <v>4661</v>
      </c>
    </row>
    <row r="1495" spans="1:4" x14ac:dyDescent="0.2">
      <c r="A1495" s="79" t="s">
        <v>1524</v>
      </c>
      <c r="B1495" s="79" t="s">
        <v>1549</v>
      </c>
      <c r="C1495" s="79" t="s">
        <v>1552</v>
      </c>
      <c r="D1495" s="79" t="s">
        <v>4662</v>
      </c>
    </row>
    <row r="1496" spans="1:4" x14ac:dyDescent="0.2">
      <c r="A1496" s="79" t="s">
        <v>1524</v>
      </c>
      <c r="B1496" s="79" t="s">
        <v>1549</v>
      </c>
      <c r="C1496" s="79" t="s">
        <v>1553</v>
      </c>
      <c r="D1496" s="79" t="s">
        <v>4663</v>
      </c>
    </row>
    <row r="1497" spans="1:4" x14ac:dyDescent="0.2">
      <c r="A1497" s="79" t="s">
        <v>1524</v>
      </c>
      <c r="B1497" s="79" t="s">
        <v>1549</v>
      </c>
      <c r="C1497" s="79" t="s">
        <v>423</v>
      </c>
      <c r="D1497" s="79" t="s">
        <v>4664</v>
      </c>
    </row>
    <row r="1498" spans="1:4" x14ac:dyDescent="0.2">
      <c r="A1498" s="79" t="s">
        <v>1524</v>
      </c>
      <c r="B1498" s="79" t="s">
        <v>1554</v>
      </c>
      <c r="C1498" s="79" t="s">
        <v>1555</v>
      </c>
      <c r="D1498" s="79" t="s">
        <v>4665</v>
      </c>
    </row>
    <row r="1499" spans="1:4" x14ac:dyDescent="0.2">
      <c r="A1499" s="79" t="s">
        <v>1524</v>
      </c>
      <c r="B1499" s="79" t="s">
        <v>1554</v>
      </c>
      <c r="C1499" s="79" t="s">
        <v>390</v>
      </c>
      <c r="D1499" s="79" t="s">
        <v>4666</v>
      </c>
    </row>
    <row r="1500" spans="1:4" x14ac:dyDescent="0.2">
      <c r="A1500" s="79" t="s">
        <v>1524</v>
      </c>
      <c r="B1500" s="79" t="s">
        <v>1554</v>
      </c>
      <c r="C1500" s="79" t="s">
        <v>423</v>
      </c>
      <c r="D1500" s="79" t="s">
        <v>4667</v>
      </c>
    </row>
    <row r="1501" spans="1:4" x14ac:dyDescent="0.2">
      <c r="A1501" s="79" t="s">
        <v>1524</v>
      </c>
      <c r="B1501" s="79" t="s">
        <v>1556</v>
      </c>
      <c r="C1501" s="79" t="s">
        <v>900</v>
      </c>
      <c r="D1501" s="79" t="s">
        <v>4668</v>
      </c>
    </row>
    <row r="1502" spans="1:4" x14ac:dyDescent="0.2">
      <c r="A1502" s="79" t="s">
        <v>1524</v>
      </c>
      <c r="B1502" s="79" t="s">
        <v>1556</v>
      </c>
      <c r="C1502" s="79" t="s">
        <v>1557</v>
      </c>
      <c r="D1502" s="79" t="s">
        <v>4669</v>
      </c>
    </row>
    <row r="1503" spans="1:4" x14ac:dyDescent="0.2">
      <c r="A1503" s="79" t="s">
        <v>1524</v>
      </c>
      <c r="B1503" s="79" t="s">
        <v>1558</v>
      </c>
      <c r="C1503" s="79"/>
      <c r="D1503" s="79" t="s">
        <v>4670</v>
      </c>
    </row>
    <row r="1504" spans="1:4" x14ac:dyDescent="0.2">
      <c r="A1504" s="79" t="s">
        <v>1524</v>
      </c>
      <c r="B1504" s="79" t="s">
        <v>1558</v>
      </c>
      <c r="C1504" s="79" t="s">
        <v>1559</v>
      </c>
      <c r="D1504" s="79" t="s">
        <v>4671</v>
      </c>
    </row>
    <row r="1505" spans="1:4" x14ac:dyDescent="0.2">
      <c r="A1505" s="79" t="s">
        <v>1524</v>
      </c>
      <c r="B1505" s="79" t="s">
        <v>1558</v>
      </c>
      <c r="C1505" s="79" t="s">
        <v>1560</v>
      </c>
      <c r="D1505" s="79" t="s">
        <v>4672</v>
      </c>
    </row>
    <row r="1506" spans="1:4" x14ac:dyDescent="0.2">
      <c r="A1506" s="79" t="s">
        <v>1524</v>
      </c>
      <c r="B1506" s="79" t="s">
        <v>1558</v>
      </c>
      <c r="C1506" s="79" t="s">
        <v>1561</v>
      </c>
      <c r="D1506" s="79" t="s">
        <v>4673</v>
      </c>
    </row>
    <row r="1507" spans="1:4" x14ac:dyDescent="0.2">
      <c r="A1507" s="79" t="s">
        <v>1524</v>
      </c>
      <c r="B1507" s="79" t="s">
        <v>1558</v>
      </c>
      <c r="C1507" s="79" t="s">
        <v>1562</v>
      </c>
      <c r="D1507" s="79" t="s">
        <v>4674</v>
      </c>
    </row>
    <row r="1508" spans="1:4" x14ac:dyDescent="0.2">
      <c r="A1508" s="79" t="s">
        <v>1524</v>
      </c>
      <c r="B1508" s="79" t="s">
        <v>1558</v>
      </c>
      <c r="C1508" s="79" t="s">
        <v>423</v>
      </c>
      <c r="D1508" s="79" t="s">
        <v>4675</v>
      </c>
    </row>
    <row r="1509" spans="1:4" x14ac:dyDescent="0.2">
      <c r="A1509" s="79" t="s">
        <v>1524</v>
      </c>
      <c r="B1509" s="79" t="s">
        <v>838</v>
      </c>
      <c r="C1509" s="79" t="s">
        <v>1563</v>
      </c>
      <c r="D1509" s="79" t="s">
        <v>4676</v>
      </c>
    </row>
    <row r="1510" spans="1:4" x14ac:dyDescent="0.2">
      <c r="A1510" s="79" t="s">
        <v>1524</v>
      </c>
      <c r="B1510" s="79" t="s">
        <v>838</v>
      </c>
      <c r="C1510" s="79" t="s">
        <v>1564</v>
      </c>
      <c r="D1510" s="79" t="s">
        <v>4677</v>
      </c>
    </row>
    <row r="1511" spans="1:4" x14ac:dyDescent="0.2">
      <c r="A1511" s="79" t="s">
        <v>1524</v>
      </c>
      <c r="B1511" s="79" t="s">
        <v>838</v>
      </c>
      <c r="C1511" s="79" t="s">
        <v>2832</v>
      </c>
      <c r="D1511" s="79" t="s">
        <v>4678</v>
      </c>
    </row>
    <row r="1512" spans="1:4" x14ac:dyDescent="0.2">
      <c r="A1512" s="79" t="s">
        <v>1524</v>
      </c>
      <c r="B1512" s="79" t="s">
        <v>1565</v>
      </c>
      <c r="C1512" s="79" t="s">
        <v>1566</v>
      </c>
      <c r="D1512" s="79" t="s">
        <v>4679</v>
      </c>
    </row>
    <row r="1513" spans="1:4" x14ac:dyDescent="0.2">
      <c r="A1513" s="79" t="s">
        <v>1524</v>
      </c>
      <c r="B1513" s="79" t="s">
        <v>1565</v>
      </c>
      <c r="C1513" s="79" t="s">
        <v>423</v>
      </c>
      <c r="D1513" s="79" t="s">
        <v>4680</v>
      </c>
    </row>
    <row r="1514" spans="1:4" x14ac:dyDescent="0.2">
      <c r="A1514" s="79" t="s">
        <v>1524</v>
      </c>
      <c r="B1514" s="79" t="s">
        <v>1565</v>
      </c>
      <c r="C1514" s="79" t="s">
        <v>1567</v>
      </c>
      <c r="D1514" s="79" t="s">
        <v>4681</v>
      </c>
    </row>
    <row r="1515" spans="1:4" x14ac:dyDescent="0.2">
      <c r="A1515" s="79" t="s">
        <v>1524</v>
      </c>
      <c r="B1515" s="79" t="s">
        <v>1568</v>
      </c>
      <c r="C1515" s="79"/>
      <c r="D1515" s="79" t="s">
        <v>4682</v>
      </c>
    </row>
    <row r="1516" spans="1:4" x14ac:dyDescent="0.2">
      <c r="A1516" s="79" t="s">
        <v>1524</v>
      </c>
      <c r="B1516" s="79" t="s">
        <v>1568</v>
      </c>
      <c r="C1516" s="79" t="s">
        <v>1569</v>
      </c>
      <c r="D1516" s="79" t="s">
        <v>4683</v>
      </c>
    </row>
    <row r="1517" spans="1:4" x14ac:dyDescent="0.2">
      <c r="A1517" s="79" t="s">
        <v>1524</v>
      </c>
      <c r="B1517" s="79" t="s">
        <v>1568</v>
      </c>
      <c r="C1517" s="79" t="s">
        <v>1570</v>
      </c>
      <c r="D1517" s="79" t="s">
        <v>4684</v>
      </c>
    </row>
    <row r="1518" spans="1:4" x14ac:dyDescent="0.2">
      <c r="A1518" s="79" t="s">
        <v>1524</v>
      </c>
      <c r="B1518" s="79" t="s">
        <v>1568</v>
      </c>
      <c r="C1518" s="79" t="s">
        <v>1571</v>
      </c>
      <c r="D1518" s="79" t="s">
        <v>4685</v>
      </c>
    </row>
    <row r="1519" spans="1:4" x14ac:dyDescent="0.2">
      <c r="A1519" s="79" t="s">
        <v>1524</v>
      </c>
      <c r="B1519" s="79" t="s">
        <v>1568</v>
      </c>
      <c r="C1519" s="79" t="s">
        <v>1572</v>
      </c>
      <c r="D1519" s="79" t="s">
        <v>4686</v>
      </c>
    </row>
    <row r="1520" spans="1:4" x14ac:dyDescent="0.2">
      <c r="A1520" s="79" t="s">
        <v>1524</v>
      </c>
      <c r="B1520" s="79" t="s">
        <v>1568</v>
      </c>
      <c r="C1520" s="79" t="s">
        <v>1573</v>
      </c>
      <c r="D1520" s="79" t="s">
        <v>4687</v>
      </c>
    </row>
    <row r="1521" spans="1:4" x14ac:dyDescent="0.2">
      <c r="A1521" s="79" t="s">
        <v>1524</v>
      </c>
      <c r="B1521" s="79" t="s">
        <v>1568</v>
      </c>
      <c r="C1521" s="79" t="s">
        <v>1574</v>
      </c>
      <c r="D1521" s="79" t="s">
        <v>4688</v>
      </c>
    </row>
    <row r="1522" spans="1:4" x14ac:dyDescent="0.2">
      <c r="A1522" s="79" t="s">
        <v>1524</v>
      </c>
      <c r="B1522" s="79" t="s">
        <v>1568</v>
      </c>
      <c r="C1522" s="79" t="s">
        <v>1575</v>
      </c>
      <c r="D1522" s="79" t="s">
        <v>4689</v>
      </c>
    </row>
    <row r="1523" spans="1:4" x14ac:dyDescent="0.2">
      <c r="A1523" s="79" t="s">
        <v>1524</v>
      </c>
      <c r="B1523" s="79" t="s">
        <v>1568</v>
      </c>
      <c r="C1523" s="79" t="s">
        <v>1576</v>
      </c>
      <c r="D1523" s="79" t="s">
        <v>4690</v>
      </c>
    </row>
    <row r="1524" spans="1:4" x14ac:dyDescent="0.2">
      <c r="A1524" s="79" t="s">
        <v>1524</v>
      </c>
      <c r="B1524" s="79" t="s">
        <v>1568</v>
      </c>
      <c r="C1524" s="79" t="s">
        <v>1577</v>
      </c>
      <c r="D1524" s="79" t="s">
        <v>4691</v>
      </c>
    </row>
    <row r="1525" spans="1:4" x14ac:dyDescent="0.2">
      <c r="A1525" s="79" t="s">
        <v>1524</v>
      </c>
      <c r="B1525" s="79" t="s">
        <v>1568</v>
      </c>
      <c r="C1525" s="79" t="s">
        <v>1578</v>
      </c>
      <c r="D1525" s="79" t="s">
        <v>4692</v>
      </c>
    </row>
    <row r="1526" spans="1:4" x14ac:dyDescent="0.2">
      <c r="A1526" s="79" t="s">
        <v>1524</v>
      </c>
      <c r="B1526" s="79" t="s">
        <v>1568</v>
      </c>
      <c r="C1526" s="79" t="s">
        <v>1579</v>
      </c>
      <c r="D1526" s="79" t="s">
        <v>4693</v>
      </c>
    </row>
    <row r="1527" spans="1:4" x14ac:dyDescent="0.2">
      <c r="A1527" s="79" t="s">
        <v>1524</v>
      </c>
      <c r="B1527" s="79" t="s">
        <v>1568</v>
      </c>
      <c r="C1527" s="79" t="s">
        <v>1580</v>
      </c>
      <c r="D1527" s="79" t="s">
        <v>4694</v>
      </c>
    </row>
    <row r="1528" spans="1:4" x14ac:dyDescent="0.2">
      <c r="A1528" s="79" t="s">
        <v>1524</v>
      </c>
      <c r="B1528" s="79" t="s">
        <v>1568</v>
      </c>
      <c r="C1528" s="79" t="s">
        <v>1581</v>
      </c>
      <c r="D1528" s="79" t="s">
        <v>4695</v>
      </c>
    </row>
    <row r="1529" spans="1:4" x14ac:dyDescent="0.2">
      <c r="A1529" s="79" t="s">
        <v>1524</v>
      </c>
      <c r="B1529" s="79" t="s">
        <v>1568</v>
      </c>
      <c r="C1529" s="79" t="s">
        <v>1582</v>
      </c>
      <c r="D1529" s="79" t="s">
        <v>4696</v>
      </c>
    </row>
    <row r="1530" spans="1:4" x14ac:dyDescent="0.2">
      <c r="A1530" s="79" t="s">
        <v>1524</v>
      </c>
      <c r="B1530" s="79" t="s">
        <v>1568</v>
      </c>
      <c r="C1530" s="79" t="s">
        <v>1583</v>
      </c>
      <c r="D1530" s="79" t="s">
        <v>4697</v>
      </c>
    </row>
    <row r="1531" spans="1:4" x14ac:dyDescent="0.2">
      <c r="A1531" s="79" t="s">
        <v>1524</v>
      </c>
      <c r="B1531" s="79" t="s">
        <v>1568</v>
      </c>
      <c r="C1531" s="79" t="s">
        <v>423</v>
      </c>
      <c r="D1531" s="79" t="s">
        <v>4698</v>
      </c>
    </row>
    <row r="1532" spans="1:4" x14ac:dyDescent="0.2">
      <c r="A1532" s="79" t="s">
        <v>1584</v>
      </c>
      <c r="B1532" s="79" t="s">
        <v>1585</v>
      </c>
      <c r="C1532" s="79"/>
      <c r="D1532" s="79" t="s">
        <v>4699</v>
      </c>
    </row>
    <row r="1533" spans="1:4" x14ac:dyDescent="0.2">
      <c r="A1533" s="79" t="s">
        <v>1584</v>
      </c>
      <c r="B1533" s="79" t="s">
        <v>1585</v>
      </c>
      <c r="C1533" s="79" t="s">
        <v>2758</v>
      </c>
      <c r="D1533" s="79" t="s">
        <v>4700</v>
      </c>
    </row>
    <row r="1534" spans="1:4" x14ac:dyDescent="0.2">
      <c r="A1534" s="79" t="s">
        <v>1584</v>
      </c>
      <c r="B1534" s="79" t="s">
        <v>1585</v>
      </c>
      <c r="C1534" s="79" t="s">
        <v>3823</v>
      </c>
      <c r="D1534" s="79" t="s">
        <v>4701</v>
      </c>
    </row>
    <row r="1535" spans="1:4" x14ac:dyDescent="0.2">
      <c r="A1535" s="79" t="s">
        <v>1584</v>
      </c>
      <c r="B1535" s="79" t="s">
        <v>2804</v>
      </c>
      <c r="C1535" s="79" t="s">
        <v>2758</v>
      </c>
      <c r="D1535" s="79" t="s">
        <v>4702</v>
      </c>
    </row>
    <row r="1536" spans="1:4" x14ac:dyDescent="0.2">
      <c r="A1536" s="79" t="s">
        <v>1584</v>
      </c>
      <c r="B1536" s="79" t="s">
        <v>1586</v>
      </c>
      <c r="C1536" s="79" t="s">
        <v>2758</v>
      </c>
      <c r="D1536" s="79" t="s">
        <v>4703</v>
      </c>
    </row>
    <row r="1537" spans="1:4" x14ac:dyDescent="0.2">
      <c r="A1537" s="79" t="s">
        <v>1584</v>
      </c>
      <c r="B1537" s="79" t="s">
        <v>1587</v>
      </c>
      <c r="C1537" s="79" t="s">
        <v>1588</v>
      </c>
      <c r="D1537" s="79" t="s">
        <v>4704</v>
      </c>
    </row>
    <row r="1538" spans="1:4" x14ac:dyDescent="0.2">
      <c r="A1538" s="79" t="s">
        <v>1584</v>
      </c>
      <c r="B1538" s="79" t="s">
        <v>1587</v>
      </c>
      <c r="C1538" s="79" t="s">
        <v>1589</v>
      </c>
      <c r="D1538" s="79" t="s">
        <v>4705</v>
      </c>
    </row>
    <row r="1539" spans="1:4" x14ac:dyDescent="0.2">
      <c r="A1539" s="79" t="s">
        <v>1584</v>
      </c>
      <c r="B1539" s="79" t="s">
        <v>1587</v>
      </c>
      <c r="C1539" s="79" t="s">
        <v>2758</v>
      </c>
      <c r="D1539" s="79" t="s">
        <v>4706</v>
      </c>
    </row>
    <row r="1540" spans="1:4" x14ac:dyDescent="0.2">
      <c r="A1540" s="79" t="s">
        <v>1584</v>
      </c>
      <c r="B1540" s="79" t="s">
        <v>1587</v>
      </c>
      <c r="C1540" s="79" t="s">
        <v>1590</v>
      </c>
      <c r="D1540" s="79" t="s">
        <v>4707</v>
      </c>
    </row>
    <row r="1541" spans="1:4" x14ac:dyDescent="0.2">
      <c r="A1541" s="79" t="s">
        <v>1584</v>
      </c>
      <c r="B1541" s="79" t="s">
        <v>1587</v>
      </c>
      <c r="C1541" s="79" t="s">
        <v>1591</v>
      </c>
      <c r="D1541" s="79" t="s">
        <v>4708</v>
      </c>
    </row>
    <row r="1542" spans="1:4" x14ac:dyDescent="0.2">
      <c r="A1542" s="79" t="s">
        <v>1584</v>
      </c>
      <c r="B1542" s="79" t="s">
        <v>1592</v>
      </c>
      <c r="C1542" s="79" t="s">
        <v>2758</v>
      </c>
      <c r="D1542" s="79" t="s">
        <v>4709</v>
      </c>
    </row>
    <row r="1543" spans="1:4" x14ac:dyDescent="0.2">
      <c r="A1543" s="79" t="s">
        <v>1584</v>
      </c>
      <c r="B1543" s="79" t="s">
        <v>1592</v>
      </c>
      <c r="C1543" s="79" t="s">
        <v>1593</v>
      </c>
      <c r="D1543" s="79" t="s">
        <v>4710</v>
      </c>
    </row>
    <row r="1544" spans="1:4" x14ac:dyDescent="0.2">
      <c r="A1544" s="79" t="s">
        <v>1584</v>
      </c>
      <c r="B1544" s="79" t="s">
        <v>2757</v>
      </c>
      <c r="C1544" s="79" t="s">
        <v>2758</v>
      </c>
      <c r="D1544" s="79" t="s">
        <v>4711</v>
      </c>
    </row>
    <row r="1545" spans="1:4" x14ac:dyDescent="0.2">
      <c r="A1545" s="79" t="s">
        <v>1584</v>
      </c>
      <c r="B1545" s="79" t="s">
        <v>2803</v>
      </c>
      <c r="C1545" s="79" t="s">
        <v>2758</v>
      </c>
      <c r="D1545" s="79" t="s">
        <v>4712</v>
      </c>
    </row>
    <row r="1546" spans="1:4" x14ac:dyDescent="0.2">
      <c r="A1546" s="79" t="s">
        <v>1584</v>
      </c>
      <c r="B1546" s="79" t="s">
        <v>1594</v>
      </c>
      <c r="C1546" s="79" t="s">
        <v>2758</v>
      </c>
      <c r="D1546" s="79" t="s">
        <v>4713</v>
      </c>
    </row>
    <row r="1547" spans="1:4" x14ac:dyDescent="0.2">
      <c r="A1547" s="79" t="s">
        <v>1584</v>
      </c>
      <c r="B1547" s="79" t="s">
        <v>1594</v>
      </c>
      <c r="C1547" s="79" t="s">
        <v>1595</v>
      </c>
      <c r="D1547" s="79" t="s">
        <v>4714</v>
      </c>
    </row>
    <row r="1548" spans="1:4" x14ac:dyDescent="0.2">
      <c r="A1548" s="79" t="s">
        <v>1584</v>
      </c>
      <c r="B1548" s="79" t="s">
        <v>1596</v>
      </c>
      <c r="C1548" s="79" t="s">
        <v>1597</v>
      </c>
      <c r="D1548" s="79" t="s">
        <v>4715</v>
      </c>
    </row>
    <row r="1549" spans="1:4" x14ac:dyDescent="0.2">
      <c r="A1549" s="79" t="s">
        <v>1584</v>
      </c>
      <c r="B1549" s="79" t="s">
        <v>1596</v>
      </c>
      <c r="C1549" s="79" t="s">
        <v>1598</v>
      </c>
      <c r="D1549" s="79" t="s">
        <v>4716</v>
      </c>
    </row>
    <row r="1550" spans="1:4" x14ac:dyDescent="0.2">
      <c r="A1550" s="79" t="s">
        <v>1584</v>
      </c>
      <c r="B1550" s="79" t="s">
        <v>1596</v>
      </c>
      <c r="C1550" s="79" t="s">
        <v>1599</v>
      </c>
      <c r="D1550" s="79" t="s">
        <v>4717</v>
      </c>
    </row>
    <row r="1551" spans="1:4" x14ac:dyDescent="0.2">
      <c r="A1551" s="79" t="s">
        <v>1584</v>
      </c>
      <c r="B1551" s="79" t="s">
        <v>1600</v>
      </c>
      <c r="C1551" s="79" t="s">
        <v>1598</v>
      </c>
      <c r="D1551" s="79" t="s">
        <v>4718</v>
      </c>
    </row>
    <row r="1552" spans="1:4" x14ac:dyDescent="0.2">
      <c r="A1552" s="79" t="s">
        <v>1584</v>
      </c>
      <c r="B1552" s="79" t="s">
        <v>1600</v>
      </c>
      <c r="C1552" s="79" t="s">
        <v>1599</v>
      </c>
      <c r="D1552" s="79" t="s">
        <v>4719</v>
      </c>
    </row>
    <row r="1553" spans="1:4" x14ac:dyDescent="0.2">
      <c r="A1553" s="79" t="s">
        <v>1584</v>
      </c>
      <c r="B1553" s="79" t="s">
        <v>1601</v>
      </c>
      <c r="C1553" s="79" t="s">
        <v>1602</v>
      </c>
      <c r="D1553" s="79" t="s">
        <v>4720</v>
      </c>
    </row>
    <row r="1554" spans="1:4" x14ac:dyDescent="0.2">
      <c r="A1554" s="79" t="s">
        <v>1584</v>
      </c>
      <c r="B1554" s="79" t="s">
        <v>1601</v>
      </c>
      <c r="C1554" s="79" t="s">
        <v>4721</v>
      </c>
      <c r="D1554" s="79" t="s">
        <v>4722</v>
      </c>
    </row>
    <row r="1555" spans="1:4" x14ac:dyDescent="0.2">
      <c r="A1555" s="79" t="s">
        <v>1584</v>
      </c>
      <c r="B1555" s="79" t="s">
        <v>1603</v>
      </c>
      <c r="C1555" s="79" t="s">
        <v>1604</v>
      </c>
      <c r="D1555" s="79" t="s">
        <v>4723</v>
      </c>
    </row>
    <row r="1556" spans="1:4" x14ac:dyDescent="0.2">
      <c r="A1556" s="79" t="s">
        <v>1584</v>
      </c>
      <c r="B1556" s="79" t="s">
        <v>1603</v>
      </c>
      <c r="C1556" s="79" t="s">
        <v>1599</v>
      </c>
      <c r="D1556" s="79" t="s">
        <v>4724</v>
      </c>
    </row>
    <row r="1557" spans="1:4" x14ac:dyDescent="0.2">
      <c r="A1557" s="79" t="s">
        <v>1584</v>
      </c>
      <c r="B1557" s="79" t="s">
        <v>1605</v>
      </c>
      <c r="C1557" s="79" t="s">
        <v>1606</v>
      </c>
      <c r="D1557" s="79" t="s">
        <v>4725</v>
      </c>
    </row>
    <row r="1558" spans="1:4" x14ac:dyDescent="0.2">
      <c r="A1558" s="79" t="s">
        <v>1584</v>
      </c>
      <c r="B1558" s="79" t="s">
        <v>1605</v>
      </c>
      <c r="C1558" s="79" t="s">
        <v>1602</v>
      </c>
      <c r="D1558" s="79" t="s">
        <v>4726</v>
      </c>
    </row>
    <row r="1559" spans="1:4" x14ac:dyDescent="0.2">
      <c r="A1559" s="79" t="s">
        <v>1584</v>
      </c>
      <c r="B1559" s="79" t="s">
        <v>1605</v>
      </c>
      <c r="C1559" s="79" t="s">
        <v>1599</v>
      </c>
      <c r="D1559" s="79" t="s">
        <v>4727</v>
      </c>
    </row>
    <row r="1560" spans="1:4" x14ac:dyDescent="0.2">
      <c r="A1560" s="79" t="s">
        <v>1584</v>
      </c>
      <c r="B1560" s="79" t="s">
        <v>1607</v>
      </c>
      <c r="C1560" s="79" t="s">
        <v>1602</v>
      </c>
      <c r="D1560" s="79" t="s">
        <v>4728</v>
      </c>
    </row>
    <row r="1561" spans="1:4" x14ac:dyDescent="0.2">
      <c r="A1561" s="79" t="s">
        <v>1584</v>
      </c>
      <c r="B1561" s="79" t="s">
        <v>1607</v>
      </c>
      <c r="C1561" s="79" t="s">
        <v>3823</v>
      </c>
      <c r="D1561" s="79" t="s">
        <v>4729</v>
      </c>
    </row>
    <row r="1562" spans="1:4" x14ac:dyDescent="0.2">
      <c r="A1562" s="79" t="s">
        <v>1584</v>
      </c>
      <c r="B1562" s="79" t="s">
        <v>1607</v>
      </c>
      <c r="C1562" s="79" t="s">
        <v>1598</v>
      </c>
      <c r="D1562" s="79" t="s">
        <v>4730</v>
      </c>
    </row>
    <row r="1563" spans="1:4" x14ac:dyDescent="0.2">
      <c r="A1563" s="79" t="s">
        <v>1584</v>
      </c>
      <c r="B1563" s="79" t="s">
        <v>1607</v>
      </c>
      <c r="C1563" s="79" t="s">
        <v>1599</v>
      </c>
      <c r="D1563" s="79" t="s">
        <v>4731</v>
      </c>
    </row>
    <row r="1564" spans="1:4" x14ac:dyDescent="0.2">
      <c r="A1564" s="79" t="s">
        <v>1584</v>
      </c>
      <c r="B1564" s="79" t="s">
        <v>1608</v>
      </c>
      <c r="C1564" s="79" t="s">
        <v>1597</v>
      </c>
      <c r="D1564" s="79" t="s">
        <v>4732</v>
      </c>
    </row>
    <row r="1565" spans="1:4" x14ac:dyDescent="0.2">
      <c r="A1565" s="79" t="s">
        <v>1584</v>
      </c>
      <c r="B1565" s="79" t="s">
        <v>1608</v>
      </c>
      <c r="C1565" s="79" t="s">
        <v>1598</v>
      </c>
      <c r="D1565" s="79" t="s">
        <v>4733</v>
      </c>
    </row>
    <row r="1566" spans="1:4" x14ac:dyDescent="0.2">
      <c r="A1566" s="79" t="s">
        <v>1584</v>
      </c>
      <c r="B1566" s="79" t="s">
        <v>3823</v>
      </c>
      <c r="C1566" s="79"/>
      <c r="D1566" s="79" t="s">
        <v>4734</v>
      </c>
    </row>
    <row r="1567" spans="1:4" x14ac:dyDescent="0.2">
      <c r="A1567" s="79" t="s">
        <v>1584</v>
      </c>
      <c r="B1567" s="79" t="s">
        <v>3823</v>
      </c>
      <c r="C1567" s="79" t="s">
        <v>423</v>
      </c>
      <c r="D1567" s="79" t="s">
        <v>4735</v>
      </c>
    </row>
    <row r="1568" spans="1:4" x14ac:dyDescent="0.2">
      <c r="A1568" s="79" t="s">
        <v>2705</v>
      </c>
      <c r="B1568" s="79"/>
      <c r="C1568" s="79"/>
      <c r="D1568" s="79" t="s">
        <v>2705</v>
      </c>
    </row>
    <row r="1569" spans="1:4" x14ac:dyDescent="0.2">
      <c r="A1569" s="79" t="s">
        <v>2705</v>
      </c>
      <c r="B1569" s="79" t="s">
        <v>2711</v>
      </c>
      <c r="C1569" s="79" t="s">
        <v>2735</v>
      </c>
      <c r="D1569" s="79" t="s">
        <v>4736</v>
      </c>
    </row>
    <row r="1570" spans="1:4" x14ac:dyDescent="0.2">
      <c r="A1570" s="79" t="s">
        <v>2705</v>
      </c>
      <c r="B1570" s="79" t="s">
        <v>2711</v>
      </c>
      <c r="C1570" s="79" t="s">
        <v>2733</v>
      </c>
      <c r="D1570" s="79" t="s">
        <v>4737</v>
      </c>
    </row>
    <row r="1571" spans="1:4" x14ac:dyDescent="0.2">
      <c r="A1571" s="79" t="s">
        <v>2705</v>
      </c>
      <c r="B1571" s="79" t="s">
        <v>2711</v>
      </c>
      <c r="C1571" s="79" t="s">
        <v>423</v>
      </c>
      <c r="D1571" s="79" t="s">
        <v>4738</v>
      </c>
    </row>
    <row r="1572" spans="1:4" x14ac:dyDescent="0.2">
      <c r="A1572" s="79" t="s">
        <v>2705</v>
      </c>
      <c r="B1572" s="79" t="s">
        <v>2712</v>
      </c>
      <c r="C1572" s="79"/>
      <c r="D1572" s="79" t="s">
        <v>4739</v>
      </c>
    </row>
    <row r="1573" spans="1:4" x14ac:dyDescent="0.2">
      <c r="A1573" s="79" t="s">
        <v>2705</v>
      </c>
      <c r="B1573" s="79" t="s">
        <v>2712</v>
      </c>
      <c r="C1573" s="79" t="s">
        <v>2407</v>
      </c>
      <c r="D1573" s="79" t="s">
        <v>4740</v>
      </c>
    </row>
    <row r="1574" spans="1:4" x14ac:dyDescent="0.2">
      <c r="A1574" s="79" t="s">
        <v>2705</v>
      </c>
      <c r="B1574" s="79" t="s">
        <v>2712</v>
      </c>
      <c r="C1574" s="79" t="s">
        <v>2760</v>
      </c>
      <c r="D1574" s="79" t="s">
        <v>4741</v>
      </c>
    </row>
    <row r="1575" spans="1:4" x14ac:dyDescent="0.2">
      <c r="A1575" s="79" t="s">
        <v>2705</v>
      </c>
      <c r="B1575" s="79" t="s">
        <v>2712</v>
      </c>
      <c r="C1575" s="79" t="s">
        <v>2805</v>
      </c>
      <c r="D1575" s="79" t="s">
        <v>4742</v>
      </c>
    </row>
    <row r="1576" spans="1:4" x14ac:dyDescent="0.2">
      <c r="A1576" s="79" t="s">
        <v>2705</v>
      </c>
      <c r="B1576" s="79" t="s">
        <v>2712</v>
      </c>
      <c r="C1576" s="79" t="s">
        <v>2410</v>
      </c>
      <c r="D1576" s="79" t="s">
        <v>4743</v>
      </c>
    </row>
    <row r="1577" spans="1:4" x14ac:dyDescent="0.2">
      <c r="A1577" s="79" t="s">
        <v>2705</v>
      </c>
      <c r="B1577" s="79" t="s">
        <v>2712</v>
      </c>
      <c r="C1577" s="79" t="s">
        <v>423</v>
      </c>
      <c r="D1577" s="79" t="s">
        <v>4744</v>
      </c>
    </row>
    <row r="1578" spans="1:4" x14ac:dyDescent="0.2">
      <c r="A1578" s="79" t="s">
        <v>2705</v>
      </c>
      <c r="B1578" s="79" t="s">
        <v>2712</v>
      </c>
      <c r="C1578" s="79" t="s">
        <v>2759</v>
      </c>
      <c r="D1578" s="79" t="s">
        <v>4745</v>
      </c>
    </row>
    <row r="1579" spans="1:4" x14ac:dyDescent="0.2">
      <c r="A1579" s="79" t="s">
        <v>2705</v>
      </c>
      <c r="B1579" s="79" t="s">
        <v>2409</v>
      </c>
      <c r="C1579" s="79"/>
      <c r="D1579" s="79" t="s">
        <v>4746</v>
      </c>
    </row>
    <row r="1580" spans="1:4" x14ac:dyDescent="0.2">
      <c r="A1580" s="79" t="s">
        <v>2705</v>
      </c>
      <c r="B1580" s="79" t="s">
        <v>2409</v>
      </c>
      <c r="C1580" s="79" t="s">
        <v>2728</v>
      </c>
      <c r="D1580" s="79" t="s">
        <v>4747</v>
      </c>
    </row>
    <row r="1581" spans="1:4" x14ac:dyDescent="0.2">
      <c r="A1581" s="79" t="s">
        <v>2705</v>
      </c>
      <c r="B1581" s="79" t="s">
        <v>2409</v>
      </c>
      <c r="C1581" s="79" t="s">
        <v>423</v>
      </c>
      <c r="D1581" s="79" t="s">
        <v>4748</v>
      </c>
    </row>
    <row r="1582" spans="1:4" x14ac:dyDescent="0.2">
      <c r="A1582" s="79" t="s">
        <v>1610</v>
      </c>
      <c r="B1582" s="79" t="s">
        <v>1611</v>
      </c>
      <c r="C1582" s="79" t="s">
        <v>1612</v>
      </c>
      <c r="D1582" s="79" t="s">
        <v>4749</v>
      </c>
    </row>
    <row r="1583" spans="1:4" x14ac:dyDescent="0.2">
      <c r="A1583" s="79" t="s">
        <v>1610</v>
      </c>
      <c r="B1583" s="79" t="s">
        <v>1611</v>
      </c>
      <c r="C1583" s="79" t="s">
        <v>423</v>
      </c>
      <c r="D1583" s="79" t="s">
        <v>4750</v>
      </c>
    </row>
    <row r="1584" spans="1:4" x14ac:dyDescent="0.2">
      <c r="A1584" s="79" t="s">
        <v>1610</v>
      </c>
      <c r="B1584" s="79" t="s">
        <v>1611</v>
      </c>
      <c r="C1584" s="79" t="s">
        <v>1613</v>
      </c>
      <c r="D1584" s="79" t="s">
        <v>4751</v>
      </c>
    </row>
    <row r="1585" spans="1:4" x14ac:dyDescent="0.2">
      <c r="A1585" s="79" t="s">
        <v>1610</v>
      </c>
      <c r="B1585" s="79" t="s">
        <v>1614</v>
      </c>
      <c r="C1585" s="79" t="s">
        <v>1615</v>
      </c>
      <c r="D1585" s="79" t="s">
        <v>4752</v>
      </c>
    </row>
    <row r="1586" spans="1:4" x14ac:dyDescent="0.2">
      <c r="A1586" s="79" t="s">
        <v>1610</v>
      </c>
      <c r="B1586" s="79" t="s">
        <v>1614</v>
      </c>
      <c r="C1586" s="79" t="s">
        <v>1616</v>
      </c>
      <c r="D1586" s="79" t="s">
        <v>4753</v>
      </c>
    </row>
    <row r="1587" spans="1:4" x14ac:dyDescent="0.2">
      <c r="A1587" s="79" t="s">
        <v>1610</v>
      </c>
      <c r="B1587" s="79" t="s">
        <v>1617</v>
      </c>
      <c r="C1587" s="79" t="s">
        <v>1618</v>
      </c>
      <c r="D1587" s="79" t="s">
        <v>4754</v>
      </c>
    </row>
    <row r="1588" spans="1:4" x14ac:dyDescent="0.2">
      <c r="A1588" s="79" t="s">
        <v>1610</v>
      </c>
      <c r="B1588" s="79" t="s">
        <v>1617</v>
      </c>
      <c r="C1588" s="79" t="s">
        <v>423</v>
      </c>
      <c r="D1588" s="79" t="s">
        <v>4755</v>
      </c>
    </row>
    <row r="1589" spans="1:4" x14ac:dyDescent="0.2">
      <c r="A1589" s="79" t="s">
        <v>1610</v>
      </c>
      <c r="B1589" s="79" t="s">
        <v>1619</v>
      </c>
      <c r="C1589" s="79" t="s">
        <v>1620</v>
      </c>
      <c r="D1589" s="79" t="s">
        <v>4756</v>
      </c>
    </row>
    <row r="1590" spans="1:4" x14ac:dyDescent="0.2">
      <c r="A1590" s="79" t="s">
        <v>1610</v>
      </c>
      <c r="B1590" s="79" t="s">
        <v>1619</v>
      </c>
      <c r="C1590" s="79" t="s">
        <v>1618</v>
      </c>
      <c r="D1590" s="79" t="s">
        <v>4757</v>
      </c>
    </row>
    <row r="1591" spans="1:4" x14ac:dyDescent="0.2">
      <c r="A1591" s="79" t="s">
        <v>1610</v>
      </c>
      <c r="B1591" s="79" t="s">
        <v>1619</v>
      </c>
      <c r="C1591" s="79" t="s">
        <v>1621</v>
      </c>
      <c r="D1591" s="79" t="s">
        <v>4758</v>
      </c>
    </row>
    <row r="1592" spans="1:4" x14ac:dyDescent="0.2">
      <c r="A1592" s="79" t="s">
        <v>1610</v>
      </c>
      <c r="B1592" s="79" t="s">
        <v>1619</v>
      </c>
      <c r="C1592" s="79" t="s">
        <v>423</v>
      </c>
      <c r="D1592" s="79" t="s">
        <v>4759</v>
      </c>
    </row>
    <row r="1593" spans="1:4" x14ac:dyDescent="0.2">
      <c r="A1593" s="79" t="s">
        <v>1610</v>
      </c>
      <c r="B1593" s="79" t="s">
        <v>1622</v>
      </c>
      <c r="C1593" s="79" t="s">
        <v>423</v>
      </c>
      <c r="D1593" s="79" t="s">
        <v>4760</v>
      </c>
    </row>
    <row r="1594" spans="1:4" x14ac:dyDescent="0.2">
      <c r="A1594" s="79" t="s">
        <v>1610</v>
      </c>
      <c r="B1594" s="79" t="s">
        <v>1623</v>
      </c>
      <c r="C1594" s="79" t="s">
        <v>1612</v>
      </c>
      <c r="D1594" s="79" t="s">
        <v>4761</v>
      </c>
    </row>
    <row r="1595" spans="1:4" x14ac:dyDescent="0.2">
      <c r="A1595" s="79" t="s">
        <v>1610</v>
      </c>
      <c r="B1595" s="79" t="s">
        <v>1623</v>
      </c>
      <c r="C1595" s="79" t="s">
        <v>423</v>
      </c>
      <c r="D1595" s="79" t="s">
        <v>4762</v>
      </c>
    </row>
    <row r="1596" spans="1:4" x14ac:dyDescent="0.2">
      <c r="A1596" s="79" t="s">
        <v>1610</v>
      </c>
      <c r="B1596" s="79" t="s">
        <v>1623</v>
      </c>
      <c r="C1596" s="79" t="s">
        <v>1624</v>
      </c>
      <c r="D1596" s="79" t="s">
        <v>4763</v>
      </c>
    </row>
    <row r="1597" spans="1:4" x14ac:dyDescent="0.2">
      <c r="A1597" s="79" t="s">
        <v>1610</v>
      </c>
      <c r="B1597" s="79" t="s">
        <v>1625</v>
      </c>
      <c r="C1597" s="79" t="s">
        <v>1626</v>
      </c>
      <c r="D1597" s="79" t="s">
        <v>4764</v>
      </c>
    </row>
    <row r="1598" spans="1:4" x14ac:dyDescent="0.2">
      <c r="A1598" s="79" t="s">
        <v>1610</v>
      </c>
      <c r="B1598" s="79" t="s">
        <v>1625</v>
      </c>
      <c r="C1598" s="79" t="s">
        <v>1627</v>
      </c>
      <c r="D1598" s="79" t="s">
        <v>4765</v>
      </c>
    </row>
    <row r="1599" spans="1:4" x14ac:dyDescent="0.2">
      <c r="A1599" s="79" t="s">
        <v>1610</v>
      </c>
      <c r="B1599" s="79" t="s">
        <v>1625</v>
      </c>
      <c r="C1599" s="79" t="s">
        <v>423</v>
      </c>
      <c r="D1599" s="79" t="s">
        <v>4766</v>
      </c>
    </row>
    <row r="1600" spans="1:4" x14ac:dyDescent="0.2">
      <c r="A1600" s="79" t="s">
        <v>1610</v>
      </c>
      <c r="B1600" s="79" t="s">
        <v>1628</v>
      </c>
      <c r="C1600" s="79" t="s">
        <v>1629</v>
      </c>
      <c r="D1600" s="79" t="s">
        <v>4767</v>
      </c>
    </row>
    <row r="1601" spans="1:4" x14ac:dyDescent="0.2">
      <c r="A1601" s="79" t="s">
        <v>1610</v>
      </c>
      <c r="B1601" s="79" t="s">
        <v>1628</v>
      </c>
      <c r="C1601" s="79" t="s">
        <v>1630</v>
      </c>
      <c r="D1601" s="79" t="s">
        <v>4768</v>
      </c>
    </row>
    <row r="1602" spans="1:4" x14ac:dyDescent="0.2">
      <c r="A1602" s="79" t="s">
        <v>1610</v>
      </c>
      <c r="B1602" s="79" t="s">
        <v>1628</v>
      </c>
      <c r="C1602" s="79" t="s">
        <v>1616</v>
      </c>
      <c r="D1602" s="79" t="s">
        <v>4769</v>
      </c>
    </row>
    <row r="1603" spans="1:4" x14ac:dyDescent="0.2">
      <c r="A1603" s="79" t="s">
        <v>1610</v>
      </c>
      <c r="B1603" s="79" t="s">
        <v>1628</v>
      </c>
      <c r="C1603" s="79" t="s">
        <v>1618</v>
      </c>
      <c r="D1603" s="79" t="s">
        <v>4770</v>
      </c>
    </row>
    <row r="1604" spans="1:4" x14ac:dyDescent="0.2">
      <c r="A1604" s="79" t="s">
        <v>1610</v>
      </c>
      <c r="B1604" s="79" t="s">
        <v>1628</v>
      </c>
      <c r="C1604" s="79" t="s">
        <v>1624</v>
      </c>
      <c r="D1604" s="79" t="s">
        <v>4771</v>
      </c>
    </row>
    <row r="1605" spans="1:4" x14ac:dyDescent="0.2">
      <c r="A1605" s="79" t="s">
        <v>1610</v>
      </c>
      <c r="B1605" s="79" t="s">
        <v>1631</v>
      </c>
      <c r="C1605" s="79" t="s">
        <v>423</v>
      </c>
      <c r="D1605" s="79" t="s">
        <v>4772</v>
      </c>
    </row>
    <row r="1606" spans="1:4" x14ac:dyDescent="0.2">
      <c r="A1606" s="79" t="s">
        <v>1610</v>
      </c>
      <c r="B1606" s="79" t="s">
        <v>1632</v>
      </c>
      <c r="C1606" s="79" t="s">
        <v>1633</v>
      </c>
      <c r="D1606" s="79" t="s">
        <v>4773</v>
      </c>
    </row>
    <row r="1607" spans="1:4" x14ac:dyDescent="0.2">
      <c r="A1607" s="79" t="s">
        <v>1610</v>
      </c>
      <c r="B1607" s="79" t="s">
        <v>1632</v>
      </c>
      <c r="C1607" s="79" t="s">
        <v>1612</v>
      </c>
      <c r="D1607" s="79" t="s">
        <v>4774</v>
      </c>
    </row>
    <row r="1608" spans="1:4" x14ac:dyDescent="0.2">
      <c r="A1608" s="79" t="s">
        <v>1610</v>
      </c>
      <c r="B1608" s="79" t="s">
        <v>1632</v>
      </c>
      <c r="C1608" s="79" t="s">
        <v>423</v>
      </c>
      <c r="D1608" s="79" t="s">
        <v>4775</v>
      </c>
    </row>
    <row r="1609" spans="1:4" x14ac:dyDescent="0.2">
      <c r="A1609" s="79" t="s">
        <v>1610</v>
      </c>
      <c r="B1609" s="79" t="s">
        <v>1261</v>
      </c>
      <c r="C1609" s="79" t="s">
        <v>1634</v>
      </c>
      <c r="D1609" s="79" t="s">
        <v>4776</v>
      </c>
    </row>
    <row r="1610" spans="1:4" x14ac:dyDescent="0.2">
      <c r="A1610" s="79" t="s">
        <v>1610</v>
      </c>
      <c r="B1610" s="79" t="s">
        <v>1261</v>
      </c>
      <c r="C1610" s="79" t="s">
        <v>1635</v>
      </c>
      <c r="D1610" s="79" t="s">
        <v>4777</v>
      </c>
    </row>
    <row r="1611" spans="1:4" x14ac:dyDescent="0.2">
      <c r="A1611" s="79" t="s">
        <v>1610</v>
      </c>
      <c r="B1611" s="79" t="s">
        <v>1261</v>
      </c>
      <c r="C1611" s="79" t="s">
        <v>423</v>
      </c>
      <c r="D1611" s="79" t="s">
        <v>4778</v>
      </c>
    </row>
    <row r="1612" spans="1:4" x14ac:dyDescent="0.2">
      <c r="A1612" s="79" t="s">
        <v>1610</v>
      </c>
      <c r="B1612" s="79" t="s">
        <v>1636</v>
      </c>
      <c r="C1612" s="79" t="s">
        <v>1612</v>
      </c>
      <c r="D1612" s="79" t="s">
        <v>4779</v>
      </c>
    </row>
    <row r="1613" spans="1:4" x14ac:dyDescent="0.2">
      <c r="A1613" s="79" t="s">
        <v>1610</v>
      </c>
      <c r="B1613" s="79" t="s">
        <v>1636</v>
      </c>
      <c r="C1613" s="79" t="s">
        <v>1637</v>
      </c>
      <c r="D1613" s="79" t="s">
        <v>4780</v>
      </c>
    </row>
    <row r="1614" spans="1:4" x14ac:dyDescent="0.2">
      <c r="A1614" s="79" t="s">
        <v>1610</v>
      </c>
      <c r="B1614" s="79" t="s">
        <v>1636</v>
      </c>
      <c r="C1614" s="79" t="s">
        <v>423</v>
      </c>
      <c r="D1614" s="79" t="s">
        <v>4781</v>
      </c>
    </row>
    <row r="1615" spans="1:4" x14ac:dyDescent="0.2">
      <c r="A1615" s="79" t="s">
        <v>1610</v>
      </c>
      <c r="B1615" s="79" t="s">
        <v>1639</v>
      </c>
      <c r="C1615" s="79" t="s">
        <v>1613</v>
      </c>
      <c r="D1615" s="79" t="s">
        <v>4782</v>
      </c>
    </row>
    <row r="1616" spans="1:4" x14ac:dyDescent="0.2">
      <c r="A1616" s="79" t="s">
        <v>1610</v>
      </c>
      <c r="B1616" s="79" t="s">
        <v>1277</v>
      </c>
      <c r="C1616" s="79" t="s">
        <v>1640</v>
      </c>
      <c r="D1616" s="79" t="s">
        <v>4783</v>
      </c>
    </row>
    <row r="1617" spans="1:4" x14ac:dyDescent="0.2">
      <c r="A1617" s="79" t="s">
        <v>1610</v>
      </c>
      <c r="B1617" s="79" t="s">
        <v>444</v>
      </c>
      <c r="C1617" s="79" t="s">
        <v>1612</v>
      </c>
      <c r="D1617" s="79" t="s">
        <v>4784</v>
      </c>
    </row>
    <row r="1618" spans="1:4" x14ac:dyDescent="0.2">
      <c r="A1618" s="79" t="s">
        <v>1610</v>
      </c>
      <c r="B1618" s="79" t="s">
        <v>444</v>
      </c>
      <c r="C1618" s="79" t="s">
        <v>423</v>
      </c>
      <c r="D1618" s="79" t="s">
        <v>4785</v>
      </c>
    </row>
    <row r="1619" spans="1:4" x14ac:dyDescent="0.2">
      <c r="A1619" s="79" t="s">
        <v>1610</v>
      </c>
      <c r="B1619" s="79" t="s">
        <v>444</v>
      </c>
      <c r="C1619" s="79" t="s">
        <v>1624</v>
      </c>
      <c r="D1619" s="79" t="s">
        <v>4786</v>
      </c>
    </row>
    <row r="1620" spans="1:4" x14ac:dyDescent="0.2">
      <c r="A1620" s="79" t="s">
        <v>1610</v>
      </c>
      <c r="B1620" s="79" t="s">
        <v>423</v>
      </c>
      <c r="C1620" s="79" t="s">
        <v>423</v>
      </c>
      <c r="D1620" s="79" t="s">
        <v>4787</v>
      </c>
    </row>
    <row r="1621" spans="1:4" x14ac:dyDescent="0.2">
      <c r="A1621" s="79" t="s">
        <v>2701</v>
      </c>
      <c r="B1621" s="79" t="s">
        <v>1614</v>
      </c>
      <c r="C1621" s="79" t="s">
        <v>2761</v>
      </c>
      <c r="D1621" s="79" t="s">
        <v>4788</v>
      </c>
    </row>
    <row r="1622" spans="1:4" x14ac:dyDescent="0.2">
      <c r="A1622" s="79" t="s">
        <v>2701</v>
      </c>
      <c r="B1622" s="79" t="s">
        <v>1614</v>
      </c>
      <c r="C1622" s="79" t="s">
        <v>1621</v>
      </c>
      <c r="D1622" s="79" t="s">
        <v>4789</v>
      </c>
    </row>
    <row r="1623" spans="1:4" x14ac:dyDescent="0.2">
      <c r="A1623" s="79" t="s">
        <v>2701</v>
      </c>
      <c r="B1623" s="79" t="s">
        <v>1617</v>
      </c>
      <c r="C1623" s="79" t="s">
        <v>1612</v>
      </c>
      <c r="D1623" s="79" t="s">
        <v>4790</v>
      </c>
    </row>
    <row r="1624" spans="1:4" x14ac:dyDescent="0.2">
      <c r="A1624" s="79" t="s">
        <v>2701</v>
      </c>
      <c r="B1624" s="79" t="s">
        <v>1619</v>
      </c>
      <c r="C1624" s="79" t="s">
        <v>1618</v>
      </c>
      <c r="D1624" s="79" t="s">
        <v>4791</v>
      </c>
    </row>
    <row r="1625" spans="1:4" x14ac:dyDescent="0.2">
      <c r="A1625" s="79" t="s">
        <v>2701</v>
      </c>
      <c r="B1625" s="79" t="s">
        <v>1628</v>
      </c>
      <c r="C1625" s="79" t="s">
        <v>423</v>
      </c>
      <c r="D1625" s="79" t="s">
        <v>4792</v>
      </c>
    </row>
    <row r="1626" spans="1:4" x14ac:dyDescent="0.2">
      <c r="A1626" s="79" t="s">
        <v>2701</v>
      </c>
      <c r="B1626" s="79" t="s">
        <v>1628</v>
      </c>
      <c r="C1626" s="79" t="s">
        <v>1624</v>
      </c>
      <c r="D1626" s="79" t="s">
        <v>4793</v>
      </c>
    </row>
    <row r="1627" spans="1:4" x14ac:dyDescent="0.2">
      <c r="A1627" s="79" t="s">
        <v>2701</v>
      </c>
      <c r="B1627" s="79" t="s">
        <v>1631</v>
      </c>
      <c r="C1627" s="79" t="s">
        <v>423</v>
      </c>
      <c r="D1627" s="79" t="s">
        <v>4794</v>
      </c>
    </row>
    <row r="1628" spans="1:4" x14ac:dyDescent="0.2">
      <c r="A1628" s="79" t="s">
        <v>2701</v>
      </c>
      <c r="B1628" s="79" t="s">
        <v>1632</v>
      </c>
      <c r="C1628" s="79" t="s">
        <v>1612</v>
      </c>
      <c r="D1628" s="79" t="s">
        <v>4795</v>
      </c>
    </row>
    <row r="1629" spans="1:4" x14ac:dyDescent="0.2">
      <c r="A1629" s="79" t="s">
        <v>2701</v>
      </c>
      <c r="B1629" s="79" t="s">
        <v>1632</v>
      </c>
      <c r="C1629" s="79" t="s">
        <v>423</v>
      </c>
      <c r="D1629" s="79" t="s">
        <v>4796</v>
      </c>
    </row>
    <row r="1630" spans="1:4" x14ac:dyDescent="0.2">
      <c r="A1630" s="79" t="s">
        <v>2701</v>
      </c>
      <c r="B1630" s="79" t="s">
        <v>1638</v>
      </c>
      <c r="C1630" s="79" t="s">
        <v>1612</v>
      </c>
      <c r="D1630" s="79" t="s">
        <v>4797</v>
      </c>
    </row>
    <row r="1631" spans="1:4" x14ac:dyDescent="0.2">
      <c r="A1631" s="79" t="s">
        <v>2701</v>
      </c>
      <c r="B1631" s="79" t="s">
        <v>423</v>
      </c>
      <c r="C1631" s="79" t="s">
        <v>423</v>
      </c>
      <c r="D1631" s="79" t="s">
        <v>4798</v>
      </c>
    </row>
    <row r="1632" spans="1:4" x14ac:dyDescent="0.2">
      <c r="A1632" s="79" t="s">
        <v>1641</v>
      </c>
      <c r="B1632" s="79"/>
      <c r="C1632" s="79"/>
      <c r="D1632" s="79" t="s">
        <v>1641</v>
      </c>
    </row>
    <row r="1633" spans="1:4" x14ac:dyDescent="0.2">
      <c r="A1633" s="79" t="s">
        <v>1641</v>
      </c>
      <c r="B1633" s="79" t="s">
        <v>1642</v>
      </c>
      <c r="C1633" s="79" t="s">
        <v>1643</v>
      </c>
      <c r="D1633" s="79" t="s">
        <v>4799</v>
      </c>
    </row>
    <row r="1634" spans="1:4" x14ac:dyDescent="0.2">
      <c r="A1634" s="79" t="s">
        <v>1641</v>
      </c>
      <c r="B1634" s="79" t="s">
        <v>1642</v>
      </c>
      <c r="C1634" s="79" t="s">
        <v>1644</v>
      </c>
      <c r="D1634" s="79" t="s">
        <v>4800</v>
      </c>
    </row>
    <row r="1635" spans="1:4" x14ac:dyDescent="0.2">
      <c r="A1635" s="79" t="s">
        <v>1641</v>
      </c>
      <c r="B1635" s="79" t="s">
        <v>1642</v>
      </c>
      <c r="C1635" s="79" t="s">
        <v>2806</v>
      </c>
      <c r="D1635" s="79" t="s">
        <v>4801</v>
      </c>
    </row>
    <row r="1636" spans="1:4" x14ac:dyDescent="0.2">
      <c r="A1636" s="79" t="s">
        <v>1641</v>
      </c>
      <c r="B1636" s="79" t="s">
        <v>1642</v>
      </c>
      <c r="C1636" s="79" t="s">
        <v>1645</v>
      </c>
      <c r="D1636" s="79" t="s">
        <v>4802</v>
      </c>
    </row>
    <row r="1637" spans="1:4" x14ac:dyDescent="0.2">
      <c r="A1637" s="79" t="s">
        <v>1641</v>
      </c>
      <c r="B1637" s="79" t="s">
        <v>1646</v>
      </c>
      <c r="C1637" s="79"/>
      <c r="D1637" s="79" t="s">
        <v>4803</v>
      </c>
    </row>
    <row r="1638" spans="1:4" x14ac:dyDescent="0.2">
      <c r="A1638" s="79" t="s">
        <v>1641</v>
      </c>
      <c r="B1638" s="79" t="s">
        <v>1646</v>
      </c>
      <c r="C1638" s="79" t="s">
        <v>1647</v>
      </c>
      <c r="D1638" s="79" t="s">
        <v>4804</v>
      </c>
    </row>
    <row r="1639" spans="1:4" x14ac:dyDescent="0.2">
      <c r="A1639" s="79" t="s">
        <v>1641</v>
      </c>
      <c r="B1639" s="79" t="s">
        <v>1646</v>
      </c>
      <c r="C1639" s="79" t="s">
        <v>1648</v>
      </c>
      <c r="D1639" s="79" t="s">
        <v>4805</v>
      </c>
    </row>
    <row r="1640" spans="1:4" x14ac:dyDescent="0.2">
      <c r="A1640" s="79" t="s">
        <v>1641</v>
      </c>
      <c r="B1640" s="79" t="s">
        <v>1646</v>
      </c>
      <c r="C1640" s="79" t="s">
        <v>423</v>
      </c>
      <c r="D1640" s="79" t="s">
        <v>4806</v>
      </c>
    </row>
    <row r="1641" spans="1:4" x14ac:dyDescent="0.2">
      <c r="A1641" s="79" t="s">
        <v>1641</v>
      </c>
      <c r="B1641" s="79" t="s">
        <v>1649</v>
      </c>
      <c r="C1641" s="79"/>
      <c r="D1641" s="79" t="s">
        <v>4807</v>
      </c>
    </row>
    <row r="1642" spans="1:4" x14ac:dyDescent="0.2">
      <c r="A1642" s="79" t="s">
        <v>1641</v>
      </c>
      <c r="B1642" s="79" t="s">
        <v>1649</v>
      </c>
      <c r="C1642" s="79" t="s">
        <v>1650</v>
      </c>
      <c r="D1642" s="79" t="s">
        <v>4808</v>
      </c>
    </row>
    <row r="1643" spans="1:4" x14ac:dyDescent="0.2">
      <c r="A1643" s="79" t="s">
        <v>1641</v>
      </c>
      <c r="B1643" s="79" t="s">
        <v>1649</v>
      </c>
      <c r="C1643" s="79" t="s">
        <v>1651</v>
      </c>
      <c r="D1643" s="79" t="s">
        <v>4809</v>
      </c>
    </row>
    <row r="1644" spans="1:4" x14ac:dyDescent="0.2">
      <c r="A1644" s="79" t="s">
        <v>1641</v>
      </c>
      <c r="B1644" s="79" t="s">
        <v>1649</v>
      </c>
      <c r="C1644" s="79" t="s">
        <v>423</v>
      </c>
      <c r="D1644" s="79" t="s">
        <v>4810</v>
      </c>
    </row>
    <row r="1645" spans="1:4" x14ac:dyDescent="0.2">
      <c r="A1645" s="79" t="s">
        <v>1641</v>
      </c>
      <c r="B1645" s="79" t="s">
        <v>1652</v>
      </c>
      <c r="C1645" s="79" t="s">
        <v>1653</v>
      </c>
      <c r="D1645" s="79" t="s">
        <v>4811</v>
      </c>
    </row>
    <row r="1646" spans="1:4" x14ac:dyDescent="0.2">
      <c r="A1646" s="79" t="s">
        <v>1641</v>
      </c>
      <c r="B1646" s="79" t="s">
        <v>1652</v>
      </c>
      <c r="C1646" s="79" t="s">
        <v>423</v>
      </c>
      <c r="D1646" s="79" t="s">
        <v>4812</v>
      </c>
    </row>
    <row r="1647" spans="1:4" x14ac:dyDescent="0.2">
      <c r="A1647" s="79" t="s">
        <v>1641</v>
      </c>
      <c r="B1647" s="79" t="s">
        <v>423</v>
      </c>
      <c r="C1647" s="79" t="s">
        <v>423</v>
      </c>
      <c r="D1647" s="79" t="s">
        <v>4813</v>
      </c>
    </row>
    <row r="1648" spans="1:4" x14ac:dyDescent="0.2">
      <c r="A1648" s="79" t="s">
        <v>1654</v>
      </c>
      <c r="B1648" s="79"/>
      <c r="C1648" s="79"/>
      <c r="D1648" s="79" t="s">
        <v>1654</v>
      </c>
    </row>
    <row r="1649" spans="1:4" x14ac:dyDescent="0.2">
      <c r="A1649" s="79" t="s">
        <v>1654</v>
      </c>
      <c r="B1649" s="79" t="s">
        <v>435</v>
      </c>
      <c r="C1649" s="79" t="s">
        <v>1655</v>
      </c>
      <c r="D1649" s="79" t="s">
        <v>4814</v>
      </c>
    </row>
    <row r="1650" spans="1:4" x14ac:dyDescent="0.2">
      <c r="A1650" s="79" t="s">
        <v>1654</v>
      </c>
      <c r="B1650" s="79" t="s">
        <v>435</v>
      </c>
      <c r="C1650" s="79" t="s">
        <v>1656</v>
      </c>
      <c r="D1650" s="79" t="s">
        <v>4815</v>
      </c>
    </row>
    <row r="1651" spans="1:4" x14ac:dyDescent="0.2">
      <c r="A1651" s="79" t="s">
        <v>1654</v>
      </c>
      <c r="B1651" s="79" t="s">
        <v>435</v>
      </c>
      <c r="C1651" s="79" t="s">
        <v>423</v>
      </c>
      <c r="D1651" s="79" t="s">
        <v>4816</v>
      </c>
    </row>
    <row r="1652" spans="1:4" x14ac:dyDescent="0.2">
      <c r="A1652" s="79" t="s">
        <v>1654</v>
      </c>
      <c r="B1652" s="79" t="s">
        <v>435</v>
      </c>
      <c r="C1652" s="79" t="s">
        <v>1657</v>
      </c>
      <c r="D1652" s="79" t="s">
        <v>4817</v>
      </c>
    </row>
    <row r="1653" spans="1:4" x14ac:dyDescent="0.2">
      <c r="A1653" s="79" t="s">
        <v>1654</v>
      </c>
      <c r="B1653" s="79" t="s">
        <v>1658</v>
      </c>
      <c r="C1653" s="79" t="s">
        <v>1659</v>
      </c>
      <c r="D1653" s="79" t="s">
        <v>4818</v>
      </c>
    </row>
    <row r="1654" spans="1:4" x14ac:dyDescent="0.2">
      <c r="A1654" s="79" t="s">
        <v>1654</v>
      </c>
      <c r="B1654" s="79" t="s">
        <v>1658</v>
      </c>
      <c r="C1654" s="79" t="s">
        <v>1660</v>
      </c>
      <c r="D1654" s="79" t="s">
        <v>4819</v>
      </c>
    </row>
    <row r="1655" spans="1:4" x14ac:dyDescent="0.2">
      <c r="A1655" s="79" t="s">
        <v>1654</v>
      </c>
      <c r="B1655" s="79" t="s">
        <v>1658</v>
      </c>
      <c r="C1655" s="79" t="s">
        <v>4820</v>
      </c>
      <c r="D1655" s="79" t="s">
        <v>4821</v>
      </c>
    </row>
    <row r="1656" spans="1:4" x14ac:dyDescent="0.2">
      <c r="A1656" s="79" t="s">
        <v>1654</v>
      </c>
      <c r="B1656" s="79" t="s">
        <v>1165</v>
      </c>
      <c r="C1656" s="79" t="s">
        <v>1661</v>
      </c>
      <c r="D1656" s="79" t="s">
        <v>4822</v>
      </c>
    </row>
    <row r="1657" spans="1:4" x14ac:dyDescent="0.2">
      <c r="A1657" s="79" t="s">
        <v>1654</v>
      </c>
      <c r="B1657" s="79" t="s">
        <v>1165</v>
      </c>
      <c r="C1657" s="79" t="s">
        <v>1662</v>
      </c>
      <c r="D1657" s="79" t="s">
        <v>4823</v>
      </c>
    </row>
    <row r="1658" spans="1:4" x14ac:dyDescent="0.2">
      <c r="A1658" s="79" t="s">
        <v>1654</v>
      </c>
      <c r="B1658" s="79" t="s">
        <v>1165</v>
      </c>
      <c r="C1658" s="79" t="s">
        <v>1663</v>
      </c>
      <c r="D1658" s="79" t="s">
        <v>4824</v>
      </c>
    </row>
    <row r="1659" spans="1:4" x14ac:dyDescent="0.2">
      <c r="A1659" s="79" t="s">
        <v>1654</v>
      </c>
      <c r="B1659" s="79" t="s">
        <v>1165</v>
      </c>
      <c r="C1659" s="79" t="s">
        <v>1664</v>
      </c>
      <c r="D1659" s="79" t="s">
        <v>4825</v>
      </c>
    </row>
    <row r="1660" spans="1:4" x14ac:dyDescent="0.2">
      <c r="A1660" s="79" t="s">
        <v>1654</v>
      </c>
      <c r="B1660" s="79" t="s">
        <v>1165</v>
      </c>
      <c r="C1660" s="79" t="s">
        <v>423</v>
      </c>
      <c r="D1660" s="79" t="s">
        <v>4826</v>
      </c>
    </row>
    <row r="1661" spans="1:4" x14ac:dyDescent="0.2">
      <c r="A1661" s="79" t="s">
        <v>1654</v>
      </c>
      <c r="B1661" s="79" t="s">
        <v>1165</v>
      </c>
      <c r="C1661" s="79" t="s">
        <v>1665</v>
      </c>
      <c r="D1661" s="79" t="s">
        <v>4827</v>
      </c>
    </row>
    <row r="1662" spans="1:4" x14ac:dyDescent="0.2">
      <c r="A1662" s="79" t="s">
        <v>1654</v>
      </c>
      <c r="B1662" s="79" t="s">
        <v>1363</v>
      </c>
      <c r="C1662" s="79" t="s">
        <v>1666</v>
      </c>
      <c r="D1662" s="79" t="s">
        <v>4828</v>
      </c>
    </row>
    <row r="1663" spans="1:4" x14ac:dyDescent="0.2">
      <c r="A1663" s="79" t="s">
        <v>1654</v>
      </c>
      <c r="B1663" s="79" t="s">
        <v>1363</v>
      </c>
      <c r="C1663" s="79" t="s">
        <v>423</v>
      </c>
      <c r="D1663" s="79" t="s">
        <v>4829</v>
      </c>
    </row>
    <row r="1664" spans="1:4" x14ac:dyDescent="0.2">
      <c r="A1664" s="79" t="s">
        <v>1654</v>
      </c>
      <c r="B1664" s="79" t="s">
        <v>1667</v>
      </c>
      <c r="C1664" s="79" t="s">
        <v>1668</v>
      </c>
      <c r="D1664" s="79" t="s">
        <v>4830</v>
      </c>
    </row>
    <row r="1665" spans="1:4" x14ac:dyDescent="0.2">
      <c r="A1665" s="79" t="s">
        <v>1654</v>
      </c>
      <c r="B1665" s="79" t="s">
        <v>1667</v>
      </c>
      <c r="C1665" s="79" t="s">
        <v>1669</v>
      </c>
      <c r="D1665" s="79" t="s">
        <v>4831</v>
      </c>
    </row>
    <row r="1666" spans="1:4" x14ac:dyDescent="0.2">
      <c r="A1666" s="79" t="s">
        <v>1654</v>
      </c>
      <c r="B1666" s="79" t="s">
        <v>1667</v>
      </c>
      <c r="C1666" s="79" t="s">
        <v>423</v>
      </c>
      <c r="D1666" s="79" t="s">
        <v>4832</v>
      </c>
    </row>
    <row r="1667" spans="1:4" x14ac:dyDescent="0.2">
      <c r="A1667" s="79" t="s">
        <v>1654</v>
      </c>
      <c r="B1667" s="79" t="s">
        <v>423</v>
      </c>
      <c r="C1667" s="79" t="s">
        <v>423</v>
      </c>
      <c r="D1667" s="79" t="s">
        <v>4833</v>
      </c>
    </row>
    <row r="1668" spans="1:4" x14ac:dyDescent="0.2">
      <c r="A1668" s="79" t="s">
        <v>1670</v>
      </c>
      <c r="B1668" s="79"/>
      <c r="C1668" s="79"/>
      <c r="D1668" s="79" t="s">
        <v>1670</v>
      </c>
    </row>
    <row r="1669" spans="1:4" x14ac:dyDescent="0.2">
      <c r="A1669" s="79" t="s">
        <v>1670</v>
      </c>
      <c r="B1669" s="79" t="s">
        <v>435</v>
      </c>
      <c r="C1669" s="79" t="s">
        <v>1671</v>
      </c>
      <c r="D1669" s="79" t="s">
        <v>4834</v>
      </c>
    </row>
    <row r="1670" spans="1:4" x14ac:dyDescent="0.2">
      <c r="A1670" s="79" t="s">
        <v>1670</v>
      </c>
      <c r="B1670" s="79" t="s">
        <v>435</v>
      </c>
      <c r="C1670" s="79" t="s">
        <v>1656</v>
      </c>
      <c r="D1670" s="79" t="s">
        <v>4835</v>
      </c>
    </row>
    <row r="1671" spans="1:4" x14ac:dyDescent="0.2">
      <c r="A1671" s="79" t="s">
        <v>1670</v>
      </c>
      <c r="B1671" s="79" t="s">
        <v>435</v>
      </c>
      <c r="C1671" s="79" t="s">
        <v>423</v>
      </c>
      <c r="D1671" s="79" t="s">
        <v>4836</v>
      </c>
    </row>
    <row r="1672" spans="1:4" x14ac:dyDescent="0.2">
      <c r="A1672" s="79" t="s">
        <v>1670</v>
      </c>
      <c r="B1672" s="79" t="s">
        <v>435</v>
      </c>
      <c r="C1672" s="79" t="s">
        <v>1672</v>
      </c>
      <c r="D1672" s="79" t="s">
        <v>4837</v>
      </c>
    </row>
    <row r="1673" spans="1:4" x14ac:dyDescent="0.2">
      <c r="A1673" s="79" t="s">
        <v>1670</v>
      </c>
      <c r="B1673" s="79" t="s">
        <v>435</v>
      </c>
      <c r="C1673" s="79" t="s">
        <v>1657</v>
      </c>
      <c r="D1673" s="79" t="s">
        <v>4838</v>
      </c>
    </row>
    <row r="1674" spans="1:4" x14ac:dyDescent="0.2">
      <c r="A1674" s="79" t="s">
        <v>1670</v>
      </c>
      <c r="B1674" s="79" t="s">
        <v>1673</v>
      </c>
      <c r="C1674" s="79" t="s">
        <v>2762</v>
      </c>
      <c r="D1674" s="79" t="s">
        <v>4839</v>
      </c>
    </row>
    <row r="1675" spans="1:4" x14ac:dyDescent="0.2">
      <c r="A1675" s="79" t="s">
        <v>1670</v>
      </c>
      <c r="B1675" s="79" t="s">
        <v>1673</v>
      </c>
      <c r="C1675" s="79" t="s">
        <v>1674</v>
      </c>
      <c r="D1675" s="79" t="s">
        <v>4840</v>
      </c>
    </row>
    <row r="1676" spans="1:4" x14ac:dyDescent="0.2">
      <c r="A1676" s="79" t="s">
        <v>1670</v>
      </c>
      <c r="B1676" s="79" t="s">
        <v>1673</v>
      </c>
      <c r="C1676" s="79" t="s">
        <v>423</v>
      </c>
      <c r="D1676" s="79" t="s">
        <v>4841</v>
      </c>
    </row>
    <row r="1677" spans="1:4" x14ac:dyDescent="0.2">
      <c r="A1677" s="79" t="s">
        <v>1670</v>
      </c>
      <c r="B1677" s="79" t="s">
        <v>1658</v>
      </c>
      <c r="C1677" s="79" t="s">
        <v>1659</v>
      </c>
      <c r="D1677" s="79" t="s">
        <v>4842</v>
      </c>
    </row>
    <row r="1678" spans="1:4" x14ac:dyDescent="0.2">
      <c r="A1678" s="79" t="s">
        <v>1670</v>
      </c>
      <c r="B1678" s="79" t="s">
        <v>1658</v>
      </c>
      <c r="C1678" s="79" t="s">
        <v>423</v>
      </c>
      <c r="D1678" s="79" t="s">
        <v>4843</v>
      </c>
    </row>
    <row r="1679" spans="1:4" x14ac:dyDescent="0.2">
      <c r="A1679" s="79" t="s">
        <v>1670</v>
      </c>
      <c r="B1679" s="79" t="s">
        <v>1675</v>
      </c>
      <c r="C1679" s="79" t="s">
        <v>1676</v>
      </c>
      <c r="D1679" s="79" t="s">
        <v>4844</v>
      </c>
    </row>
    <row r="1680" spans="1:4" x14ac:dyDescent="0.2">
      <c r="A1680" s="79" t="s">
        <v>1670</v>
      </c>
      <c r="B1680" s="79" t="s">
        <v>1675</v>
      </c>
      <c r="C1680" s="79" t="s">
        <v>1677</v>
      </c>
      <c r="D1680" s="79" t="s">
        <v>4845</v>
      </c>
    </row>
    <row r="1681" spans="1:4" x14ac:dyDescent="0.2">
      <c r="A1681" s="79" t="s">
        <v>1670</v>
      </c>
      <c r="B1681" s="79" t="s">
        <v>1675</v>
      </c>
      <c r="C1681" s="79" t="s">
        <v>1678</v>
      </c>
      <c r="D1681" s="79" t="s">
        <v>4846</v>
      </c>
    </row>
    <row r="1682" spans="1:4" x14ac:dyDescent="0.2">
      <c r="A1682" s="79" t="s">
        <v>1670</v>
      </c>
      <c r="B1682" s="79" t="s">
        <v>1675</v>
      </c>
      <c r="C1682" s="79" t="s">
        <v>1679</v>
      </c>
      <c r="D1682" s="79" t="s">
        <v>4847</v>
      </c>
    </row>
    <row r="1683" spans="1:4" x14ac:dyDescent="0.2">
      <c r="A1683" s="79" t="s">
        <v>1670</v>
      </c>
      <c r="B1683" s="79" t="s">
        <v>1675</v>
      </c>
      <c r="C1683" s="79" t="s">
        <v>423</v>
      </c>
      <c r="D1683" s="79" t="s">
        <v>4848</v>
      </c>
    </row>
    <row r="1684" spans="1:4" x14ac:dyDescent="0.2">
      <c r="A1684" s="79" t="s">
        <v>1670</v>
      </c>
      <c r="B1684" s="79" t="s">
        <v>1680</v>
      </c>
      <c r="C1684" s="79" t="s">
        <v>1681</v>
      </c>
      <c r="D1684" s="79" t="s">
        <v>4849</v>
      </c>
    </row>
    <row r="1685" spans="1:4" x14ac:dyDescent="0.2">
      <c r="A1685" s="79" t="s">
        <v>1670</v>
      </c>
      <c r="B1685" s="79" t="s">
        <v>1680</v>
      </c>
      <c r="C1685" s="79" t="s">
        <v>1682</v>
      </c>
      <c r="D1685" s="79" t="s">
        <v>4850</v>
      </c>
    </row>
    <row r="1686" spans="1:4" x14ac:dyDescent="0.2">
      <c r="A1686" s="79" t="s">
        <v>1670</v>
      </c>
      <c r="B1686" s="79" t="s">
        <v>1680</v>
      </c>
      <c r="C1686" s="79" t="s">
        <v>423</v>
      </c>
      <c r="D1686" s="79" t="s">
        <v>4851</v>
      </c>
    </row>
    <row r="1687" spans="1:4" x14ac:dyDescent="0.2">
      <c r="A1687" s="79" t="s">
        <v>1670</v>
      </c>
      <c r="B1687" s="79" t="s">
        <v>1165</v>
      </c>
      <c r="C1687" s="79" t="s">
        <v>1683</v>
      </c>
      <c r="D1687" s="79" t="s">
        <v>4852</v>
      </c>
    </row>
    <row r="1688" spans="1:4" x14ac:dyDescent="0.2">
      <c r="A1688" s="79" t="s">
        <v>1670</v>
      </c>
      <c r="B1688" s="79" t="s">
        <v>1165</v>
      </c>
      <c r="C1688" s="79" t="s">
        <v>423</v>
      </c>
      <c r="D1688" s="79" t="s">
        <v>4853</v>
      </c>
    </row>
    <row r="1689" spans="1:4" x14ac:dyDescent="0.2">
      <c r="A1689" s="79" t="s">
        <v>1670</v>
      </c>
      <c r="B1689" s="79" t="s">
        <v>1667</v>
      </c>
      <c r="C1689" s="79" t="s">
        <v>1684</v>
      </c>
      <c r="D1689" s="79" t="s">
        <v>4854</v>
      </c>
    </row>
    <row r="1690" spans="1:4" x14ac:dyDescent="0.2">
      <c r="A1690" s="79" t="s">
        <v>1670</v>
      </c>
      <c r="B1690" s="79" t="s">
        <v>1667</v>
      </c>
      <c r="C1690" s="79" t="s">
        <v>1685</v>
      </c>
      <c r="D1690" s="79" t="s">
        <v>4855</v>
      </c>
    </row>
    <row r="1691" spans="1:4" x14ac:dyDescent="0.2">
      <c r="A1691" s="79" t="s">
        <v>1670</v>
      </c>
      <c r="B1691" s="79" t="s">
        <v>423</v>
      </c>
      <c r="C1691" s="79" t="s">
        <v>423</v>
      </c>
      <c r="D1691" s="79" t="s">
        <v>4856</v>
      </c>
    </row>
    <row r="1692" spans="1:4" x14ac:dyDescent="0.2">
      <c r="A1692" s="79" t="s">
        <v>1686</v>
      </c>
      <c r="B1692" s="79" t="s">
        <v>1687</v>
      </c>
      <c r="C1692" s="79" t="s">
        <v>1688</v>
      </c>
      <c r="D1692" s="79" t="s">
        <v>4857</v>
      </c>
    </row>
    <row r="1693" spans="1:4" x14ac:dyDescent="0.2">
      <c r="A1693" s="79" t="s">
        <v>1686</v>
      </c>
      <c r="B1693" s="79" t="s">
        <v>1687</v>
      </c>
      <c r="C1693" s="79" t="s">
        <v>1689</v>
      </c>
      <c r="D1693" s="79" t="s">
        <v>4858</v>
      </c>
    </row>
    <row r="1694" spans="1:4" x14ac:dyDescent="0.2">
      <c r="A1694" s="79" t="s">
        <v>1686</v>
      </c>
      <c r="B1694" s="79" t="s">
        <v>1687</v>
      </c>
      <c r="C1694" s="79" t="s">
        <v>423</v>
      </c>
      <c r="D1694" s="79" t="s">
        <v>4859</v>
      </c>
    </row>
    <row r="1695" spans="1:4" x14ac:dyDescent="0.2">
      <c r="A1695" s="79" t="s">
        <v>1686</v>
      </c>
      <c r="B1695" s="79" t="s">
        <v>1690</v>
      </c>
      <c r="C1695" s="79" t="s">
        <v>1389</v>
      </c>
      <c r="D1695" s="79" t="s">
        <v>4860</v>
      </c>
    </row>
    <row r="1696" spans="1:4" x14ac:dyDescent="0.2">
      <c r="A1696" s="79" t="s">
        <v>1686</v>
      </c>
      <c r="B1696" s="79" t="s">
        <v>1690</v>
      </c>
      <c r="C1696" s="79" t="s">
        <v>1172</v>
      </c>
      <c r="D1696" s="79" t="s">
        <v>4861</v>
      </c>
    </row>
    <row r="1697" spans="1:4" x14ac:dyDescent="0.2">
      <c r="A1697" s="79" t="s">
        <v>1686</v>
      </c>
      <c r="B1697" s="79" t="s">
        <v>1690</v>
      </c>
      <c r="C1697" s="79" t="s">
        <v>1691</v>
      </c>
      <c r="D1697" s="79" t="s">
        <v>4862</v>
      </c>
    </row>
    <row r="1698" spans="1:4" x14ac:dyDescent="0.2">
      <c r="A1698" s="79" t="s">
        <v>1686</v>
      </c>
      <c r="B1698" s="79" t="s">
        <v>1692</v>
      </c>
      <c r="C1698" s="79" t="s">
        <v>1693</v>
      </c>
      <c r="D1698" s="79" t="s">
        <v>4863</v>
      </c>
    </row>
    <row r="1699" spans="1:4" x14ac:dyDescent="0.2">
      <c r="A1699" s="79" t="s">
        <v>1686</v>
      </c>
      <c r="B1699" s="79" t="s">
        <v>1692</v>
      </c>
      <c r="C1699" s="79" t="s">
        <v>423</v>
      </c>
      <c r="D1699" s="79" t="s">
        <v>4864</v>
      </c>
    </row>
    <row r="1700" spans="1:4" x14ac:dyDescent="0.2">
      <c r="A1700" s="79" t="s">
        <v>1686</v>
      </c>
      <c r="B1700" s="79" t="s">
        <v>1694</v>
      </c>
      <c r="C1700" s="79"/>
      <c r="D1700" s="79" t="s">
        <v>4865</v>
      </c>
    </row>
    <row r="1701" spans="1:4" x14ac:dyDescent="0.2">
      <c r="A1701" s="79" t="s">
        <v>1686</v>
      </c>
      <c r="B1701" s="79" t="s">
        <v>1694</v>
      </c>
      <c r="C1701" s="79" t="s">
        <v>1695</v>
      </c>
      <c r="D1701" s="79" t="s">
        <v>4866</v>
      </c>
    </row>
    <row r="1702" spans="1:4" x14ac:dyDescent="0.2">
      <c r="A1702" s="79" t="s">
        <v>1686</v>
      </c>
      <c r="B1702" s="79" t="s">
        <v>1694</v>
      </c>
      <c r="C1702" s="79" t="s">
        <v>1389</v>
      </c>
      <c r="D1702" s="79" t="s">
        <v>4867</v>
      </c>
    </row>
    <row r="1703" spans="1:4" x14ac:dyDescent="0.2">
      <c r="A1703" s="79" t="s">
        <v>1686</v>
      </c>
      <c r="B1703" s="79" t="s">
        <v>1694</v>
      </c>
      <c r="C1703" s="79" t="s">
        <v>1172</v>
      </c>
      <c r="D1703" s="79" t="s">
        <v>4868</v>
      </c>
    </row>
    <row r="1704" spans="1:4" x14ac:dyDescent="0.2">
      <c r="A1704" s="79" t="s">
        <v>1686</v>
      </c>
      <c r="B1704" s="79" t="s">
        <v>1694</v>
      </c>
      <c r="C1704" s="79" t="s">
        <v>1314</v>
      </c>
      <c r="D1704" s="79" t="s">
        <v>4869</v>
      </c>
    </row>
    <row r="1705" spans="1:4" x14ac:dyDescent="0.2">
      <c r="A1705" s="79" t="s">
        <v>1686</v>
      </c>
      <c r="B1705" s="79" t="s">
        <v>1694</v>
      </c>
      <c r="C1705" s="79" t="s">
        <v>423</v>
      </c>
      <c r="D1705" s="79" t="s">
        <v>4870</v>
      </c>
    </row>
    <row r="1706" spans="1:4" x14ac:dyDescent="0.2">
      <c r="A1706" s="79" t="s">
        <v>1686</v>
      </c>
      <c r="B1706" s="79" t="s">
        <v>1696</v>
      </c>
      <c r="C1706" s="79"/>
      <c r="D1706" s="79" t="s">
        <v>4871</v>
      </c>
    </row>
    <row r="1707" spans="1:4" x14ac:dyDescent="0.2">
      <c r="A1707" s="79" t="s">
        <v>1686</v>
      </c>
      <c r="B1707" s="79" t="s">
        <v>1696</v>
      </c>
      <c r="C1707" s="79" t="s">
        <v>1697</v>
      </c>
      <c r="D1707" s="79" t="s">
        <v>4872</v>
      </c>
    </row>
    <row r="1708" spans="1:4" x14ac:dyDescent="0.2">
      <c r="A1708" s="79" t="s">
        <v>1686</v>
      </c>
      <c r="B1708" s="79" t="s">
        <v>1696</v>
      </c>
      <c r="C1708" s="79" t="s">
        <v>1698</v>
      </c>
      <c r="D1708" s="79" t="s">
        <v>4873</v>
      </c>
    </row>
    <row r="1709" spans="1:4" x14ac:dyDescent="0.2">
      <c r="A1709" s="79" t="s">
        <v>1686</v>
      </c>
      <c r="B1709" s="79" t="s">
        <v>1696</v>
      </c>
      <c r="C1709" s="79" t="s">
        <v>1699</v>
      </c>
      <c r="D1709" s="79" t="s">
        <v>4874</v>
      </c>
    </row>
    <row r="1710" spans="1:4" x14ac:dyDescent="0.2">
      <c r="A1710" s="79" t="s">
        <v>1686</v>
      </c>
      <c r="B1710" s="79" t="s">
        <v>1696</v>
      </c>
      <c r="C1710" s="79" t="s">
        <v>1700</v>
      </c>
      <c r="D1710" s="79" t="s">
        <v>4875</v>
      </c>
    </row>
    <row r="1711" spans="1:4" x14ac:dyDescent="0.2">
      <c r="A1711" s="79" t="s">
        <v>1686</v>
      </c>
      <c r="B1711" s="79" t="s">
        <v>1696</v>
      </c>
      <c r="C1711" s="79" t="s">
        <v>1701</v>
      </c>
      <c r="D1711" s="79" t="s">
        <v>4876</v>
      </c>
    </row>
    <row r="1712" spans="1:4" x14ac:dyDescent="0.2">
      <c r="A1712" s="79" t="s">
        <v>1686</v>
      </c>
      <c r="B1712" s="79" t="s">
        <v>1696</v>
      </c>
      <c r="C1712" s="79" t="s">
        <v>558</v>
      </c>
      <c r="D1712" s="79" t="s">
        <v>4877</v>
      </c>
    </row>
    <row r="1713" spans="1:4" x14ac:dyDescent="0.2">
      <c r="A1713" s="79" t="s">
        <v>1686</v>
      </c>
      <c r="B1713" s="79" t="s">
        <v>1696</v>
      </c>
      <c r="C1713" s="79" t="s">
        <v>2826</v>
      </c>
      <c r="D1713" s="79" t="s">
        <v>4878</v>
      </c>
    </row>
    <row r="1714" spans="1:4" x14ac:dyDescent="0.2">
      <c r="A1714" s="79" t="s">
        <v>1686</v>
      </c>
      <c r="B1714" s="79" t="s">
        <v>1696</v>
      </c>
      <c r="C1714" s="79" t="s">
        <v>423</v>
      </c>
      <c r="D1714" s="79" t="s">
        <v>4879</v>
      </c>
    </row>
    <row r="1715" spans="1:4" x14ac:dyDescent="0.2">
      <c r="A1715" s="79" t="s">
        <v>1686</v>
      </c>
      <c r="B1715" s="79" t="s">
        <v>1696</v>
      </c>
      <c r="C1715" s="79" t="s">
        <v>1702</v>
      </c>
      <c r="D1715" s="79" t="s">
        <v>4880</v>
      </c>
    </row>
    <row r="1716" spans="1:4" x14ac:dyDescent="0.2">
      <c r="A1716" s="79" t="s">
        <v>1686</v>
      </c>
      <c r="B1716" s="79" t="s">
        <v>1696</v>
      </c>
      <c r="C1716" s="79" t="s">
        <v>1703</v>
      </c>
      <c r="D1716" s="79" t="s">
        <v>4881</v>
      </c>
    </row>
    <row r="1717" spans="1:4" x14ac:dyDescent="0.2">
      <c r="A1717" s="79" t="s">
        <v>1686</v>
      </c>
      <c r="B1717" s="79" t="s">
        <v>1704</v>
      </c>
      <c r="C1717" s="79" t="s">
        <v>1705</v>
      </c>
      <c r="D1717" s="79" t="s">
        <v>4882</v>
      </c>
    </row>
    <row r="1718" spans="1:4" x14ac:dyDescent="0.2">
      <c r="A1718" s="79" t="s">
        <v>1686</v>
      </c>
      <c r="B1718" s="79" t="s">
        <v>1704</v>
      </c>
      <c r="C1718" s="79" t="s">
        <v>1706</v>
      </c>
      <c r="D1718" s="79" t="s">
        <v>4883</v>
      </c>
    </row>
    <row r="1719" spans="1:4" x14ac:dyDescent="0.2">
      <c r="A1719" s="79" t="s">
        <v>1686</v>
      </c>
      <c r="B1719" s="79" t="s">
        <v>1704</v>
      </c>
      <c r="C1719" s="79" t="s">
        <v>423</v>
      </c>
      <c r="D1719" s="79" t="s">
        <v>4884</v>
      </c>
    </row>
    <row r="1720" spans="1:4" x14ac:dyDescent="0.2">
      <c r="A1720" s="79" t="s">
        <v>1686</v>
      </c>
      <c r="B1720" s="79" t="s">
        <v>1707</v>
      </c>
      <c r="C1720" s="79" t="s">
        <v>1708</v>
      </c>
      <c r="D1720" s="79" t="s">
        <v>4885</v>
      </c>
    </row>
    <row r="1721" spans="1:4" x14ac:dyDescent="0.2">
      <c r="A1721" s="79" t="s">
        <v>1686</v>
      </c>
      <c r="B1721" s="79" t="s">
        <v>1320</v>
      </c>
      <c r="C1721" s="79" t="s">
        <v>1709</v>
      </c>
      <c r="D1721" s="79" t="s">
        <v>4886</v>
      </c>
    </row>
    <row r="1722" spans="1:4" x14ac:dyDescent="0.2">
      <c r="A1722" s="79" t="s">
        <v>1686</v>
      </c>
      <c r="B1722" s="79" t="s">
        <v>1320</v>
      </c>
      <c r="C1722" s="79" t="s">
        <v>1710</v>
      </c>
      <c r="D1722" s="79" t="s">
        <v>4887</v>
      </c>
    </row>
    <row r="1723" spans="1:4" x14ac:dyDescent="0.2">
      <c r="A1723" s="79" t="s">
        <v>1686</v>
      </c>
      <c r="B1723" s="79" t="s">
        <v>1320</v>
      </c>
      <c r="C1723" s="79" t="s">
        <v>1711</v>
      </c>
      <c r="D1723" s="79" t="s">
        <v>4888</v>
      </c>
    </row>
    <row r="1724" spans="1:4" x14ac:dyDescent="0.2">
      <c r="A1724" s="79" t="s">
        <v>1686</v>
      </c>
      <c r="B1724" s="79" t="s">
        <v>1320</v>
      </c>
      <c r="C1724" s="79" t="s">
        <v>1322</v>
      </c>
      <c r="D1724" s="79" t="s">
        <v>4889</v>
      </c>
    </row>
    <row r="1725" spans="1:4" x14ac:dyDescent="0.2">
      <c r="A1725" s="79" t="s">
        <v>1686</v>
      </c>
      <c r="B1725" s="79" t="s">
        <v>1320</v>
      </c>
      <c r="C1725" s="79" t="s">
        <v>388</v>
      </c>
      <c r="D1725" s="79" t="s">
        <v>4890</v>
      </c>
    </row>
    <row r="1726" spans="1:4" x14ac:dyDescent="0.2">
      <c r="A1726" s="79" t="s">
        <v>1686</v>
      </c>
      <c r="B1726" s="79" t="s">
        <v>1320</v>
      </c>
      <c r="C1726" s="79" t="s">
        <v>423</v>
      </c>
      <c r="D1726" s="79" t="s">
        <v>4891</v>
      </c>
    </row>
    <row r="1727" spans="1:4" x14ac:dyDescent="0.2">
      <c r="A1727" s="79" t="s">
        <v>1686</v>
      </c>
      <c r="B1727" s="79" t="s">
        <v>1712</v>
      </c>
      <c r="C1727" s="79" t="s">
        <v>1389</v>
      </c>
      <c r="D1727" s="79" t="s">
        <v>4892</v>
      </c>
    </row>
    <row r="1728" spans="1:4" x14ac:dyDescent="0.2">
      <c r="A1728" s="79" t="s">
        <v>1686</v>
      </c>
      <c r="B1728" s="79" t="s">
        <v>1712</v>
      </c>
      <c r="C1728" s="79" t="s">
        <v>423</v>
      </c>
      <c r="D1728" s="79" t="s">
        <v>4893</v>
      </c>
    </row>
    <row r="1729" spans="1:4" x14ac:dyDescent="0.2">
      <c r="A1729" s="79" t="s">
        <v>1686</v>
      </c>
      <c r="B1729" s="79" t="s">
        <v>1713</v>
      </c>
      <c r="C1729" s="79" t="s">
        <v>1714</v>
      </c>
      <c r="D1729" s="79" t="s">
        <v>4894</v>
      </c>
    </row>
    <row r="1730" spans="1:4" x14ac:dyDescent="0.2">
      <c r="A1730" s="79" t="s">
        <v>1686</v>
      </c>
      <c r="B1730" s="79" t="s">
        <v>1713</v>
      </c>
      <c r="C1730" s="79" t="s">
        <v>1715</v>
      </c>
      <c r="D1730" s="79" t="s">
        <v>4895</v>
      </c>
    </row>
    <row r="1731" spans="1:4" x14ac:dyDescent="0.2">
      <c r="A1731" s="79" t="s">
        <v>1686</v>
      </c>
      <c r="B1731" s="79" t="s">
        <v>1713</v>
      </c>
      <c r="C1731" s="79" t="s">
        <v>1716</v>
      </c>
      <c r="D1731" s="79" t="s">
        <v>4896</v>
      </c>
    </row>
    <row r="1732" spans="1:4" x14ac:dyDescent="0.2">
      <c r="A1732" s="79" t="s">
        <v>1686</v>
      </c>
      <c r="B1732" s="79" t="s">
        <v>1713</v>
      </c>
      <c r="C1732" s="79" t="s">
        <v>2827</v>
      </c>
      <c r="D1732" s="79" t="s">
        <v>4897</v>
      </c>
    </row>
    <row r="1733" spans="1:4" x14ac:dyDescent="0.2">
      <c r="A1733" s="79" t="s">
        <v>1686</v>
      </c>
      <c r="B1733" s="79" t="s">
        <v>1713</v>
      </c>
      <c r="C1733" s="79" t="s">
        <v>423</v>
      </c>
      <c r="D1733" s="79" t="s">
        <v>4898</v>
      </c>
    </row>
    <row r="1734" spans="1:4" x14ac:dyDescent="0.2">
      <c r="A1734" s="79" t="s">
        <v>1686</v>
      </c>
      <c r="B1734" s="79" t="s">
        <v>1717</v>
      </c>
      <c r="C1734" s="79" t="s">
        <v>1718</v>
      </c>
      <c r="D1734" s="79" t="s">
        <v>4899</v>
      </c>
    </row>
    <row r="1735" spans="1:4" x14ac:dyDescent="0.2">
      <c r="A1735" s="79" t="s">
        <v>1686</v>
      </c>
      <c r="B1735" s="79" t="s">
        <v>1717</v>
      </c>
      <c r="C1735" s="79" t="s">
        <v>1719</v>
      </c>
      <c r="D1735" s="79" t="s">
        <v>4900</v>
      </c>
    </row>
    <row r="1736" spans="1:4" x14ac:dyDescent="0.2">
      <c r="A1736" s="79" t="s">
        <v>1720</v>
      </c>
      <c r="B1736" s="79"/>
      <c r="C1736" s="79"/>
      <c r="D1736" s="79" t="s">
        <v>1720</v>
      </c>
    </row>
    <row r="1737" spans="1:4" x14ac:dyDescent="0.2">
      <c r="A1737" s="79" t="s">
        <v>1720</v>
      </c>
      <c r="B1737" s="79" t="s">
        <v>1721</v>
      </c>
      <c r="C1737" s="79"/>
      <c r="D1737" s="79" t="s">
        <v>4901</v>
      </c>
    </row>
    <row r="1738" spans="1:4" x14ac:dyDescent="0.2">
      <c r="A1738" s="79" t="s">
        <v>1720</v>
      </c>
      <c r="B1738" s="79" t="s">
        <v>1721</v>
      </c>
      <c r="C1738" s="79" t="s">
        <v>1722</v>
      </c>
      <c r="D1738" s="79" t="s">
        <v>4902</v>
      </c>
    </row>
    <row r="1739" spans="1:4" x14ac:dyDescent="0.2">
      <c r="A1739" s="79" t="s">
        <v>1720</v>
      </c>
      <c r="B1739" s="79" t="s">
        <v>1721</v>
      </c>
      <c r="C1739" s="79" t="s">
        <v>1723</v>
      </c>
      <c r="D1739" s="79" t="s">
        <v>4903</v>
      </c>
    </row>
    <row r="1740" spans="1:4" x14ac:dyDescent="0.2">
      <c r="A1740" s="79" t="s">
        <v>1720</v>
      </c>
      <c r="B1740" s="79" t="s">
        <v>1721</v>
      </c>
      <c r="C1740" s="79" t="s">
        <v>423</v>
      </c>
      <c r="D1740" s="79" t="s">
        <v>4904</v>
      </c>
    </row>
    <row r="1741" spans="1:4" x14ac:dyDescent="0.2">
      <c r="A1741" s="79" t="s">
        <v>1720</v>
      </c>
      <c r="B1741" s="79" t="s">
        <v>1724</v>
      </c>
      <c r="C1741" s="79" t="s">
        <v>1725</v>
      </c>
      <c r="D1741" s="79" t="s">
        <v>4905</v>
      </c>
    </row>
    <row r="1742" spans="1:4" x14ac:dyDescent="0.2">
      <c r="A1742" s="79" t="s">
        <v>1720</v>
      </c>
      <c r="B1742" s="79" t="s">
        <v>1724</v>
      </c>
      <c r="C1742" s="79" t="s">
        <v>1726</v>
      </c>
      <c r="D1742" s="79" t="s">
        <v>4906</v>
      </c>
    </row>
    <row r="1743" spans="1:4" x14ac:dyDescent="0.2">
      <c r="A1743" s="79" t="s">
        <v>1720</v>
      </c>
      <c r="B1743" s="79" t="s">
        <v>1724</v>
      </c>
      <c r="C1743" s="79" t="s">
        <v>1727</v>
      </c>
      <c r="D1743" s="79" t="s">
        <v>4907</v>
      </c>
    </row>
    <row r="1744" spans="1:4" x14ac:dyDescent="0.2">
      <c r="A1744" s="79" t="s">
        <v>1720</v>
      </c>
      <c r="B1744" s="79" t="s">
        <v>1724</v>
      </c>
      <c r="C1744" s="79" t="s">
        <v>1728</v>
      </c>
      <c r="D1744" s="79" t="s">
        <v>4908</v>
      </c>
    </row>
    <row r="1745" spans="1:4" x14ac:dyDescent="0.2">
      <c r="A1745" s="79" t="s">
        <v>1720</v>
      </c>
      <c r="B1745" s="79" t="s">
        <v>1724</v>
      </c>
      <c r="C1745" s="79" t="s">
        <v>1729</v>
      </c>
      <c r="D1745" s="79" t="s">
        <v>4909</v>
      </c>
    </row>
    <row r="1746" spans="1:4" x14ac:dyDescent="0.2">
      <c r="A1746" s="79" t="s">
        <v>1720</v>
      </c>
      <c r="B1746" s="79" t="s">
        <v>1724</v>
      </c>
      <c r="C1746" s="79" t="s">
        <v>423</v>
      </c>
      <c r="D1746" s="79" t="s">
        <v>4910</v>
      </c>
    </row>
    <row r="1747" spans="1:4" x14ac:dyDescent="0.2">
      <c r="A1747" s="79" t="s">
        <v>1720</v>
      </c>
      <c r="B1747" s="79" t="s">
        <v>1730</v>
      </c>
      <c r="C1747" s="79" t="s">
        <v>1731</v>
      </c>
      <c r="D1747" s="79" t="s">
        <v>4911</v>
      </c>
    </row>
    <row r="1748" spans="1:4" x14ac:dyDescent="0.2">
      <c r="A1748" s="79" t="s">
        <v>1720</v>
      </c>
      <c r="B1748" s="79" t="s">
        <v>1730</v>
      </c>
      <c r="C1748" s="79" t="s">
        <v>1732</v>
      </c>
      <c r="D1748" s="79" t="s">
        <v>4912</v>
      </c>
    </row>
    <row r="1749" spans="1:4" x14ac:dyDescent="0.2">
      <c r="A1749" s="79" t="s">
        <v>1720</v>
      </c>
      <c r="B1749" s="79" t="s">
        <v>1730</v>
      </c>
      <c r="C1749" s="79" t="s">
        <v>423</v>
      </c>
      <c r="D1749" s="79" t="s">
        <v>4913</v>
      </c>
    </row>
    <row r="1750" spans="1:4" x14ac:dyDescent="0.2">
      <c r="A1750" s="79" t="s">
        <v>1720</v>
      </c>
      <c r="B1750" s="79" t="s">
        <v>1733</v>
      </c>
      <c r="C1750" s="79" t="s">
        <v>1734</v>
      </c>
      <c r="D1750" s="79" t="s">
        <v>4914</v>
      </c>
    </row>
    <row r="1751" spans="1:4" x14ac:dyDescent="0.2">
      <c r="A1751" s="79" t="s">
        <v>1720</v>
      </c>
      <c r="B1751" s="79" t="s">
        <v>1733</v>
      </c>
      <c r="C1751" s="79" t="s">
        <v>1735</v>
      </c>
      <c r="D1751" s="79" t="s">
        <v>4915</v>
      </c>
    </row>
    <row r="1752" spans="1:4" x14ac:dyDescent="0.2">
      <c r="A1752" s="79" t="s">
        <v>1720</v>
      </c>
      <c r="B1752" s="79" t="s">
        <v>1736</v>
      </c>
      <c r="C1752" s="79" t="s">
        <v>1737</v>
      </c>
      <c r="D1752" s="79" t="s">
        <v>4916</v>
      </c>
    </row>
    <row r="1753" spans="1:4" x14ac:dyDescent="0.2">
      <c r="A1753" s="79" t="s">
        <v>1720</v>
      </c>
      <c r="B1753" s="79" t="s">
        <v>1736</v>
      </c>
      <c r="C1753" s="79" t="s">
        <v>1174</v>
      </c>
      <c r="D1753" s="79" t="s">
        <v>4917</v>
      </c>
    </row>
    <row r="1754" spans="1:4" x14ac:dyDescent="0.2">
      <c r="A1754" s="79" t="s">
        <v>1720</v>
      </c>
      <c r="B1754" s="79" t="s">
        <v>1738</v>
      </c>
      <c r="C1754" s="79"/>
      <c r="D1754" s="79" t="s">
        <v>6367</v>
      </c>
    </row>
    <row r="1755" spans="1:4" x14ac:dyDescent="0.2">
      <c r="A1755" s="79" t="s">
        <v>1720</v>
      </c>
      <c r="B1755" s="79" t="s">
        <v>1738</v>
      </c>
      <c r="C1755" s="79" t="s">
        <v>1739</v>
      </c>
      <c r="D1755" s="79" t="s">
        <v>4918</v>
      </c>
    </row>
    <row r="1756" spans="1:4" x14ac:dyDescent="0.2">
      <c r="A1756" s="79" t="s">
        <v>1720</v>
      </c>
      <c r="B1756" s="79" t="s">
        <v>1738</v>
      </c>
      <c r="C1756" s="79" t="s">
        <v>423</v>
      </c>
      <c r="D1756" s="79" t="s">
        <v>4919</v>
      </c>
    </row>
    <row r="1757" spans="1:4" x14ac:dyDescent="0.2">
      <c r="A1757" s="79" t="s">
        <v>1720</v>
      </c>
      <c r="B1757" s="79" t="s">
        <v>1738</v>
      </c>
      <c r="C1757" s="79" t="s">
        <v>1740</v>
      </c>
      <c r="D1757" s="79" t="s">
        <v>4920</v>
      </c>
    </row>
    <row r="1758" spans="1:4" x14ac:dyDescent="0.2">
      <c r="A1758" s="79" t="s">
        <v>1720</v>
      </c>
      <c r="B1758" s="79" t="s">
        <v>1304</v>
      </c>
      <c r="C1758" s="79" t="s">
        <v>4921</v>
      </c>
      <c r="D1758" s="79" t="s">
        <v>4922</v>
      </c>
    </row>
    <row r="1759" spans="1:4" x14ac:dyDescent="0.2">
      <c r="A1759" s="79" t="s">
        <v>1720</v>
      </c>
      <c r="B1759" s="79" t="s">
        <v>1304</v>
      </c>
      <c r="C1759" s="79" t="s">
        <v>423</v>
      </c>
      <c r="D1759" s="79" t="s">
        <v>4923</v>
      </c>
    </row>
    <row r="1760" spans="1:4" x14ac:dyDescent="0.2">
      <c r="A1760" s="79" t="s">
        <v>1720</v>
      </c>
      <c r="B1760" s="79" t="s">
        <v>1304</v>
      </c>
      <c r="C1760" s="79" t="s">
        <v>4924</v>
      </c>
      <c r="D1760" s="79" t="s">
        <v>4925</v>
      </c>
    </row>
    <row r="1761" spans="1:4" x14ac:dyDescent="0.2">
      <c r="A1761" s="79" t="s">
        <v>1720</v>
      </c>
      <c r="B1761" s="79" t="s">
        <v>4926</v>
      </c>
      <c r="C1761" s="79" t="s">
        <v>4927</v>
      </c>
      <c r="D1761" s="79" t="s">
        <v>4928</v>
      </c>
    </row>
    <row r="1762" spans="1:4" x14ac:dyDescent="0.2">
      <c r="A1762" s="79" t="s">
        <v>1720</v>
      </c>
      <c r="B1762" s="79" t="s">
        <v>4926</v>
      </c>
      <c r="C1762" s="79" t="s">
        <v>423</v>
      </c>
      <c r="D1762" s="79" t="s">
        <v>4929</v>
      </c>
    </row>
    <row r="1763" spans="1:4" x14ac:dyDescent="0.2">
      <c r="A1763" s="79" t="s">
        <v>1720</v>
      </c>
      <c r="B1763" s="79" t="s">
        <v>1741</v>
      </c>
      <c r="C1763" s="79" t="s">
        <v>1742</v>
      </c>
      <c r="D1763" s="79" t="s">
        <v>4930</v>
      </c>
    </row>
    <row r="1764" spans="1:4" x14ac:dyDescent="0.2">
      <c r="A1764" s="79" t="s">
        <v>1720</v>
      </c>
      <c r="B1764" s="79" t="s">
        <v>1743</v>
      </c>
      <c r="C1764" s="79" t="s">
        <v>1744</v>
      </c>
      <c r="D1764" s="79" t="s">
        <v>4931</v>
      </c>
    </row>
    <row r="1765" spans="1:4" x14ac:dyDescent="0.2">
      <c r="A1765" s="79" t="s">
        <v>1720</v>
      </c>
      <c r="B1765" s="79" t="s">
        <v>1743</v>
      </c>
      <c r="C1765" s="79" t="s">
        <v>1745</v>
      </c>
      <c r="D1765" s="79" t="s">
        <v>4932</v>
      </c>
    </row>
    <row r="1766" spans="1:4" x14ac:dyDescent="0.2">
      <c r="A1766" s="79" t="s">
        <v>1720</v>
      </c>
      <c r="B1766" s="79" t="s">
        <v>1743</v>
      </c>
      <c r="C1766" s="79" t="s">
        <v>1746</v>
      </c>
      <c r="D1766" s="79" t="s">
        <v>4933</v>
      </c>
    </row>
    <row r="1767" spans="1:4" x14ac:dyDescent="0.2">
      <c r="A1767" s="79" t="s">
        <v>1720</v>
      </c>
      <c r="B1767" s="79" t="s">
        <v>1743</v>
      </c>
      <c r="C1767" s="79" t="s">
        <v>423</v>
      </c>
      <c r="D1767" s="79" t="s">
        <v>4934</v>
      </c>
    </row>
    <row r="1768" spans="1:4" x14ac:dyDescent="0.2">
      <c r="A1768" s="79" t="s">
        <v>1720</v>
      </c>
      <c r="B1768" s="79" t="s">
        <v>1747</v>
      </c>
      <c r="C1768" s="79" t="s">
        <v>1748</v>
      </c>
      <c r="D1768" s="79" t="s">
        <v>4935</v>
      </c>
    </row>
    <row r="1769" spans="1:4" x14ac:dyDescent="0.2">
      <c r="A1769" s="79" t="s">
        <v>1720</v>
      </c>
      <c r="B1769" s="79" t="s">
        <v>1747</v>
      </c>
      <c r="C1769" s="79" t="s">
        <v>1749</v>
      </c>
      <c r="D1769" s="79" t="s">
        <v>4936</v>
      </c>
    </row>
    <row r="1770" spans="1:4" x14ac:dyDescent="0.2">
      <c r="A1770" s="79" t="s">
        <v>1720</v>
      </c>
      <c r="B1770" s="79" t="s">
        <v>1747</v>
      </c>
      <c r="C1770" s="79" t="s">
        <v>1750</v>
      </c>
      <c r="D1770" s="79" t="s">
        <v>4937</v>
      </c>
    </row>
    <row r="1771" spans="1:4" x14ac:dyDescent="0.2">
      <c r="A1771" s="79" t="s">
        <v>1720</v>
      </c>
      <c r="B1771" s="79" t="s">
        <v>1747</v>
      </c>
      <c r="C1771" s="79" t="s">
        <v>423</v>
      </c>
      <c r="D1771" s="79" t="s">
        <v>4938</v>
      </c>
    </row>
    <row r="1772" spans="1:4" x14ac:dyDescent="0.2">
      <c r="A1772" s="79" t="s">
        <v>1720</v>
      </c>
      <c r="B1772" s="79" t="s">
        <v>4939</v>
      </c>
      <c r="C1772" s="79" t="s">
        <v>6368</v>
      </c>
      <c r="D1772" s="79" t="s">
        <v>6369</v>
      </c>
    </row>
    <row r="1773" spans="1:4" x14ac:dyDescent="0.2">
      <c r="A1773" s="79" t="s">
        <v>1720</v>
      </c>
      <c r="B1773" s="79" t="s">
        <v>4939</v>
      </c>
      <c r="C1773" s="79" t="s">
        <v>4940</v>
      </c>
      <c r="D1773" s="79" t="s">
        <v>4941</v>
      </c>
    </row>
    <row r="1774" spans="1:4" x14ac:dyDescent="0.2">
      <c r="A1774" s="79" t="s">
        <v>1720</v>
      </c>
      <c r="B1774" s="79" t="s">
        <v>4939</v>
      </c>
      <c r="C1774" s="79" t="s">
        <v>4942</v>
      </c>
      <c r="D1774" s="79" t="s">
        <v>4943</v>
      </c>
    </row>
    <row r="1775" spans="1:4" x14ac:dyDescent="0.2">
      <c r="A1775" s="79" t="s">
        <v>1720</v>
      </c>
      <c r="B1775" s="79" t="s">
        <v>1751</v>
      </c>
      <c r="C1775" s="79"/>
      <c r="D1775" s="79" t="s">
        <v>4944</v>
      </c>
    </row>
    <row r="1776" spans="1:4" x14ac:dyDescent="0.2">
      <c r="A1776" s="79" t="s">
        <v>1720</v>
      </c>
      <c r="B1776" s="79" t="s">
        <v>1751</v>
      </c>
      <c r="C1776" s="79" t="s">
        <v>1752</v>
      </c>
      <c r="D1776" s="79" t="s">
        <v>4945</v>
      </c>
    </row>
    <row r="1777" spans="1:4" x14ac:dyDescent="0.2">
      <c r="A1777" s="79" t="s">
        <v>1720</v>
      </c>
      <c r="B1777" s="79" t="s">
        <v>1751</v>
      </c>
      <c r="C1777" s="79" t="s">
        <v>1753</v>
      </c>
      <c r="D1777" s="79" t="s">
        <v>4946</v>
      </c>
    </row>
    <row r="1778" spans="1:4" x14ac:dyDescent="0.2">
      <c r="A1778" s="79" t="s">
        <v>1720</v>
      </c>
      <c r="B1778" s="79" t="s">
        <v>1751</v>
      </c>
      <c r="C1778" s="79" t="s">
        <v>1754</v>
      </c>
      <c r="D1778" s="79" t="s">
        <v>4947</v>
      </c>
    </row>
    <row r="1779" spans="1:4" x14ac:dyDescent="0.2">
      <c r="A1779" s="79" t="s">
        <v>1720</v>
      </c>
      <c r="B1779" s="79" t="s">
        <v>1751</v>
      </c>
      <c r="C1779" s="79" t="s">
        <v>1755</v>
      </c>
      <c r="D1779" s="79" t="s">
        <v>4948</v>
      </c>
    </row>
    <row r="1780" spans="1:4" x14ac:dyDescent="0.2">
      <c r="A1780" s="79" t="s">
        <v>1720</v>
      </c>
      <c r="B1780" s="79" t="s">
        <v>1751</v>
      </c>
      <c r="C1780" s="79" t="s">
        <v>423</v>
      </c>
      <c r="D1780" s="79" t="s">
        <v>4949</v>
      </c>
    </row>
    <row r="1781" spans="1:4" x14ac:dyDescent="0.2">
      <c r="A1781" s="79" t="s">
        <v>1720</v>
      </c>
      <c r="B1781" s="79" t="s">
        <v>1751</v>
      </c>
      <c r="C1781" s="79" t="s">
        <v>1756</v>
      </c>
      <c r="D1781" s="79" t="s">
        <v>4950</v>
      </c>
    </row>
    <row r="1782" spans="1:4" x14ac:dyDescent="0.2">
      <c r="A1782" s="79" t="s">
        <v>1720</v>
      </c>
      <c r="B1782" s="79" t="s">
        <v>1751</v>
      </c>
      <c r="C1782" s="79" t="s">
        <v>4951</v>
      </c>
      <c r="D1782" s="79" t="s">
        <v>4952</v>
      </c>
    </row>
    <row r="1783" spans="1:4" x14ac:dyDescent="0.2">
      <c r="A1783" s="79" t="s">
        <v>1720</v>
      </c>
      <c r="B1783" s="79" t="s">
        <v>1751</v>
      </c>
      <c r="C1783" s="79" t="s">
        <v>1757</v>
      </c>
      <c r="D1783" s="79" t="s">
        <v>4953</v>
      </c>
    </row>
    <row r="1784" spans="1:4" x14ac:dyDescent="0.2">
      <c r="A1784" s="79" t="s">
        <v>1720</v>
      </c>
      <c r="B1784" s="79" t="s">
        <v>423</v>
      </c>
      <c r="C1784" s="79" t="s">
        <v>423</v>
      </c>
      <c r="D1784" s="79" t="s">
        <v>4954</v>
      </c>
    </row>
    <row r="1785" spans="1:4" x14ac:dyDescent="0.2">
      <c r="A1785" s="79" t="s">
        <v>1758</v>
      </c>
      <c r="B1785" s="79"/>
      <c r="C1785" s="79"/>
      <c r="D1785" s="79" t="s">
        <v>1758</v>
      </c>
    </row>
    <row r="1786" spans="1:4" x14ac:dyDescent="0.2">
      <c r="A1786" s="79" t="s">
        <v>1758</v>
      </c>
      <c r="B1786" s="79" t="s">
        <v>844</v>
      </c>
      <c r="C1786" s="79"/>
      <c r="D1786" s="79" t="s">
        <v>4955</v>
      </c>
    </row>
    <row r="1787" spans="1:4" x14ac:dyDescent="0.2">
      <c r="A1787" s="79" t="s">
        <v>1758</v>
      </c>
      <c r="B1787" s="79" t="s">
        <v>844</v>
      </c>
      <c r="C1787" s="79" t="s">
        <v>1759</v>
      </c>
      <c r="D1787" s="79" t="s">
        <v>4956</v>
      </c>
    </row>
    <row r="1788" spans="1:4" x14ac:dyDescent="0.2">
      <c r="A1788" s="79" t="s">
        <v>1758</v>
      </c>
      <c r="B1788" s="79" t="s">
        <v>844</v>
      </c>
      <c r="C1788" s="79" t="s">
        <v>1760</v>
      </c>
      <c r="D1788" s="79" t="s">
        <v>4957</v>
      </c>
    </row>
    <row r="1789" spans="1:4" x14ac:dyDescent="0.2">
      <c r="A1789" s="79" t="s">
        <v>1758</v>
      </c>
      <c r="B1789" s="79" t="s">
        <v>844</v>
      </c>
      <c r="C1789" s="79" t="s">
        <v>845</v>
      </c>
      <c r="D1789" s="79" t="s">
        <v>4958</v>
      </c>
    </row>
    <row r="1790" spans="1:4" x14ac:dyDescent="0.2">
      <c r="A1790" s="79" t="s">
        <v>1758</v>
      </c>
      <c r="B1790" s="79" t="s">
        <v>844</v>
      </c>
      <c r="C1790" s="79" t="s">
        <v>546</v>
      </c>
      <c r="D1790" s="79" t="s">
        <v>4959</v>
      </c>
    </row>
    <row r="1791" spans="1:4" x14ac:dyDescent="0.2">
      <c r="A1791" s="79" t="s">
        <v>1758</v>
      </c>
      <c r="B1791" s="79" t="s">
        <v>844</v>
      </c>
      <c r="C1791" s="79" t="s">
        <v>1761</v>
      </c>
      <c r="D1791" s="79" t="s">
        <v>4960</v>
      </c>
    </row>
    <row r="1792" spans="1:4" x14ac:dyDescent="0.2">
      <c r="A1792" s="79" t="s">
        <v>1758</v>
      </c>
      <c r="B1792" s="79" t="s">
        <v>844</v>
      </c>
      <c r="C1792" s="79" t="s">
        <v>1762</v>
      </c>
      <c r="D1792" s="79" t="s">
        <v>4961</v>
      </c>
    </row>
    <row r="1793" spans="1:4" x14ac:dyDescent="0.2">
      <c r="A1793" s="79" t="s">
        <v>1758</v>
      </c>
      <c r="B1793" s="79" t="s">
        <v>844</v>
      </c>
      <c r="C1793" s="79" t="s">
        <v>557</v>
      </c>
      <c r="D1793" s="79" t="s">
        <v>4962</v>
      </c>
    </row>
    <row r="1794" spans="1:4" x14ac:dyDescent="0.2">
      <c r="A1794" s="79" t="s">
        <v>1758</v>
      </c>
      <c r="B1794" s="79" t="s">
        <v>844</v>
      </c>
      <c r="C1794" s="79" t="s">
        <v>848</v>
      </c>
      <c r="D1794" s="79" t="s">
        <v>4963</v>
      </c>
    </row>
    <row r="1795" spans="1:4" x14ac:dyDescent="0.2">
      <c r="A1795" s="79" t="s">
        <v>1758</v>
      </c>
      <c r="B1795" s="79" t="s">
        <v>844</v>
      </c>
      <c r="C1795" s="79" t="s">
        <v>423</v>
      </c>
      <c r="D1795" s="79" t="s">
        <v>4964</v>
      </c>
    </row>
    <row r="1796" spans="1:4" x14ac:dyDescent="0.2">
      <c r="A1796" s="79" t="s">
        <v>1758</v>
      </c>
      <c r="B1796" s="79" t="s">
        <v>844</v>
      </c>
      <c r="C1796" s="79" t="s">
        <v>910</v>
      </c>
      <c r="D1796" s="79" t="s">
        <v>4965</v>
      </c>
    </row>
    <row r="1797" spans="1:4" x14ac:dyDescent="0.2">
      <c r="A1797" s="79" t="s">
        <v>1758</v>
      </c>
      <c r="B1797" s="79" t="s">
        <v>1763</v>
      </c>
      <c r="C1797" s="79"/>
      <c r="D1797" s="79" t="s">
        <v>4966</v>
      </c>
    </row>
    <row r="1798" spans="1:4" x14ac:dyDescent="0.2">
      <c r="A1798" s="79" t="s">
        <v>1758</v>
      </c>
      <c r="B1798" s="79" t="s">
        <v>1763</v>
      </c>
      <c r="C1798" s="79" t="s">
        <v>867</v>
      </c>
      <c r="D1798" s="79" t="s">
        <v>4967</v>
      </c>
    </row>
    <row r="1799" spans="1:4" x14ac:dyDescent="0.2">
      <c r="A1799" s="79" t="s">
        <v>1758</v>
      </c>
      <c r="B1799" s="79" t="s">
        <v>1763</v>
      </c>
      <c r="C1799" s="79" t="s">
        <v>1764</v>
      </c>
      <c r="D1799" s="79" t="s">
        <v>4968</v>
      </c>
    </row>
    <row r="1800" spans="1:4" x14ac:dyDescent="0.2">
      <c r="A1800" s="79" t="s">
        <v>1758</v>
      </c>
      <c r="B1800" s="79" t="s">
        <v>1763</v>
      </c>
      <c r="C1800" s="79" t="s">
        <v>423</v>
      </c>
      <c r="D1800" s="79" t="s">
        <v>4969</v>
      </c>
    </row>
    <row r="1801" spans="1:4" x14ac:dyDescent="0.2">
      <c r="A1801" s="79" t="s">
        <v>1758</v>
      </c>
      <c r="B1801" s="79" t="s">
        <v>439</v>
      </c>
      <c r="C1801" s="79" t="s">
        <v>1765</v>
      </c>
      <c r="D1801" s="79" t="s">
        <v>4970</v>
      </c>
    </row>
    <row r="1802" spans="1:4" x14ac:dyDescent="0.2">
      <c r="A1802" s="79" t="s">
        <v>1758</v>
      </c>
      <c r="B1802" s="79" t="s">
        <v>439</v>
      </c>
      <c r="C1802" s="79" t="s">
        <v>423</v>
      </c>
      <c r="D1802" s="79" t="s">
        <v>4971</v>
      </c>
    </row>
    <row r="1803" spans="1:4" x14ac:dyDescent="0.2">
      <c r="A1803" s="79" t="s">
        <v>1758</v>
      </c>
      <c r="B1803" s="79" t="s">
        <v>439</v>
      </c>
      <c r="C1803" s="79" t="s">
        <v>1766</v>
      </c>
      <c r="D1803" s="79" t="s">
        <v>4972</v>
      </c>
    </row>
    <row r="1804" spans="1:4" x14ac:dyDescent="0.2">
      <c r="A1804" s="79" t="s">
        <v>1758</v>
      </c>
      <c r="B1804" s="79" t="s">
        <v>546</v>
      </c>
      <c r="C1804" s="79"/>
      <c r="D1804" s="79" t="s">
        <v>4973</v>
      </c>
    </row>
    <row r="1805" spans="1:4" x14ac:dyDescent="0.2">
      <c r="A1805" s="79" t="s">
        <v>1758</v>
      </c>
      <c r="B1805" s="79" t="s">
        <v>546</v>
      </c>
      <c r="C1805" s="79" t="s">
        <v>1767</v>
      </c>
      <c r="D1805" s="79" t="s">
        <v>4974</v>
      </c>
    </row>
    <row r="1806" spans="1:4" x14ac:dyDescent="0.2">
      <c r="A1806" s="79" t="s">
        <v>1758</v>
      </c>
      <c r="B1806" s="79" t="s">
        <v>546</v>
      </c>
      <c r="C1806" s="79" t="s">
        <v>1768</v>
      </c>
      <c r="D1806" s="79" t="s">
        <v>4975</v>
      </c>
    </row>
    <row r="1807" spans="1:4" x14ac:dyDescent="0.2">
      <c r="A1807" s="79" t="s">
        <v>1758</v>
      </c>
      <c r="B1807" s="79" t="s">
        <v>546</v>
      </c>
      <c r="C1807" s="79" t="s">
        <v>422</v>
      </c>
      <c r="D1807" s="79" t="s">
        <v>4976</v>
      </c>
    </row>
    <row r="1808" spans="1:4" x14ac:dyDescent="0.2">
      <c r="A1808" s="79" t="s">
        <v>1758</v>
      </c>
      <c r="B1808" s="79" t="s">
        <v>546</v>
      </c>
      <c r="C1808" s="79" t="s">
        <v>423</v>
      </c>
      <c r="D1808" s="79" t="s">
        <v>4977</v>
      </c>
    </row>
    <row r="1809" spans="1:4" x14ac:dyDescent="0.2">
      <c r="A1809" s="79" t="s">
        <v>1758</v>
      </c>
      <c r="B1809" s="79" t="s">
        <v>546</v>
      </c>
      <c r="C1809" s="79" t="s">
        <v>1766</v>
      </c>
      <c r="D1809" s="79" t="s">
        <v>4978</v>
      </c>
    </row>
    <row r="1810" spans="1:4" x14ac:dyDescent="0.2">
      <c r="A1810" s="79" t="s">
        <v>1758</v>
      </c>
      <c r="B1810" s="79" t="s">
        <v>1769</v>
      </c>
      <c r="C1810" s="79"/>
      <c r="D1810" s="79" t="s">
        <v>4979</v>
      </c>
    </row>
    <row r="1811" spans="1:4" x14ac:dyDescent="0.2">
      <c r="A1811" s="79" t="s">
        <v>1758</v>
      </c>
      <c r="B1811" s="79" t="s">
        <v>1769</v>
      </c>
      <c r="C1811" s="79" t="s">
        <v>837</v>
      </c>
      <c r="D1811" s="79" t="s">
        <v>4980</v>
      </c>
    </row>
    <row r="1812" spans="1:4" x14ac:dyDescent="0.2">
      <c r="A1812" s="79" t="s">
        <v>1758</v>
      </c>
      <c r="B1812" s="79" t="s">
        <v>1769</v>
      </c>
      <c r="C1812" s="79" t="s">
        <v>1770</v>
      </c>
      <c r="D1812" s="79" t="s">
        <v>4981</v>
      </c>
    </row>
    <row r="1813" spans="1:4" x14ac:dyDescent="0.2">
      <c r="A1813" s="79" t="s">
        <v>1758</v>
      </c>
      <c r="B1813" s="79" t="s">
        <v>1769</v>
      </c>
      <c r="C1813" s="79" t="s">
        <v>423</v>
      </c>
      <c r="D1813" s="79" t="s">
        <v>4982</v>
      </c>
    </row>
    <row r="1814" spans="1:4" x14ac:dyDescent="0.2">
      <c r="A1814" s="79" t="s">
        <v>1758</v>
      </c>
      <c r="B1814" s="79" t="s">
        <v>1771</v>
      </c>
      <c r="C1814" s="79"/>
      <c r="D1814" s="79" t="s">
        <v>4983</v>
      </c>
    </row>
    <row r="1815" spans="1:4" x14ac:dyDescent="0.2">
      <c r="A1815" s="79" t="s">
        <v>1758</v>
      </c>
      <c r="B1815" s="79" t="s">
        <v>1771</v>
      </c>
      <c r="C1815" s="79" t="s">
        <v>1772</v>
      </c>
      <c r="D1815" s="79" t="s">
        <v>4984</v>
      </c>
    </row>
    <row r="1816" spans="1:4" x14ac:dyDescent="0.2">
      <c r="A1816" s="79" t="s">
        <v>1758</v>
      </c>
      <c r="B1816" s="79" t="s">
        <v>1771</v>
      </c>
      <c r="C1816" s="79" t="s">
        <v>1773</v>
      </c>
      <c r="D1816" s="79" t="s">
        <v>4985</v>
      </c>
    </row>
    <row r="1817" spans="1:4" x14ac:dyDescent="0.2">
      <c r="A1817" s="79" t="s">
        <v>1758</v>
      </c>
      <c r="B1817" s="79" t="s">
        <v>1771</v>
      </c>
      <c r="C1817" s="79" t="s">
        <v>1774</v>
      </c>
      <c r="D1817" s="79" t="s">
        <v>4986</v>
      </c>
    </row>
    <row r="1818" spans="1:4" x14ac:dyDescent="0.2">
      <c r="A1818" s="79" t="s">
        <v>1758</v>
      </c>
      <c r="B1818" s="79" t="s">
        <v>1771</v>
      </c>
      <c r="C1818" s="79" t="s">
        <v>1775</v>
      </c>
      <c r="D1818" s="79" t="s">
        <v>4987</v>
      </c>
    </row>
    <row r="1819" spans="1:4" x14ac:dyDescent="0.2">
      <c r="A1819" s="79" t="s">
        <v>1758</v>
      </c>
      <c r="B1819" s="79" t="s">
        <v>1771</v>
      </c>
      <c r="C1819" s="79" t="s">
        <v>1776</v>
      </c>
      <c r="D1819" s="79" t="s">
        <v>4988</v>
      </c>
    </row>
    <row r="1820" spans="1:4" x14ac:dyDescent="0.2">
      <c r="A1820" s="79" t="s">
        <v>1758</v>
      </c>
      <c r="B1820" s="79" t="s">
        <v>1771</v>
      </c>
      <c r="C1820" s="79" t="s">
        <v>1777</v>
      </c>
      <c r="D1820" s="79" t="s">
        <v>4989</v>
      </c>
    </row>
    <row r="1821" spans="1:4" x14ac:dyDescent="0.2">
      <c r="A1821" s="79" t="s">
        <v>1758</v>
      </c>
      <c r="B1821" s="79" t="s">
        <v>1771</v>
      </c>
      <c r="C1821" s="79" t="s">
        <v>423</v>
      </c>
      <c r="D1821" s="79" t="s">
        <v>4990</v>
      </c>
    </row>
    <row r="1822" spans="1:4" x14ac:dyDescent="0.2">
      <c r="A1822" s="79" t="s">
        <v>1758</v>
      </c>
      <c r="B1822" s="79" t="s">
        <v>849</v>
      </c>
      <c r="C1822" s="79"/>
      <c r="D1822" s="79" t="s">
        <v>4991</v>
      </c>
    </row>
    <row r="1823" spans="1:4" x14ac:dyDescent="0.2">
      <c r="A1823" s="79" t="s">
        <v>1758</v>
      </c>
      <c r="B1823" s="79" t="s">
        <v>849</v>
      </c>
      <c r="C1823" s="79" t="s">
        <v>850</v>
      </c>
      <c r="D1823" s="79" t="s">
        <v>4992</v>
      </c>
    </row>
    <row r="1824" spans="1:4" x14ac:dyDescent="0.2">
      <c r="A1824" s="79" t="s">
        <v>1758</v>
      </c>
      <c r="B1824" s="79" t="s">
        <v>849</v>
      </c>
      <c r="C1824" s="79" t="s">
        <v>1778</v>
      </c>
      <c r="D1824" s="79" t="s">
        <v>4993</v>
      </c>
    </row>
    <row r="1825" spans="1:4" x14ac:dyDescent="0.2">
      <c r="A1825" s="79" t="s">
        <v>1758</v>
      </c>
      <c r="B1825" s="79" t="s">
        <v>849</v>
      </c>
      <c r="C1825" s="79" t="s">
        <v>1779</v>
      </c>
      <c r="D1825" s="79" t="s">
        <v>4994</v>
      </c>
    </row>
    <row r="1826" spans="1:4" x14ac:dyDescent="0.2">
      <c r="A1826" s="79" t="s">
        <v>1758</v>
      </c>
      <c r="B1826" s="79" t="s">
        <v>849</v>
      </c>
      <c r="C1826" s="79" t="s">
        <v>423</v>
      </c>
      <c r="D1826" s="79" t="s">
        <v>4995</v>
      </c>
    </row>
    <row r="1827" spans="1:4" x14ac:dyDescent="0.2">
      <c r="A1827" s="79" t="s">
        <v>1758</v>
      </c>
      <c r="B1827" s="79" t="s">
        <v>849</v>
      </c>
      <c r="C1827" s="79" t="s">
        <v>1766</v>
      </c>
      <c r="D1827" s="79" t="s">
        <v>4996</v>
      </c>
    </row>
    <row r="1828" spans="1:4" x14ac:dyDescent="0.2">
      <c r="A1828" s="79" t="s">
        <v>1758</v>
      </c>
      <c r="B1828" s="79" t="s">
        <v>1780</v>
      </c>
      <c r="C1828" s="79"/>
      <c r="D1828" s="79" t="s">
        <v>4997</v>
      </c>
    </row>
    <row r="1829" spans="1:4" x14ac:dyDescent="0.2">
      <c r="A1829" s="79" t="s">
        <v>1758</v>
      </c>
      <c r="B1829" s="79" t="s">
        <v>1780</v>
      </c>
      <c r="C1829" s="79" t="s">
        <v>1781</v>
      </c>
      <c r="D1829" s="79" t="s">
        <v>4998</v>
      </c>
    </row>
    <row r="1830" spans="1:4" x14ac:dyDescent="0.2">
      <c r="A1830" s="79" t="s">
        <v>1758</v>
      </c>
      <c r="B1830" s="79" t="s">
        <v>1780</v>
      </c>
      <c r="C1830" s="79" t="s">
        <v>1782</v>
      </c>
      <c r="D1830" s="79" t="s">
        <v>4999</v>
      </c>
    </row>
    <row r="1831" spans="1:4" x14ac:dyDescent="0.2">
      <c r="A1831" s="79" t="s">
        <v>1758</v>
      </c>
      <c r="B1831" s="79" t="s">
        <v>1780</v>
      </c>
      <c r="C1831" s="79" t="s">
        <v>423</v>
      </c>
      <c r="D1831" s="79" t="s">
        <v>5000</v>
      </c>
    </row>
    <row r="1832" spans="1:4" x14ac:dyDescent="0.2">
      <c r="A1832" s="79" t="s">
        <v>1758</v>
      </c>
      <c r="B1832" s="79" t="s">
        <v>1783</v>
      </c>
      <c r="C1832" s="79"/>
      <c r="D1832" s="79" t="s">
        <v>5001</v>
      </c>
    </row>
    <row r="1833" spans="1:4" x14ac:dyDescent="0.2">
      <c r="A1833" s="79" t="s">
        <v>1758</v>
      </c>
      <c r="B1833" s="79" t="s">
        <v>1783</v>
      </c>
      <c r="C1833" s="79" t="s">
        <v>852</v>
      </c>
      <c r="D1833" s="79" t="s">
        <v>5002</v>
      </c>
    </row>
    <row r="1834" spans="1:4" x14ac:dyDescent="0.2">
      <c r="A1834" s="79" t="s">
        <v>1758</v>
      </c>
      <c r="B1834" s="79" t="s">
        <v>1783</v>
      </c>
      <c r="C1834" s="79" t="s">
        <v>710</v>
      </c>
      <c r="D1834" s="79" t="s">
        <v>5003</v>
      </c>
    </row>
    <row r="1835" spans="1:4" x14ac:dyDescent="0.2">
      <c r="A1835" s="79" t="s">
        <v>1758</v>
      </c>
      <c r="B1835" s="79" t="s">
        <v>1783</v>
      </c>
      <c r="C1835" s="79" t="s">
        <v>855</v>
      </c>
      <c r="D1835" s="79" t="s">
        <v>5004</v>
      </c>
    </row>
    <row r="1836" spans="1:4" x14ac:dyDescent="0.2">
      <c r="A1836" s="79" t="s">
        <v>1758</v>
      </c>
      <c r="B1836" s="79" t="s">
        <v>1783</v>
      </c>
      <c r="C1836" s="79" t="s">
        <v>1770</v>
      </c>
      <c r="D1836" s="79" t="s">
        <v>5005</v>
      </c>
    </row>
    <row r="1837" spans="1:4" x14ac:dyDescent="0.2">
      <c r="A1837" s="79" t="s">
        <v>1758</v>
      </c>
      <c r="B1837" s="79" t="s">
        <v>1783</v>
      </c>
      <c r="C1837" s="79" t="s">
        <v>1784</v>
      </c>
      <c r="D1837" s="79" t="s">
        <v>5006</v>
      </c>
    </row>
    <row r="1838" spans="1:4" x14ac:dyDescent="0.2">
      <c r="A1838" s="79" t="s">
        <v>1758</v>
      </c>
      <c r="B1838" s="79" t="s">
        <v>1783</v>
      </c>
      <c r="C1838" s="79" t="s">
        <v>423</v>
      </c>
      <c r="D1838" s="79" t="s">
        <v>5007</v>
      </c>
    </row>
    <row r="1839" spans="1:4" x14ac:dyDescent="0.2">
      <c r="A1839" s="79" t="s">
        <v>1758</v>
      </c>
      <c r="B1839" s="79" t="s">
        <v>1783</v>
      </c>
      <c r="C1839" s="79" t="s">
        <v>856</v>
      </c>
      <c r="D1839" s="79" t="s">
        <v>5008</v>
      </c>
    </row>
    <row r="1840" spans="1:4" x14ac:dyDescent="0.2">
      <c r="A1840" s="79" t="s">
        <v>1758</v>
      </c>
      <c r="B1840" s="79" t="s">
        <v>1785</v>
      </c>
      <c r="C1840" s="79"/>
      <c r="D1840" s="79" t="s">
        <v>5009</v>
      </c>
    </row>
    <row r="1841" spans="1:4" x14ac:dyDescent="0.2">
      <c r="A1841" s="79" t="s">
        <v>1758</v>
      </c>
      <c r="B1841" s="79" t="s">
        <v>1785</v>
      </c>
      <c r="C1841" s="79" t="s">
        <v>1786</v>
      </c>
      <c r="D1841" s="79" t="s">
        <v>5010</v>
      </c>
    </row>
    <row r="1842" spans="1:4" x14ac:dyDescent="0.2">
      <c r="A1842" s="79" t="s">
        <v>1758</v>
      </c>
      <c r="B1842" s="79" t="s">
        <v>1785</v>
      </c>
      <c r="C1842" s="79" t="s">
        <v>855</v>
      </c>
      <c r="D1842" s="79" t="s">
        <v>5011</v>
      </c>
    </row>
    <row r="1843" spans="1:4" x14ac:dyDescent="0.2">
      <c r="A1843" s="79" t="s">
        <v>1758</v>
      </c>
      <c r="B1843" s="79" t="s">
        <v>1785</v>
      </c>
      <c r="C1843" s="79" t="s">
        <v>1787</v>
      </c>
      <c r="D1843" s="79" t="s">
        <v>5012</v>
      </c>
    </row>
    <row r="1844" spans="1:4" x14ac:dyDescent="0.2">
      <c r="A1844" s="79" t="s">
        <v>1758</v>
      </c>
      <c r="B1844" s="79" t="s">
        <v>1785</v>
      </c>
      <c r="C1844" s="79" t="s">
        <v>423</v>
      </c>
      <c r="D1844" s="79" t="s">
        <v>5013</v>
      </c>
    </row>
    <row r="1845" spans="1:4" x14ac:dyDescent="0.2">
      <c r="A1845" s="79" t="s">
        <v>1758</v>
      </c>
      <c r="B1845" s="79" t="s">
        <v>1785</v>
      </c>
      <c r="C1845" s="79" t="s">
        <v>856</v>
      </c>
      <c r="D1845" s="79" t="s">
        <v>5014</v>
      </c>
    </row>
    <row r="1846" spans="1:4" x14ac:dyDescent="0.2">
      <c r="A1846" s="79" t="s">
        <v>1758</v>
      </c>
      <c r="B1846" s="79" t="s">
        <v>1788</v>
      </c>
      <c r="C1846" s="79"/>
      <c r="D1846" s="79" t="s">
        <v>5015</v>
      </c>
    </row>
    <row r="1847" spans="1:4" x14ac:dyDescent="0.2">
      <c r="A1847" s="79" t="s">
        <v>1758</v>
      </c>
      <c r="B1847" s="79" t="s">
        <v>1788</v>
      </c>
      <c r="C1847" s="79" t="s">
        <v>1789</v>
      </c>
      <c r="D1847" s="79" t="s">
        <v>5016</v>
      </c>
    </row>
    <row r="1848" spans="1:4" x14ac:dyDescent="0.2">
      <c r="A1848" s="79" t="s">
        <v>1758</v>
      </c>
      <c r="B1848" s="79" t="s">
        <v>1788</v>
      </c>
      <c r="C1848" s="79" t="s">
        <v>1790</v>
      </c>
      <c r="D1848" s="79" t="s">
        <v>5017</v>
      </c>
    </row>
    <row r="1849" spans="1:4" x14ac:dyDescent="0.2">
      <c r="A1849" s="79" t="s">
        <v>1758</v>
      </c>
      <c r="B1849" s="79" t="s">
        <v>1788</v>
      </c>
      <c r="C1849" s="79" t="s">
        <v>1791</v>
      </c>
      <c r="D1849" s="79" t="s">
        <v>5018</v>
      </c>
    </row>
    <row r="1850" spans="1:4" x14ac:dyDescent="0.2">
      <c r="A1850" s="79" t="s">
        <v>1758</v>
      </c>
      <c r="B1850" s="79" t="s">
        <v>1788</v>
      </c>
      <c r="C1850" s="79" t="s">
        <v>1792</v>
      </c>
      <c r="D1850" s="79" t="s">
        <v>5019</v>
      </c>
    </row>
    <row r="1851" spans="1:4" x14ac:dyDescent="0.2">
      <c r="A1851" s="79" t="s">
        <v>1758</v>
      </c>
      <c r="B1851" s="79" t="s">
        <v>1788</v>
      </c>
      <c r="C1851" s="79" t="s">
        <v>1793</v>
      </c>
      <c r="D1851" s="79" t="s">
        <v>5020</v>
      </c>
    </row>
    <row r="1852" spans="1:4" x14ac:dyDescent="0.2">
      <c r="A1852" s="79" t="s">
        <v>1758</v>
      </c>
      <c r="B1852" s="79" t="s">
        <v>1788</v>
      </c>
      <c r="C1852" s="79" t="s">
        <v>1794</v>
      </c>
      <c r="D1852" s="79" t="s">
        <v>5021</v>
      </c>
    </row>
    <row r="1853" spans="1:4" x14ac:dyDescent="0.2">
      <c r="A1853" s="79" t="s">
        <v>1758</v>
      </c>
      <c r="B1853" s="79" t="s">
        <v>1788</v>
      </c>
      <c r="C1853" s="79" t="s">
        <v>1795</v>
      </c>
      <c r="D1853" s="79" t="s">
        <v>5022</v>
      </c>
    </row>
    <row r="1854" spans="1:4" x14ac:dyDescent="0.2">
      <c r="A1854" s="79" t="s">
        <v>1758</v>
      </c>
      <c r="B1854" s="79" t="s">
        <v>1788</v>
      </c>
      <c r="C1854" s="79" t="s">
        <v>423</v>
      </c>
      <c r="D1854" s="79" t="s">
        <v>5023</v>
      </c>
    </row>
    <row r="1855" spans="1:4" x14ac:dyDescent="0.2">
      <c r="A1855" s="79" t="s">
        <v>1758</v>
      </c>
      <c r="B1855" s="79" t="s">
        <v>423</v>
      </c>
      <c r="C1855" s="79" t="s">
        <v>423</v>
      </c>
      <c r="D1855" s="79" t="s">
        <v>5024</v>
      </c>
    </row>
    <row r="1856" spans="1:4" x14ac:dyDescent="0.2">
      <c r="A1856" s="79" t="s">
        <v>1796</v>
      </c>
      <c r="B1856" s="79" t="s">
        <v>837</v>
      </c>
      <c r="C1856" s="79" t="s">
        <v>1797</v>
      </c>
      <c r="D1856" s="79" t="s">
        <v>5025</v>
      </c>
    </row>
    <row r="1857" spans="1:4" x14ac:dyDescent="0.2">
      <c r="A1857" s="79" t="s">
        <v>1796</v>
      </c>
      <c r="B1857" s="79" t="s">
        <v>837</v>
      </c>
      <c r="C1857" s="79" t="s">
        <v>1798</v>
      </c>
      <c r="D1857" s="79" t="s">
        <v>5026</v>
      </c>
    </row>
    <row r="1858" spans="1:4" x14ac:dyDescent="0.2">
      <c r="A1858" s="79" t="s">
        <v>1796</v>
      </c>
      <c r="B1858" s="79" t="s">
        <v>837</v>
      </c>
      <c r="C1858" s="79" t="s">
        <v>1799</v>
      </c>
      <c r="D1858" s="79" t="s">
        <v>5027</v>
      </c>
    </row>
    <row r="1859" spans="1:4" x14ac:dyDescent="0.2">
      <c r="A1859" s="79" t="s">
        <v>1796</v>
      </c>
      <c r="B1859" s="79" t="s">
        <v>837</v>
      </c>
      <c r="C1859" s="79" t="s">
        <v>1800</v>
      </c>
      <c r="D1859" s="79" t="s">
        <v>5028</v>
      </c>
    </row>
    <row r="1860" spans="1:4" x14ac:dyDescent="0.2">
      <c r="A1860" s="79" t="s">
        <v>1796</v>
      </c>
      <c r="B1860" s="79" t="s">
        <v>837</v>
      </c>
      <c r="C1860" s="79" t="s">
        <v>423</v>
      </c>
      <c r="D1860" s="79" t="s">
        <v>5029</v>
      </c>
    </row>
    <row r="1861" spans="1:4" x14ac:dyDescent="0.2">
      <c r="A1861" s="79" t="s">
        <v>1796</v>
      </c>
      <c r="B1861" s="79" t="s">
        <v>837</v>
      </c>
      <c r="C1861" s="79" t="s">
        <v>1801</v>
      </c>
      <c r="D1861" s="79" t="s">
        <v>5030</v>
      </c>
    </row>
    <row r="1862" spans="1:4" x14ac:dyDescent="0.2">
      <c r="A1862" s="79" t="s">
        <v>1796</v>
      </c>
      <c r="B1862" s="79" t="s">
        <v>1802</v>
      </c>
      <c r="C1862" s="79" t="s">
        <v>1798</v>
      </c>
      <c r="D1862" s="79" t="s">
        <v>5031</v>
      </c>
    </row>
    <row r="1863" spans="1:4" x14ac:dyDescent="0.2">
      <c r="A1863" s="79" t="s">
        <v>1796</v>
      </c>
      <c r="B1863" s="79" t="s">
        <v>1802</v>
      </c>
      <c r="C1863" s="79" t="s">
        <v>1804</v>
      </c>
      <c r="D1863" s="79" t="s">
        <v>5032</v>
      </c>
    </row>
    <row r="1864" spans="1:4" x14ac:dyDescent="0.2">
      <c r="A1864" s="79" t="s">
        <v>1796</v>
      </c>
      <c r="B1864" s="79" t="s">
        <v>1802</v>
      </c>
      <c r="C1864" s="79" t="s">
        <v>423</v>
      </c>
      <c r="D1864" s="79" t="s">
        <v>5033</v>
      </c>
    </row>
    <row r="1865" spans="1:4" x14ac:dyDescent="0.2">
      <c r="A1865" s="79" t="s">
        <v>1796</v>
      </c>
      <c r="B1865" s="79" t="s">
        <v>1802</v>
      </c>
      <c r="C1865" s="79" t="s">
        <v>1805</v>
      </c>
      <c r="D1865" s="79" t="s">
        <v>5034</v>
      </c>
    </row>
    <row r="1866" spans="1:4" x14ac:dyDescent="0.2">
      <c r="A1866" s="79" t="s">
        <v>1796</v>
      </c>
      <c r="B1866" s="79" t="s">
        <v>1806</v>
      </c>
      <c r="C1866" s="79" t="s">
        <v>1798</v>
      </c>
      <c r="D1866" s="79" t="s">
        <v>5035</v>
      </c>
    </row>
    <row r="1867" spans="1:4" x14ac:dyDescent="0.2">
      <c r="A1867" s="79" t="s">
        <v>1796</v>
      </c>
      <c r="B1867" s="79" t="s">
        <v>1806</v>
      </c>
      <c r="C1867" s="79" t="s">
        <v>1805</v>
      </c>
      <c r="D1867" s="79" t="s">
        <v>5036</v>
      </c>
    </row>
    <row r="1868" spans="1:4" x14ac:dyDescent="0.2">
      <c r="A1868" s="79" t="s">
        <v>1796</v>
      </c>
      <c r="B1868" s="79" t="s">
        <v>1807</v>
      </c>
      <c r="C1868" s="79" t="s">
        <v>1803</v>
      </c>
      <c r="D1868" s="79" t="s">
        <v>5037</v>
      </c>
    </row>
    <row r="1869" spans="1:4" x14ac:dyDescent="0.2">
      <c r="A1869" s="79" t="s">
        <v>1796</v>
      </c>
      <c r="B1869" s="79" t="s">
        <v>1807</v>
      </c>
      <c r="C1869" s="79" t="s">
        <v>1798</v>
      </c>
      <c r="D1869" s="79" t="s">
        <v>5038</v>
      </c>
    </row>
    <row r="1870" spans="1:4" x14ac:dyDescent="0.2">
      <c r="A1870" s="79" t="s">
        <v>1796</v>
      </c>
      <c r="B1870" s="79" t="s">
        <v>1807</v>
      </c>
      <c r="C1870" s="79" t="s">
        <v>1804</v>
      </c>
      <c r="D1870" s="79" t="s">
        <v>5039</v>
      </c>
    </row>
    <row r="1871" spans="1:4" x14ac:dyDescent="0.2">
      <c r="A1871" s="79" t="s">
        <v>1796</v>
      </c>
      <c r="B1871" s="79" t="s">
        <v>1807</v>
      </c>
      <c r="C1871" s="79" t="s">
        <v>423</v>
      </c>
      <c r="D1871" s="79" t="s">
        <v>5040</v>
      </c>
    </row>
    <row r="1872" spans="1:4" x14ac:dyDescent="0.2">
      <c r="A1872" s="79" t="s">
        <v>1796</v>
      </c>
      <c r="B1872" s="79" t="s">
        <v>431</v>
      </c>
      <c r="C1872" s="79" t="s">
        <v>423</v>
      </c>
      <c r="D1872" s="79" t="s">
        <v>5041</v>
      </c>
    </row>
    <row r="1873" spans="1:4" x14ac:dyDescent="0.2">
      <c r="A1873" s="79" t="s">
        <v>1796</v>
      </c>
      <c r="B1873" s="79" t="s">
        <v>423</v>
      </c>
      <c r="C1873" s="79" t="s">
        <v>423</v>
      </c>
      <c r="D1873" s="79" t="s">
        <v>5042</v>
      </c>
    </row>
    <row r="1874" spans="1:4" x14ac:dyDescent="0.2">
      <c r="A1874" s="79" t="s">
        <v>1809</v>
      </c>
      <c r="B1874" s="79"/>
      <c r="C1874" s="79"/>
      <c r="D1874" s="79" t="s">
        <v>1809</v>
      </c>
    </row>
    <row r="1875" spans="1:4" x14ac:dyDescent="0.2">
      <c r="A1875" s="79" t="s">
        <v>1809</v>
      </c>
      <c r="B1875" s="79" t="s">
        <v>435</v>
      </c>
      <c r="C1875" s="79" t="s">
        <v>1810</v>
      </c>
      <c r="D1875" s="79" t="s">
        <v>5043</v>
      </c>
    </row>
    <row r="1876" spans="1:4" x14ac:dyDescent="0.2">
      <c r="A1876" s="79" t="s">
        <v>1809</v>
      </c>
      <c r="B1876" s="79" t="s">
        <v>1811</v>
      </c>
      <c r="C1876" s="79"/>
      <c r="D1876" s="79" t="s">
        <v>5044</v>
      </c>
    </row>
    <row r="1877" spans="1:4" x14ac:dyDescent="0.2">
      <c r="A1877" s="79" t="s">
        <v>1809</v>
      </c>
      <c r="B1877" s="79" t="s">
        <v>1811</v>
      </c>
      <c r="C1877" s="79" t="s">
        <v>1193</v>
      </c>
      <c r="D1877" s="79" t="s">
        <v>5045</v>
      </c>
    </row>
    <row r="1878" spans="1:4" x14ac:dyDescent="0.2">
      <c r="A1878" s="79" t="s">
        <v>1809</v>
      </c>
      <c r="B1878" s="79" t="s">
        <v>1811</v>
      </c>
      <c r="C1878" s="79" t="s">
        <v>1812</v>
      </c>
      <c r="D1878" s="79" t="s">
        <v>5046</v>
      </c>
    </row>
    <row r="1879" spans="1:4" x14ac:dyDescent="0.2">
      <c r="A1879" s="79" t="s">
        <v>1809</v>
      </c>
      <c r="B1879" s="79" t="s">
        <v>1811</v>
      </c>
      <c r="C1879" s="79" t="s">
        <v>423</v>
      </c>
      <c r="D1879" s="79" t="s">
        <v>5047</v>
      </c>
    </row>
    <row r="1880" spans="1:4" x14ac:dyDescent="0.2">
      <c r="A1880" s="79" t="s">
        <v>1809</v>
      </c>
      <c r="B1880" s="79" t="s">
        <v>1320</v>
      </c>
      <c r="C1880" s="79" t="s">
        <v>1813</v>
      </c>
      <c r="D1880" s="79" t="s">
        <v>5048</v>
      </c>
    </row>
    <row r="1881" spans="1:4" x14ac:dyDescent="0.2">
      <c r="A1881" s="79" t="s">
        <v>1809</v>
      </c>
      <c r="B1881" s="79" t="s">
        <v>1320</v>
      </c>
      <c r="C1881" s="79" t="s">
        <v>1814</v>
      </c>
      <c r="D1881" s="79" t="s">
        <v>5049</v>
      </c>
    </row>
    <row r="1882" spans="1:4" x14ac:dyDescent="0.2">
      <c r="A1882" s="79" t="s">
        <v>1809</v>
      </c>
      <c r="B1882" s="79" t="s">
        <v>1320</v>
      </c>
      <c r="C1882" s="79" t="s">
        <v>2807</v>
      </c>
      <c r="D1882" s="79" t="s">
        <v>5050</v>
      </c>
    </row>
    <row r="1883" spans="1:4" x14ac:dyDescent="0.2">
      <c r="A1883" s="79" t="s">
        <v>1809</v>
      </c>
      <c r="B1883" s="79" t="s">
        <v>1320</v>
      </c>
      <c r="C1883" s="79" t="s">
        <v>423</v>
      </c>
      <c r="D1883" s="79" t="s">
        <v>5051</v>
      </c>
    </row>
    <row r="1884" spans="1:4" x14ac:dyDescent="0.2">
      <c r="A1884" s="79" t="s">
        <v>1809</v>
      </c>
      <c r="B1884" s="79" t="s">
        <v>423</v>
      </c>
      <c r="C1884" s="79" t="s">
        <v>423</v>
      </c>
      <c r="D1884" s="79" t="s">
        <v>5052</v>
      </c>
    </row>
    <row r="1885" spans="1:4" x14ac:dyDescent="0.2">
      <c r="A1885" s="79" t="s">
        <v>1815</v>
      </c>
      <c r="B1885" s="79"/>
      <c r="C1885" s="79"/>
      <c r="D1885" s="79" t="s">
        <v>1815</v>
      </c>
    </row>
    <row r="1886" spans="1:4" x14ac:dyDescent="0.2">
      <c r="A1886" s="79" t="s">
        <v>1815</v>
      </c>
      <c r="B1886" s="79" t="s">
        <v>435</v>
      </c>
      <c r="C1886" s="79" t="s">
        <v>1816</v>
      </c>
      <c r="D1886" s="79" t="s">
        <v>5053</v>
      </c>
    </row>
    <row r="1887" spans="1:4" x14ac:dyDescent="0.2">
      <c r="A1887" s="79" t="s">
        <v>1815</v>
      </c>
      <c r="B1887" s="79" t="s">
        <v>435</v>
      </c>
      <c r="C1887" s="79" t="s">
        <v>1817</v>
      </c>
      <c r="D1887" s="79" t="s">
        <v>5054</v>
      </c>
    </row>
    <row r="1888" spans="1:4" x14ac:dyDescent="0.2">
      <c r="A1888" s="79" t="s">
        <v>1815</v>
      </c>
      <c r="B1888" s="79" t="s">
        <v>435</v>
      </c>
      <c r="C1888" s="79" t="s">
        <v>1818</v>
      </c>
      <c r="D1888" s="79" t="s">
        <v>5055</v>
      </c>
    </row>
    <row r="1889" spans="1:4" x14ac:dyDescent="0.2">
      <c r="A1889" s="79" t="s">
        <v>1815</v>
      </c>
      <c r="B1889" s="79" t="s">
        <v>435</v>
      </c>
      <c r="C1889" s="79" t="s">
        <v>1819</v>
      </c>
      <c r="D1889" s="79" t="s">
        <v>5056</v>
      </c>
    </row>
    <row r="1890" spans="1:4" x14ac:dyDescent="0.2">
      <c r="A1890" s="79" t="s">
        <v>1815</v>
      </c>
      <c r="B1890" s="79" t="s">
        <v>435</v>
      </c>
      <c r="C1890" s="79" t="s">
        <v>1820</v>
      </c>
      <c r="D1890" s="79" t="s">
        <v>5057</v>
      </c>
    </row>
    <row r="1891" spans="1:4" x14ac:dyDescent="0.2">
      <c r="A1891" s="79" t="s">
        <v>1815</v>
      </c>
      <c r="B1891" s="79" t="s">
        <v>435</v>
      </c>
      <c r="C1891" s="79" t="s">
        <v>1821</v>
      </c>
      <c r="D1891" s="79" t="s">
        <v>5058</v>
      </c>
    </row>
    <row r="1892" spans="1:4" x14ac:dyDescent="0.2">
      <c r="A1892" s="79" t="s">
        <v>1815</v>
      </c>
      <c r="B1892" s="79" t="s">
        <v>435</v>
      </c>
      <c r="C1892" s="79" t="s">
        <v>1822</v>
      </c>
      <c r="D1892" s="79" t="s">
        <v>5059</v>
      </c>
    </row>
    <row r="1893" spans="1:4" x14ac:dyDescent="0.2">
      <c r="A1893" s="79" t="s">
        <v>1815</v>
      </c>
      <c r="B1893" s="79" t="s">
        <v>435</v>
      </c>
      <c r="C1893" s="79" t="s">
        <v>423</v>
      </c>
      <c r="D1893" s="79" t="s">
        <v>5060</v>
      </c>
    </row>
    <row r="1894" spans="1:4" x14ac:dyDescent="0.2">
      <c r="A1894" s="79" t="s">
        <v>1815</v>
      </c>
      <c r="B1894" s="79" t="s">
        <v>1823</v>
      </c>
      <c r="C1894" s="79" t="s">
        <v>1824</v>
      </c>
      <c r="D1894" s="79" t="s">
        <v>5061</v>
      </c>
    </row>
    <row r="1895" spans="1:4" x14ac:dyDescent="0.2">
      <c r="A1895" s="79" t="s">
        <v>1815</v>
      </c>
      <c r="B1895" s="79" t="s">
        <v>1823</v>
      </c>
      <c r="C1895" s="79" t="s">
        <v>1825</v>
      </c>
      <c r="D1895" s="79" t="s">
        <v>5062</v>
      </c>
    </row>
    <row r="1896" spans="1:4" x14ac:dyDescent="0.2">
      <c r="A1896" s="79" t="s">
        <v>1815</v>
      </c>
      <c r="B1896" s="79" t="s">
        <v>1823</v>
      </c>
      <c r="C1896" s="79" t="s">
        <v>1826</v>
      </c>
      <c r="D1896" s="79" t="s">
        <v>5063</v>
      </c>
    </row>
    <row r="1897" spans="1:4" x14ac:dyDescent="0.2">
      <c r="A1897" s="79" t="s">
        <v>1815</v>
      </c>
      <c r="B1897" s="79" t="s">
        <v>1823</v>
      </c>
      <c r="C1897" s="79" t="s">
        <v>1827</v>
      </c>
      <c r="D1897" s="79" t="s">
        <v>5064</v>
      </c>
    </row>
    <row r="1898" spans="1:4" x14ac:dyDescent="0.2">
      <c r="A1898" s="79" t="s">
        <v>1815</v>
      </c>
      <c r="B1898" s="79" t="s">
        <v>1823</v>
      </c>
      <c r="C1898" s="79" t="s">
        <v>1828</v>
      </c>
      <c r="D1898" s="79" t="s">
        <v>5065</v>
      </c>
    </row>
    <row r="1899" spans="1:4" x14ac:dyDescent="0.2">
      <c r="A1899" s="79" t="s">
        <v>1815</v>
      </c>
      <c r="B1899" s="79" t="s">
        <v>1823</v>
      </c>
      <c r="C1899" s="79" t="s">
        <v>1829</v>
      </c>
      <c r="D1899" s="79" t="s">
        <v>5066</v>
      </c>
    </row>
    <row r="1900" spans="1:4" x14ac:dyDescent="0.2">
      <c r="A1900" s="79" t="s">
        <v>1815</v>
      </c>
      <c r="B1900" s="79" t="s">
        <v>1823</v>
      </c>
      <c r="C1900" s="79" t="s">
        <v>423</v>
      </c>
      <c r="D1900" s="79" t="s">
        <v>5067</v>
      </c>
    </row>
    <row r="1901" spans="1:4" x14ac:dyDescent="0.2">
      <c r="A1901" s="79" t="s">
        <v>1815</v>
      </c>
      <c r="B1901" s="79" t="s">
        <v>1830</v>
      </c>
      <c r="C1901" s="79" t="s">
        <v>1831</v>
      </c>
      <c r="D1901" s="79" t="s">
        <v>5068</v>
      </c>
    </row>
    <row r="1902" spans="1:4" x14ac:dyDescent="0.2">
      <c r="A1902" s="79" t="s">
        <v>1815</v>
      </c>
      <c r="B1902" s="79" t="s">
        <v>1830</v>
      </c>
      <c r="C1902" s="79" t="s">
        <v>1832</v>
      </c>
      <c r="D1902" s="79" t="s">
        <v>5069</v>
      </c>
    </row>
    <row r="1903" spans="1:4" x14ac:dyDescent="0.2">
      <c r="A1903" s="79" t="s">
        <v>1815</v>
      </c>
      <c r="B1903" s="79" t="s">
        <v>1830</v>
      </c>
      <c r="C1903" s="79" t="s">
        <v>1833</v>
      </c>
      <c r="D1903" s="79" t="s">
        <v>5070</v>
      </c>
    </row>
    <row r="1904" spans="1:4" x14ac:dyDescent="0.2">
      <c r="A1904" s="79" t="s">
        <v>1815</v>
      </c>
      <c r="B1904" s="79" t="s">
        <v>1830</v>
      </c>
      <c r="C1904" s="79" t="s">
        <v>1834</v>
      </c>
      <c r="D1904" s="79" t="s">
        <v>5071</v>
      </c>
    </row>
    <row r="1905" spans="1:4" x14ac:dyDescent="0.2">
      <c r="A1905" s="79" t="s">
        <v>1815</v>
      </c>
      <c r="B1905" s="79" t="s">
        <v>1830</v>
      </c>
      <c r="C1905" s="79" t="s">
        <v>1835</v>
      </c>
      <c r="D1905" s="79" t="s">
        <v>5072</v>
      </c>
    </row>
    <row r="1906" spans="1:4" x14ac:dyDescent="0.2">
      <c r="A1906" s="79" t="s">
        <v>1815</v>
      </c>
      <c r="B1906" s="79" t="s">
        <v>1830</v>
      </c>
      <c r="C1906" s="79" t="s">
        <v>1836</v>
      </c>
      <c r="D1906" s="79" t="s">
        <v>5073</v>
      </c>
    </row>
    <row r="1907" spans="1:4" x14ac:dyDescent="0.2">
      <c r="A1907" s="79" t="s">
        <v>1815</v>
      </c>
      <c r="B1907" s="79" t="s">
        <v>1830</v>
      </c>
      <c r="C1907" s="79" t="s">
        <v>1837</v>
      </c>
      <c r="D1907" s="79" t="s">
        <v>5074</v>
      </c>
    </row>
    <row r="1908" spans="1:4" x14ac:dyDescent="0.2">
      <c r="A1908" s="79" t="s">
        <v>1815</v>
      </c>
      <c r="B1908" s="79" t="s">
        <v>1830</v>
      </c>
      <c r="C1908" s="79" t="s">
        <v>1687</v>
      </c>
      <c r="D1908" s="79" t="s">
        <v>5075</v>
      </c>
    </row>
    <row r="1909" spans="1:4" x14ac:dyDescent="0.2">
      <c r="A1909" s="79" t="s">
        <v>1815</v>
      </c>
      <c r="B1909" s="79" t="s">
        <v>1830</v>
      </c>
      <c r="C1909" s="79" t="s">
        <v>1838</v>
      </c>
      <c r="D1909" s="79" t="s">
        <v>5076</v>
      </c>
    </row>
    <row r="1910" spans="1:4" x14ac:dyDescent="0.2">
      <c r="A1910" s="79" t="s">
        <v>1815</v>
      </c>
      <c r="B1910" s="79" t="s">
        <v>1830</v>
      </c>
      <c r="C1910" s="79" t="s">
        <v>1839</v>
      </c>
      <c r="D1910" s="79" t="s">
        <v>5077</v>
      </c>
    </row>
    <row r="1911" spans="1:4" x14ac:dyDescent="0.2">
      <c r="A1911" s="79" t="s">
        <v>1815</v>
      </c>
      <c r="B1911" s="79" t="s">
        <v>1830</v>
      </c>
      <c r="C1911" s="79" t="s">
        <v>1840</v>
      </c>
      <c r="D1911" s="79" t="s">
        <v>5078</v>
      </c>
    </row>
    <row r="1912" spans="1:4" x14ac:dyDescent="0.2">
      <c r="A1912" s="79" t="s">
        <v>1815</v>
      </c>
      <c r="B1912" s="79" t="s">
        <v>1830</v>
      </c>
      <c r="C1912" s="79" t="s">
        <v>1841</v>
      </c>
      <c r="D1912" s="79" t="s">
        <v>5079</v>
      </c>
    </row>
    <row r="1913" spans="1:4" x14ac:dyDescent="0.2">
      <c r="A1913" s="79" t="s">
        <v>1815</v>
      </c>
      <c r="B1913" s="79" t="s">
        <v>1830</v>
      </c>
      <c r="C1913" s="79" t="s">
        <v>1842</v>
      </c>
      <c r="D1913" s="79" t="s">
        <v>5080</v>
      </c>
    </row>
    <row r="1914" spans="1:4" x14ac:dyDescent="0.2">
      <c r="A1914" s="79" t="s">
        <v>1815</v>
      </c>
      <c r="B1914" s="79" t="s">
        <v>1830</v>
      </c>
      <c r="C1914" s="79" t="s">
        <v>1843</v>
      </c>
      <c r="D1914" s="79" t="s">
        <v>5081</v>
      </c>
    </row>
    <row r="1915" spans="1:4" x14ac:dyDescent="0.2">
      <c r="A1915" s="79" t="s">
        <v>1815</v>
      </c>
      <c r="B1915" s="79" t="s">
        <v>1830</v>
      </c>
      <c r="C1915" s="79" t="s">
        <v>1844</v>
      </c>
      <c r="D1915" s="79" t="s">
        <v>5082</v>
      </c>
    </row>
    <row r="1916" spans="1:4" x14ac:dyDescent="0.2">
      <c r="A1916" s="79" t="s">
        <v>1815</v>
      </c>
      <c r="B1916" s="79" t="s">
        <v>1830</v>
      </c>
      <c r="C1916" s="79" t="s">
        <v>1845</v>
      </c>
      <c r="D1916" s="79" t="s">
        <v>5083</v>
      </c>
    </row>
    <row r="1917" spans="1:4" x14ac:dyDescent="0.2">
      <c r="A1917" s="79" t="s">
        <v>1815</v>
      </c>
      <c r="B1917" s="79" t="s">
        <v>1830</v>
      </c>
      <c r="C1917" s="79" t="s">
        <v>1846</v>
      </c>
      <c r="D1917" s="79" t="s">
        <v>5084</v>
      </c>
    </row>
    <row r="1918" spans="1:4" x14ac:dyDescent="0.2">
      <c r="A1918" s="79" t="s">
        <v>1815</v>
      </c>
      <c r="B1918" s="79" t="s">
        <v>1830</v>
      </c>
      <c r="C1918" s="79" t="s">
        <v>423</v>
      </c>
      <c r="D1918" s="79" t="s">
        <v>5085</v>
      </c>
    </row>
    <row r="1919" spans="1:4" x14ac:dyDescent="0.2">
      <c r="A1919" s="79" t="s">
        <v>1815</v>
      </c>
      <c r="B1919" s="79" t="s">
        <v>1830</v>
      </c>
      <c r="C1919" s="79" t="s">
        <v>2829</v>
      </c>
      <c r="D1919" s="79" t="s">
        <v>5086</v>
      </c>
    </row>
    <row r="1920" spans="1:4" x14ac:dyDescent="0.2">
      <c r="A1920" s="79" t="s">
        <v>1815</v>
      </c>
      <c r="B1920" s="79" t="s">
        <v>6370</v>
      </c>
      <c r="C1920" s="79" t="s">
        <v>6371</v>
      </c>
      <c r="D1920" s="79" t="s">
        <v>6372</v>
      </c>
    </row>
    <row r="1921" spans="1:4" x14ac:dyDescent="0.2">
      <c r="A1921" s="79" t="s">
        <v>1815</v>
      </c>
      <c r="B1921" s="79" t="s">
        <v>6370</v>
      </c>
      <c r="C1921" s="79" t="s">
        <v>6373</v>
      </c>
      <c r="D1921" s="79" t="s">
        <v>6374</v>
      </c>
    </row>
    <row r="1922" spans="1:4" x14ac:dyDescent="0.2">
      <c r="A1922" s="79" t="s">
        <v>1815</v>
      </c>
      <c r="B1922" s="79" t="s">
        <v>5128</v>
      </c>
      <c r="C1922" s="79" t="s">
        <v>5129</v>
      </c>
      <c r="D1922" s="79" t="s">
        <v>6375</v>
      </c>
    </row>
    <row r="1923" spans="1:4" x14ac:dyDescent="0.2">
      <c r="A1923" s="79" t="s">
        <v>1815</v>
      </c>
      <c r="B1923" s="79" t="s">
        <v>6376</v>
      </c>
      <c r="C1923" s="79" t="s">
        <v>6377</v>
      </c>
      <c r="D1923" s="79" t="s">
        <v>6378</v>
      </c>
    </row>
    <row r="1924" spans="1:4" x14ac:dyDescent="0.2">
      <c r="A1924" s="79" t="s">
        <v>1815</v>
      </c>
      <c r="B1924" s="79" t="s">
        <v>6376</v>
      </c>
      <c r="C1924" s="79" t="s">
        <v>6379</v>
      </c>
      <c r="D1924" s="79" t="s">
        <v>6380</v>
      </c>
    </row>
    <row r="1925" spans="1:4" x14ac:dyDescent="0.2">
      <c r="A1925" s="79" t="s">
        <v>1815</v>
      </c>
      <c r="B1925" s="79" t="s">
        <v>6376</v>
      </c>
      <c r="C1925" s="79" t="s">
        <v>6381</v>
      </c>
      <c r="D1925" s="79" t="s">
        <v>6382</v>
      </c>
    </row>
    <row r="1926" spans="1:4" x14ac:dyDescent="0.2">
      <c r="A1926" s="79" t="s">
        <v>1815</v>
      </c>
      <c r="B1926" s="79" t="s">
        <v>6376</v>
      </c>
      <c r="C1926" s="79" t="s">
        <v>6383</v>
      </c>
      <c r="D1926" s="79" t="s">
        <v>6384</v>
      </c>
    </row>
    <row r="1927" spans="1:4" x14ac:dyDescent="0.2">
      <c r="A1927" s="79" t="s">
        <v>1815</v>
      </c>
      <c r="B1927" s="79" t="s">
        <v>1847</v>
      </c>
      <c r="C1927" s="79" t="s">
        <v>1848</v>
      </c>
      <c r="D1927" s="79" t="s">
        <v>5087</v>
      </c>
    </row>
    <row r="1928" spans="1:4" x14ac:dyDescent="0.2">
      <c r="A1928" s="79" t="s">
        <v>1815</v>
      </c>
      <c r="B1928" s="79" t="s">
        <v>1847</v>
      </c>
      <c r="C1928" s="79" t="s">
        <v>1849</v>
      </c>
      <c r="D1928" s="79" t="s">
        <v>5088</v>
      </c>
    </row>
    <row r="1929" spans="1:4" x14ac:dyDescent="0.2">
      <c r="A1929" s="79" t="s">
        <v>1815</v>
      </c>
      <c r="B1929" s="79" t="s">
        <v>1847</v>
      </c>
      <c r="C1929" s="79" t="s">
        <v>1850</v>
      </c>
      <c r="D1929" s="79" t="s">
        <v>5089</v>
      </c>
    </row>
    <row r="1930" spans="1:4" x14ac:dyDescent="0.2">
      <c r="A1930" s="79" t="s">
        <v>1815</v>
      </c>
      <c r="B1930" s="79" t="s">
        <v>1847</v>
      </c>
      <c r="C1930" s="79" t="s">
        <v>1851</v>
      </c>
      <c r="D1930" s="79" t="s">
        <v>5090</v>
      </c>
    </row>
    <row r="1931" spans="1:4" x14ac:dyDescent="0.2">
      <c r="A1931" s="79" t="s">
        <v>1815</v>
      </c>
      <c r="B1931" s="79" t="s">
        <v>1847</v>
      </c>
      <c r="C1931" s="79" t="s">
        <v>1852</v>
      </c>
      <c r="D1931" s="79" t="s">
        <v>5091</v>
      </c>
    </row>
    <row r="1932" spans="1:4" x14ac:dyDescent="0.2">
      <c r="A1932" s="79" t="s">
        <v>1815</v>
      </c>
      <c r="B1932" s="79" t="s">
        <v>1847</v>
      </c>
      <c r="C1932" s="79" t="s">
        <v>2719</v>
      </c>
      <c r="D1932" s="79" t="s">
        <v>5092</v>
      </c>
    </row>
    <row r="1933" spans="1:4" x14ac:dyDescent="0.2">
      <c r="A1933" s="79" t="s">
        <v>1815</v>
      </c>
      <c r="B1933" s="79" t="s">
        <v>1847</v>
      </c>
      <c r="C1933" s="79" t="s">
        <v>423</v>
      </c>
      <c r="D1933" s="79" t="s">
        <v>5093</v>
      </c>
    </row>
    <row r="1934" spans="1:4" x14ac:dyDescent="0.2">
      <c r="A1934" s="79" t="s">
        <v>1815</v>
      </c>
      <c r="B1934" s="79" t="s">
        <v>1853</v>
      </c>
      <c r="C1934" s="79" t="s">
        <v>6385</v>
      </c>
      <c r="D1934" s="79" t="s">
        <v>6386</v>
      </c>
    </row>
    <row r="1935" spans="1:4" x14ac:dyDescent="0.2">
      <c r="A1935" s="79" t="s">
        <v>1815</v>
      </c>
      <c r="B1935" s="79" t="s">
        <v>1853</v>
      </c>
      <c r="C1935" s="79" t="s">
        <v>1854</v>
      </c>
      <c r="D1935" s="79" t="s">
        <v>5094</v>
      </c>
    </row>
    <row r="1936" spans="1:4" x14ac:dyDescent="0.2">
      <c r="A1936" s="79" t="s">
        <v>1815</v>
      </c>
      <c r="B1936" s="79" t="s">
        <v>1853</v>
      </c>
      <c r="C1936" s="79" t="s">
        <v>2808</v>
      </c>
      <c r="D1936" s="79" t="s">
        <v>5095</v>
      </c>
    </row>
    <row r="1937" spans="1:4" x14ac:dyDescent="0.2">
      <c r="A1937" s="79" t="s">
        <v>1815</v>
      </c>
      <c r="B1937" s="79" t="s">
        <v>1853</v>
      </c>
      <c r="C1937" s="79" t="s">
        <v>6387</v>
      </c>
      <c r="D1937" s="79" t="s">
        <v>6388</v>
      </c>
    </row>
    <row r="1938" spans="1:4" x14ac:dyDescent="0.2">
      <c r="A1938" s="79" t="s">
        <v>1815</v>
      </c>
      <c r="B1938" s="79" t="s">
        <v>1853</v>
      </c>
      <c r="C1938" s="79" t="s">
        <v>1855</v>
      </c>
      <c r="D1938" s="79" t="s">
        <v>5096</v>
      </c>
    </row>
    <row r="1939" spans="1:4" x14ac:dyDescent="0.2">
      <c r="A1939" s="79" t="s">
        <v>1815</v>
      </c>
      <c r="B1939" s="79" t="s">
        <v>1853</v>
      </c>
      <c r="C1939" s="79" t="s">
        <v>1856</v>
      </c>
      <c r="D1939" s="79" t="s">
        <v>5097</v>
      </c>
    </row>
    <row r="1940" spans="1:4" x14ac:dyDescent="0.2">
      <c r="A1940" s="79" t="s">
        <v>1815</v>
      </c>
      <c r="B1940" s="79" t="s">
        <v>1853</v>
      </c>
      <c r="C1940" s="79" t="s">
        <v>423</v>
      </c>
      <c r="D1940" s="79" t="s">
        <v>5098</v>
      </c>
    </row>
    <row r="1941" spans="1:4" x14ac:dyDescent="0.2">
      <c r="A1941" s="79" t="s">
        <v>1815</v>
      </c>
      <c r="B1941" s="79" t="s">
        <v>1857</v>
      </c>
      <c r="C1941" s="79" t="s">
        <v>1858</v>
      </c>
      <c r="D1941" s="79" t="s">
        <v>5099</v>
      </c>
    </row>
    <row r="1942" spans="1:4" x14ac:dyDescent="0.2">
      <c r="A1942" s="79" t="s">
        <v>1815</v>
      </c>
      <c r="B1942" s="79" t="s">
        <v>1857</v>
      </c>
      <c r="C1942" s="79" t="s">
        <v>1859</v>
      </c>
      <c r="D1942" s="79" t="s">
        <v>5100</v>
      </c>
    </row>
    <row r="1943" spans="1:4" x14ac:dyDescent="0.2">
      <c r="A1943" s="79" t="s">
        <v>1815</v>
      </c>
      <c r="B1943" s="79" t="s">
        <v>1857</v>
      </c>
      <c r="C1943" s="79" t="s">
        <v>1860</v>
      </c>
      <c r="D1943" s="79" t="s">
        <v>5101</v>
      </c>
    </row>
    <row r="1944" spans="1:4" x14ac:dyDescent="0.2">
      <c r="A1944" s="79" t="s">
        <v>1815</v>
      </c>
      <c r="B1944" s="79" t="s">
        <v>1857</v>
      </c>
      <c r="C1944" s="79" t="s">
        <v>1861</v>
      </c>
      <c r="D1944" s="79" t="s">
        <v>5102</v>
      </c>
    </row>
    <row r="1945" spans="1:4" x14ac:dyDescent="0.2">
      <c r="A1945" s="79" t="s">
        <v>1815</v>
      </c>
      <c r="B1945" s="79" t="s">
        <v>1857</v>
      </c>
      <c r="C1945" s="79" t="s">
        <v>1862</v>
      </c>
      <c r="D1945" s="79" t="s">
        <v>5103</v>
      </c>
    </row>
    <row r="1946" spans="1:4" x14ac:dyDescent="0.2">
      <c r="A1946" s="79" t="s">
        <v>1815</v>
      </c>
      <c r="B1946" s="79" t="s">
        <v>1857</v>
      </c>
      <c r="C1946" s="79" t="s">
        <v>388</v>
      </c>
      <c r="D1946" s="79" t="s">
        <v>5104</v>
      </c>
    </row>
    <row r="1947" spans="1:4" x14ac:dyDescent="0.2">
      <c r="A1947" s="79" t="s">
        <v>1815</v>
      </c>
      <c r="B1947" s="79" t="s">
        <v>1857</v>
      </c>
      <c r="C1947" s="79" t="s">
        <v>423</v>
      </c>
      <c r="D1947" s="79" t="s">
        <v>5105</v>
      </c>
    </row>
    <row r="1948" spans="1:4" x14ac:dyDescent="0.2">
      <c r="A1948" s="79" t="s">
        <v>1815</v>
      </c>
      <c r="B1948" s="79" t="s">
        <v>1857</v>
      </c>
      <c r="C1948" s="79" t="s">
        <v>1863</v>
      </c>
      <c r="D1948" s="79" t="s">
        <v>5106</v>
      </c>
    </row>
    <row r="1949" spans="1:4" x14ac:dyDescent="0.2">
      <c r="A1949" s="79" t="s">
        <v>1815</v>
      </c>
      <c r="B1949" s="79" t="s">
        <v>1864</v>
      </c>
      <c r="C1949" s="79" t="s">
        <v>1865</v>
      </c>
      <c r="D1949" s="79" t="s">
        <v>5107</v>
      </c>
    </row>
    <row r="1950" spans="1:4" x14ac:dyDescent="0.2">
      <c r="A1950" s="79" t="s">
        <v>1815</v>
      </c>
      <c r="B1950" s="79" t="s">
        <v>1864</v>
      </c>
      <c r="C1950" s="79" t="s">
        <v>1866</v>
      </c>
      <c r="D1950" s="79" t="s">
        <v>5108</v>
      </c>
    </row>
    <row r="1951" spans="1:4" x14ac:dyDescent="0.2">
      <c r="A1951" s="79" t="s">
        <v>1815</v>
      </c>
      <c r="B1951" s="79" t="s">
        <v>1864</v>
      </c>
      <c r="C1951" s="79" t="s">
        <v>970</v>
      </c>
      <c r="D1951" s="79" t="s">
        <v>5109</v>
      </c>
    </row>
    <row r="1952" spans="1:4" x14ac:dyDescent="0.2">
      <c r="A1952" s="79" t="s">
        <v>1815</v>
      </c>
      <c r="B1952" s="79" t="s">
        <v>1864</v>
      </c>
      <c r="C1952" s="79" t="s">
        <v>1825</v>
      </c>
      <c r="D1952" s="79" t="s">
        <v>5110</v>
      </c>
    </row>
    <row r="1953" spans="1:4" x14ac:dyDescent="0.2">
      <c r="A1953" s="79" t="s">
        <v>1815</v>
      </c>
      <c r="B1953" s="79" t="s">
        <v>1864</v>
      </c>
      <c r="C1953" s="79" t="s">
        <v>1867</v>
      </c>
      <c r="D1953" s="79" t="s">
        <v>5111</v>
      </c>
    </row>
    <row r="1954" spans="1:4" x14ac:dyDescent="0.2">
      <c r="A1954" s="79" t="s">
        <v>1815</v>
      </c>
      <c r="B1954" s="79" t="s">
        <v>1864</v>
      </c>
      <c r="C1954" s="79" t="s">
        <v>1868</v>
      </c>
      <c r="D1954" s="79" t="s">
        <v>5112</v>
      </c>
    </row>
    <row r="1955" spans="1:4" x14ac:dyDescent="0.2">
      <c r="A1955" s="79" t="s">
        <v>1815</v>
      </c>
      <c r="B1955" s="79" t="s">
        <v>1864</v>
      </c>
      <c r="C1955" s="79" t="s">
        <v>1715</v>
      </c>
      <c r="D1955" s="79" t="s">
        <v>5113</v>
      </c>
    </row>
    <row r="1956" spans="1:4" x14ac:dyDescent="0.2">
      <c r="A1956" s="79" t="s">
        <v>1815</v>
      </c>
      <c r="B1956" s="79" t="s">
        <v>1864</v>
      </c>
      <c r="C1956" s="79" t="s">
        <v>1869</v>
      </c>
      <c r="D1956" s="79" t="s">
        <v>5114</v>
      </c>
    </row>
    <row r="1957" spans="1:4" x14ac:dyDescent="0.2">
      <c r="A1957" s="79" t="s">
        <v>1815</v>
      </c>
      <c r="B1957" s="79" t="s">
        <v>1864</v>
      </c>
      <c r="C1957" s="79" t="s">
        <v>1870</v>
      </c>
      <c r="D1957" s="79" t="s">
        <v>5115</v>
      </c>
    </row>
    <row r="1958" spans="1:4" x14ac:dyDescent="0.2">
      <c r="A1958" s="79" t="s">
        <v>1815</v>
      </c>
      <c r="B1958" s="79" t="s">
        <v>1864</v>
      </c>
      <c r="C1958" s="79" t="s">
        <v>1871</v>
      </c>
      <c r="D1958" s="79" t="s">
        <v>5116</v>
      </c>
    </row>
    <row r="1959" spans="1:4" x14ac:dyDescent="0.2">
      <c r="A1959" s="79" t="s">
        <v>1815</v>
      </c>
      <c r="B1959" s="79" t="s">
        <v>1864</v>
      </c>
      <c r="C1959" s="79" t="s">
        <v>1872</v>
      </c>
      <c r="D1959" s="79" t="s">
        <v>5117</v>
      </c>
    </row>
    <row r="1960" spans="1:4" x14ac:dyDescent="0.2">
      <c r="A1960" s="79" t="s">
        <v>1815</v>
      </c>
      <c r="B1960" s="79" t="s">
        <v>1864</v>
      </c>
      <c r="C1960" s="79" t="s">
        <v>1873</v>
      </c>
      <c r="D1960" s="79" t="s">
        <v>5118</v>
      </c>
    </row>
    <row r="1961" spans="1:4" x14ac:dyDescent="0.2">
      <c r="A1961" s="79" t="s">
        <v>1815</v>
      </c>
      <c r="B1961" s="79" t="s">
        <v>1864</v>
      </c>
      <c r="C1961" s="79" t="s">
        <v>1874</v>
      </c>
      <c r="D1961" s="79" t="s">
        <v>5119</v>
      </c>
    </row>
    <row r="1962" spans="1:4" x14ac:dyDescent="0.2">
      <c r="A1962" s="79" t="s">
        <v>1815</v>
      </c>
      <c r="B1962" s="79" t="s">
        <v>1864</v>
      </c>
      <c r="C1962" s="79" t="s">
        <v>6389</v>
      </c>
      <c r="D1962" s="79" t="s">
        <v>6390</v>
      </c>
    </row>
    <row r="1963" spans="1:4" x14ac:dyDescent="0.2">
      <c r="A1963" s="79" t="s">
        <v>1815</v>
      </c>
      <c r="B1963" s="79" t="s">
        <v>1864</v>
      </c>
      <c r="C1963" s="79" t="s">
        <v>1875</v>
      </c>
      <c r="D1963" s="79" t="s">
        <v>5120</v>
      </c>
    </row>
    <row r="1964" spans="1:4" x14ac:dyDescent="0.2">
      <c r="A1964" s="79" t="s">
        <v>1815</v>
      </c>
      <c r="B1964" s="79" t="s">
        <v>1864</v>
      </c>
      <c r="C1964" s="79" t="s">
        <v>6391</v>
      </c>
      <c r="D1964" s="79" t="s">
        <v>6392</v>
      </c>
    </row>
    <row r="1965" spans="1:4" x14ac:dyDescent="0.2">
      <c r="A1965" s="79" t="s">
        <v>1815</v>
      </c>
      <c r="B1965" s="79" t="s">
        <v>1864</v>
      </c>
      <c r="C1965" s="79" t="s">
        <v>423</v>
      </c>
      <c r="D1965" s="79" t="s">
        <v>5121</v>
      </c>
    </row>
    <row r="1966" spans="1:4" x14ac:dyDescent="0.2">
      <c r="A1966" s="79" t="s">
        <v>1815</v>
      </c>
      <c r="B1966" s="79" t="s">
        <v>1864</v>
      </c>
      <c r="C1966" s="79" t="s">
        <v>1876</v>
      </c>
      <c r="D1966" s="79" t="s">
        <v>5122</v>
      </c>
    </row>
    <row r="1967" spans="1:4" x14ac:dyDescent="0.2">
      <c r="A1967" s="79" t="s">
        <v>1815</v>
      </c>
      <c r="B1967" s="79" t="s">
        <v>1864</v>
      </c>
      <c r="C1967" s="79" t="s">
        <v>1877</v>
      </c>
      <c r="D1967" s="79" t="s">
        <v>5123</v>
      </c>
    </row>
    <row r="1968" spans="1:4" x14ac:dyDescent="0.2">
      <c r="A1968" s="79" t="s">
        <v>1815</v>
      </c>
      <c r="B1968" s="79" t="s">
        <v>1864</v>
      </c>
      <c r="C1968" s="79" t="s">
        <v>1878</v>
      </c>
      <c r="D1968" s="79" t="s">
        <v>5124</v>
      </c>
    </row>
    <row r="1969" spans="1:4" x14ac:dyDescent="0.2">
      <c r="A1969" s="79" t="s">
        <v>1815</v>
      </c>
      <c r="B1969" s="79" t="s">
        <v>423</v>
      </c>
      <c r="C1969" s="79" t="s">
        <v>423</v>
      </c>
      <c r="D1969" s="79" t="s">
        <v>5125</v>
      </c>
    </row>
    <row r="1970" spans="1:4" x14ac:dyDescent="0.2">
      <c r="A1970" s="79" t="s">
        <v>1815</v>
      </c>
      <c r="B1970" s="79" t="s">
        <v>1879</v>
      </c>
      <c r="C1970" s="79" t="s">
        <v>1880</v>
      </c>
      <c r="D1970" s="79" t="s">
        <v>5126</v>
      </c>
    </row>
    <row r="1971" spans="1:4" x14ac:dyDescent="0.2">
      <c r="A1971" s="79" t="s">
        <v>5127</v>
      </c>
      <c r="B1971" s="79" t="s">
        <v>6370</v>
      </c>
      <c r="C1971" s="79" t="s">
        <v>6385</v>
      </c>
      <c r="D1971" s="79" t="s">
        <v>6393</v>
      </c>
    </row>
    <row r="1972" spans="1:4" x14ac:dyDescent="0.2">
      <c r="A1972" s="79" t="s">
        <v>5127</v>
      </c>
      <c r="B1972" s="79" t="s">
        <v>5128</v>
      </c>
      <c r="C1972" s="79" t="s">
        <v>6394</v>
      </c>
      <c r="D1972" s="79" t="s">
        <v>6395</v>
      </c>
    </row>
    <row r="1973" spans="1:4" x14ac:dyDescent="0.2">
      <c r="A1973" s="79" t="s">
        <v>5127</v>
      </c>
      <c r="B1973" s="79" t="s">
        <v>5128</v>
      </c>
      <c r="C1973" s="79" t="s">
        <v>5129</v>
      </c>
      <c r="D1973" s="79" t="s">
        <v>5130</v>
      </c>
    </row>
    <row r="1974" spans="1:4" x14ac:dyDescent="0.2">
      <c r="A1974" s="79" t="s">
        <v>1881</v>
      </c>
      <c r="B1974" s="79"/>
      <c r="C1974" s="79"/>
      <c r="D1974" s="79" t="s">
        <v>1881</v>
      </c>
    </row>
    <row r="1975" spans="1:4" x14ac:dyDescent="0.2">
      <c r="A1975" s="79" t="s">
        <v>1881</v>
      </c>
      <c r="B1975" s="79" t="s">
        <v>1882</v>
      </c>
      <c r="C1975" s="79" t="s">
        <v>423</v>
      </c>
      <c r="D1975" s="79" t="s">
        <v>5131</v>
      </c>
    </row>
    <row r="1976" spans="1:4" x14ac:dyDescent="0.2">
      <c r="A1976" s="79" t="s">
        <v>1881</v>
      </c>
      <c r="B1976" s="79" t="s">
        <v>1883</v>
      </c>
      <c r="C1976" s="79" t="s">
        <v>423</v>
      </c>
      <c r="D1976" s="79" t="s">
        <v>5132</v>
      </c>
    </row>
    <row r="1977" spans="1:4" x14ac:dyDescent="0.2">
      <c r="A1977" s="79" t="s">
        <v>1881</v>
      </c>
      <c r="B1977" s="79" t="s">
        <v>1884</v>
      </c>
      <c r="C1977" s="79" t="s">
        <v>423</v>
      </c>
      <c r="D1977" s="79" t="s">
        <v>5133</v>
      </c>
    </row>
    <row r="1978" spans="1:4" x14ac:dyDescent="0.2">
      <c r="A1978" s="79" t="s">
        <v>1881</v>
      </c>
      <c r="B1978" s="79" t="s">
        <v>1386</v>
      </c>
      <c r="C1978" s="79" t="s">
        <v>423</v>
      </c>
      <c r="D1978" s="79" t="s">
        <v>5134</v>
      </c>
    </row>
    <row r="1979" spans="1:4" x14ac:dyDescent="0.2">
      <c r="A1979" s="79" t="s">
        <v>1881</v>
      </c>
      <c r="B1979" s="79" t="s">
        <v>1885</v>
      </c>
      <c r="C1979" s="79" t="s">
        <v>423</v>
      </c>
      <c r="D1979" s="79" t="s">
        <v>5135</v>
      </c>
    </row>
    <row r="1980" spans="1:4" x14ac:dyDescent="0.2">
      <c r="A1980" s="79" t="s">
        <v>1881</v>
      </c>
      <c r="B1980" s="79" t="s">
        <v>1165</v>
      </c>
      <c r="C1980" s="79" t="s">
        <v>423</v>
      </c>
      <c r="D1980" s="79" t="s">
        <v>5136</v>
      </c>
    </row>
    <row r="1981" spans="1:4" x14ac:dyDescent="0.2">
      <c r="A1981" s="79" t="s">
        <v>1881</v>
      </c>
      <c r="B1981" s="79" t="s">
        <v>944</v>
      </c>
      <c r="C1981" s="79" t="s">
        <v>1886</v>
      </c>
      <c r="D1981" s="79" t="s">
        <v>5137</v>
      </c>
    </row>
    <row r="1982" spans="1:4" x14ac:dyDescent="0.2">
      <c r="A1982" s="79" t="s">
        <v>1881</v>
      </c>
      <c r="B1982" s="79" t="s">
        <v>944</v>
      </c>
      <c r="C1982" s="79" t="s">
        <v>423</v>
      </c>
      <c r="D1982" s="79" t="s">
        <v>5138</v>
      </c>
    </row>
    <row r="1983" spans="1:4" x14ac:dyDescent="0.2">
      <c r="A1983" s="79" t="s">
        <v>1881</v>
      </c>
      <c r="B1983" s="79" t="s">
        <v>1887</v>
      </c>
      <c r="C1983" s="79" t="s">
        <v>423</v>
      </c>
      <c r="D1983" s="79" t="s">
        <v>5139</v>
      </c>
    </row>
    <row r="1984" spans="1:4" x14ac:dyDescent="0.2">
      <c r="A1984" s="79" t="s">
        <v>1881</v>
      </c>
      <c r="B1984" s="79" t="s">
        <v>423</v>
      </c>
      <c r="C1984" s="79" t="s">
        <v>558</v>
      </c>
      <c r="D1984" s="79" t="s">
        <v>5140</v>
      </c>
    </row>
    <row r="1985" spans="1:4" x14ac:dyDescent="0.2">
      <c r="A1985" s="79" t="s">
        <v>1881</v>
      </c>
      <c r="B1985" s="79" t="s">
        <v>423</v>
      </c>
      <c r="C1985" s="79" t="s">
        <v>423</v>
      </c>
      <c r="D1985" s="79" t="s">
        <v>5141</v>
      </c>
    </row>
    <row r="1986" spans="1:4" x14ac:dyDescent="0.2">
      <c r="A1986" s="79" t="s">
        <v>1888</v>
      </c>
      <c r="B1986" s="79"/>
      <c r="C1986" s="79"/>
      <c r="D1986" s="79" t="s">
        <v>1888</v>
      </c>
    </row>
    <row r="1987" spans="1:4" x14ac:dyDescent="0.2">
      <c r="A1987" s="79" t="s">
        <v>1888</v>
      </c>
      <c r="B1987" s="79" t="s">
        <v>1889</v>
      </c>
      <c r="C1987" s="79" t="s">
        <v>1890</v>
      </c>
      <c r="D1987" s="79" t="s">
        <v>5142</v>
      </c>
    </row>
    <row r="1988" spans="1:4" x14ac:dyDescent="0.2">
      <c r="A1988" s="79" t="s">
        <v>1888</v>
      </c>
      <c r="B1988" s="79" t="s">
        <v>1889</v>
      </c>
      <c r="C1988" s="79" t="s">
        <v>1891</v>
      </c>
      <c r="D1988" s="79" t="s">
        <v>5143</v>
      </c>
    </row>
    <row r="1989" spans="1:4" x14ac:dyDescent="0.2">
      <c r="A1989" s="79" t="s">
        <v>1888</v>
      </c>
      <c r="B1989" s="79" t="s">
        <v>1889</v>
      </c>
      <c r="C1989" s="79" t="s">
        <v>1892</v>
      </c>
      <c r="D1989" s="79" t="s">
        <v>5144</v>
      </c>
    </row>
    <row r="1990" spans="1:4" x14ac:dyDescent="0.2">
      <c r="A1990" s="79" t="s">
        <v>1888</v>
      </c>
      <c r="B1990" s="79" t="s">
        <v>1889</v>
      </c>
      <c r="C1990" s="79" t="s">
        <v>1893</v>
      </c>
      <c r="D1990" s="79" t="s">
        <v>5145</v>
      </c>
    </row>
    <row r="1991" spans="1:4" x14ac:dyDescent="0.2">
      <c r="A1991" s="79" t="s">
        <v>1888</v>
      </c>
      <c r="B1991" s="79" t="s">
        <v>1889</v>
      </c>
      <c r="C1991" s="79" t="s">
        <v>423</v>
      </c>
      <c r="D1991" s="79" t="s">
        <v>5146</v>
      </c>
    </row>
    <row r="1992" spans="1:4" x14ac:dyDescent="0.2">
      <c r="A1992" s="79" t="s">
        <v>1888</v>
      </c>
      <c r="B1992" s="79" t="s">
        <v>1894</v>
      </c>
      <c r="C1992" s="79"/>
      <c r="D1992" s="79" t="s">
        <v>5147</v>
      </c>
    </row>
    <row r="1993" spans="1:4" x14ac:dyDescent="0.2">
      <c r="A1993" s="79" t="s">
        <v>1888</v>
      </c>
      <c r="B1993" s="79" t="s">
        <v>1894</v>
      </c>
      <c r="C1993" s="79" t="s">
        <v>1895</v>
      </c>
      <c r="D1993" s="79" t="s">
        <v>5148</v>
      </c>
    </row>
    <row r="1994" spans="1:4" x14ac:dyDescent="0.2">
      <c r="A1994" s="79" t="s">
        <v>1888</v>
      </c>
      <c r="B1994" s="79" t="s">
        <v>1894</v>
      </c>
      <c r="C1994" s="79" t="s">
        <v>1896</v>
      </c>
      <c r="D1994" s="79" t="s">
        <v>5149</v>
      </c>
    </row>
    <row r="1995" spans="1:4" x14ac:dyDescent="0.2">
      <c r="A1995" s="79" t="s">
        <v>1888</v>
      </c>
      <c r="B1995" s="79" t="s">
        <v>1894</v>
      </c>
      <c r="C1995" s="79" t="s">
        <v>1897</v>
      </c>
      <c r="D1995" s="79" t="s">
        <v>5150</v>
      </c>
    </row>
    <row r="1996" spans="1:4" x14ac:dyDescent="0.2">
      <c r="A1996" s="79" t="s">
        <v>1888</v>
      </c>
      <c r="B1996" s="79" t="s">
        <v>1894</v>
      </c>
      <c r="C1996" s="79" t="s">
        <v>1898</v>
      </c>
      <c r="D1996" s="79" t="s">
        <v>5151</v>
      </c>
    </row>
    <row r="1997" spans="1:4" x14ac:dyDescent="0.2">
      <c r="A1997" s="79" t="s">
        <v>1888</v>
      </c>
      <c r="B1997" s="79" t="s">
        <v>1894</v>
      </c>
      <c r="C1997" s="79" t="s">
        <v>1899</v>
      </c>
      <c r="D1997" s="79" t="s">
        <v>5152</v>
      </c>
    </row>
    <row r="1998" spans="1:4" x14ac:dyDescent="0.2">
      <c r="A1998" s="79" t="s">
        <v>1888</v>
      </c>
      <c r="B1998" s="79" t="s">
        <v>1894</v>
      </c>
      <c r="C1998" s="79" t="s">
        <v>1900</v>
      </c>
      <c r="D1998" s="79" t="s">
        <v>5153</v>
      </c>
    </row>
    <row r="1999" spans="1:4" x14ac:dyDescent="0.2">
      <c r="A1999" s="79" t="s">
        <v>1888</v>
      </c>
      <c r="B1999" s="79" t="s">
        <v>1894</v>
      </c>
      <c r="C1999" s="79" t="s">
        <v>1901</v>
      </c>
      <c r="D1999" s="79" t="s">
        <v>5154</v>
      </c>
    </row>
    <row r="2000" spans="1:4" x14ac:dyDescent="0.2">
      <c r="A2000" s="79" t="s">
        <v>1888</v>
      </c>
      <c r="B2000" s="79" t="s">
        <v>1894</v>
      </c>
      <c r="C2000" s="79" t="s">
        <v>1902</v>
      </c>
      <c r="D2000" s="79" t="s">
        <v>5155</v>
      </c>
    </row>
    <row r="2001" spans="1:4" x14ac:dyDescent="0.2">
      <c r="A2001" s="79" t="s">
        <v>1888</v>
      </c>
      <c r="B2001" s="79" t="s">
        <v>1894</v>
      </c>
      <c r="C2001" s="79" t="s">
        <v>1903</v>
      </c>
      <c r="D2001" s="79" t="s">
        <v>5156</v>
      </c>
    </row>
    <row r="2002" spans="1:4" x14ac:dyDescent="0.2">
      <c r="A2002" s="79" t="s">
        <v>1888</v>
      </c>
      <c r="B2002" s="79" t="s">
        <v>1894</v>
      </c>
      <c r="C2002" s="79" t="s">
        <v>423</v>
      </c>
      <c r="D2002" s="79" t="s">
        <v>5157</v>
      </c>
    </row>
    <row r="2003" spans="1:4" x14ac:dyDescent="0.2">
      <c r="A2003" s="79" t="s">
        <v>1888</v>
      </c>
      <c r="B2003" s="79" t="s">
        <v>1904</v>
      </c>
      <c r="C2003" s="79" t="s">
        <v>1905</v>
      </c>
      <c r="D2003" s="79" t="s">
        <v>5158</v>
      </c>
    </row>
    <row r="2004" spans="1:4" x14ac:dyDescent="0.2">
      <c r="A2004" s="79" t="s">
        <v>1888</v>
      </c>
      <c r="B2004" s="79" t="s">
        <v>1904</v>
      </c>
      <c r="C2004" s="79" t="s">
        <v>1906</v>
      </c>
      <c r="D2004" s="79" t="s">
        <v>5159</v>
      </c>
    </row>
    <row r="2005" spans="1:4" x14ac:dyDescent="0.2">
      <c r="A2005" s="79" t="s">
        <v>1888</v>
      </c>
      <c r="B2005" s="79" t="s">
        <v>1904</v>
      </c>
      <c r="C2005" s="79" t="s">
        <v>1907</v>
      </c>
      <c r="D2005" s="79" t="s">
        <v>5160</v>
      </c>
    </row>
    <row r="2006" spans="1:4" x14ac:dyDescent="0.2">
      <c r="A2006" s="79" t="s">
        <v>1888</v>
      </c>
      <c r="B2006" s="79" t="s">
        <v>1904</v>
      </c>
      <c r="C2006" s="79" t="s">
        <v>1908</v>
      </c>
      <c r="D2006" s="79" t="s">
        <v>5161</v>
      </c>
    </row>
    <row r="2007" spans="1:4" x14ac:dyDescent="0.2">
      <c r="A2007" s="79" t="s">
        <v>1888</v>
      </c>
      <c r="B2007" s="79" t="s">
        <v>1904</v>
      </c>
      <c r="C2007" s="79" t="s">
        <v>1909</v>
      </c>
      <c r="D2007" s="79" t="s">
        <v>5162</v>
      </c>
    </row>
    <row r="2008" spans="1:4" x14ac:dyDescent="0.2">
      <c r="A2008" s="79" t="s">
        <v>1888</v>
      </c>
      <c r="B2008" s="79" t="s">
        <v>1904</v>
      </c>
      <c r="C2008" s="79" t="s">
        <v>1910</v>
      </c>
      <c r="D2008" s="79" t="s">
        <v>5163</v>
      </c>
    </row>
    <row r="2009" spans="1:4" x14ac:dyDescent="0.2">
      <c r="A2009" s="79" t="s">
        <v>1888</v>
      </c>
      <c r="B2009" s="79" t="s">
        <v>1904</v>
      </c>
      <c r="C2009" s="79" t="s">
        <v>1911</v>
      </c>
      <c r="D2009" s="79" t="s">
        <v>5164</v>
      </c>
    </row>
    <row r="2010" spans="1:4" x14ac:dyDescent="0.2">
      <c r="A2010" s="79" t="s">
        <v>1888</v>
      </c>
      <c r="B2010" s="79" t="s">
        <v>1904</v>
      </c>
      <c r="C2010" s="79" t="s">
        <v>423</v>
      </c>
      <c r="D2010" s="79" t="s">
        <v>5165</v>
      </c>
    </row>
    <row r="2011" spans="1:4" x14ac:dyDescent="0.2">
      <c r="A2011" s="79" t="s">
        <v>1888</v>
      </c>
      <c r="B2011" s="79" t="s">
        <v>1904</v>
      </c>
      <c r="C2011" s="79" t="s">
        <v>1912</v>
      </c>
      <c r="D2011" s="79" t="s">
        <v>5166</v>
      </c>
    </row>
    <row r="2012" spans="1:4" x14ac:dyDescent="0.2">
      <c r="A2012" s="79" t="s">
        <v>1888</v>
      </c>
      <c r="B2012" s="79" t="s">
        <v>1904</v>
      </c>
      <c r="C2012" s="79" t="s">
        <v>1913</v>
      </c>
      <c r="D2012" s="79" t="s">
        <v>5167</v>
      </c>
    </row>
    <row r="2013" spans="1:4" x14ac:dyDescent="0.2">
      <c r="A2013" s="79" t="s">
        <v>1888</v>
      </c>
      <c r="B2013" s="79" t="s">
        <v>1914</v>
      </c>
      <c r="C2013" s="79" t="s">
        <v>1915</v>
      </c>
      <c r="D2013" s="79" t="s">
        <v>5168</v>
      </c>
    </row>
    <row r="2014" spans="1:4" x14ac:dyDescent="0.2">
      <c r="A2014" s="79" t="s">
        <v>1888</v>
      </c>
      <c r="B2014" s="79" t="s">
        <v>1914</v>
      </c>
      <c r="C2014" s="79" t="s">
        <v>1916</v>
      </c>
      <c r="D2014" s="79" t="s">
        <v>5169</v>
      </c>
    </row>
    <row r="2015" spans="1:4" x14ac:dyDescent="0.2">
      <c r="A2015" s="79" t="s">
        <v>1888</v>
      </c>
      <c r="B2015" s="79" t="s">
        <v>1914</v>
      </c>
      <c r="C2015" s="79" t="s">
        <v>1917</v>
      </c>
      <c r="D2015" s="79" t="s">
        <v>5170</v>
      </c>
    </row>
    <row r="2016" spans="1:4" x14ac:dyDescent="0.2">
      <c r="A2016" s="79" t="s">
        <v>1888</v>
      </c>
      <c r="B2016" s="79" t="s">
        <v>1914</v>
      </c>
      <c r="C2016" s="79" t="s">
        <v>423</v>
      </c>
      <c r="D2016" s="79" t="s">
        <v>5171</v>
      </c>
    </row>
    <row r="2017" spans="1:4" x14ac:dyDescent="0.2">
      <c r="A2017" s="79" t="s">
        <v>1888</v>
      </c>
      <c r="B2017" s="79" t="s">
        <v>5172</v>
      </c>
      <c r="C2017" s="79" t="s">
        <v>5173</v>
      </c>
      <c r="D2017" s="79" t="s">
        <v>5174</v>
      </c>
    </row>
    <row r="2018" spans="1:4" x14ac:dyDescent="0.2">
      <c r="A2018" s="79" t="s">
        <v>1888</v>
      </c>
      <c r="B2018" s="79" t="s">
        <v>5172</v>
      </c>
      <c r="C2018" s="79" t="s">
        <v>5175</v>
      </c>
      <c r="D2018" s="79" t="s">
        <v>5176</v>
      </c>
    </row>
    <row r="2019" spans="1:4" x14ac:dyDescent="0.2">
      <c r="A2019" s="79" t="s">
        <v>1888</v>
      </c>
      <c r="B2019" s="79" t="s">
        <v>5172</v>
      </c>
      <c r="C2019" s="79" t="s">
        <v>5177</v>
      </c>
      <c r="D2019" s="79" t="s">
        <v>5178</v>
      </c>
    </row>
    <row r="2020" spans="1:4" x14ac:dyDescent="0.2">
      <c r="A2020" s="79" t="s">
        <v>1888</v>
      </c>
      <c r="B2020" s="79" t="s">
        <v>5172</v>
      </c>
      <c r="C2020" s="79" t="s">
        <v>5179</v>
      </c>
      <c r="D2020" s="79" t="s">
        <v>5180</v>
      </c>
    </row>
    <row r="2021" spans="1:4" x14ac:dyDescent="0.2">
      <c r="A2021" s="79" t="s">
        <v>1888</v>
      </c>
      <c r="B2021" s="79" t="s">
        <v>1918</v>
      </c>
      <c r="C2021" s="79" t="s">
        <v>1919</v>
      </c>
      <c r="D2021" s="79" t="s">
        <v>5181</v>
      </c>
    </row>
    <row r="2022" spans="1:4" x14ac:dyDescent="0.2">
      <c r="A2022" s="79" t="s">
        <v>1888</v>
      </c>
      <c r="B2022" s="79" t="s">
        <v>1918</v>
      </c>
      <c r="C2022" s="79" t="s">
        <v>1920</v>
      </c>
      <c r="D2022" s="79" t="s">
        <v>5182</v>
      </c>
    </row>
    <row r="2023" spans="1:4" x14ac:dyDescent="0.2">
      <c r="A2023" s="79" t="s">
        <v>1888</v>
      </c>
      <c r="B2023" s="79" t="s">
        <v>1918</v>
      </c>
      <c r="C2023" s="79" t="s">
        <v>1921</v>
      </c>
      <c r="D2023" s="79" t="s">
        <v>5183</v>
      </c>
    </row>
    <row r="2024" spans="1:4" x14ac:dyDescent="0.2">
      <c r="A2024" s="79" t="s">
        <v>1888</v>
      </c>
      <c r="B2024" s="79" t="s">
        <v>1918</v>
      </c>
      <c r="C2024" s="79" t="s">
        <v>423</v>
      </c>
      <c r="D2024" s="79" t="s">
        <v>5184</v>
      </c>
    </row>
    <row r="2025" spans="1:4" x14ac:dyDescent="0.2">
      <c r="A2025" s="79" t="s">
        <v>1888</v>
      </c>
      <c r="B2025" s="79" t="s">
        <v>1922</v>
      </c>
      <c r="C2025" s="79" t="s">
        <v>1923</v>
      </c>
      <c r="D2025" s="79" t="s">
        <v>5185</v>
      </c>
    </row>
    <row r="2026" spans="1:4" x14ac:dyDescent="0.2">
      <c r="A2026" s="79" t="s">
        <v>1888</v>
      </c>
      <c r="B2026" s="79" t="s">
        <v>1922</v>
      </c>
      <c r="C2026" s="79" t="s">
        <v>1924</v>
      </c>
      <c r="D2026" s="79" t="s">
        <v>5186</v>
      </c>
    </row>
    <row r="2027" spans="1:4" x14ac:dyDescent="0.2">
      <c r="A2027" s="79" t="s">
        <v>1888</v>
      </c>
      <c r="B2027" s="79" t="s">
        <v>1922</v>
      </c>
      <c r="C2027" s="79" t="s">
        <v>1925</v>
      </c>
      <c r="D2027" s="79" t="s">
        <v>5187</v>
      </c>
    </row>
    <row r="2028" spans="1:4" x14ac:dyDescent="0.2">
      <c r="A2028" s="79" t="s">
        <v>1888</v>
      </c>
      <c r="B2028" s="79" t="s">
        <v>1922</v>
      </c>
      <c r="C2028" s="79" t="s">
        <v>1926</v>
      </c>
      <c r="D2028" s="79" t="s">
        <v>5188</v>
      </c>
    </row>
    <row r="2029" spans="1:4" x14ac:dyDescent="0.2">
      <c r="A2029" s="79" t="s">
        <v>1888</v>
      </c>
      <c r="B2029" s="79" t="s">
        <v>1922</v>
      </c>
      <c r="C2029" s="79" t="s">
        <v>1927</v>
      </c>
      <c r="D2029" s="79" t="s">
        <v>5189</v>
      </c>
    </row>
    <row r="2030" spans="1:4" x14ac:dyDescent="0.2">
      <c r="A2030" s="79" t="s">
        <v>1888</v>
      </c>
      <c r="B2030" s="79" t="s">
        <v>1922</v>
      </c>
      <c r="C2030" s="79" t="s">
        <v>423</v>
      </c>
      <c r="D2030" s="79" t="s">
        <v>5190</v>
      </c>
    </row>
    <row r="2031" spans="1:4" x14ac:dyDescent="0.2">
      <c r="A2031" s="79" t="s">
        <v>1888</v>
      </c>
      <c r="B2031" s="79" t="s">
        <v>423</v>
      </c>
      <c r="C2031" s="79" t="s">
        <v>423</v>
      </c>
      <c r="D2031" s="79" t="s">
        <v>5191</v>
      </c>
    </row>
    <row r="2032" spans="1:4" x14ac:dyDescent="0.2">
      <c r="A2032" s="79" t="s">
        <v>1928</v>
      </c>
      <c r="B2032" s="79"/>
      <c r="C2032" s="79"/>
      <c r="D2032" s="79" t="s">
        <v>1928</v>
      </c>
    </row>
    <row r="2033" spans="1:4" x14ac:dyDescent="0.2">
      <c r="A2033" s="79" t="s">
        <v>1928</v>
      </c>
      <c r="B2033" s="79" t="s">
        <v>1929</v>
      </c>
      <c r="C2033" s="79" t="s">
        <v>1930</v>
      </c>
      <c r="D2033" s="79" t="s">
        <v>5192</v>
      </c>
    </row>
    <row r="2034" spans="1:4" x14ac:dyDescent="0.2">
      <c r="A2034" s="79" t="s">
        <v>1928</v>
      </c>
      <c r="B2034" s="79" t="s">
        <v>1929</v>
      </c>
      <c r="C2034" s="79" t="s">
        <v>1931</v>
      </c>
      <c r="D2034" s="79" t="s">
        <v>5193</v>
      </c>
    </row>
    <row r="2035" spans="1:4" x14ac:dyDescent="0.2">
      <c r="A2035" s="79" t="s">
        <v>1928</v>
      </c>
      <c r="B2035" s="79" t="s">
        <v>1929</v>
      </c>
      <c r="C2035" s="79" t="s">
        <v>423</v>
      </c>
      <c r="D2035" s="79" t="s">
        <v>5194</v>
      </c>
    </row>
    <row r="2036" spans="1:4" x14ac:dyDescent="0.2">
      <c r="A2036" s="79" t="s">
        <v>1928</v>
      </c>
      <c r="B2036" s="79" t="s">
        <v>1932</v>
      </c>
      <c r="C2036" s="79" t="s">
        <v>1933</v>
      </c>
      <c r="D2036" s="79" t="s">
        <v>5195</v>
      </c>
    </row>
    <row r="2037" spans="1:4" x14ac:dyDescent="0.2">
      <c r="A2037" s="79" t="s">
        <v>1928</v>
      </c>
      <c r="B2037" s="79" t="s">
        <v>1932</v>
      </c>
      <c r="C2037" s="79" t="s">
        <v>1934</v>
      </c>
      <c r="D2037" s="79" t="s">
        <v>5196</v>
      </c>
    </row>
    <row r="2038" spans="1:4" x14ac:dyDescent="0.2">
      <c r="A2038" s="79" t="s">
        <v>1928</v>
      </c>
      <c r="B2038" s="79" t="s">
        <v>1932</v>
      </c>
      <c r="C2038" s="79" t="s">
        <v>1935</v>
      </c>
      <c r="D2038" s="79" t="s">
        <v>5197</v>
      </c>
    </row>
    <row r="2039" spans="1:4" x14ac:dyDescent="0.2">
      <c r="A2039" s="79" t="s">
        <v>1928</v>
      </c>
      <c r="B2039" s="79" t="s">
        <v>1932</v>
      </c>
      <c r="C2039" s="79" t="s">
        <v>423</v>
      </c>
      <c r="D2039" s="79" t="s">
        <v>5198</v>
      </c>
    </row>
    <row r="2040" spans="1:4" x14ac:dyDescent="0.2">
      <c r="A2040" s="79" t="s">
        <v>1928</v>
      </c>
      <c r="B2040" s="79" t="s">
        <v>1936</v>
      </c>
      <c r="C2040" s="79" t="s">
        <v>1937</v>
      </c>
      <c r="D2040" s="79" t="s">
        <v>5199</v>
      </c>
    </row>
    <row r="2041" spans="1:4" x14ac:dyDescent="0.2">
      <c r="A2041" s="79" t="s">
        <v>1928</v>
      </c>
      <c r="B2041" s="79" t="s">
        <v>1938</v>
      </c>
      <c r="C2041" s="79"/>
      <c r="D2041" s="79" t="s">
        <v>5200</v>
      </c>
    </row>
    <row r="2042" spans="1:4" x14ac:dyDescent="0.2">
      <c r="A2042" s="79" t="s">
        <v>1928</v>
      </c>
      <c r="B2042" s="79" t="s">
        <v>1938</v>
      </c>
      <c r="C2042" s="79" t="s">
        <v>1939</v>
      </c>
      <c r="D2042" s="79" t="s">
        <v>5201</v>
      </c>
    </row>
    <row r="2043" spans="1:4" x14ac:dyDescent="0.2">
      <c r="A2043" s="79" t="s">
        <v>1928</v>
      </c>
      <c r="B2043" s="79" t="s">
        <v>1938</v>
      </c>
      <c r="C2043" s="79" t="s">
        <v>1940</v>
      </c>
      <c r="D2043" s="79" t="s">
        <v>5202</v>
      </c>
    </row>
    <row r="2044" spans="1:4" x14ac:dyDescent="0.2">
      <c r="A2044" s="79" t="s">
        <v>1928</v>
      </c>
      <c r="B2044" s="79" t="s">
        <v>1938</v>
      </c>
      <c r="C2044" s="79" t="s">
        <v>1941</v>
      </c>
      <c r="D2044" s="79" t="s">
        <v>5203</v>
      </c>
    </row>
    <row r="2045" spans="1:4" x14ac:dyDescent="0.2">
      <c r="A2045" s="79" t="s">
        <v>1928</v>
      </c>
      <c r="B2045" s="79" t="s">
        <v>1938</v>
      </c>
      <c r="C2045" s="79" t="s">
        <v>423</v>
      </c>
      <c r="D2045" s="79" t="s">
        <v>5204</v>
      </c>
    </row>
    <row r="2046" spans="1:4" x14ac:dyDescent="0.2">
      <c r="A2046" s="79" t="s">
        <v>1928</v>
      </c>
      <c r="B2046" s="79" t="s">
        <v>1808</v>
      </c>
      <c r="C2046" s="79" t="s">
        <v>1943</v>
      </c>
      <c r="D2046" s="79" t="s">
        <v>5205</v>
      </c>
    </row>
    <row r="2047" spans="1:4" x14ac:dyDescent="0.2">
      <c r="A2047" s="79" t="s">
        <v>1928</v>
      </c>
      <c r="B2047" s="79" t="s">
        <v>1808</v>
      </c>
      <c r="C2047" s="79" t="s">
        <v>423</v>
      </c>
      <c r="D2047" s="79" t="s">
        <v>5206</v>
      </c>
    </row>
    <row r="2048" spans="1:4" x14ac:dyDescent="0.2">
      <c r="A2048" s="79" t="s">
        <v>1928</v>
      </c>
      <c r="B2048" s="79" t="s">
        <v>1944</v>
      </c>
      <c r="C2048" s="79"/>
      <c r="D2048" s="79" t="s">
        <v>5207</v>
      </c>
    </row>
    <row r="2049" spans="1:4" x14ac:dyDescent="0.2">
      <c r="A2049" s="79" t="s">
        <v>1928</v>
      </c>
      <c r="B2049" s="79" t="s">
        <v>1944</v>
      </c>
      <c r="C2049" s="79" t="s">
        <v>1387</v>
      </c>
      <c r="D2049" s="79" t="s">
        <v>5208</v>
      </c>
    </row>
    <row r="2050" spans="1:4" x14ac:dyDescent="0.2">
      <c r="A2050" s="79" t="s">
        <v>1928</v>
      </c>
      <c r="B2050" s="79" t="s">
        <v>1944</v>
      </c>
      <c r="C2050" s="79" t="s">
        <v>1945</v>
      </c>
      <c r="D2050" s="79" t="s">
        <v>5209</v>
      </c>
    </row>
    <row r="2051" spans="1:4" x14ac:dyDescent="0.2">
      <c r="A2051" s="79" t="s">
        <v>1928</v>
      </c>
      <c r="B2051" s="79" t="s">
        <v>1944</v>
      </c>
      <c r="C2051" s="79" t="s">
        <v>1946</v>
      </c>
      <c r="D2051" s="79" t="s">
        <v>5210</v>
      </c>
    </row>
    <row r="2052" spans="1:4" x14ac:dyDescent="0.2">
      <c r="A2052" s="79" t="s">
        <v>1928</v>
      </c>
      <c r="B2052" s="79" t="s">
        <v>1944</v>
      </c>
      <c r="C2052" s="79" t="s">
        <v>423</v>
      </c>
      <c r="D2052" s="79" t="s">
        <v>5211</v>
      </c>
    </row>
    <row r="2053" spans="1:4" x14ac:dyDescent="0.2">
      <c r="A2053" s="79" t="s">
        <v>1928</v>
      </c>
      <c r="B2053" s="79" t="s">
        <v>1947</v>
      </c>
      <c r="C2053" s="79" t="s">
        <v>1948</v>
      </c>
      <c r="D2053" s="79" t="s">
        <v>5212</v>
      </c>
    </row>
    <row r="2054" spans="1:4" x14ac:dyDescent="0.2">
      <c r="A2054" s="79" t="s">
        <v>1928</v>
      </c>
      <c r="B2054" s="79" t="s">
        <v>1947</v>
      </c>
      <c r="C2054" s="79" t="s">
        <v>1949</v>
      </c>
      <c r="D2054" s="79" t="s">
        <v>5213</v>
      </c>
    </row>
    <row r="2055" spans="1:4" x14ac:dyDescent="0.2">
      <c r="A2055" s="79" t="s">
        <v>1928</v>
      </c>
      <c r="B2055" s="79" t="s">
        <v>1947</v>
      </c>
      <c r="C2055" s="79" t="s">
        <v>423</v>
      </c>
      <c r="D2055" s="79" t="s">
        <v>5214</v>
      </c>
    </row>
    <row r="2056" spans="1:4" x14ac:dyDescent="0.2">
      <c r="A2056" s="79" t="s">
        <v>1928</v>
      </c>
      <c r="B2056" s="79" t="s">
        <v>423</v>
      </c>
      <c r="C2056" s="79" t="s">
        <v>423</v>
      </c>
      <c r="D2056" s="79" t="s">
        <v>5215</v>
      </c>
    </row>
    <row r="2057" spans="1:4" x14ac:dyDescent="0.2">
      <c r="A2057" s="79" t="s">
        <v>1950</v>
      </c>
      <c r="B2057" s="79"/>
      <c r="C2057" s="79"/>
      <c r="D2057" s="79" t="s">
        <v>1950</v>
      </c>
    </row>
    <row r="2058" spans="1:4" x14ac:dyDescent="0.2">
      <c r="A2058" s="79" t="s">
        <v>1950</v>
      </c>
      <c r="B2058" s="79" t="s">
        <v>701</v>
      </c>
      <c r="C2058" s="79"/>
      <c r="D2058" s="79" t="s">
        <v>5216</v>
      </c>
    </row>
    <row r="2059" spans="1:4" x14ac:dyDescent="0.2">
      <c r="A2059" s="79" t="s">
        <v>1950</v>
      </c>
      <c r="B2059" s="79" t="s">
        <v>701</v>
      </c>
      <c r="C2059" s="79" t="s">
        <v>1951</v>
      </c>
      <c r="D2059" s="79" t="s">
        <v>5217</v>
      </c>
    </row>
    <row r="2060" spans="1:4" x14ac:dyDescent="0.2">
      <c r="A2060" s="79" t="s">
        <v>1950</v>
      </c>
      <c r="B2060" s="79" t="s">
        <v>701</v>
      </c>
      <c r="C2060" s="79" t="s">
        <v>1952</v>
      </c>
      <c r="D2060" s="79" t="s">
        <v>5218</v>
      </c>
    </row>
    <row r="2061" spans="1:4" x14ac:dyDescent="0.2">
      <c r="A2061" s="79" t="s">
        <v>1950</v>
      </c>
      <c r="B2061" s="79" t="s">
        <v>701</v>
      </c>
      <c r="C2061" s="79" t="s">
        <v>423</v>
      </c>
      <c r="D2061" s="79" t="s">
        <v>5219</v>
      </c>
    </row>
    <row r="2062" spans="1:4" x14ac:dyDescent="0.2">
      <c r="A2062" s="79" t="s">
        <v>1950</v>
      </c>
      <c r="B2062" s="79" t="s">
        <v>1953</v>
      </c>
      <c r="C2062" s="79"/>
      <c r="D2062" s="79" t="s">
        <v>5220</v>
      </c>
    </row>
    <row r="2063" spans="1:4" x14ac:dyDescent="0.2">
      <c r="A2063" s="79" t="s">
        <v>1950</v>
      </c>
      <c r="B2063" s="79" t="s">
        <v>1953</v>
      </c>
      <c r="C2063" s="79" t="s">
        <v>1954</v>
      </c>
      <c r="D2063" s="79" t="s">
        <v>5221</v>
      </c>
    </row>
    <row r="2064" spans="1:4" x14ac:dyDescent="0.2">
      <c r="A2064" s="79" t="s">
        <v>1950</v>
      </c>
      <c r="B2064" s="79" t="s">
        <v>1953</v>
      </c>
      <c r="C2064" s="79" t="s">
        <v>1955</v>
      </c>
      <c r="D2064" s="79" t="s">
        <v>5222</v>
      </c>
    </row>
    <row r="2065" spans="1:4" x14ac:dyDescent="0.2">
      <c r="A2065" s="79" t="s">
        <v>1950</v>
      </c>
      <c r="B2065" s="79" t="s">
        <v>1953</v>
      </c>
      <c r="C2065" s="79" t="s">
        <v>1956</v>
      </c>
      <c r="D2065" s="79" t="s">
        <v>5223</v>
      </c>
    </row>
    <row r="2066" spans="1:4" x14ac:dyDescent="0.2">
      <c r="A2066" s="79" t="s">
        <v>1950</v>
      </c>
      <c r="B2066" s="79" t="s">
        <v>1953</v>
      </c>
      <c r="C2066" s="79" t="s">
        <v>1957</v>
      </c>
      <c r="D2066" s="79" t="s">
        <v>5224</v>
      </c>
    </row>
    <row r="2067" spans="1:4" x14ac:dyDescent="0.2">
      <c r="A2067" s="79" t="s">
        <v>1950</v>
      </c>
      <c r="B2067" s="79" t="s">
        <v>1953</v>
      </c>
      <c r="C2067" s="79" t="s">
        <v>1958</v>
      </c>
      <c r="D2067" s="79" t="s">
        <v>5225</v>
      </c>
    </row>
    <row r="2068" spans="1:4" x14ac:dyDescent="0.2">
      <c r="A2068" s="79" t="s">
        <v>1950</v>
      </c>
      <c r="B2068" s="79" t="s">
        <v>1953</v>
      </c>
      <c r="C2068" s="79" t="s">
        <v>423</v>
      </c>
      <c r="D2068" s="79" t="s">
        <v>5226</v>
      </c>
    </row>
    <row r="2069" spans="1:4" x14ac:dyDescent="0.2">
      <c r="A2069" s="79" t="s">
        <v>1950</v>
      </c>
      <c r="B2069" s="79" t="s">
        <v>1959</v>
      </c>
      <c r="C2069" s="79" t="s">
        <v>1960</v>
      </c>
      <c r="D2069" s="79" t="s">
        <v>5227</v>
      </c>
    </row>
    <row r="2070" spans="1:4" x14ac:dyDescent="0.2">
      <c r="A2070" s="79" t="s">
        <v>1950</v>
      </c>
      <c r="B2070" s="79" t="s">
        <v>1959</v>
      </c>
      <c r="C2070" s="79" t="s">
        <v>1961</v>
      </c>
      <c r="D2070" s="79" t="s">
        <v>5228</v>
      </c>
    </row>
    <row r="2071" spans="1:4" x14ac:dyDescent="0.2">
      <c r="A2071" s="79" t="s">
        <v>1950</v>
      </c>
      <c r="B2071" s="79" t="s">
        <v>1959</v>
      </c>
      <c r="C2071" s="79" t="s">
        <v>423</v>
      </c>
      <c r="D2071" s="79" t="s">
        <v>5229</v>
      </c>
    </row>
    <row r="2072" spans="1:4" x14ac:dyDescent="0.2">
      <c r="A2072" s="79" t="s">
        <v>1950</v>
      </c>
      <c r="B2072" s="79" t="s">
        <v>1962</v>
      </c>
      <c r="C2072" s="79"/>
      <c r="D2072" s="79" t="s">
        <v>5230</v>
      </c>
    </row>
    <row r="2073" spans="1:4" x14ac:dyDescent="0.2">
      <c r="A2073" s="79" t="s">
        <v>1950</v>
      </c>
      <c r="B2073" s="79" t="s">
        <v>1962</v>
      </c>
      <c r="C2073" s="79" t="s">
        <v>1963</v>
      </c>
      <c r="D2073" s="79" t="s">
        <v>5231</v>
      </c>
    </row>
    <row r="2074" spans="1:4" x14ac:dyDescent="0.2">
      <c r="A2074" s="79" t="s">
        <v>1950</v>
      </c>
      <c r="B2074" s="79" t="s">
        <v>1962</v>
      </c>
      <c r="C2074" s="79" t="s">
        <v>1964</v>
      </c>
      <c r="D2074" s="79" t="s">
        <v>5232</v>
      </c>
    </row>
    <row r="2075" spans="1:4" x14ac:dyDescent="0.2">
      <c r="A2075" s="79" t="s">
        <v>1950</v>
      </c>
      <c r="B2075" s="79" t="s">
        <v>1962</v>
      </c>
      <c r="C2075" s="79" t="s">
        <v>1965</v>
      </c>
      <c r="D2075" s="79" t="s">
        <v>5233</v>
      </c>
    </row>
    <row r="2076" spans="1:4" x14ac:dyDescent="0.2">
      <c r="A2076" s="79" t="s">
        <v>1950</v>
      </c>
      <c r="B2076" s="79" t="s">
        <v>1962</v>
      </c>
      <c r="C2076" s="79" t="s">
        <v>1966</v>
      </c>
      <c r="D2076" s="79" t="s">
        <v>5234</v>
      </c>
    </row>
    <row r="2077" spans="1:4" x14ac:dyDescent="0.2">
      <c r="A2077" s="79" t="s">
        <v>1950</v>
      </c>
      <c r="B2077" s="79" t="s">
        <v>1962</v>
      </c>
      <c r="C2077" s="79" t="s">
        <v>1967</v>
      </c>
      <c r="D2077" s="79" t="s">
        <v>5235</v>
      </c>
    </row>
    <row r="2078" spans="1:4" x14ac:dyDescent="0.2">
      <c r="A2078" s="79" t="s">
        <v>1950</v>
      </c>
      <c r="B2078" s="79" t="s">
        <v>1962</v>
      </c>
      <c r="C2078" s="79" t="s">
        <v>1956</v>
      </c>
      <c r="D2078" s="79" t="s">
        <v>5236</v>
      </c>
    </row>
    <row r="2079" spans="1:4" x14ac:dyDescent="0.2">
      <c r="A2079" s="79" t="s">
        <v>1950</v>
      </c>
      <c r="B2079" s="79" t="s">
        <v>1962</v>
      </c>
      <c r="C2079" s="79" t="s">
        <v>423</v>
      </c>
      <c r="D2079" s="79" t="s">
        <v>5237</v>
      </c>
    </row>
    <row r="2080" spans="1:4" x14ac:dyDescent="0.2">
      <c r="A2080" s="79" t="s">
        <v>1950</v>
      </c>
      <c r="B2080" s="79" t="s">
        <v>423</v>
      </c>
      <c r="C2080" s="79" t="s">
        <v>423</v>
      </c>
      <c r="D2080" s="79" t="s">
        <v>5238</v>
      </c>
    </row>
    <row r="2081" spans="1:4" x14ac:dyDescent="0.2">
      <c r="A2081" s="79" t="s">
        <v>1968</v>
      </c>
      <c r="B2081" s="79"/>
      <c r="C2081" s="79"/>
      <c r="D2081" s="79" t="s">
        <v>1968</v>
      </c>
    </row>
    <row r="2082" spans="1:4" x14ac:dyDescent="0.2">
      <c r="A2082" s="79" t="s">
        <v>1968</v>
      </c>
      <c r="B2082" s="79" t="s">
        <v>1969</v>
      </c>
      <c r="C2082" s="79" t="s">
        <v>1970</v>
      </c>
      <c r="D2082" s="79" t="s">
        <v>5239</v>
      </c>
    </row>
    <row r="2083" spans="1:4" x14ac:dyDescent="0.2">
      <c r="A2083" s="79" t="s">
        <v>1968</v>
      </c>
      <c r="B2083" s="79" t="s">
        <v>1969</v>
      </c>
      <c r="C2083" s="79" t="s">
        <v>1971</v>
      </c>
      <c r="D2083" s="79" t="s">
        <v>5240</v>
      </c>
    </row>
    <row r="2084" spans="1:4" x14ac:dyDescent="0.2">
      <c r="A2084" s="79" t="s">
        <v>1968</v>
      </c>
      <c r="B2084" s="79" t="s">
        <v>1969</v>
      </c>
      <c r="C2084" s="79" t="s">
        <v>1972</v>
      </c>
      <c r="D2084" s="79" t="s">
        <v>5241</v>
      </c>
    </row>
    <row r="2085" spans="1:4" x14ac:dyDescent="0.2">
      <c r="A2085" s="79" t="s">
        <v>1968</v>
      </c>
      <c r="B2085" s="79" t="s">
        <v>1969</v>
      </c>
      <c r="C2085" s="79" t="s">
        <v>423</v>
      </c>
      <c r="D2085" s="79" t="s">
        <v>5242</v>
      </c>
    </row>
    <row r="2086" spans="1:4" x14ac:dyDescent="0.2">
      <c r="A2086" s="79" t="s">
        <v>1968</v>
      </c>
      <c r="B2086" s="79" t="s">
        <v>1969</v>
      </c>
      <c r="C2086" s="79" t="s">
        <v>1973</v>
      </c>
      <c r="D2086" s="79" t="s">
        <v>5243</v>
      </c>
    </row>
    <row r="2087" spans="1:4" x14ac:dyDescent="0.2">
      <c r="A2087" s="79" t="s">
        <v>1968</v>
      </c>
      <c r="B2087" s="79" t="s">
        <v>1974</v>
      </c>
      <c r="C2087" s="79" t="s">
        <v>1975</v>
      </c>
      <c r="D2087" s="79" t="s">
        <v>5244</v>
      </c>
    </row>
    <row r="2088" spans="1:4" x14ac:dyDescent="0.2">
      <c r="A2088" s="79" t="s">
        <v>1968</v>
      </c>
      <c r="B2088" s="79" t="s">
        <v>1976</v>
      </c>
      <c r="C2088" s="79" t="s">
        <v>1977</v>
      </c>
      <c r="D2088" s="79" t="s">
        <v>5245</v>
      </c>
    </row>
    <row r="2089" spans="1:4" x14ac:dyDescent="0.2">
      <c r="A2089" s="79" t="s">
        <v>1968</v>
      </c>
      <c r="B2089" s="79" t="s">
        <v>1976</v>
      </c>
      <c r="C2089" s="79" t="s">
        <v>1846</v>
      </c>
      <c r="D2089" s="79" t="s">
        <v>5246</v>
      </c>
    </row>
    <row r="2090" spans="1:4" x14ac:dyDescent="0.2">
      <c r="A2090" s="79" t="s">
        <v>1968</v>
      </c>
      <c r="B2090" s="79" t="s">
        <v>1976</v>
      </c>
      <c r="C2090" s="79" t="s">
        <v>1978</v>
      </c>
      <c r="D2090" s="79" t="s">
        <v>5247</v>
      </c>
    </row>
    <row r="2091" spans="1:4" x14ac:dyDescent="0.2">
      <c r="A2091" s="79" t="s">
        <v>1968</v>
      </c>
      <c r="B2091" s="79" t="s">
        <v>1976</v>
      </c>
      <c r="C2091" s="79" t="s">
        <v>423</v>
      </c>
      <c r="D2091" s="79" t="s">
        <v>5248</v>
      </c>
    </row>
    <row r="2092" spans="1:4" x14ac:dyDescent="0.2">
      <c r="A2092" s="79" t="s">
        <v>1968</v>
      </c>
      <c r="B2092" s="79" t="s">
        <v>423</v>
      </c>
      <c r="C2092" s="79" t="s">
        <v>423</v>
      </c>
      <c r="D2092" s="79" t="s">
        <v>5249</v>
      </c>
    </row>
    <row r="2093" spans="1:4" x14ac:dyDescent="0.2">
      <c r="A2093" s="79" t="s">
        <v>1979</v>
      </c>
      <c r="B2093" s="79"/>
      <c r="C2093" s="79"/>
      <c r="D2093" s="79" t="s">
        <v>1979</v>
      </c>
    </row>
    <row r="2094" spans="1:4" x14ac:dyDescent="0.2">
      <c r="A2094" s="79" t="s">
        <v>1979</v>
      </c>
      <c r="B2094" s="79" t="s">
        <v>435</v>
      </c>
      <c r="C2094" s="79"/>
      <c r="D2094" s="79" t="s">
        <v>5250</v>
      </c>
    </row>
    <row r="2095" spans="1:4" x14ac:dyDescent="0.2">
      <c r="A2095" s="79" t="s">
        <v>1979</v>
      </c>
      <c r="B2095" s="79" t="s">
        <v>435</v>
      </c>
      <c r="C2095" s="79" t="s">
        <v>1980</v>
      </c>
      <c r="D2095" s="79" t="s">
        <v>5251</v>
      </c>
    </row>
    <row r="2096" spans="1:4" x14ac:dyDescent="0.2">
      <c r="A2096" s="79" t="s">
        <v>1979</v>
      </c>
      <c r="B2096" s="79" t="s">
        <v>435</v>
      </c>
      <c r="C2096" s="79" t="s">
        <v>1820</v>
      </c>
      <c r="D2096" s="79" t="s">
        <v>5252</v>
      </c>
    </row>
    <row r="2097" spans="1:4" x14ac:dyDescent="0.2">
      <c r="A2097" s="79" t="s">
        <v>1979</v>
      </c>
      <c r="B2097" s="79" t="s">
        <v>435</v>
      </c>
      <c r="C2097" s="79" t="s">
        <v>1981</v>
      </c>
      <c r="D2097" s="79" t="s">
        <v>5253</v>
      </c>
    </row>
    <row r="2098" spans="1:4" x14ac:dyDescent="0.2">
      <c r="A2098" s="79" t="s">
        <v>1979</v>
      </c>
      <c r="B2098" s="79" t="s">
        <v>435</v>
      </c>
      <c r="C2098" s="79" t="s">
        <v>1822</v>
      </c>
      <c r="D2098" s="79" t="s">
        <v>5254</v>
      </c>
    </row>
    <row r="2099" spans="1:4" x14ac:dyDescent="0.2">
      <c r="A2099" s="79" t="s">
        <v>1979</v>
      </c>
      <c r="B2099" s="79" t="s">
        <v>435</v>
      </c>
      <c r="C2099" s="79" t="s">
        <v>423</v>
      </c>
      <c r="D2099" s="79" t="s">
        <v>5255</v>
      </c>
    </row>
    <row r="2100" spans="1:4" x14ac:dyDescent="0.2">
      <c r="A2100" s="79" t="s">
        <v>1979</v>
      </c>
      <c r="B2100" s="79" t="s">
        <v>1982</v>
      </c>
      <c r="C2100" s="79" t="s">
        <v>1983</v>
      </c>
      <c r="D2100" s="79" t="s">
        <v>5256</v>
      </c>
    </row>
    <row r="2101" spans="1:4" x14ac:dyDescent="0.2">
      <c r="A2101" s="79" t="s">
        <v>1979</v>
      </c>
      <c r="B2101" s="79" t="s">
        <v>1982</v>
      </c>
      <c r="C2101" s="79" t="s">
        <v>423</v>
      </c>
      <c r="D2101" s="79" t="s">
        <v>5257</v>
      </c>
    </row>
    <row r="2102" spans="1:4" x14ac:dyDescent="0.2">
      <c r="A2102" s="79" t="s">
        <v>1979</v>
      </c>
      <c r="B2102" s="79" t="s">
        <v>442</v>
      </c>
      <c r="C2102" s="79"/>
      <c r="D2102" s="79" t="s">
        <v>5258</v>
      </c>
    </row>
    <row r="2103" spans="1:4" x14ac:dyDescent="0.2">
      <c r="A2103" s="79" t="s">
        <v>1979</v>
      </c>
      <c r="B2103" s="79" t="s">
        <v>442</v>
      </c>
      <c r="C2103" s="79" t="s">
        <v>1984</v>
      </c>
      <c r="D2103" s="79" t="s">
        <v>5259</v>
      </c>
    </row>
    <row r="2104" spans="1:4" x14ac:dyDescent="0.2">
      <c r="A2104" s="79" t="s">
        <v>1979</v>
      </c>
      <c r="B2104" s="79" t="s">
        <v>442</v>
      </c>
      <c r="C2104" s="79" t="s">
        <v>1985</v>
      </c>
      <c r="D2104" s="79" t="s">
        <v>5260</v>
      </c>
    </row>
    <row r="2105" spans="1:4" x14ac:dyDescent="0.2">
      <c r="A2105" s="79" t="s">
        <v>1979</v>
      </c>
      <c r="B2105" s="79" t="s">
        <v>442</v>
      </c>
      <c r="C2105" s="79" t="s">
        <v>1986</v>
      </c>
      <c r="D2105" s="79" t="s">
        <v>5261</v>
      </c>
    </row>
    <row r="2106" spans="1:4" x14ac:dyDescent="0.2">
      <c r="A2106" s="79" t="s">
        <v>1979</v>
      </c>
      <c r="B2106" s="79" t="s">
        <v>442</v>
      </c>
      <c r="C2106" s="79" t="s">
        <v>1987</v>
      </c>
      <c r="D2106" s="79" t="s">
        <v>5262</v>
      </c>
    </row>
    <row r="2107" spans="1:4" x14ac:dyDescent="0.2">
      <c r="A2107" s="79" t="s">
        <v>1979</v>
      </c>
      <c r="B2107" s="79" t="s">
        <v>442</v>
      </c>
      <c r="C2107" s="79" t="s">
        <v>423</v>
      </c>
      <c r="D2107" s="79" t="s">
        <v>5263</v>
      </c>
    </row>
    <row r="2108" spans="1:4" x14ac:dyDescent="0.2">
      <c r="A2108" s="79" t="s">
        <v>1979</v>
      </c>
      <c r="B2108" s="79" t="s">
        <v>1859</v>
      </c>
      <c r="C2108" s="79"/>
      <c r="D2108" s="79" t="s">
        <v>5264</v>
      </c>
    </row>
    <row r="2109" spans="1:4" x14ac:dyDescent="0.2">
      <c r="A2109" s="79" t="s">
        <v>1979</v>
      </c>
      <c r="B2109" s="79" t="s">
        <v>1859</v>
      </c>
      <c r="C2109" s="79" t="s">
        <v>1988</v>
      </c>
      <c r="D2109" s="79" t="s">
        <v>5265</v>
      </c>
    </row>
    <row r="2110" spans="1:4" x14ac:dyDescent="0.2">
      <c r="A2110" s="79" t="s">
        <v>1979</v>
      </c>
      <c r="B2110" s="79" t="s">
        <v>1859</v>
      </c>
      <c r="C2110" s="79" t="s">
        <v>1989</v>
      </c>
      <c r="D2110" s="79" t="s">
        <v>5266</v>
      </c>
    </row>
    <row r="2111" spans="1:4" x14ac:dyDescent="0.2">
      <c r="A2111" s="79" t="s">
        <v>1979</v>
      </c>
      <c r="B2111" s="79" t="s">
        <v>1859</v>
      </c>
      <c r="C2111" s="79" t="s">
        <v>423</v>
      </c>
      <c r="D2111" s="79" t="s">
        <v>5267</v>
      </c>
    </row>
    <row r="2112" spans="1:4" x14ac:dyDescent="0.2">
      <c r="A2112" s="79" t="s">
        <v>1979</v>
      </c>
      <c r="B2112" s="79" t="s">
        <v>1861</v>
      </c>
      <c r="C2112" s="79"/>
      <c r="D2112" s="79" t="s">
        <v>5268</v>
      </c>
    </row>
    <row r="2113" spans="1:4" x14ac:dyDescent="0.2">
      <c r="A2113" s="79" t="s">
        <v>1979</v>
      </c>
      <c r="B2113" s="79" t="s">
        <v>1861</v>
      </c>
      <c r="C2113" s="79" t="s">
        <v>423</v>
      </c>
      <c r="D2113" s="79" t="s">
        <v>5269</v>
      </c>
    </row>
    <row r="2114" spans="1:4" x14ac:dyDescent="0.2">
      <c r="A2114" s="79" t="s">
        <v>1979</v>
      </c>
      <c r="B2114" s="79" t="s">
        <v>1861</v>
      </c>
      <c r="C2114" s="79" t="s">
        <v>1990</v>
      </c>
      <c r="D2114" s="79" t="s">
        <v>5270</v>
      </c>
    </row>
    <row r="2115" spans="1:4" x14ac:dyDescent="0.2">
      <c r="A2115" s="79" t="s">
        <v>1979</v>
      </c>
      <c r="B2115" s="79" t="s">
        <v>465</v>
      </c>
      <c r="C2115" s="79" t="s">
        <v>1991</v>
      </c>
      <c r="D2115" s="79" t="s">
        <v>5271</v>
      </c>
    </row>
    <row r="2116" spans="1:4" x14ac:dyDescent="0.2">
      <c r="A2116" s="79" t="s">
        <v>1979</v>
      </c>
      <c r="B2116" s="79" t="s">
        <v>465</v>
      </c>
      <c r="C2116" s="79" t="s">
        <v>1322</v>
      </c>
      <c r="D2116" s="79" t="s">
        <v>5272</v>
      </c>
    </row>
    <row r="2117" spans="1:4" x14ac:dyDescent="0.2">
      <c r="A2117" s="79" t="s">
        <v>1979</v>
      </c>
      <c r="B2117" s="79" t="s">
        <v>465</v>
      </c>
      <c r="C2117" s="79" t="s">
        <v>388</v>
      </c>
      <c r="D2117" s="79" t="s">
        <v>5273</v>
      </c>
    </row>
    <row r="2118" spans="1:4" x14ac:dyDescent="0.2">
      <c r="A2118" s="79" t="s">
        <v>1979</v>
      </c>
      <c r="B2118" s="79" t="s">
        <v>465</v>
      </c>
      <c r="C2118" s="79" t="s">
        <v>423</v>
      </c>
      <c r="D2118" s="79" t="s">
        <v>5274</v>
      </c>
    </row>
    <row r="2119" spans="1:4" x14ac:dyDescent="0.2">
      <c r="A2119" s="79" t="s">
        <v>1979</v>
      </c>
      <c r="B2119" s="79" t="s">
        <v>465</v>
      </c>
      <c r="C2119" s="79" t="s">
        <v>1992</v>
      </c>
      <c r="D2119" s="79" t="s">
        <v>5275</v>
      </c>
    </row>
    <row r="2120" spans="1:4" x14ac:dyDescent="0.2">
      <c r="A2120" s="79" t="s">
        <v>1979</v>
      </c>
      <c r="B2120" s="79" t="s">
        <v>423</v>
      </c>
      <c r="C2120" s="79" t="s">
        <v>423</v>
      </c>
      <c r="D2120" s="79" t="s">
        <v>5276</v>
      </c>
    </row>
    <row r="2121" spans="1:4" x14ac:dyDescent="0.2">
      <c r="A2121" s="79" t="s">
        <v>1979</v>
      </c>
      <c r="B2121" s="79" t="s">
        <v>1993</v>
      </c>
      <c r="C2121" s="79"/>
      <c r="D2121" s="79" t="s">
        <v>5277</v>
      </c>
    </row>
    <row r="2122" spans="1:4" x14ac:dyDescent="0.2">
      <c r="A2122" s="79" t="s">
        <v>1979</v>
      </c>
      <c r="B2122" s="79" t="s">
        <v>1993</v>
      </c>
      <c r="C2122" s="79" t="s">
        <v>1994</v>
      </c>
      <c r="D2122" s="79" t="s">
        <v>5278</v>
      </c>
    </row>
    <row r="2123" spans="1:4" x14ac:dyDescent="0.2">
      <c r="A2123" s="79" t="s">
        <v>1979</v>
      </c>
      <c r="B2123" s="79" t="s">
        <v>1993</v>
      </c>
      <c r="C2123" s="79" t="s">
        <v>423</v>
      </c>
      <c r="D2123" s="79" t="s">
        <v>5279</v>
      </c>
    </row>
    <row r="2124" spans="1:4" x14ac:dyDescent="0.2">
      <c r="A2124" s="79" t="s">
        <v>1979</v>
      </c>
      <c r="B2124" s="79" t="s">
        <v>1993</v>
      </c>
      <c r="C2124" s="79" t="s">
        <v>1995</v>
      </c>
      <c r="D2124" s="79" t="s">
        <v>5280</v>
      </c>
    </row>
    <row r="2125" spans="1:4" x14ac:dyDescent="0.2">
      <c r="A2125" s="79" t="s">
        <v>1979</v>
      </c>
      <c r="B2125" s="79" t="s">
        <v>1993</v>
      </c>
      <c r="C2125" s="79" t="s">
        <v>1996</v>
      </c>
      <c r="D2125" s="79" t="s">
        <v>5281</v>
      </c>
    </row>
    <row r="2126" spans="1:4" x14ac:dyDescent="0.2">
      <c r="A2126" s="79" t="s">
        <v>1979</v>
      </c>
      <c r="B2126" s="79" t="s">
        <v>1997</v>
      </c>
      <c r="C2126" s="79"/>
      <c r="D2126" s="79" t="s">
        <v>5282</v>
      </c>
    </row>
    <row r="2127" spans="1:4" x14ac:dyDescent="0.2">
      <c r="A2127" s="79" t="s">
        <v>1979</v>
      </c>
      <c r="B2127" s="79" t="s">
        <v>1997</v>
      </c>
      <c r="C2127" s="79" t="s">
        <v>1998</v>
      </c>
      <c r="D2127" s="79" t="s">
        <v>5283</v>
      </c>
    </row>
    <row r="2128" spans="1:4" x14ac:dyDescent="0.2">
      <c r="A2128" s="79" t="s">
        <v>1979</v>
      </c>
      <c r="B2128" s="79" t="s">
        <v>1997</v>
      </c>
      <c r="C2128" s="79" t="s">
        <v>1999</v>
      </c>
      <c r="D2128" s="79" t="s">
        <v>5284</v>
      </c>
    </row>
    <row r="2129" spans="1:4" x14ac:dyDescent="0.2">
      <c r="A2129" s="79" t="s">
        <v>1979</v>
      </c>
      <c r="B2129" s="79" t="s">
        <v>1997</v>
      </c>
      <c r="C2129" s="79" t="s">
        <v>2000</v>
      </c>
      <c r="D2129" s="79" t="s">
        <v>5285</v>
      </c>
    </row>
    <row r="2130" spans="1:4" x14ac:dyDescent="0.2">
      <c r="A2130" s="79" t="s">
        <v>1979</v>
      </c>
      <c r="B2130" s="79" t="s">
        <v>1997</v>
      </c>
      <c r="C2130" s="79" t="s">
        <v>423</v>
      </c>
      <c r="D2130" s="79" t="s">
        <v>5286</v>
      </c>
    </row>
    <row r="2131" spans="1:4" x14ac:dyDescent="0.2">
      <c r="A2131" s="79" t="s">
        <v>2001</v>
      </c>
      <c r="B2131" s="79"/>
      <c r="C2131" s="79"/>
      <c r="D2131" s="79" t="s">
        <v>2001</v>
      </c>
    </row>
    <row r="2132" spans="1:4" x14ac:dyDescent="0.2">
      <c r="A2132" s="79" t="s">
        <v>2001</v>
      </c>
      <c r="B2132" s="79" t="s">
        <v>1721</v>
      </c>
      <c r="C2132" s="79" t="s">
        <v>1722</v>
      </c>
      <c r="D2132" s="79" t="s">
        <v>5287</v>
      </c>
    </row>
    <row r="2133" spans="1:4" x14ac:dyDescent="0.2">
      <c r="A2133" s="79" t="s">
        <v>2001</v>
      </c>
      <c r="B2133" s="79" t="s">
        <v>1721</v>
      </c>
      <c r="C2133" s="79" t="s">
        <v>1723</v>
      </c>
      <c r="D2133" s="79" t="s">
        <v>5288</v>
      </c>
    </row>
    <row r="2134" spans="1:4" x14ac:dyDescent="0.2">
      <c r="A2134" s="79" t="s">
        <v>2001</v>
      </c>
      <c r="B2134" s="79" t="s">
        <v>1721</v>
      </c>
      <c r="C2134" s="79" t="s">
        <v>423</v>
      </c>
      <c r="D2134" s="79" t="s">
        <v>5289</v>
      </c>
    </row>
    <row r="2135" spans="1:4" x14ac:dyDescent="0.2">
      <c r="A2135" s="79" t="s">
        <v>2001</v>
      </c>
      <c r="B2135" s="79" t="s">
        <v>1724</v>
      </c>
      <c r="C2135" s="79" t="s">
        <v>1726</v>
      </c>
      <c r="D2135" s="79" t="s">
        <v>5290</v>
      </c>
    </row>
    <row r="2136" spans="1:4" x14ac:dyDescent="0.2">
      <c r="A2136" s="79" t="s">
        <v>2001</v>
      </c>
      <c r="B2136" s="79" t="s">
        <v>1724</v>
      </c>
      <c r="C2136" s="79" t="s">
        <v>1728</v>
      </c>
      <c r="D2136" s="79" t="s">
        <v>5291</v>
      </c>
    </row>
    <row r="2137" spans="1:4" x14ac:dyDescent="0.2">
      <c r="A2137" s="79" t="s">
        <v>2001</v>
      </c>
      <c r="B2137" s="79" t="s">
        <v>1724</v>
      </c>
      <c r="C2137" s="79" t="s">
        <v>1729</v>
      </c>
      <c r="D2137" s="79" t="s">
        <v>5292</v>
      </c>
    </row>
    <row r="2138" spans="1:4" x14ac:dyDescent="0.2">
      <c r="A2138" s="79" t="s">
        <v>2001</v>
      </c>
      <c r="B2138" s="79" t="s">
        <v>1724</v>
      </c>
      <c r="C2138" s="79" t="s">
        <v>423</v>
      </c>
      <c r="D2138" s="79" t="s">
        <v>5293</v>
      </c>
    </row>
    <row r="2139" spans="1:4" x14ac:dyDescent="0.2">
      <c r="A2139" s="79" t="s">
        <v>2001</v>
      </c>
      <c r="B2139" s="79" t="s">
        <v>2002</v>
      </c>
      <c r="C2139" s="79"/>
      <c r="D2139" s="79" t="s">
        <v>5294</v>
      </c>
    </row>
    <row r="2140" spans="1:4" x14ac:dyDescent="0.2">
      <c r="A2140" s="79" t="s">
        <v>2001</v>
      </c>
      <c r="B2140" s="79" t="s">
        <v>2002</v>
      </c>
      <c r="C2140" s="79" t="s">
        <v>2003</v>
      </c>
      <c r="D2140" s="79" t="s">
        <v>5295</v>
      </c>
    </row>
    <row r="2141" spans="1:4" x14ac:dyDescent="0.2">
      <c r="A2141" s="79" t="s">
        <v>2001</v>
      </c>
      <c r="B2141" s="79" t="s">
        <v>2002</v>
      </c>
      <c r="C2141" s="79" t="s">
        <v>423</v>
      </c>
      <c r="D2141" s="79" t="s">
        <v>5296</v>
      </c>
    </row>
    <row r="2142" spans="1:4" x14ac:dyDescent="0.2">
      <c r="A2142" s="79" t="s">
        <v>2001</v>
      </c>
      <c r="B2142" s="79" t="s">
        <v>2002</v>
      </c>
      <c r="C2142" s="79" t="s">
        <v>2004</v>
      </c>
      <c r="D2142" s="79" t="s">
        <v>5297</v>
      </c>
    </row>
    <row r="2143" spans="1:4" x14ac:dyDescent="0.2">
      <c r="A2143" s="79" t="s">
        <v>2001</v>
      </c>
      <c r="B2143" s="79" t="s">
        <v>2706</v>
      </c>
      <c r="C2143" s="79" t="s">
        <v>2769</v>
      </c>
      <c r="D2143" s="79" t="s">
        <v>5298</v>
      </c>
    </row>
    <row r="2144" spans="1:4" x14ac:dyDescent="0.2">
      <c r="A2144" s="79" t="s">
        <v>2001</v>
      </c>
      <c r="B2144" s="79" t="s">
        <v>2706</v>
      </c>
      <c r="C2144" s="79" t="s">
        <v>423</v>
      </c>
      <c r="D2144" s="79" t="s">
        <v>5299</v>
      </c>
    </row>
    <row r="2145" spans="1:4" x14ac:dyDescent="0.2">
      <c r="A2145" s="79" t="s">
        <v>2001</v>
      </c>
      <c r="B2145" s="79" t="s">
        <v>2005</v>
      </c>
      <c r="C2145" s="79"/>
      <c r="D2145" s="79" t="s">
        <v>5300</v>
      </c>
    </row>
    <row r="2146" spans="1:4" x14ac:dyDescent="0.2">
      <c r="A2146" s="79" t="s">
        <v>2001</v>
      </c>
      <c r="B2146" s="79" t="s">
        <v>2005</v>
      </c>
      <c r="C2146" s="79" t="s">
        <v>2006</v>
      </c>
      <c r="D2146" s="79" t="s">
        <v>5301</v>
      </c>
    </row>
    <row r="2147" spans="1:4" x14ac:dyDescent="0.2">
      <c r="A2147" s="79" t="s">
        <v>2001</v>
      </c>
      <c r="B2147" s="79" t="s">
        <v>2005</v>
      </c>
      <c r="C2147" s="79" t="s">
        <v>2007</v>
      </c>
      <c r="D2147" s="79" t="s">
        <v>5302</v>
      </c>
    </row>
    <row r="2148" spans="1:4" x14ac:dyDescent="0.2">
      <c r="A2148" s="79" t="s">
        <v>2001</v>
      </c>
      <c r="B2148" s="79" t="s">
        <v>2005</v>
      </c>
      <c r="C2148" s="79" t="s">
        <v>2008</v>
      </c>
      <c r="D2148" s="79" t="s">
        <v>5303</v>
      </c>
    </row>
    <row r="2149" spans="1:4" x14ac:dyDescent="0.2">
      <c r="A2149" s="79" t="s">
        <v>2001</v>
      </c>
      <c r="B2149" s="79" t="s">
        <v>2005</v>
      </c>
      <c r="C2149" s="79" t="s">
        <v>1754</v>
      </c>
      <c r="D2149" s="79" t="s">
        <v>5304</v>
      </c>
    </row>
    <row r="2150" spans="1:4" x14ac:dyDescent="0.2">
      <c r="A2150" s="79" t="s">
        <v>2001</v>
      </c>
      <c r="B2150" s="79" t="s">
        <v>2005</v>
      </c>
      <c r="C2150" s="79" t="s">
        <v>1755</v>
      </c>
      <c r="D2150" s="79" t="s">
        <v>5305</v>
      </c>
    </row>
    <row r="2151" spans="1:4" x14ac:dyDescent="0.2">
      <c r="A2151" s="79" t="s">
        <v>2001</v>
      </c>
      <c r="B2151" s="79" t="s">
        <v>2005</v>
      </c>
      <c r="C2151" s="79" t="s">
        <v>2009</v>
      </c>
      <c r="D2151" s="79" t="s">
        <v>5306</v>
      </c>
    </row>
    <row r="2152" spans="1:4" x14ac:dyDescent="0.2">
      <c r="A2152" s="79" t="s">
        <v>2001</v>
      </c>
      <c r="B2152" s="79" t="s">
        <v>2005</v>
      </c>
      <c r="C2152" s="79" t="s">
        <v>423</v>
      </c>
      <c r="D2152" s="79" t="s">
        <v>5307</v>
      </c>
    </row>
    <row r="2153" spans="1:4" x14ac:dyDescent="0.2">
      <c r="A2153" s="79" t="s">
        <v>2001</v>
      </c>
      <c r="B2153" s="79" t="s">
        <v>2005</v>
      </c>
      <c r="C2153" s="79" t="s">
        <v>1757</v>
      </c>
      <c r="D2153" s="79" t="s">
        <v>5308</v>
      </c>
    </row>
    <row r="2154" spans="1:4" x14ac:dyDescent="0.2">
      <c r="A2154" s="79" t="s">
        <v>2001</v>
      </c>
      <c r="B2154" s="79" t="s">
        <v>2010</v>
      </c>
      <c r="C2154" s="79" t="s">
        <v>2011</v>
      </c>
      <c r="D2154" s="79" t="s">
        <v>5309</v>
      </c>
    </row>
    <row r="2155" spans="1:4" x14ac:dyDescent="0.2">
      <c r="A2155" s="79" t="s">
        <v>2001</v>
      </c>
      <c r="B2155" s="79" t="s">
        <v>2010</v>
      </c>
      <c r="C2155" s="79" t="s">
        <v>1737</v>
      </c>
      <c r="D2155" s="79" t="s">
        <v>5310</v>
      </c>
    </row>
    <row r="2156" spans="1:4" x14ac:dyDescent="0.2">
      <c r="A2156" s="79" t="s">
        <v>2001</v>
      </c>
      <c r="B2156" s="79" t="s">
        <v>2010</v>
      </c>
      <c r="C2156" s="79" t="s">
        <v>423</v>
      </c>
      <c r="D2156" s="79" t="s">
        <v>5311</v>
      </c>
    </row>
    <row r="2157" spans="1:4" x14ac:dyDescent="0.2">
      <c r="A2157" s="79" t="s">
        <v>2001</v>
      </c>
      <c r="B2157" s="79" t="s">
        <v>2012</v>
      </c>
      <c r="C2157" s="79"/>
      <c r="D2157" s="79" t="s">
        <v>5312</v>
      </c>
    </row>
    <row r="2158" spans="1:4" x14ac:dyDescent="0.2">
      <c r="A2158" s="79" t="s">
        <v>2001</v>
      </c>
      <c r="B2158" s="79" t="s">
        <v>2012</v>
      </c>
      <c r="C2158" s="79" t="s">
        <v>2013</v>
      </c>
      <c r="D2158" s="79" t="s">
        <v>5313</v>
      </c>
    </row>
    <row r="2159" spans="1:4" x14ac:dyDescent="0.2">
      <c r="A2159" s="79" t="s">
        <v>2001</v>
      </c>
      <c r="B2159" s="79" t="s">
        <v>2012</v>
      </c>
      <c r="C2159" s="79" t="s">
        <v>2014</v>
      </c>
      <c r="D2159" s="79" t="s">
        <v>5314</v>
      </c>
    </row>
    <row r="2160" spans="1:4" x14ac:dyDescent="0.2">
      <c r="A2160" s="79" t="s">
        <v>2001</v>
      </c>
      <c r="B2160" s="79" t="s">
        <v>2012</v>
      </c>
      <c r="C2160" s="79" t="s">
        <v>2015</v>
      </c>
      <c r="D2160" s="79" t="s">
        <v>5315</v>
      </c>
    </row>
    <row r="2161" spans="1:4" x14ac:dyDescent="0.2">
      <c r="A2161" s="79" t="s">
        <v>2001</v>
      </c>
      <c r="B2161" s="79" t="s">
        <v>2012</v>
      </c>
      <c r="C2161" s="79" t="s">
        <v>423</v>
      </c>
      <c r="D2161" s="79" t="s">
        <v>5316</v>
      </c>
    </row>
    <row r="2162" spans="1:4" x14ac:dyDescent="0.2">
      <c r="A2162" s="79" t="s">
        <v>2001</v>
      </c>
      <c r="B2162" s="79" t="s">
        <v>2012</v>
      </c>
      <c r="C2162" s="79" t="s">
        <v>2016</v>
      </c>
      <c r="D2162" s="79" t="s">
        <v>5317</v>
      </c>
    </row>
    <row r="2163" spans="1:4" x14ac:dyDescent="0.2">
      <c r="A2163" s="79" t="s">
        <v>2001</v>
      </c>
      <c r="B2163" s="79" t="s">
        <v>2707</v>
      </c>
      <c r="C2163" s="79" t="s">
        <v>2763</v>
      </c>
      <c r="D2163" s="79" t="s">
        <v>5318</v>
      </c>
    </row>
    <row r="2164" spans="1:4" x14ac:dyDescent="0.2">
      <c r="A2164" s="79" t="s">
        <v>2001</v>
      </c>
      <c r="B2164" s="79" t="s">
        <v>2707</v>
      </c>
      <c r="C2164" s="79" t="s">
        <v>423</v>
      </c>
      <c r="D2164" s="79" t="s">
        <v>5319</v>
      </c>
    </row>
    <row r="2165" spans="1:4" x14ac:dyDescent="0.2">
      <c r="A2165" s="79" t="s">
        <v>2001</v>
      </c>
      <c r="B2165" s="79" t="s">
        <v>1738</v>
      </c>
      <c r="C2165" s="79" t="s">
        <v>2017</v>
      </c>
      <c r="D2165" s="79" t="s">
        <v>5320</v>
      </c>
    </row>
    <row r="2166" spans="1:4" x14ac:dyDescent="0.2">
      <c r="A2166" s="79" t="s">
        <v>2001</v>
      </c>
      <c r="B2166" s="79" t="s">
        <v>1738</v>
      </c>
      <c r="C2166" s="79" t="s">
        <v>2766</v>
      </c>
      <c r="D2166" s="79" t="s">
        <v>5321</v>
      </c>
    </row>
    <row r="2167" spans="1:4" x14ac:dyDescent="0.2">
      <c r="A2167" s="79" t="s">
        <v>2001</v>
      </c>
      <c r="B2167" s="79" t="s">
        <v>1738</v>
      </c>
      <c r="C2167" s="79" t="s">
        <v>423</v>
      </c>
      <c r="D2167" s="79" t="s">
        <v>5322</v>
      </c>
    </row>
    <row r="2168" spans="1:4" x14ac:dyDescent="0.2">
      <c r="A2168" s="79" t="s">
        <v>2001</v>
      </c>
      <c r="B2168" s="79" t="s">
        <v>1738</v>
      </c>
      <c r="C2168" s="79" t="s">
        <v>1740</v>
      </c>
      <c r="D2168" s="79" t="s">
        <v>5323</v>
      </c>
    </row>
    <row r="2169" spans="1:4" x14ac:dyDescent="0.2">
      <c r="A2169" s="79" t="s">
        <v>2001</v>
      </c>
      <c r="B2169" s="79" t="s">
        <v>2718</v>
      </c>
      <c r="C2169" s="79" t="s">
        <v>2765</v>
      </c>
      <c r="D2169" s="79" t="s">
        <v>5324</v>
      </c>
    </row>
    <row r="2170" spans="1:4" x14ac:dyDescent="0.2">
      <c r="A2170" s="79" t="s">
        <v>2001</v>
      </c>
      <c r="B2170" s="79" t="s">
        <v>2718</v>
      </c>
      <c r="C2170" s="79" t="s">
        <v>423</v>
      </c>
      <c r="D2170" s="79" t="s">
        <v>5325</v>
      </c>
    </row>
    <row r="2171" spans="1:4" x14ac:dyDescent="0.2">
      <c r="A2171" s="79" t="s">
        <v>2001</v>
      </c>
      <c r="B2171" s="79" t="s">
        <v>1308</v>
      </c>
      <c r="C2171" s="79" t="s">
        <v>2809</v>
      </c>
      <c r="D2171" s="79" t="s">
        <v>5326</v>
      </c>
    </row>
    <row r="2172" spans="1:4" x14ac:dyDescent="0.2">
      <c r="A2172" s="79" t="s">
        <v>2001</v>
      </c>
      <c r="B2172" s="79" t="s">
        <v>1308</v>
      </c>
      <c r="C2172" s="79" t="s">
        <v>2018</v>
      </c>
      <c r="D2172" s="79" t="s">
        <v>5327</v>
      </c>
    </row>
    <row r="2173" spans="1:4" x14ac:dyDescent="0.2">
      <c r="A2173" s="79" t="s">
        <v>2001</v>
      </c>
      <c r="B2173" s="79" t="s">
        <v>1308</v>
      </c>
      <c r="C2173" s="79" t="s">
        <v>2019</v>
      </c>
      <c r="D2173" s="79" t="s">
        <v>5328</v>
      </c>
    </row>
    <row r="2174" spans="1:4" x14ac:dyDescent="0.2">
      <c r="A2174" s="79" t="s">
        <v>2001</v>
      </c>
      <c r="B2174" s="79" t="s">
        <v>1308</v>
      </c>
      <c r="C2174" s="79" t="s">
        <v>6396</v>
      </c>
      <c r="D2174" s="79" t="s">
        <v>6397</v>
      </c>
    </row>
    <row r="2175" spans="1:4" x14ac:dyDescent="0.2">
      <c r="A2175" s="79" t="s">
        <v>2001</v>
      </c>
      <c r="B2175" s="79" t="s">
        <v>1308</v>
      </c>
      <c r="C2175" s="79" t="s">
        <v>2020</v>
      </c>
      <c r="D2175" s="79" t="s">
        <v>5329</v>
      </c>
    </row>
    <row r="2176" spans="1:4" x14ac:dyDescent="0.2">
      <c r="A2176" s="79" t="s">
        <v>2001</v>
      </c>
      <c r="B2176" s="79" t="s">
        <v>1308</v>
      </c>
      <c r="C2176" s="79" t="s">
        <v>2021</v>
      </c>
      <c r="D2176" s="79" t="s">
        <v>5330</v>
      </c>
    </row>
    <row r="2177" spans="1:4" x14ac:dyDescent="0.2">
      <c r="A2177" s="79" t="s">
        <v>2001</v>
      </c>
      <c r="B2177" s="79" t="s">
        <v>1308</v>
      </c>
      <c r="C2177" s="79" t="s">
        <v>2810</v>
      </c>
      <c r="D2177" s="79" t="s">
        <v>5331</v>
      </c>
    </row>
    <row r="2178" spans="1:4" x14ac:dyDescent="0.2">
      <c r="A2178" s="79" t="s">
        <v>2001</v>
      </c>
      <c r="B2178" s="79" t="s">
        <v>1308</v>
      </c>
      <c r="C2178" s="79" t="s">
        <v>423</v>
      </c>
      <c r="D2178" s="79" t="s">
        <v>5332</v>
      </c>
    </row>
    <row r="2179" spans="1:4" x14ac:dyDescent="0.2">
      <c r="A2179" s="79" t="s">
        <v>2001</v>
      </c>
      <c r="B2179" s="79" t="s">
        <v>1308</v>
      </c>
      <c r="C2179" s="79" t="s">
        <v>2022</v>
      </c>
      <c r="D2179" s="79" t="s">
        <v>5333</v>
      </c>
    </row>
    <row r="2180" spans="1:4" x14ac:dyDescent="0.2">
      <c r="A2180" s="79" t="s">
        <v>2001</v>
      </c>
      <c r="B2180" s="79" t="s">
        <v>1304</v>
      </c>
      <c r="C2180" s="79"/>
      <c r="D2180" s="79" t="s">
        <v>5334</v>
      </c>
    </row>
    <row r="2181" spans="1:4" x14ac:dyDescent="0.2">
      <c r="A2181" s="79" t="s">
        <v>2001</v>
      </c>
      <c r="B2181" s="79" t="s">
        <v>1304</v>
      </c>
      <c r="C2181" s="79" t="s">
        <v>2023</v>
      </c>
      <c r="D2181" s="79" t="s">
        <v>5335</v>
      </c>
    </row>
    <row r="2182" spans="1:4" x14ac:dyDescent="0.2">
      <c r="A2182" s="79" t="s">
        <v>2001</v>
      </c>
      <c r="B2182" s="79" t="s">
        <v>1304</v>
      </c>
      <c r="C2182" s="79" t="s">
        <v>2764</v>
      </c>
      <c r="D2182" s="79" t="s">
        <v>5336</v>
      </c>
    </row>
    <row r="2183" spans="1:4" x14ac:dyDescent="0.2">
      <c r="A2183" s="79" t="s">
        <v>2001</v>
      </c>
      <c r="B2183" s="79" t="s">
        <v>1304</v>
      </c>
      <c r="C2183" s="79" t="s">
        <v>2768</v>
      </c>
      <c r="D2183" s="79" t="s">
        <v>5337</v>
      </c>
    </row>
    <row r="2184" spans="1:4" x14ac:dyDescent="0.2">
      <c r="A2184" s="79" t="s">
        <v>2001</v>
      </c>
      <c r="B2184" s="79" t="s">
        <v>1304</v>
      </c>
      <c r="C2184" s="79" t="s">
        <v>2024</v>
      </c>
      <c r="D2184" s="79" t="s">
        <v>5338</v>
      </c>
    </row>
    <row r="2185" spans="1:4" x14ac:dyDescent="0.2">
      <c r="A2185" s="79" t="s">
        <v>2001</v>
      </c>
      <c r="B2185" s="79" t="s">
        <v>1304</v>
      </c>
      <c r="C2185" s="79" t="s">
        <v>2025</v>
      </c>
      <c r="D2185" s="79" t="s">
        <v>5339</v>
      </c>
    </row>
    <row r="2186" spans="1:4" x14ac:dyDescent="0.2">
      <c r="A2186" s="79" t="s">
        <v>2001</v>
      </c>
      <c r="B2186" s="79" t="s">
        <v>1304</v>
      </c>
      <c r="C2186" s="79" t="s">
        <v>2026</v>
      </c>
      <c r="D2186" s="79" t="s">
        <v>5340</v>
      </c>
    </row>
    <row r="2187" spans="1:4" x14ac:dyDescent="0.2">
      <c r="A2187" s="79" t="s">
        <v>2001</v>
      </c>
      <c r="B2187" s="79" t="s">
        <v>1304</v>
      </c>
      <c r="C2187" s="79" t="s">
        <v>2726</v>
      </c>
      <c r="D2187" s="79" t="s">
        <v>5341</v>
      </c>
    </row>
    <row r="2188" spans="1:4" x14ac:dyDescent="0.2">
      <c r="A2188" s="79" t="s">
        <v>2001</v>
      </c>
      <c r="B2188" s="79" t="s">
        <v>1304</v>
      </c>
      <c r="C2188" s="79" t="s">
        <v>423</v>
      </c>
      <c r="D2188" s="79" t="s">
        <v>5342</v>
      </c>
    </row>
    <row r="2189" spans="1:4" x14ac:dyDescent="0.2">
      <c r="A2189" s="79" t="s">
        <v>2001</v>
      </c>
      <c r="B2189" s="79" t="s">
        <v>1304</v>
      </c>
      <c r="C2189" s="79" t="s">
        <v>2027</v>
      </c>
      <c r="D2189" s="79" t="s">
        <v>5343</v>
      </c>
    </row>
    <row r="2190" spans="1:4" x14ac:dyDescent="0.2">
      <c r="A2190" s="79" t="s">
        <v>2001</v>
      </c>
      <c r="B2190" s="79" t="s">
        <v>1304</v>
      </c>
      <c r="C2190" s="79" t="s">
        <v>2724</v>
      </c>
      <c r="D2190" s="79" t="s">
        <v>5344</v>
      </c>
    </row>
    <row r="2191" spans="1:4" x14ac:dyDescent="0.2">
      <c r="A2191" s="79" t="s">
        <v>2001</v>
      </c>
      <c r="B2191" s="79" t="s">
        <v>2028</v>
      </c>
      <c r="C2191" s="79" t="s">
        <v>2029</v>
      </c>
      <c r="D2191" s="79" t="s">
        <v>5345</v>
      </c>
    </row>
    <row r="2192" spans="1:4" x14ac:dyDescent="0.2">
      <c r="A2192" s="79" t="s">
        <v>2001</v>
      </c>
      <c r="B2192" s="79" t="s">
        <v>2028</v>
      </c>
      <c r="C2192" s="79" t="s">
        <v>2030</v>
      </c>
      <c r="D2192" s="79" t="s">
        <v>5346</v>
      </c>
    </row>
    <row r="2193" spans="1:4" x14ac:dyDescent="0.2">
      <c r="A2193" s="79" t="s">
        <v>2001</v>
      </c>
      <c r="B2193" s="79" t="s">
        <v>2028</v>
      </c>
      <c r="C2193" s="79" t="s">
        <v>2031</v>
      </c>
      <c r="D2193" s="79" t="s">
        <v>5347</v>
      </c>
    </row>
    <row r="2194" spans="1:4" x14ac:dyDescent="0.2">
      <c r="A2194" s="79" t="s">
        <v>2001</v>
      </c>
      <c r="B2194" s="79" t="s">
        <v>2028</v>
      </c>
      <c r="C2194" s="79" t="s">
        <v>423</v>
      </c>
      <c r="D2194" s="79" t="s">
        <v>5348</v>
      </c>
    </row>
    <row r="2195" spans="1:4" x14ac:dyDescent="0.2">
      <c r="A2195" s="79" t="s">
        <v>2001</v>
      </c>
      <c r="B2195" s="79" t="s">
        <v>2032</v>
      </c>
      <c r="C2195" s="79" t="s">
        <v>2033</v>
      </c>
      <c r="D2195" s="79" t="s">
        <v>5349</v>
      </c>
    </row>
    <row r="2196" spans="1:4" x14ac:dyDescent="0.2">
      <c r="A2196" s="79" t="s">
        <v>2001</v>
      </c>
      <c r="B2196" s="79" t="s">
        <v>2032</v>
      </c>
      <c r="C2196" s="79" t="s">
        <v>1750</v>
      </c>
      <c r="D2196" s="79" t="s">
        <v>5350</v>
      </c>
    </row>
    <row r="2197" spans="1:4" x14ac:dyDescent="0.2">
      <c r="A2197" s="79" t="s">
        <v>2001</v>
      </c>
      <c r="B2197" s="79" t="s">
        <v>1305</v>
      </c>
      <c r="C2197" s="79"/>
      <c r="D2197" s="79" t="s">
        <v>5351</v>
      </c>
    </row>
    <row r="2198" spans="1:4" x14ac:dyDescent="0.2">
      <c r="A2198" s="79" t="s">
        <v>2001</v>
      </c>
      <c r="B2198" s="79" t="s">
        <v>1305</v>
      </c>
      <c r="C2198" s="79" t="s">
        <v>2034</v>
      </c>
      <c r="D2198" s="79" t="s">
        <v>5352</v>
      </c>
    </row>
    <row r="2199" spans="1:4" x14ac:dyDescent="0.2">
      <c r="A2199" s="79" t="s">
        <v>2001</v>
      </c>
      <c r="B2199" s="79" t="s">
        <v>1305</v>
      </c>
      <c r="C2199" s="79" t="s">
        <v>2035</v>
      </c>
      <c r="D2199" s="79" t="s">
        <v>5353</v>
      </c>
    </row>
    <row r="2200" spans="1:4" x14ac:dyDescent="0.2">
      <c r="A2200" s="79" t="s">
        <v>2001</v>
      </c>
      <c r="B2200" s="79" t="s">
        <v>1305</v>
      </c>
      <c r="C2200" s="79" t="s">
        <v>423</v>
      </c>
      <c r="D2200" s="79" t="s">
        <v>5354</v>
      </c>
    </row>
    <row r="2201" spans="1:4" x14ac:dyDescent="0.2">
      <c r="A2201" s="79" t="s">
        <v>2001</v>
      </c>
      <c r="B2201" s="79" t="s">
        <v>2709</v>
      </c>
      <c r="C2201" s="79" t="s">
        <v>2034</v>
      </c>
      <c r="D2201" s="79" t="s">
        <v>5355</v>
      </c>
    </row>
    <row r="2202" spans="1:4" x14ac:dyDescent="0.2">
      <c r="A2202" s="79" t="s">
        <v>2001</v>
      </c>
      <c r="B2202" s="79" t="s">
        <v>2709</v>
      </c>
      <c r="C2202" s="79" t="s">
        <v>423</v>
      </c>
      <c r="D2202" s="79" t="s">
        <v>5356</v>
      </c>
    </row>
    <row r="2203" spans="1:4" x14ac:dyDescent="0.2">
      <c r="A2203" s="79" t="s">
        <v>2001</v>
      </c>
      <c r="B2203" s="79" t="s">
        <v>2036</v>
      </c>
      <c r="C2203" s="79" t="s">
        <v>2037</v>
      </c>
      <c r="D2203" s="79" t="s">
        <v>5357</v>
      </c>
    </row>
    <row r="2204" spans="1:4" x14ac:dyDescent="0.2">
      <c r="A2204" s="79" t="s">
        <v>2001</v>
      </c>
      <c r="B2204" s="79" t="s">
        <v>2036</v>
      </c>
      <c r="C2204" s="79" t="s">
        <v>2038</v>
      </c>
      <c r="D2204" s="79" t="s">
        <v>5358</v>
      </c>
    </row>
    <row r="2205" spans="1:4" x14ac:dyDescent="0.2">
      <c r="A2205" s="79" t="s">
        <v>2001</v>
      </c>
      <c r="B2205" s="79" t="s">
        <v>2715</v>
      </c>
      <c r="C2205" s="79" t="s">
        <v>2771</v>
      </c>
      <c r="D2205" s="79" t="s">
        <v>5359</v>
      </c>
    </row>
    <row r="2206" spans="1:4" x14ac:dyDescent="0.2">
      <c r="A2206" s="79" t="s">
        <v>2001</v>
      </c>
      <c r="B2206" s="79" t="s">
        <v>2715</v>
      </c>
      <c r="C2206" s="79" t="s">
        <v>2769</v>
      </c>
      <c r="D2206" s="79" t="s">
        <v>5360</v>
      </c>
    </row>
    <row r="2207" spans="1:4" x14ac:dyDescent="0.2">
      <c r="A2207" s="79" t="s">
        <v>2001</v>
      </c>
      <c r="B2207" s="79" t="s">
        <v>2715</v>
      </c>
      <c r="C2207" s="79" t="s">
        <v>2773</v>
      </c>
      <c r="D2207" s="79" t="s">
        <v>5361</v>
      </c>
    </row>
    <row r="2208" spans="1:4" x14ac:dyDescent="0.2">
      <c r="A2208" s="79" t="s">
        <v>2001</v>
      </c>
      <c r="B2208" s="79" t="s">
        <v>2715</v>
      </c>
      <c r="C2208" s="79" t="s">
        <v>2767</v>
      </c>
      <c r="D2208" s="79" t="s">
        <v>5362</v>
      </c>
    </row>
    <row r="2209" spans="1:4" x14ac:dyDescent="0.2">
      <c r="A2209" s="79" t="s">
        <v>2001</v>
      </c>
      <c r="B2209" s="79" t="s">
        <v>2717</v>
      </c>
      <c r="C2209" s="79" t="s">
        <v>2770</v>
      </c>
      <c r="D2209" s="79" t="s">
        <v>5363</v>
      </c>
    </row>
    <row r="2210" spans="1:4" x14ac:dyDescent="0.2">
      <c r="A2210" s="79" t="s">
        <v>2001</v>
      </c>
      <c r="B2210" s="79" t="s">
        <v>2717</v>
      </c>
      <c r="C2210" s="79" t="s">
        <v>2772</v>
      </c>
      <c r="D2210" s="79" t="s">
        <v>5364</v>
      </c>
    </row>
    <row r="2211" spans="1:4" x14ac:dyDescent="0.2">
      <c r="A2211" s="79" t="s">
        <v>2001</v>
      </c>
      <c r="B2211" s="79" t="s">
        <v>2717</v>
      </c>
      <c r="C2211" s="79" t="s">
        <v>423</v>
      </c>
      <c r="D2211" s="79" t="s">
        <v>5365</v>
      </c>
    </row>
    <row r="2212" spans="1:4" x14ac:dyDescent="0.2">
      <c r="A2212" s="79" t="s">
        <v>2001</v>
      </c>
      <c r="B2212" s="79" t="s">
        <v>1887</v>
      </c>
      <c r="C2212" s="79" t="s">
        <v>2039</v>
      </c>
      <c r="D2212" s="79" t="s">
        <v>5366</v>
      </c>
    </row>
    <row r="2213" spans="1:4" x14ac:dyDescent="0.2">
      <c r="A2213" s="79" t="s">
        <v>2001</v>
      </c>
      <c r="B2213" s="79" t="s">
        <v>1887</v>
      </c>
      <c r="C2213" s="79" t="s">
        <v>423</v>
      </c>
      <c r="D2213" s="79" t="s">
        <v>5367</v>
      </c>
    </row>
    <row r="2214" spans="1:4" x14ac:dyDescent="0.2">
      <c r="A2214" s="79" t="s">
        <v>2001</v>
      </c>
      <c r="B2214" s="79" t="s">
        <v>1887</v>
      </c>
      <c r="C2214" s="79" t="s">
        <v>2040</v>
      </c>
      <c r="D2214" s="79" t="s">
        <v>5368</v>
      </c>
    </row>
    <row r="2215" spans="1:4" x14ac:dyDescent="0.2">
      <c r="A2215" s="79" t="s">
        <v>2001</v>
      </c>
      <c r="B2215" s="79" t="s">
        <v>2716</v>
      </c>
      <c r="C2215" s="79" t="s">
        <v>2040</v>
      </c>
      <c r="D2215" s="79" t="s">
        <v>5369</v>
      </c>
    </row>
    <row r="2216" spans="1:4" x14ac:dyDescent="0.2">
      <c r="A2216" s="79" t="s">
        <v>2001</v>
      </c>
      <c r="B2216" s="79" t="s">
        <v>423</v>
      </c>
      <c r="C2216" s="79" t="s">
        <v>423</v>
      </c>
      <c r="D2216" s="79" t="s">
        <v>5370</v>
      </c>
    </row>
    <row r="2217" spans="1:4" x14ac:dyDescent="0.2">
      <c r="A2217" s="79" t="s">
        <v>2041</v>
      </c>
      <c r="B2217" s="79"/>
      <c r="C2217" s="79"/>
      <c r="D2217" s="79" t="s">
        <v>2041</v>
      </c>
    </row>
    <row r="2218" spans="1:4" x14ac:dyDescent="0.2">
      <c r="A2218" s="79" t="s">
        <v>2041</v>
      </c>
      <c r="B2218" s="79" t="s">
        <v>1932</v>
      </c>
      <c r="C2218" s="79" t="s">
        <v>1933</v>
      </c>
      <c r="D2218" s="79" t="s">
        <v>5371</v>
      </c>
    </row>
    <row r="2219" spans="1:4" x14ac:dyDescent="0.2">
      <c r="A2219" s="79" t="s">
        <v>2041</v>
      </c>
      <c r="B2219" s="79" t="s">
        <v>1932</v>
      </c>
      <c r="C2219" s="79" t="s">
        <v>1934</v>
      </c>
      <c r="D2219" s="79" t="s">
        <v>5372</v>
      </c>
    </row>
    <row r="2220" spans="1:4" x14ac:dyDescent="0.2">
      <c r="A2220" s="79" t="s">
        <v>2041</v>
      </c>
      <c r="B2220" s="79" t="s">
        <v>1932</v>
      </c>
      <c r="C2220" s="79" t="s">
        <v>423</v>
      </c>
      <c r="D2220" s="79" t="s">
        <v>5373</v>
      </c>
    </row>
    <row r="2221" spans="1:4" x14ac:dyDescent="0.2">
      <c r="A2221" s="79" t="s">
        <v>2041</v>
      </c>
      <c r="B2221" s="79" t="s">
        <v>1936</v>
      </c>
      <c r="C2221" s="79"/>
      <c r="D2221" s="79" t="s">
        <v>5374</v>
      </c>
    </row>
    <row r="2222" spans="1:4" x14ac:dyDescent="0.2">
      <c r="A2222" s="79" t="s">
        <v>2041</v>
      </c>
      <c r="B2222" s="79" t="s">
        <v>1936</v>
      </c>
      <c r="C2222" s="79" t="s">
        <v>1937</v>
      </c>
      <c r="D2222" s="79" t="s">
        <v>5375</v>
      </c>
    </row>
    <row r="2223" spans="1:4" x14ac:dyDescent="0.2">
      <c r="A2223" s="79" t="s">
        <v>2041</v>
      </c>
      <c r="B2223" s="79" t="s">
        <v>1936</v>
      </c>
      <c r="C2223" s="79" t="s">
        <v>423</v>
      </c>
      <c r="D2223" s="79" t="s">
        <v>5376</v>
      </c>
    </row>
    <row r="2224" spans="1:4" x14ac:dyDescent="0.2">
      <c r="A2224" s="79" t="s">
        <v>2041</v>
      </c>
      <c r="B2224" s="79" t="s">
        <v>1808</v>
      </c>
      <c r="C2224" s="79" t="s">
        <v>1942</v>
      </c>
      <c r="D2224" s="79" t="s">
        <v>5377</v>
      </c>
    </row>
    <row r="2225" spans="1:4" x14ac:dyDescent="0.2">
      <c r="A2225" s="79" t="s">
        <v>2041</v>
      </c>
      <c r="B2225" s="79" t="s">
        <v>1808</v>
      </c>
      <c r="C2225" s="79" t="s">
        <v>1943</v>
      </c>
      <c r="D2225" s="79" t="s">
        <v>5378</v>
      </c>
    </row>
    <row r="2226" spans="1:4" x14ac:dyDescent="0.2">
      <c r="A2226" s="79" t="s">
        <v>2041</v>
      </c>
      <c r="B2226" s="79" t="s">
        <v>1944</v>
      </c>
      <c r="C2226" s="79" t="s">
        <v>1945</v>
      </c>
      <c r="D2226" s="79" t="s">
        <v>5379</v>
      </c>
    </row>
    <row r="2227" spans="1:4" x14ac:dyDescent="0.2">
      <c r="A2227" s="79" t="s">
        <v>2041</v>
      </c>
      <c r="B2227" s="79" t="s">
        <v>1944</v>
      </c>
      <c r="C2227" s="79" t="s">
        <v>2042</v>
      </c>
      <c r="D2227" s="79" t="s">
        <v>5380</v>
      </c>
    </row>
    <row r="2228" spans="1:4" x14ac:dyDescent="0.2">
      <c r="A2228" s="79" t="s">
        <v>2041</v>
      </c>
      <c r="B2228" s="79" t="s">
        <v>1944</v>
      </c>
      <c r="C2228" s="79" t="s">
        <v>2043</v>
      </c>
      <c r="D2228" s="79" t="s">
        <v>5381</v>
      </c>
    </row>
    <row r="2229" spans="1:4" x14ac:dyDescent="0.2">
      <c r="A2229" s="79" t="s">
        <v>2041</v>
      </c>
      <c r="B2229" s="79" t="s">
        <v>1944</v>
      </c>
      <c r="C2229" s="79" t="s">
        <v>2044</v>
      </c>
      <c r="D2229" s="79" t="s">
        <v>5382</v>
      </c>
    </row>
    <row r="2230" spans="1:4" x14ac:dyDescent="0.2">
      <c r="A2230" s="79" t="s">
        <v>2041</v>
      </c>
      <c r="B2230" s="79" t="s">
        <v>1944</v>
      </c>
      <c r="C2230" s="79" t="s">
        <v>1946</v>
      </c>
      <c r="D2230" s="79" t="s">
        <v>5383</v>
      </c>
    </row>
    <row r="2231" spans="1:4" x14ac:dyDescent="0.2">
      <c r="A2231" s="79" t="s">
        <v>2041</v>
      </c>
      <c r="B2231" s="79" t="s">
        <v>1944</v>
      </c>
      <c r="C2231" s="79" t="s">
        <v>423</v>
      </c>
      <c r="D2231" s="79" t="s">
        <v>5384</v>
      </c>
    </row>
    <row r="2232" spans="1:4" x14ac:dyDescent="0.2">
      <c r="A2232" s="79" t="s">
        <v>2041</v>
      </c>
      <c r="B2232" s="79" t="s">
        <v>2045</v>
      </c>
      <c r="C2232" s="79" t="s">
        <v>2046</v>
      </c>
      <c r="D2232" s="79" t="s">
        <v>5385</v>
      </c>
    </row>
    <row r="2233" spans="1:4" x14ac:dyDescent="0.2">
      <c r="A2233" s="79" t="s">
        <v>2041</v>
      </c>
      <c r="B2233" s="79" t="s">
        <v>2045</v>
      </c>
      <c r="C2233" s="79" t="s">
        <v>2047</v>
      </c>
      <c r="D2233" s="79" t="s">
        <v>5386</v>
      </c>
    </row>
    <row r="2234" spans="1:4" x14ac:dyDescent="0.2">
      <c r="A2234" s="79" t="s">
        <v>2041</v>
      </c>
      <c r="B2234" s="79" t="s">
        <v>2045</v>
      </c>
      <c r="C2234" s="79" t="s">
        <v>423</v>
      </c>
      <c r="D2234" s="79" t="s">
        <v>5387</v>
      </c>
    </row>
    <row r="2235" spans="1:4" x14ac:dyDescent="0.2">
      <c r="A2235" s="79" t="s">
        <v>2041</v>
      </c>
      <c r="B2235" s="79" t="s">
        <v>1947</v>
      </c>
      <c r="C2235" s="79"/>
      <c r="D2235" s="79" t="s">
        <v>5388</v>
      </c>
    </row>
    <row r="2236" spans="1:4" x14ac:dyDescent="0.2">
      <c r="A2236" s="79" t="s">
        <v>2041</v>
      </c>
      <c r="B2236" s="79" t="s">
        <v>1947</v>
      </c>
      <c r="C2236" s="79" t="s">
        <v>1948</v>
      </c>
      <c r="D2236" s="79" t="s">
        <v>5389</v>
      </c>
    </row>
    <row r="2237" spans="1:4" x14ac:dyDescent="0.2">
      <c r="A2237" s="79" t="s">
        <v>2041</v>
      </c>
      <c r="B2237" s="79" t="s">
        <v>1947</v>
      </c>
      <c r="C2237" s="79" t="s">
        <v>1949</v>
      </c>
      <c r="D2237" s="79" t="s">
        <v>5390</v>
      </c>
    </row>
    <row r="2238" spans="1:4" x14ac:dyDescent="0.2">
      <c r="A2238" s="79" t="s">
        <v>2041</v>
      </c>
      <c r="B2238" s="79" t="s">
        <v>1947</v>
      </c>
      <c r="C2238" s="79" t="s">
        <v>423</v>
      </c>
      <c r="D2238" s="79" t="s">
        <v>5391</v>
      </c>
    </row>
    <row r="2239" spans="1:4" x14ac:dyDescent="0.2">
      <c r="A2239" s="79" t="s">
        <v>2041</v>
      </c>
      <c r="B2239" s="79" t="s">
        <v>2048</v>
      </c>
      <c r="C2239" s="79" t="s">
        <v>1939</v>
      </c>
      <c r="D2239" s="79" t="s">
        <v>5392</v>
      </c>
    </row>
    <row r="2240" spans="1:4" x14ac:dyDescent="0.2">
      <c r="A2240" s="79" t="s">
        <v>2041</v>
      </c>
      <c r="B2240" s="79" t="s">
        <v>2048</v>
      </c>
      <c r="C2240" s="79" t="s">
        <v>1940</v>
      </c>
      <c r="D2240" s="79" t="s">
        <v>5393</v>
      </c>
    </row>
    <row r="2241" spans="1:4" x14ac:dyDescent="0.2">
      <c r="A2241" s="79" t="s">
        <v>2041</v>
      </c>
      <c r="B2241" s="79" t="s">
        <v>2048</v>
      </c>
      <c r="C2241" s="79" t="s">
        <v>1941</v>
      </c>
      <c r="D2241" s="79" t="s">
        <v>5394</v>
      </c>
    </row>
    <row r="2242" spans="1:4" x14ac:dyDescent="0.2">
      <c r="A2242" s="79" t="s">
        <v>2041</v>
      </c>
      <c r="B2242" s="79" t="s">
        <v>2048</v>
      </c>
      <c r="C2242" s="79" t="s">
        <v>423</v>
      </c>
      <c r="D2242" s="79" t="s">
        <v>5395</v>
      </c>
    </row>
    <row r="2243" spans="1:4" x14ac:dyDescent="0.2">
      <c r="A2243" s="79" t="s">
        <v>2041</v>
      </c>
      <c r="B2243" s="79" t="s">
        <v>423</v>
      </c>
      <c r="C2243" s="79" t="s">
        <v>423</v>
      </c>
      <c r="D2243" s="79" t="s">
        <v>5396</v>
      </c>
    </row>
    <row r="2244" spans="1:4" x14ac:dyDescent="0.2">
      <c r="A2244" s="79" t="s">
        <v>2049</v>
      </c>
      <c r="B2244" s="79"/>
      <c r="C2244" s="79"/>
      <c r="D2244" s="79" t="s">
        <v>2049</v>
      </c>
    </row>
    <row r="2245" spans="1:4" x14ac:dyDescent="0.2">
      <c r="A2245" s="79" t="s">
        <v>2049</v>
      </c>
      <c r="B2245" s="79" t="s">
        <v>435</v>
      </c>
      <c r="C2245" s="79" t="s">
        <v>2050</v>
      </c>
      <c r="D2245" s="79" t="s">
        <v>5397</v>
      </c>
    </row>
    <row r="2246" spans="1:4" x14ac:dyDescent="0.2">
      <c r="A2246" s="79" t="s">
        <v>2049</v>
      </c>
      <c r="B2246" s="79" t="s">
        <v>435</v>
      </c>
      <c r="C2246" s="79" t="s">
        <v>423</v>
      </c>
      <c r="D2246" s="79" t="s">
        <v>5398</v>
      </c>
    </row>
    <row r="2247" spans="1:4" x14ac:dyDescent="0.2">
      <c r="A2247" s="79" t="s">
        <v>2049</v>
      </c>
      <c r="B2247" s="79" t="s">
        <v>1710</v>
      </c>
      <c r="C2247" s="79" t="s">
        <v>2051</v>
      </c>
      <c r="D2247" s="79" t="s">
        <v>5399</v>
      </c>
    </row>
    <row r="2248" spans="1:4" x14ac:dyDescent="0.2">
      <c r="A2248" s="79" t="s">
        <v>2049</v>
      </c>
      <c r="B2248" s="79" t="s">
        <v>1710</v>
      </c>
      <c r="C2248" s="79" t="s">
        <v>2052</v>
      </c>
      <c r="D2248" s="79" t="s">
        <v>5400</v>
      </c>
    </row>
    <row r="2249" spans="1:4" x14ac:dyDescent="0.2">
      <c r="A2249" s="79" t="s">
        <v>2049</v>
      </c>
      <c r="B2249" s="79" t="s">
        <v>1710</v>
      </c>
      <c r="C2249" s="79" t="s">
        <v>423</v>
      </c>
      <c r="D2249" s="79" t="s">
        <v>5401</v>
      </c>
    </row>
    <row r="2250" spans="1:4" x14ac:dyDescent="0.2">
      <c r="A2250" s="79" t="s">
        <v>2049</v>
      </c>
      <c r="B2250" s="79" t="s">
        <v>1884</v>
      </c>
      <c r="C2250" s="79" t="s">
        <v>2053</v>
      </c>
      <c r="D2250" s="79" t="s">
        <v>5402</v>
      </c>
    </row>
    <row r="2251" spans="1:4" x14ac:dyDescent="0.2">
      <c r="A2251" s="79" t="s">
        <v>2049</v>
      </c>
      <c r="B2251" s="79" t="s">
        <v>2054</v>
      </c>
      <c r="C2251" s="79" t="s">
        <v>2055</v>
      </c>
      <c r="D2251" s="79" t="s">
        <v>5403</v>
      </c>
    </row>
    <row r="2252" spans="1:4" x14ac:dyDescent="0.2">
      <c r="A2252" s="79" t="s">
        <v>2049</v>
      </c>
      <c r="B2252" s="79" t="s">
        <v>2054</v>
      </c>
      <c r="C2252" s="79" t="s">
        <v>2056</v>
      </c>
      <c r="D2252" s="79" t="s">
        <v>5404</v>
      </c>
    </row>
    <row r="2253" spans="1:4" x14ac:dyDescent="0.2">
      <c r="A2253" s="79" t="s">
        <v>2049</v>
      </c>
      <c r="B2253" s="79" t="s">
        <v>2054</v>
      </c>
      <c r="C2253" s="79" t="s">
        <v>2057</v>
      </c>
      <c r="D2253" s="79" t="s">
        <v>5405</v>
      </c>
    </row>
    <row r="2254" spans="1:4" x14ac:dyDescent="0.2">
      <c r="A2254" s="79" t="s">
        <v>2049</v>
      </c>
      <c r="B2254" s="79" t="s">
        <v>2054</v>
      </c>
      <c r="C2254" s="79" t="s">
        <v>2058</v>
      </c>
      <c r="D2254" s="79" t="s">
        <v>5406</v>
      </c>
    </row>
    <row r="2255" spans="1:4" x14ac:dyDescent="0.2">
      <c r="A2255" s="79" t="s">
        <v>2049</v>
      </c>
      <c r="B2255" s="79" t="s">
        <v>2054</v>
      </c>
      <c r="C2255" s="79" t="s">
        <v>2059</v>
      </c>
      <c r="D2255" s="79" t="s">
        <v>5407</v>
      </c>
    </row>
    <row r="2256" spans="1:4" x14ac:dyDescent="0.2">
      <c r="A2256" s="79" t="s">
        <v>2049</v>
      </c>
      <c r="B2256" s="79" t="s">
        <v>2054</v>
      </c>
      <c r="C2256" s="79" t="s">
        <v>2060</v>
      </c>
      <c r="D2256" s="79" t="s">
        <v>5408</v>
      </c>
    </row>
    <row r="2257" spans="1:4" x14ac:dyDescent="0.2">
      <c r="A2257" s="79" t="s">
        <v>2049</v>
      </c>
      <c r="B2257" s="79" t="s">
        <v>1386</v>
      </c>
      <c r="C2257" s="79" t="s">
        <v>2061</v>
      </c>
      <c r="D2257" s="79" t="s">
        <v>5409</v>
      </c>
    </row>
    <row r="2258" spans="1:4" x14ac:dyDescent="0.2">
      <c r="A2258" s="79" t="s">
        <v>2049</v>
      </c>
      <c r="B2258" s="79" t="s">
        <v>1389</v>
      </c>
      <c r="C2258" s="79" t="s">
        <v>2062</v>
      </c>
      <c r="D2258" s="79" t="s">
        <v>5410</v>
      </c>
    </row>
    <row r="2259" spans="1:4" x14ac:dyDescent="0.2">
      <c r="A2259" s="79" t="s">
        <v>2049</v>
      </c>
      <c r="B2259" s="79" t="s">
        <v>1389</v>
      </c>
      <c r="C2259" s="79" t="s">
        <v>2063</v>
      </c>
      <c r="D2259" s="79" t="s">
        <v>5411</v>
      </c>
    </row>
    <row r="2260" spans="1:4" x14ac:dyDescent="0.2">
      <c r="A2260" s="79" t="s">
        <v>2049</v>
      </c>
      <c r="B2260" s="79" t="s">
        <v>1389</v>
      </c>
      <c r="C2260" s="79" t="s">
        <v>2064</v>
      </c>
      <c r="D2260" s="79" t="s">
        <v>5412</v>
      </c>
    </row>
    <row r="2261" spans="1:4" x14ac:dyDescent="0.2">
      <c r="A2261" s="79" t="s">
        <v>2049</v>
      </c>
      <c r="B2261" s="79" t="s">
        <v>1389</v>
      </c>
      <c r="C2261" s="79" t="s">
        <v>2065</v>
      </c>
      <c r="D2261" s="79" t="s">
        <v>5413</v>
      </c>
    </row>
    <row r="2262" spans="1:4" x14ac:dyDescent="0.2">
      <c r="A2262" s="79" t="s">
        <v>2049</v>
      </c>
      <c r="B2262" s="79" t="s">
        <v>1389</v>
      </c>
      <c r="C2262" s="79" t="s">
        <v>423</v>
      </c>
      <c r="D2262" s="79" t="s">
        <v>5414</v>
      </c>
    </row>
    <row r="2263" spans="1:4" x14ac:dyDescent="0.2">
      <c r="A2263" s="79" t="s">
        <v>2049</v>
      </c>
      <c r="B2263" s="79" t="s">
        <v>2066</v>
      </c>
      <c r="C2263" s="79" t="s">
        <v>435</v>
      </c>
      <c r="D2263" s="79" t="s">
        <v>5415</v>
      </c>
    </row>
    <row r="2264" spans="1:4" x14ac:dyDescent="0.2">
      <c r="A2264" s="79" t="s">
        <v>2049</v>
      </c>
      <c r="B2264" s="79" t="s">
        <v>2066</v>
      </c>
      <c r="C2264" s="79" t="s">
        <v>743</v>
      </c>
      <c r="D2264" s="79" t="s">
        <v>5416</v>
      </c>
    </row>
    <row r="2265" spans="1:4" x14ac:dyDescent="0.2">
      <c r="A2265" s="79" t="s">
        <v>2049</v>
      </c>
      <c r="B2265" s="79" t="s">
        <v>423</v>
      </c>
      <c r="C2265" s="79" t="s">
        <v>423</v>
      </c>
      <c r="D2265" s="79" t="s">
        <v>5417</v>
      </c>
    </row>
    <row r="2266" spans="1:4" x14ac:dyDescent="0.2">
      <c r="A2266" s="79" t="s">
        <v>2067</v>
      </c>
      <c r="B2266" s="79" t="s">
        <v>795</v>
      </c>
      <c r="C2266" s="79"/>
      <c r="D2266" s="79" t="s">
        <v>5418</v>
      </c>
    </row>
    <row r="2267" spans="1:4" x14ac:dyDescent="0.2">
      <c r="A2267" s="79" t="s">
        <v>2067</v>
      </c>
      <c r="B2267" s="79" t="s">
        <v>795</v>
      </c>
      <c r="C2267" s="79" t="s">
        <v>426</v>
      </c>
      <c r="D2267" s="79" t="s">
        <v>5419</v>
      </c>
    </row>
    <row r="2268" spans="1:4" x14ac:dyDescent="0.2">
      <c r="A2268" s="79" t="s">
        <v>2067</v>
      </c>
      <c r="B2268" s="79" t="s">
        <v>795</v>
      </c>
      <c r="C2268" s="79" t="s">
        <v>2068</v>
      </c>
      <c r="D2268" s="79" t="s">
        <v>5420</v>
      </c>
    </row>
    <row r="2269" spans="1:4" x14ac:dyDescent="0.2">
      <c r="A2269" s="79" t="s">
        <v>2067</v>
      </c>
      <c r="B2269" s="79" t="s">
        <v>795</v>
      </c>
      <c r="C2269" s="79" t="s">
        <v>2069</v>
      </c>
      <c r="D2269" s="79" t="s">
        <v>5421</v>
      </c>
    </row>
    <row r="2270" spans="1:4" x14ac:dyDescent="0.2">
      <c r="A2270" s="79" t="s">
        <v>2067</v>
      </c>
      <c r="B2270" s="79" t="s">
        <v>795</v>
      </c>
      <c r="C2270" s="79" t="s">
        <v>2070</v>
      </c>
      <c r="D2270" s="79" t="s">
        <v>5422</v>
      </c>
    </row>
    <row r="2271" spans="1:4" x14ac:dyDescent="0.2">
      <c r="A2271" s="79" t="s">
        <v>2067</v>
      </c>
      <c r="B2271" s="79" t="s">
        <v>795</v>
      </c>
      <c r="C2271" s="79" t="s">
        <v>423</v>
      </c>
      <c r="D2271" s="79" t="s">
        <v>5423</v>
      </c>
    </row>
    <row r="2272" spans="1:4" x14ac:dyDescent="0.2">
      <c r="A2272" s="79" t="s">
        <v>2067</v>
      </c>
      <c r="B2272" s="79" t="s">
        <v>795</v>
      </c>
      <c r="C2272" s="79" t="s">
        <v>2071</v>
      </c>
      <c r="D2272" s="79" t="s">
        <v>5424</v>
      </c>
    </row>
    <row r="2273" spans="1:4" x14ac:dyDescent="0.2">
      <c r="A2273" s="79" t="s">
        <v>2067</v>
      </c>
      <c r="B2273" s="79" t="s">
        <v>1808</v>
      </c>
      <c r="C2273" s="79" t="s">
        <v>2072</v>
      </c>
      <c r="D2273" s="79" t="s">
        <v>5425</v>
      </c>
    </row>
    <row r="2274" spans="1:4" x14ac:dyDescent="0.2">
      <c r="A2274" s="79" t="s">
        <v>2067</v>
      </c>
      <c r="B2274" s="79" t="s">
        <v>1808</v>
      </c>
      <c r="C2274" s="79" t="s">
        <v>866</v>
      </c>
      <c r="D2274" s="79" t="s">
        <v>5426</v>
      </c>
    </row>
    <row r="2275" spans="1:4" x14ac:dyDescent="0.2">
      <c r="A2275" s="79" t="s">
        <v>2067</v>
      </c>
      <c r="B2275" s="79" t="s">
        <v>604</v>
      </c>
      <c r="C2275" s="79" t="s">
        <v>2073</v>
      </c>
      <c r="D2275" s="79" t="s">
        <v>5427</v>
      </c>
    </row>
    <row r="2276" spans="1:4" x14ac:dyDescent="0.2">
      <c r="A2276" s="79" t="s">
        <v>2067</v>
      </c>
      <c r="B2276" s="79" t="s">
        <v>604</v>
      </c>
      <c r="C2276" s="79" t="s">
        <v>2074</v>
      </c>
      <c r="D2276" s="79" t="s">
        <v>5428</v>
      </c>
    </row>
    <row r="2277" spans="1:4" x14ac:dyDescent="0.2">
      <c r="A2277" s="79" t="s">
        <v>2067</v>
      </c>
      <c r="B2277" s="79" t="s">
        <v>604</v>
      </c>
      <c r="C2277" s="79" t="s">
        <v>423</v>
      </c>
      <c r="D2277" s="79" t="s">
        <v>5429</v>
      </c>
    </row>
    <row r="2278" spans="1:4" x14ac:dyDescent="0.2">
      <c r="A2278" s="79" t="s">
        <v>2067</v>
      </c>
      <c r="B2278" s="79" t="s">
        <v>604</v>
      </c>
      <c r="C2278" s="79" t="s">
        <v>2075</v>
      </c>
      <c r="D2278" s="79" t="s">
        <v>5430</v>
      </c>
    </row>
    <row r="2279" spans="1:4" x14ac:dyDescent="0.2">
      <c r="A2279" s="79" t="s">
        <v>2067</v>
      </c>
      <c r="B2279" s="79" t="s">
        <v>423</v>
      </c>
      <c r="C2279" s="79" t="s">
        <v>423</v>
      </c>
      <c r="D2279" s="79" t="s">
        <v>5431</v>
      </c>
    </row>
    <row r="2280" spans="1:4" x14ac:dyDescent="0.2">
      <c r="A2280" s="79" t="s">
        <v>2067</v>
      </c>
      <c r="B2280" s="79" t="s">
        <v>1296</v>
      </c>
      <c r="C2280" s="79" t="s">
        <v>2076</v>
      </c>
      <c r="D2280" s="79" t="s">
        <v>5432</v>
      </c>
    </row>
    <row r="2281" spans="1:4" x14ac:dyDescent="0.2">
      <c r="A2281" s="79" t="s">
        <v>2067</v>
      </c>
      <c r="B2281" s="79" t="s">
        <v>1296</v>
      </c>
      <c r="C2281" s="79" t="s">
        <v>1297</v>
      </c>
      <c r="D2281" s="79" t="s">
        <v>5433</v>
      </c>
    </row>
    <row r="2282" spans="1:4" x14ac:dyDescent="0.2">
      <c r="A2282" s="79" t="s">
        <v>2067</v>
      </c>
      <c r="B2282" s="79" t="s">
        <v>1296</v>
      </c>
      <c r="C2282" s="79" t="s">
        <v>2077</v>
      </c>
      <c r="D2282" s="79" t="s">
        <v>5434</v>
      </c>
    </row>
    <row r="2283" spans="1:4" x14ac:dyDescent="0.2">
      <c r="A2283" s="79" t="s">
        <v>2067</v>
      </c>
      <c r="B2283" s="79" t="s">
        <v>1296</v>
      </c>
      <c r="C2283" s="79" t="s">
        <v>1298</v>
      </c>
      <c r="D2283" s="79" t="s">
        <v>5435</v>
      </c>
    </row>
    <row r="2284" spans="1:4" x14ac:dyDescent="0.2">
      <c r="A2284" s="79" t="s">
        <v>2067</v>
      </c>
      <c r="B2284" s="79" t="s">
        <v>1296</v>
      </c>
      <c r="C2284" s="79" t="s">
        <v>1299</v>
      </c>
      <c r="D2284" s="79" t="s">
        <v>5436</v>
      </c>
    </row>
    <row r="2285" spans="1:4" x14ac:dyDescent="0.2">
      <c r="A2285" s="79" t="s">
        <v>5437</v>
      </c>
      <c r="B2285" s="79" t="s">
        <v>5438</v>
      </c>
      <c r="C2285" s="79" t="s">
        <v>5439</v>
      </c>
      <c r="D2285" s="79" t="s">
        <v>5440</v>
      </c>
    </row>
    <row r="2286" spans="1:4" x14ac:dyDescent="0.2">
      <c r="A2286" s="79" t="s">
        <v>2078</v>
      </c>
      <c r="B2286" s="79"/>
      <c r="C2286" s="79"/>
      <c r="D2286" s="79" t="s">
        <v>2078</v>
      </c>
    </row>
    <row r="2287" spans="1:4" x14ac:dyDescent="0.2">
      <c r="A2287" s="79" t="s">
        <v>2078</v>
      </c>
      <c r="B2287" s="79" t="s">
        <v>2079</v>
      </c>
      <c r="C2287" s="79" t="s">
        <v>2080</v>
      </c>
      <c r="D2287" s="79" t="s">
        <v>5441</v>
      </c>
    </row>
    <row r="2288" spans="1:4" x14ac:dyDescent="0.2">
      <c r="A2288" s="79" t="s">
        <v>2078</v>
      </c>
      <c r="B2288" s="79" t="s">
        <v>2079</v>
      </c>
      <c r="C2288" s="79" t="s">
        <v>2081</v>
      </c>
      <c r="D2288" s="79" t="s">
        <v>5442</v>
      </c>
    </row>
    <row r="2289" spans="1:4" x14ac:dyDescent="0.2">
      <c r="A2289" s="79" t="s">
        <v>2078</v>
      </c>
      <c r="B2289" s="79" t="s">
        <v>2079</v>
      </c>
      <c r="C2289" s="79" t="s">
        <v>2082</v>
      </c>
      <c r="D2289" s="79" t="s">
        <v>5443</v>
      </c>
    </row>
    <row r="2290" spans="1:4" x14ac:dyDescent="0.2">
      <c r="A2290" s="79" t="s">
        <v>2078</v>
      </c>
      <c r="B2290" s="79" t="s">
        <v>2079</v>
      </c>
      <c r="C2290" s="79" t="s">
        <v>2083</v>
      </c>
      <c r="D2290" s="79" t="s">
        <v>5444</v>
      </c>
    </row>
    <row r="2291" spans="1:4" x14ac:dyDescent="0.2">
      <c r="A2291" s="79" t="s">
        <v>2078</v>
      </c>
      <c r="B2291" s="79" t="s">
        <v>2084</v>
      </c>
      <c r="C2291" s="79" t="s">
        <v>2085</v>
      </c>
      <c r="D2291" s="79" t="s">
        <v>5445</v>
      </c>
    </row>
    <row r="2292" spans="1:4" x14ac:dyDescent="0.2">
      <c r="A2292" s="79" t="s">
        <v>2078</v>
      </c>
      <c r="B2292" s="79" t="s">
        <v>2084</v>
      </c>
      <c r="C2292" s="79" t="s">
        <v>2086</v>
      </c>
      <c r="D2292" s="79" t="s">
        <v>5446</v>
      </c>
    </row>
    <row r="2293" spans="1:4" x14ac:dyDescent="0.2">
      <c r="A2293" s="79" t="s">
        <v>2078</v>
      </c>
      <c r="B2293" s="79" t="s">
        <v>2084</v>
      </c>
      <c r="C2293" s="79" t="s">
        <v>2087</v>
      </c>
      <c r="D2293" s="79" t="s">
        <v>5447</v>
      </c>
    </row>
    <row r="2294" spans="1:4" x14ac:dyDescent="0.2">
      <c r="A2294" s="79" t="s">
        <v>2078</v>
      </c>
      <c r="B2294" s="79" t="s">
        <v>2084</v>
      </c>
      <c r="C2294" s="79" t="s">
        <v>2088</v>
      </c>
      <c r="D2294" s="79" t="s">
        <v>5448</v>
      </c>
    </row>
    <row r="2295" spans="1:4" x14ac:dyDescent="0.2">
      <c r="A2295" s="79" t="s">
        <v>2078</v>
      </c>
      <c r="B2295" s="79" t="s">
        <v>2084</v>
      </c>
      <c r="C2295" s="79" t="s">
        <v>2089</v>
      </c>
      <c r="D2295" s="79" t="s">
        <v>5449</v>
      </c>
    </row>
    <row r="2296" spans="1:4" x14ac:dyDescent="0.2">
      <c r="A2296" s="79" t="s">
        <v>2078</v>
      </c>
      <c r="B2296" s="79" t="s">
        <v>2084</v>
      </c>
      <c r="C2296" s="79" t="s">
        <v>2090</v>
      </c>
      <c r="D2296" s="79" t="s">
        <v>5450</v>
      </c>
    </row>
    <row r="2297" spans="1:4" x14ac:dyDescent="0.2">
      <c r="A2297" s="79" t="s">
        <v>2078</v>
      </c>
      <c r="B2297" s="79" t="s">
        <v>2084</v>
      </c>
      <c r="C2297" s="79" t="s">
        <v>2091</v>
      </c>
      <c r="D2297" s="79" t="s">
        <v>5451</v>
      </c>
    </row>
    <row r="2298" spans="1:4" x14ac:dyDescent="0.2">
      <c r="A2298" s="79" t="s">
        <v>2078</v>
      </c>
      <c r="B2298" s="79" t="s">
        <v>2084</v>
      </c>
      <c r="C2298" s="79" t="s">
        <v>5452</v>
      </c>
      <c r="D2298" s="79" t="s">
        <v>5453</v>
      </c>
    </row>
    <row r="2299" spans="1:4" x14ac:dyDescent="0.2">
      <c r="A2299" s="79" t="s">
        <v>2078</v>
      </c>
      <c r="B2299" s="79" t="s">
        <v>2093</v>
      </c>
      <c r="C2299" s="79" t="s">
        <v>2085</v>
      </c>
      <c r="D2299" s="79" t="s">
        <v>5454</v>
      </c>
    </row>
    <row r="2300" spans="1:4" x14ac:dyDescent="0.2">
      <c r="A2300" s="79" t="s">
        <v>2078</v>
      </c>
      <c r="B2300" s="79" t="s">
        <v>2093</v>
      </c>
      <c r="C2300" s="79" t="s">
        <v>2086</v>
      </c>
      <c r="D2300" s="79" t="s">
        <v>5455</v>
      </c>
    </row>
    <row r="2301" spans="1:4" x14ac:dyDescent="0.2">
      <c r="A2301" s="79" t="s">
        <v>2078</v>
      </c>
      <c r="B2301" s="79" t="s">
        <v>2093</v>
      </c>
      <c r="C2301" s="79" t="s">
        <v>2094</v>
      </c>
      <c r="D2301" s="79" t="s">
        <v>5456</v>
      </c>
    </row>
    <row r="2302" spans="1:4" x14ac:dyDescent="0.2">
      <c r="A2302" s="79" t="s">
        <v>2078</v>
      </c>
      <c r="B2302" s="79" t="s">
        <v>2093</v>
      </c>
      <c r="C2302" s="79" t="s">
        <v>2095</v>
      </c>
      <c r="D2302" s="79" t="s">
        <v>5457</v>
      </c>
    </row>
    <row r="2303" spans="1:4" x14ac:dyDescent="0.2">
      <c r="A2303" s="79" t="s">
        <v>2078</v>
      </c>
      <c r="B2303" s="79" t="s">
        <v>2093</v>
      </c>
      <c r="C2303" s="79" t="s">
        <v>2087</v>
      </c>
      <c r="D2303" s="79" t="s">
        <v>5458</v>
      </c>
    </row>
    <row r="2304" spans="1:4" x14ac:dyDescent="0.2">
      <c r="A2304" s="79" t="s">
        <v>2078</v>
      </c>
      <c r="B2304" s="79" t="s">
        <v>2093</v>
      </c>
      <c r="C2304" s="79" t="s">
        <v>2096</v>
      </c>
      <c r="D2304" s="79" t="s">
        <v>5459</v>
      </c>
    </row>
    <row r="2305" spans="1:4" x14ac:dyDescent="0.2">
      <c r="A2305" s="79" t="s">
        <v>2078</v>
      </c>
      <c r="B2305" s="79" t="s">
        <v>2093</v>
      </c>
      <c r="C2305" s="79" t="s">
        <v>2088</v>
      </c>
      <c r="D2305" s="79" t="s">
        <v>5460</v>
      </c>
    </row>
    <row r="2306" spans="1:4" x14ac:dyDescent="0.2">
      <c r="A2306" s="79" t="s">
        <v>2078</v>
      </c>
      <c r="B2306" s="79" t="s">
        <v>2093</v>
      </c>
      <c r="C2306" s="79" t="s">
        <v>2098</v>
      </c>
      <c r="D2306" s="79" t="s">
        <v>5461</v>
      </c>
    </row>
    <row r="2307" spans="1:4" x14ac:dyDescent="0.2">
      <c r="A2307" s="79" t="s">
        <v>2078</v>
      </c>
      <c r="B2307" s="79" t="s">
        <v>2093</v>
      </c>
      <c r="C2307" s="79" t="s">
        <v>2089</v>
      </c>
      <c r="D2307" s="79" t="s">
        <v>5462</v>
      </c>
    </row>
    <row r="2308" spans="1:4" x14ac:dyDescent="0.2">
      <c r="A2308" s="79" t="s">
        <v>2078</v>
      </c>
      <c r="B2308" s="79" t="s">
        <v>2093</v>
      </c>
      <c r="C2308" s="79" t="s">
        <v>2091</v>
      </c>
      <c r="D2308" s="79" t="s">
        <v>5463</v>
      </c>
    </row>
    <row r="2309" spans="1:4" x14ac:dyDescent="0.2">
      <c r="A2309" s="79" t="s">
        <v>2078</v>
      </c>
      <c r="B2309" s="79" t="s">
        <v>2093</v>
      </c>
      <c r="C2309" s="79" t="s">
        <v>423</v>
      </c>
      <c r="D2309" s="79" t="s">
        <v>5464</v>
      </c>
    </row>
    <row r="2310" spans="1:4" x14ac:dyDescent="0.2">
      <c r="A2310" s="79" t="s">
        <v>2078</v>
      </c>
      <c r="B2310" s="79" t="s">
        <v>2093</v>
      </c>
      <c r="C2310" s="79" t="s">
        <v>5452</v>
      </c>
      <c r="D2310" s="79" t="s">
        <v>5465</v>
      </c>
    </row>
    <row r="2311" spans="1:4" x14ac:dyDescent="0.2">
      <c r="A2311" s="79" t="s">
        <v>2078</v>
      </c>
      <c r="B2311" s="79" t="s">
        <v>2097</v>
      </c>
      <c r="C2311" s="79"/>
      <c r="D2311" s="79" t="s">
        <v>5466</v>
      </c>
    </row>
    <row r="2312" spans="1:4" x14ac:dyDescent="0.2">
      <c r="A2312" s="79" t="s">
        <v>2078</v>
      </c>
      <c r="B2312" s="79" t="s">
        <v>2097</v>
      </c>
      <c r="C2312" s="79" t="s">
        <v>2085</v>
      </c>
      <c r="D2312" s="79" t="s">
        <v>5467</v>
      </c>
    </row>
    <row r="2313" spans="1:4" x14ac:dyDescent="0.2">
      <c r="A2313" s="79" t="s">
        <v>2078</v>
      </c>
      <c r="B2313" s="79" t="s">
        <v>2097</v>
      </c>
      <c r="C2313" s="79" t="s">
        <v>2086</v>
      </c>
      <c r="D2313" s="79" t="s">
        <v>5468</v>
      </c>
    </row>
    <row r="2314" spans="1:4" x14ac:dyDescent="0.2">
      <c r="A2314" s="79" t="s">
        <v>2078</v>
      </c>
      <c r="B2314" s="79" t="s">
        <v>2097</v>
      </c>
      <c r="C2314" s="79" t="s">
        <v>2095</v>
      </c>
      <c r="D2314" s="79" t="s">
        <v>5469</v>
      </c>
    </row>
    <row r="2315" spans="1:4" x14ac:dyDescent="0.2">
      <c r="A2315" s="79" t="s">
        <v>2078</v>
      </c>
      <c r="B2315" s="79" t="s">
        <v>2097</v>
      </c>
      <c r="C2315" s="79" t="s">
        <v>2087</v>
      </c>
      <c r="D2315" s="79" t="s">
        <v>5470</v>
      </c>
    </row>
    <row r="2316" spans="1:4" x14ac:dyDescent="0.2">
      <c r="A2316" s="79" t="s">
        <v>2078</v>
      </c>
      <c r="B2316" s="79" t="s">
        <v>2097</v>
      </c>
      <c r="C2316" s="79" t="s">
        <v>2096</v>
      </c>
      <c r="D2316" s="79" t="s">
        <v>5471</v>
      </c>
    </row>
    <row r="2317" spans="1:4" x14ac:dyDescent="0.2">
      <c r="A2317" s="79" t="s">
        <v>2078</v>
      </c>
      <c r="B2317" s="79" t="s">
        <v>2097</v>
      </c>
      <c r="C2317" s="79" t="s">
        <v>2088</v>
      </c>
      <c r="D2317" s="79" t="s">
        <v>5472</v>
      </c>
    </row>
    <row r="2318" spans="1:4" x14ac:dyDescent="0.2">
      <c r="A2318" s="79" t="s">
        <v>2078</v>
      </c>
      <c r="B2318" s="79" t="s">
        <v>2097</v>
      </c>
      <c r="C2318" s="79" t="s">
        <v>2098</v>
      </c>
      <c r="D2318" s="79" t="s">
        <v>5473</v>
      </c>
    </row>
    <row r="2319" spans="1:4" x14ac:dyDescent="0.2">
      <c r="A2319" s="79" t="s">
        <v>2078</v>
      </c>
      <c r="B2319" s="79" t="s">
        <v>2097</v>
      </c>
      <c r="C2319" s="79" t="s">
        <v>2089</v>
      </c>
      <c r="D2319" s="79" t="s">
        <v>5474</v>
      </c>
    </row>
    <row r="2320" spans="1:4" x14ac:dyDescent="0.2">
      <c r="A2320" s="79" t="s">
        <v>2078</v>
      </c>
      <c r="B2320" s="79" t="s">
        <v>2097</v>
      </c>
      <c r="C2320" s="79" t="s">
        <v>2099</v>
      </c>
      <c r="D2320" s="79" t="s">
        <v>5475</v>
      </c>
    </row>
    <row r="2321" spans="1:4" x14ac:dyDescent="0.2">
      <c r="A2321" s="79" t="s">
        <v>2078</v>
      </c>
      <c r="B2321" s="79" t="s">
        <v>2097</v>
      </c>
      <c r="C2321" s="79" t="s">
        <v>2090</v>
      </c>
      <c r="D2321" s="79" t="s">
        <v>5476</v>
      </c>
    </row>
    <row r="2322" spans="1:4" x14ac:dyDescent="0.2">
      <c r="A2322" s="79" t="s">
        <v>2078</v>
      </c>
      <c r="B2322" s="79" t="s">
        <v>2097</v>
      </c>
      <c r="C2322" s="79" t="s">
        <v>2100</v>
      </c>
      <c r="D2322" s="79" t="s">
        <v>5477</v>
      </c>
    </row>
    <row r="2323" spans="1:4" x14ac:dyDescent="0.2">
      <c r="A2323" s="79" t="s">
        <v>2078</v>
      </c>
      <c r="B2323" s="79" t="s">
        <v>2097</v>
      </c>
      <c r="C2323" s="79" t="s">
        <v>2091</v>
      </c>
      <c r="D2323" s="79" t="s">
        <v>5478</v>
      </c>
    </row>
    <row r="2324" spans="1:4" x14ac:dyDescent="0.2">
      <c r="A2324" s="79" t="s">
        <v>2078</v>
      </c>
      <c r="B2324" s="79" t="s">
        <v>2097</v>
      </c>
      <c r="C2324" s="79" t="s">
        <v>423</v>
      </c>
      <c r="D2324" s="79" t="s">
        <v>5479</v>
      </c>
    </row>
    <row r="2325" spans="1:4" x14ac:dyDescent="0.2">
      <c r="A2325" s="79" t="s">
        <v>2078</v>
      </c>
      <c r="B2325" s="79" t="s">
        <v>2101</v>
      </c>
      <c r="C2325" s="79" t="s">
        <v>2087</v>
      </c>
      <c r="D2325" s="79" t="s">
        <v>5480</v>
      </c>
    </row>
    <row r="2326" spans="1:4" x14ac:dyDescent="0.2">
      <c r="A2326" s="79" t="s">
        <v>2078</v>
      </c>
      <c r="B2326" s="79" t="s">
        <v>2101</v>
      </c>
      <c r="C2326" s="79" t="s">
        <v>2096</v>
      </c>
      <c r="D2326" s="79" t="s">
        <v>5481</v>
      </c>
    </row>
    <row r="2327" spans="1:4" x14ac:dyDescent="0.2">
      <c r="A2327" s="79" t="s">
        <v>2078</v>
      </c>
      <c r="B2327" s="79" t="s">
        <v>2101</v>
      </c>
      <c r="C2327" s="79" t="s">
        <v>2098</v>
      </c>
      <c r="D2327" s="79" t="s">
        <v>5482</v>
      </c>
    </row>
    <row r="2328" spans="1:4" x14ac:dyDescent="0.2">
      <c r="A2328" s="79" t="s">
        <v>2078</v>
      </c>
      <c r="B2328" s="79" t="s">
        <v>2101</v>
      </c>
      <c r="C2328" s="79" t="s">
        <v>2089</v>
      </c>
      <c r="D2328" s="79" t="s">
        <v>5483</v>
      </c>
    </row>
    <row r="2329" spans="1:4" x14ac:dyDescent="0.2">
      <c r="A2329" s="79" t="s">
        <v>2078</v>
      </c>
      <c r="B2329" s="79" t="s">
        <v>2101</v>
      </c>
      <c r="C2329" s="79" t="s">
        <v>2102</v>
      </c>
      <c r="D2329" s="79" t="s">
        <v>5484</v>
      </c>
    </row>
    <row r="2330" spans="1:4" x14ac:dyDescent="0.2">
      <c r="A2330" s="79" t="s">
        <v>2078</v>
      </c>
      <c r="B2330" s="79" t="s">
        <v>2101</v>
      </c>
      <c r="C2330" s="79" t="s">
        <v>2100</v>
      </c>
      <c r="D2330" s="79" t="s">
        <v>5485</v>
      </c>
    </row>
    <row r="2331" spans="1:4" x14ac:dyDescent="0.2">
      <c r="A2331" s="79" t="s">
        <v>2078</v>
      </c>
      <c r="B2331" s="79" t="s">
        <v>2101</v>
      </c>
      <c r="C2331" s="79" t="s">
        <v>522</v>
      </c>
      <c r="D2331" s="79" t="s">
        <v>5486</v>
      </c>
    </row>
    <row r="2332" spans="1:4" x14ac:dyDescent="0.2">
      <c r="A2332" s="79" t="s">
        <v>2078</v>
      </c>
      <c r="B2332" s="79" t="s">
        <v>2101</v>
      </c>
      <c r="C2332" s="79" t="s">
        <v>2091</v>
      </c>
      <c r="D2332" s="79" t="s">
        <v>5487</v>
      </c>
    </row>
    <row r="2333" spans="1:4" x14ac:dyDescent="0.2">
      <c r="A2333" s="79" t="s">
        <v>2078</v>
      </c>
      <c r="B2333" s="79" t="s">
        <v>2101</v>
      </c>
      <c r="C2333" s="79" t="s">
        <v>423</v>
      </c>
      <c r="D2333" s="79" t="s">
        <v>5488</v>
      </c>
    </row>
    <row r="2334" spans="1:4" x14ac:dyDescent="0.2">
      <c r="A2334" s="79" t="s">
        <v>2078</v>
      </c>
      <c r="B2334" s="79" t="s">
        <v>2101</v>
      </c>
      <c r="C2334" s="79" t="s">
        <v>2083</v>
      </c>
      <c r="D2334" s="79" t="s">
        <v>5489</v>
      </c>
    </row>
    <row r="2335" spans="1:4" x14ac:dyDescent="0.2">
      <c r="A2335" s="79" t="s">
        <v>2078</v>
      </c>
      <c r="B2335" s="79" t="s">
        <v>2101</v>
      </c>
      <c r="C2335" s="79" t="s">
        <v>2092</v>
      </c>
      <c r="D2335" s="79" t="s">
        <v>5490</v>
      </c>
    </row>
    <row r="2336" spans="1:4" x14ac:dyDescent="0.2">
      <c r="A2336" s="79" t="s">
        <v>2078</v>
      </c>
      <c r="B2336" s="79" t="s">
        <v>2103</v>
      </c>
      <c r="C2336" s="79" t="s">
        <v>2094</v>
      </c>
      <c r="D2336" s="79" t="s">
        <v>5491</v>
      </c>
    </row>
    <row r="2337" spans="1:4" x14ac:dyDescent="0.2">
      <c r="A2337" s="79" t="s">
        <v>2078</v>
      </c>
      <c r="B2337" s="79" t="s">
        <v>2103</v>
      </c>
      <c r="C2337" s="79" t="s">
        <v>2104</v>
      </c>
      <c r="D2337" s="79" t="s">
        <v>5492</v>
      </c>
    </row>
    <row r="2338" spans="1:4" x14ac:dyDescent="0.2">
      <c r="A2338" s="79" t="s">
        <v>2078</v>
      </c>
      <c r="B2338" s="79" t="s">
        <v>2103</v>
      </c>
      <c r="C2338" s="79" t="s">
        <v>2083</v>
      </c>
      <c r="D2338" s="79" t="s">
        <v>5493</v>
      </c>
    </row>
    <row r="2339" spans="1:4" x14ac:dyDescent="0.2">
      <c r="A2339" s="79" t="s">
        <v>2078</v>
      </c>
      <c r="B2339" s="79" t="s">
        <v>423</v>
      </c>
      <c r="C2339" s="79" t="s">
        <v>423</v>
      </c>
      <c r="D2339" s="79" t="s">
        <v>5494</v>
      </c>
    </row>
    <row r="2340" spans="1:4" x14ac:dyDescent="0.2">
      <c r="A2340" s="79" t="s">
        <v>2105</v>
      </c>
      <c r="B2340" s="79"/>
      <c r="C2340" s="79"/>
      <c r="D2340" s="79" t="s">
        <v>2105</v>
      </c>
    </row>
    <row r="2341" spans="1:4" x14ac:dyDescent="0.2">
      <c r="A2341" s="79" t="s">
        <v>2105</v>
      </c>
      <c r="B2341" s="79" t="s">
        <v>2106</v>
      </c>
      <c r="C2341" s="79"/>
      <c r="D2341" s="79" t="s">
        <v>5495</v>
      </c>
    </row>
    <row r="2342" spans="1:4" x14ac:dyDescent="0.2">
      <c r="A2342" s="79" t="s">
        <v>2105</v>
      </c>
      <c r="B2342" s="79" t="s">
        <v>2106</v>
      </c>
      <c r="C2342" s="79" t="s">
        <v>2107</v>
      </c>
      <c r="D2342" s="79" t="s">
        <v>5496</v>
      </c>
    </row>
    <row r="2343" spans="1:4" x14ac:dyDescent="0.2">
      <c r="A2343" s="79" t="s">
        <v>2105</v>
      </c>
      <c r="B2343" s="79" t="s">
        <v>2106</v>
      </c>
      <c r="C2343" s="79" t="s">
        <v>2108</v>
      </c>
      <c r="D2343" s="79" t="s">
        <v>5497</v>
      </c>
    </row>
    <row r="2344" spans="1:4" x14ac:dyDescent="0.2">
      <c r="A2344" s="79" t="s">
        <v>2105</v>
      </c>
      <c r="B2344" s="79" t="s">
        <v>2106</v>
      </c>
      <c r="C2344" s="79" t="s">
        <v>2109</v>
      </c>
      <c r="D2344" s="79" t="s">
        <v>5498</v>
      </c>
    </row>
    <row r="2345" spans="1:4" x14ac:dyDescent="0.2">
      <c r="A2345" s="79" t="s">
        <v>2105</v>
      </c>
      <c r="B2345" s="79" t="s">
        <v>2106</v>
      </c>
      <c r="C2345" s="79" t="s">
        <v>2110</v>
      </c>
      <c r="D2345" s="79" t="s">
        <v>5499</v>
      </c>
    </row>
    <row r="2346" spans="1:4" x14ac:dyDescent="0.2">
      <c r="A2346" s="79" t="s">
        <v>2105</v>
      </c>
      <c r="B2346" s="79" t="s">
        <v>2106</v>
      </c>
      <c r="C2346" s="79" t="s">
        <v>2111</v>
      </c>
      <c r="D2346" s="79" t="s">
        <v>5500</v>
      </c>
    </row>
    <row r="2347" spans="1:4" x14ac:dyDescent="0.2">
      <c r="A2347" s="79" t="s">
        <v>2105</v>
      </c>
      <c r="B2347" s="79" t="s">
        <v>2106</v>
      </c>
      <c r="C2347" s="79" t="s">
        <v>423</v>
      </c>
      <c r="D2347" s="79" t="s">
        <v>5501</v>
      </c>
    </row>
    <row r="2348" spans="1:4" x14ac:dyDescent="0.2">
      <c r="A2348" s="79" t="s">
        <v>2105</v>
      </c>
      <c r="B2348" s="79" t="s">
        <v>2106</v>
      </c>
      <c r="C2348" s="79" t="s">
        <v>2112</v>
      </c>
      <c r="D2348" s="79" t="s">
        <v>5502</v>
      </c>
    </row>
    <row r="2349" spans="1:4" x14ac:dyDescent="0.2">
      <c r="A2349" s="79" t="s">
        <v>2105</v>
      </c>
      <c r="B2349" s="79" t="s">
        <v>522</v>
      </c>
      <c r="C2349" s="79"/>
      <c r="D2349" s="79" t="s">
        <v>5503</v>
      </c>
    </row>
    <row r="2350" spans="1:4" x14ac:dyDescent="0.2">
      <c r="A2350" s="79" t="s">
        <v>2105</v>
      </c>
      <c r="B2350" s="79" t="s">
        <v>522</v>
      </c>
      <c r="C2350" s="79" t="s">
        <v>2113</v>
      </c>
      <c r="D2350" s="79" t="s">
        <v>5504</v>
      </c>
    </row>
    <row r="2351" spans="1:4" x14ac:dyDescent="0.2">
      <c r="A2351" s="79" t="s">
        <v>2105</v>
      </c>
      <c r="B2351" s="79" t="s">
        <v>522</v>
      </c>
      <c r="C2351" s="79" t="s">
        <v>2114</v>
      </c>
      <c r="D2351" s="79" t="s">
        <v>5505</v>
      </c>
    </row>
    <row r="2352" spans="1:4" x14ac:dyDescent="0.2">
      <c r="A2352" s="79" t="s">
        <v>2105</v>
      </c>
      <c r="B2352" s="79" t="s">
        <v>522</v>
      </c>
      <c r="C2352" s="79" t="s">
        <v>423</v>
      </c>
      <c r="D2352" s="79" t="s">
        <v>5506</v>
      </c>
    </row>
    <row r="2353" spans="1:4" x14ac:dyDescent="0.2">
      <c r="A2353" s="79" t="s">
        <v>2105</v>
      </c>
      <c r="B2353" s="79" t="s">
        <v>604</v>
      </c>
      <c r="C2353" s="79" t="s">
        <v>2115</v>
      </c>
      <c r="D2353" s="79" t="s">
        <v>5507</v>
      </c>
    </row>
    <row r="2354" spans="1:4" x14ac:dyDescent="0.2">
      <c r="A2354" s="79" t="s">
        <v>2105</v>
      </c>
      <c r="B2354" s="79" t="s">
        <v>604</v>
      </c>
      <c r="C2354" s="79" t="s">
        <v>2116</v>
      </c>
      <c r="D2354" s="79" t="s">
        <v>5508</v>
      </c>
    </row>
    <row r="2355" spans="1:4" x14ac:dyDescent="0.2">
      <c r="A2355" s="79" t="s">
        <v>2105</v>
      </c>
      <c r="B2355" s="79" t="s">
        <v>604</v>
      </c>
      <c r="C2355" s="79" t="s">
        <v>2117</v>
      </c>
      <c r="D2355" s="79" t="s">
        <v>5509</v>
      </c>
    </row>
    <row r="2356" spans="1:4" x14ac:dyDescent="0.2">
      <c r="A2356" s="79" t="s">
        <v>2105</v>
      </c>
      <c r="B2356" s="79" t="s">
        <v>604</v>
      </c>
      <c r="C2356" s="79" t="s">
        <v>2118</v>
      </c>
      <c r="D2356" s="79" t="s">
        <v>5510</v>
      </c>
    </row>
    <row r="2357" spans="1:4" x14ac:dyDescent="0.2">
      <c r="A2357" s="79" t="s">
        <v>2105</v>
      </c>
      <c r="B2357" s="79" t="s">
        <v>604</v>
      </c>
      <c r="C2357" s="79" t="s">
        <v>2119</v>
      </c>
      <c r="D2357" s="79" t="s">
        <v>5511</v>
      </c>
    </row>
    <row r="2358" spans="1:4" x14ac:dyDescent="0.2">
      <c r="A2358" s="79" t="s">
        <v>2105</v>
      </c>
      <c r="B2358" s="79" t="s">
        <v>604</v>
      </c>
      <c r="C2358" s="79" t="s">
        <v>423</v>
      </c>
      <c r="D2358" s="79" t="s">
        <v>5512</v>
      </c>
    </row>
    <row r="2359" spans="1:4" x14ac:dyDescent="0.2">
      <c r="A2359" s="79" t="s">
        <v>2105</v>
      </c>
      <c r="B2359" s="79" t="s">
        <v>2120</v>
      </c>
      <c r="C2359" s="79" t="s">
        <v>2121</v>
      </c>
      <c r="D2359" s="79" t="s">
        <v>5513</v>
      </c>
    </row>
    <row r="2360" spans="1:4" x14ac:dyDescent="0.2">
      <c r="A2360" s="79" t="s">
        <v>2105</v>
      </c>
      <c r="B2360" s="79" t="s">
        <v>2120</v>
      </c>
      <c r="C2360" s="79" t="s">
        <v>2122</v>
      </c>
      <c r="D2360" s="79" t="s">
        <v>5514</v>
      </c>
    </row>
    <row r="2361" spans="1:4" x14ac:dyDescent="0.2">
      <c r="A2361" s="79" t="s">
        <v>2105</v>
      </c>
      <c r="B2361" s="79" t="s">
        <v>2120</v>
      </c>
      <c r="C2361" s="79" t="s">
        <v>2123</v>
      </c>
      <c r="D2361" s="79" t="s">
        <v>5515</v>
      </c>
    </row>
    <row r="2362" spans="1:4" x14ac:dyDescent="0.2">
      <c r="A2362" s="79" t="s">
        <v>2105</v>
      </c>
      <c r="B2362" s="79" t="s">
        <v>2120</v>
      </c>
      <c r="C2362" s="79" t="s">
        <v>2124</v>
      </c>
      <c r="D2362" s="79" t="s">
        <v>5516</v>
      </c>
    </row>
    <row r="2363" spans="1:4" x14ac:dyDescent="0.2">
      <c r="A2363" s="79" t="s">
        <v>2105</v>
      </c>
      <c r="B2363" s="79" t="s">
        <v>2120</v>
      </c>
      <c r="C2363" s="79" t="s">
        <v>2125</v>
      </c>
      <c r="D2363" s="79" t="s">
        <v>5517</v>
      </c>
    </row>
    <row r="2364" spans="1:4" x14ac:dyDescent="0.2">
      <c r="A2364" s="79" t="s">
        <v>2105</v>
      </c>
      <c r="B2364" s="79" t="s">
        <v>2120</v>
      </c>
      <c r="C2364" s="79" t="s">
        <v>2126</v>
      </c>
      <c r="D2364" s="79" t="s">
        <v>5518</v>
      </c>
    </row>
    <row r="2365" spans="1:4" x14ac:dyDescent="0.2">
      <c r="A2365" s="79" t="s">
        <v>2105</v>
      </c>
      <c r="B2365" s="79" t="s">
        <v>2120</v>
      </c>
      <c r="C2365" s="79" t="s">
        <v>2127</v>
      </c>
      <c r="D2365" s="79" t="s">
        <v>5519</v>
      </c>
    </row>
    <row r="2366" spans="1:4" x14ac:dyDescent="0.2">
      <c r="A2366" s="79" t="s">
        <v>2105</v>
      </c>
      <c r="B2366" s="79" t="s">
        <v>2120</v>
      </c>
      <c r="C2366" s="79" t="s">
        <v>2128</v>
      </c>
      <c r="D2366" s="79" t="s">
        <v>5520</v>
      </c>
    </row>
    <row r="2367" spans="1:4" x14ac:dyDescent="0.2">
      <c r="A2367" s="79" t="s">
        <v>2105</v>
      </c>
      <c r="B2367" s="79" t="s">
        <v>2120</v>
      </c>
      <c r="C2367" s="79" t="s">
        <v>423</v>
      </c>
      <c r="D2367" s="79" t="s">
        <v>5521</v>
      </c>
    </row>
    <row r="2368" spans="1:4" x14ac:dyDescent="0.2">
      <c r="A2368" s="79" t="s">
        <v>2105</v>
      </c>
      <c r="B2368" s="79" t="s">
        <v>423</v>
      </c>
      <c r="C2368" s="79" t="s">
        <v>423</v>
      </c>
      <c r="D2368" s="79" t="s">
        <v>5522</v>
      </c>
    </row>
    <row r="2369" spans="1:4" x14ac:dyDescent="0.2">
      <c r="A2369" s="79" t="s">
        <v>2129</v>
      </c>
      <c r="B2369" s="79" t="s">
        <v>2130</v>
      </c>
      <c r="C2369" s="79" t="s">
        <v>2131</v>
      </c>
      <c r="D2369" s="79" t="s">
        <v>5523</v>
      </c>
    </row>
    <row r="2370" spans="1:4" x14ac:dyDescent="0.2">
      <c r="A2370" s="79" t="s">
        <v>2129</v>
      </c>
      <c r="B2370" s="79" t="s">
        <v>2130</v>
      </c>
      <c r="C2370" s="79" t="s">
        <v>2132</v>
      </c>
      <c r="D2370" s="79" t="s">
        <v>5524</v>
      </c>
    </row>
    <row r="2371" spans="1:4" x14ac:dyDescent="0.2">
      <c r="A2371" s="79" t="s">
        <v>2129</v>
      </c>
      <c r="B2371" s="79" t="s">
        <v>2130</v>
      </c>
      <c r="C2371" s="79" t="s">
        <v>2133</v>
      </c>
      <c r="D2371" s="79" t="s">
        <v>5525</v>
      </c>
    </row>
    <row r="2372" spans="1:4" x14ac:dyDescent="0.2">
      <c r="A2372" s="79" t="s">
        <v>2129</v>
      </c>
      <c r="B2372" s="79" t="s">
        <v>2130</v>
      </c>
      <c r="C2372" s="79" t="s">
        <v>423</v>
      </c>
      <c r="D2372" s="79" t="s">
        <v>5526</v>
      </c>
    </row>
    <row r="2373" spans="1:4" x14ac:dyDescent="0.2">
      <c r="A2373" s="79" t="s">
        <v>2129</v>
      </c>
      <c r="B2373" s="79" t="s">
        <v>2134</v>
      </c>
      <c r="C2373" s="79" t="s">
        <v>2135</v>
      </c>
      <c r="D2373" s="79" t="s">
        <v>5527</v>
      </c>
    </row>
    <row r="2374" spans="1:4" x14ac:dyDescent="0.2">
      <c r="A2374" s="79" t="s">
        <v>2129</v>
      </c>
      <c r="B2374" s="79" t="s">
        <v>2134</v>
      </c>
      <c r="C2374" s="79" t="s">
        <v>2136</v>
      </c>
      <c r="D2374" s="79" t="s">
        <v>5528</v>
      </c>
    </row>
    <row r="2375" spans="1:4" x14ac:dyDescent="0.2">
      <c r="A2375" s="79" t="s">
        <v>2129</v>
      </c>
      <c r="B2375" s="79" t="s">
        <v>2134</v>
      </c>
      <c r="C2375" s="79" t="s">
        <v>423</v>
      </c>
      <c r="D2375" s="79" t="s">
        <v>5529</v>
      </c>
    </row>
    <row r="2376" spans="1:4" x14ac:dyDescent="0.2">
      <c r="A2376" s="79" t="s">
        <v>2129</v>
      </c>
      <c r="B2376" s="79" t="s">
        <v>2137</v>
      </c>
      <c r="C2376" s="79" t="s">
        <v>423</v>
      </c>
      <c r="D2376" s="79" t="s">
        <v>5530</v>
      </c>
    </row>
    <row r="2377" spans="1:4" x14ac:dyDescent="0.2">
      <c r="A2377" s="79" t="s">
        <v>2129</v>
      </c>
      <c r="B2377" s="79" t="s">
        <v>2138</v>
      </c>
      <c r="C2377" s="79" t="s">
        <v>2139</v>
      </c>
      <c r="D2377" s="79" t="s">
        <v>5531</v>
      </c>
    </row>
    <row r="2378" spans="1:4" x14ac:dyDescent="0.2">
      <c r="A2378" s="79" t="s">
        <v>2129</v>
      </c>
      <c r="B2378" s="79" t="s">
        <v>2138</v>
      </c>
      <c r="C2378" s="79" t="s">
        <v>2140</v>
      </c>
      <c r="D2378" s="79" t="s">
        <v>5532</v>
      </c>
    </row>
    <row r="2379" spans="1:4" x14ac:dyDescent="0.2">
      <c r="A2379" s="79" t="s">
        <v>2129</v>
      </c>
      <c r="B2379" s="79" t="s">
        <v>2138</v>
      </c>
      <c r="C2379" s="79" t="s">
        <v>423</v>
      </c>
      <c r="D2379" s="79" t="s">
        <v>5533</v>
      </c>
    </row>
    <row r="2380" spans="1:4" x14ac:dyDescent="0.2">
      <c r="A2380" s="79" t="s">
        <v>2129</v>
      </c>
      <c r="B2380" s="79" t="s">
        <v>2141</v>
      </c>
      <c r="C2380" s="79" t="s">
        <v>2142</v>
      </c>
      <c r="D2380" s="79" t="s">
        <v>5534</v>
      </c>
    </row>
    <row r="2381" spans="1:4" x14ac:dyDescent="0.2">
      <c r="A2381" s="79" t="s">
        <v>2129</v>
      </c>
      <c r="B2381" s="79" t="s">
        <v>2141</v>
      </c>
      <c r="C2381" s="79" t="s">
        <v>884</v>
      </c>
      <c r="D2381" s="79" t="s">
        <v>5535</v>
      </c>
    </row>
    <row r="2382" spans="1:4" x14ac:dyDescent="0.2">
      <c r="A2382" s="79" t="s">
        <v>2129</v>
      </c>
      <c r="B2382" s="79" t="s">
        <v>2141</v>
      </c>
      <c r="C2382" s="79" t="s">
        <v>423</v>
      </c>
      <c r="D2382" s="79" t="s">
        <v>5536</v>
      </c>
    </row>
    <row r="2383" spans="1:4" x14ac:dyDescent="0.2">
      <c r="A2383" s="79" t="s">
        <v>2129</v>
      </c>
      <c r="B2383" s="79" t="s">
        <v>2143</v>
      </c>
      <c r="C2383" s="79" t="s">
        <v>2132</v>
      </c>
      <c r="D2383" s="79" t="s">
        <v>5537</v>
      </c>
    </row>
    <row r="2384" spans="1:4" x14ac:dyDescent="0.2">
      <c r="A2384" s="79" t="s">
        <v>2129</v>
      </c>
      <c r="B2384" s="79" t="s">
        <v>2143</v>
      </c>
      <c r="C2384" s="79" t="s">
        <v>423</v>
      </c>
      <c r="D2384" s="79" t="s">
        <v>5538</v>
      </c>
    </row>
    <row r="2385" spans="1:4" x14ac:dyDescent="0.2">
      <c r="A2385" s="79" t="s">
        <v>2129</v>
      </c>
      <c r="B2385" s="79" t="s">
        <v>2144</v>
      </c>
      <c r="C2385" s="79" t="s">
        <v>2145</v>
      </c>
      <c r="D2385" s="79" t="s">
        <v>5539</v>
      </c>
    </row>
    <row r="2386" spans="1:4" x14ac:dyDescent="0.2">
      <c r="A2386" s="79" t="s">
        <v>2129</v>
      </c>
      <c r="B2386" s="79" t="s">
        <v>2144</v>
      </c>
      <c r="C2386" s="79" t="s">
        <v>423</v>
      </c>
      <c r="D2386" s="79" t="s">
        <v>5540</v>
      </c>
    </row>
    <row r="2387" spans="1:4" x14ac:dyDescent="0.2">
      <c r="A2387" s="79" t="s">
        <v>2129</v>
      </c>
      <c r="B2387" s="79" t="s">
        <v>2146</v>
      </c>
      <c r="C2387" s="79" t="s">
        <v>423</v>
      </c>
      <c r="D2387" s="79" t="s">
        <v>5541</v>
      </c>
    </row>
    <row r="2388" spans="1:4" x14ac:dyDescent="0.2">
      <c r="A2388" s="79" t="s">
        <v>2129</v>
      </c>
      <c r="B2388" s="79" t="s">
        <v>2147</v>
      </c>
      <c r="C2388" s="79" t="s">
        <v>2142</v>
      </c>
      <c r="D2388" s="79" t="s">
        <v>5542</v>
      </c>
    </row>
    <row r="2389" spans="1:4" x14ac:dyDescent="0.2">
      <c r="A2389" s="79" t="s">
        <v>2129</v>
      </c>
      <c r="B2389" s="79" t="s">
        <v>2147</v>
      </c>
      <c r="C2389" s="79" t="s">
        <v>884</v>
      </c>
      <c r="D2389" s="79" t="s">
        <v>5543</v>
      </c>
    </row>
    <row r="2390" spans="1:4" x14ac:dyDescent="0.2">
      <c r="A2390" s="79" t="s">
        <v>2129</v>
      </c>
      <c r="B2390" s="79" t="s">
        <v>423</v>
      </c>
      <c r="C2390" s="79" t="s">
        <v>423</v>
      </c>
      <c r="D2390" s="79" t="s">
        <v>5544</v>
      </c>
    </row>
    <row r="2391" spans="1:4" x14ac:dyDescent="0.2">
      <c r="A2391" s="79" t="s">
        <v>2148</v>
      </c>
      <c r="B2391" s="79"/>
      <c r="C2391" s="79"/>
      <c r="D2391" s="79" t="s">
        <v>2148</v>
      </c>
    </row>
    <row r="2392" spans="1:4" x14ac:dyDescent="0.2">
      <c r="A2392" s="79" t="s">
        <v>2148</v>
      </c>
      <c r="B2392" s="79" t="s">
        <v>2149</v>
      </c>
      <c r="C2392" s="79"/>
      <c r="D2392" s="79" t="s">
        <v>5545</v>
      </c>
    </row>
    <row r="2393" spans="1:4" x14ac:dyDescent="0.2">
      <c r="A2393" s="79" t="s">
        <v>2148</v>
      </c>
      <c r="B2393" s="79" t="s">
        <v>2149</v>
      </c>
      <c r="C2393" s="79" t="s">
        <v>2150</v>
      </c>
      <c r="D2393" s="79" t="s">
        <v>5546</v>
      </c>
    </row>
    <row r="2394" spans="1:4" x14ac:dyDescent="0.2">
      <c r="A2394" s="79" t="s">
        <v>2148</v>
      </c>
      <c r="B2394" s="79" t="s">
        <v>2149</v>
      </c>
      <c r="C2394" s="79" t="s">
        <v>2151</v>
      </c>
      <c r="D2394" s="79" t="s">
        <v>5547</v>
      </c>
    </row>
    <row r="2395" spans="1:4" x14ac:dyDescent="0.2">
      <c r="A2395" s="79" t="s">
        <v>2148</v>
      </c>
      <c r="B2395" s="79" t="s">
        <v>2149</v>
      </c>
      <c r="C2395" s="79" t="s">
        <v>2152</v>
      </c>
      <c r="D2395" s="79" t="s">
        <v>5548</v>
      </c>
    </row>
    <row r="2396" spans="1:4" x14ac:dyDescent="0.2">
      <c r="A2396" s="79" t="s">
        <v>2148</v>
      </c>
      <c r="B2396" s="79" t="s">
        <v>2149</v>
      </c>
      <c r="C2396" s="79" t="s">
        <v>2153</v>
      </c>
      <c r="D2396" s="79" t="s">
        <v>5549</v>
      </c>
    </row>
    <row r="2397" spans="1:4" x14ac:dyDescent="0.2">
      <c r="A2397" s="79" t="s">
        <v>2148</v>
      </c>
      <c r="B2397" s="79" t="s">
        <v>2149</v>
      </c>
      <c r="C2397" s="79" t="s">
        <v>2154</v>
      </c>
      <c r="D2397" s="79" t="s">
        <v>5550</v>
      </c>
    </row>
    <row r="2398" spans="1:4" x14ac:dyDescent="0.2">
      <c r="A2398" s="79" t="s">
        <v>2148</v>
      </c>
      <c r="B2398" s="79" t="s">
        <v>2149</v>
      </c>
      <c r="C2398" s="79" t="s">
        <v>2155</v>
      </c>
      <c r="D2398" s="79" t="s">
        <v>5551</v>
      </c>
    </row>
    <row r="2399" spans="1:4" x14ac:dyDescent="0.2">
      <c r="A2399" s="79" t="s">
        <v>2148</v>
      </c>
      <c r="B2399" s="79" t="s">
        <v>2149</v>
      </c>
      <c r="C2399" s="79" t="s">
        <v>2156</v>
      </c>
      <c r="D2399" s="79" t="s">
        <v>5552</v>
      </c>
    </row>
    <row r="2400" spans="1:4" x14ac:dyDescent="0.2">
      <c r="A2400" s="79" t="s">
        <v>2148</v>
      </c>
      <c r="B2400" s="79" t="s">
        <v>2149</v>
      </c>
      <c r="C2400" s="79" t="s">
        <v>2157</v>
      </c>
      <c r="D2400" s="79" t="s">
        <v>5553</v>
      </c>
    </row>
    <row r="2401" spans="1:4" x14ac:dyDescent="0.2">
      <c r="A2401" s="79" t="s">
        <v>2148</v>
      </c>
      <c r="B2401" s="79" t="s">
        <v>2149</v>
      </c>
      <c r="C2401" s="79" t="s">
        <v>423</v>
      </c>
      <c r="D2401" s="79" t="s">
        <v>5554</v>
      </c>
    </row>
    <row r="2402" spans="1:4" x14ac:dyDescent="0.2">
      <c r="A2402" s="79" t="s">
        <v>2148</v>
      </c>
      <c r="B2402" s="79" t="s">
        <v>2149</v>
      </c>
      <c r="C2402" s="79" t="s">
        <v>2158</v>
      </c>
      <c r="D2402" s="79" t="s">
        <v>5555</v>
      </c>
    </row>
    <row r="2403" spans="1:4" x14ac:dyDescent="0.2">
      <c r="A2403" s="79" t="s">
        <v>2148</v>
      </c>
      <c r="B2403" s="79" t="s">
        <v>2159</v>
      </c>
      <c r="C2403" s="79" t="s">
        <v>2160</v>
      </c>
      <c r="D2403" s="79" t="s">
        <v>5556</v>
      </c>
    </row>
    <row r="2404" spans="1:4" x14ac:dyDescent="0.2">
      <c r="A2404" s="79" t="s">
        <v>2148</v>
      </c>
      <c r="B2404" s="79" t="s">
        <v>2159</v>
      </c>
      <c r="C2404" s="79" t="s">
        <v>2811</v>
      </c>
      <c r="D2404" s="79" t="s">
        <v>5557</v>
      </c>
    </row>
    <row r="2405" spans="1:4" x14ac:dyDescent="0.2">
      <c r="A2405" s="79" t="s">
        <v>2148</v>
      </c>
      <c r="B2405" s="79" t="s">
        <v>2159</v>
      </c>
      <c r="C2405" s="79" t="s">
        <v>2161</v>
      </c>
      <c r="D2405" s="79" t="s">
        <v>5558</v>
      </c>
    </row>
    <row r="2406" spans="1:4" x14ac:dyDescent="0.2">
      <c r="A2406" s="79" t="s">
        <v>2148</v>
      </c>
      <c r="B2406" s="79" t="s">
        <v>2159</v>
      </c>
      <c r="C2406" s="79" t="s">
        <v>423</v>
      </c>
      <c r="D2406" s="79" t="s">
        <v>5559</v>
      </c>
    </row>
    <row r="2407" spans="1:4" x14ac:dyDescent="0.2">
      <c r="A2407" s="79" t="s">
        <v>2148</v>
      </c>
      <c r="B2407" s="79" t="s">
        <v>2162</v>
      </c>
      <c r="C2407" s="79"/>
      <c r="D2407" s="79" t="s">
        <v>6398</v>
      </c>
    </row>
    <row r="2408" spans="1:4" x14ac:dyDescent="0.2">
      <c r="A2408" s="79" t="s">
        <v>2148</v>
      </c>
      <c r="B2408" s="79" t="s">
        <v>2162</v>
      </c>
      <c r="C2408" s="79" t="s">
        <v>2163</v>
      </c>
      <c r="D2408" s="79" t="s">
        <v>5560</v>
      </c>
    </row>
    <row r="2409" spans="1:4" x14ac:dyDescent="0.2">
      <c r="A2409" s="79" t="s">
        <v>2148</v>
      </c>
      <c r="B2409" s="79" t="s">
        <v>2162</v>
      </c>
      <c r="C2409" s="79" t="s">
        <v>2164</v>
      </c>
      <c r="D2409" s="79" t="s">
        <v>5561</v>
      </c>
    </row>
    <row r="2410" spans="1:4" x14ac:dyDescent="0.2">
      <c r="A2410" s="79" t="s">
        <v>2148</v>
      </c>
      <c r="B2410" s="79" t="s">
        <v>2162</v>
      </c>
      <c r="C2410" s="79" t="s">
        <v>2165</v>
      </c>
      <c r="D2410" s="79" t="s">
        <v>5562</v>
      </c>
    </row>
    <row r="2411" spans="1:4" x14ac:dyDescent="0.2">
      <c r="A2411" s="79" t="s">
        <v>2148</v>
      </c>
      <c r="B2411" s="79" t="s">
        <v>2162</v>
      </c>
      <c r="C2411" s="79" t="s">
        <v>2166</v>
      </c>
      <c r="D2411" s="79" t="s">
        <v>5563</v>
      </c>
    </row>
    <row r="2412" spans="1:4" x14ac:dyDescent="0.2">
      <c r="A2412" s="79" t="s">
        <v>2148</v>
      </c>
      <c r="B2412" s="79" t="s">
        <v>2162</v>
      </c>
      <c r="C2412" s="79" t="s">
        <v>2167</v>
      </c>
      <c r="D2412" s="79" t="s">
        <v>5564</v>
      </c>
    </row>
    <row r="2413" spans="1:4" x14ac:dyDescent="0.2">
      <c r="A2413" s="79" t="s">
        <v>2148</v>
      </c>
      <c r="B2413" s="79" t="s">
        <v>2162</v>
      </c>
      <c r="C2413" s="79" t="s">
        <v>2168</v>
      </c>
      <c r="D2413" s="79" t="s">
        <v>5565</v>
      </c>
    </row>
    <row r="2414" spans="1:4" x14ac:dyDescent="0.2">
      <c r="A2414" s="79" t="s">
        <v>2148</v>
      </c>
      <c r="B2414" s="79" t="s">
        <v>2162</v>
      </c>
      <c r="C2414" s="79" t="s">
        <v>423</v>
      </c>
      <c r="D2414" s="79" t="s">
        <v>5566</v>
      </c>
    </row>
    <row r="2415" spans="1:4" x14ac:dyDescent="0.2">
      <c r="A2415" s="79" t="s">
        <v>2148</v>
      </c>
      <c r="B2415" s="79" t="s">
        <v>2169</v>
      </c>
      <c r="C2415" s="79" t="s">
        <v>2170</v>
      </c>
      <c r="D2415" s="79" t="s">
        <v>5567</v>
      </c>
    </row>
    <row r="2416" spans="1:4" x14ac:dyDescent="0.2">
      <c r="A2416" s="79" t="s">
        <v>2148</v>
      </c>
      <c r="B2416" s="79" t="s">
        <v>2169</v>
      </c>
      <c r="C2416" s="79" t="s">
        <v>2171</v>
      </c>
      <c r="D2416" s="79" t="s">
        <v>5568</v>
      </c>
    </row>
    <row r="2417" spans="1:4" x14ac:dyDescent="0.2">
      <c r="A2417" s="79" t="s">
        <v>2148</v>
      </c>
      <c r="B2417" s="79" t="s">
        <v>2169</v>
      </c>
      <c r="C2417" s="79" t="s">
        <v>423</v>
      </c>
      <c r="D2417" s="79" t="s">
        <v>5569</v>
      </c>
    </row>
    <row r="2418" spans="1:4" x14ac:dyDescent="0.2">
      <c r="A2418" s="79" t="s">
        <v>2148</v>
      </c>
      <c r="B2418" s="79" t="s">
        <v>2169</v>
      </c>
      <c r="C2418" s="79" t="s">
        <v>2172</v>
      </c>
      <c r="D2418" s="79" t="s">
        <v>5570</v>
      </c>
    </row>
    <row r="2419" spans="1:4" x14ac:dyDescent="0.2">
      <c r="A2419" s="79" t="s">
        <v>2148</v>
      </c>
      <c r="B2419" s="79" t="s">
        <v>2173</v>
      </c>
      <c r="C2419" s="79" t="s">
        <v>2174</v>
      </c>
      <c r="D2419" s="79" t="s">
        <v>5571</v>
      </c>
    </row>
    <row r="2420" spans="1:4" x14ac:dyDescent="0.2">
      <c r="A2420" s="79" t="s">
        <v>2148</v>
      </c>
      <c r="B2420" s="79" t="s">
        <v>2173</v>
      </c>
      <c r="C2420" s="79" t="s">
        <v>2175</v>
      </c>
      <c r="D2420" s="79" t="s">
        <v>5572</v>
      </c>
    </row>
    <row r="2421" spans="1:4" x14ac:dyDescent="0.2">
      <c r="A2421" s="79" t="s">
        <v>2148</v>
      </c>
      <c r="B2421" s="79" t="s">
        <v>2173</v>
      </c>
      <c r="C2421" s="79" t="s">
        <v>2176</v>
      </c>
      <c r="D2421" s="79" t="s">
        <v>5573</v>
      </c>
    </row>
    <row r="2422" spans="1:4" x14ac:dyDescent="0.2">
      <c r="A2422" s="79" t="s">
        <v>2148</v>
      </c>
      <c r="B2422" s="79" t="s">
        <v>2173</v>
      </c>
      <c r="C2422" s="79" t="s">
        <v>2177</v>
      </c>
      <c r="D2422" s="79" t="s">
        <v>5574</v>
      </c>
    </row>
    <row r="2423" spans="1:4" x14ac:dyDescent="0.2">
      <c r="A2423" s="79" t="s">
        <v>2148</v>
      </c>
      <c r="B2423" s="79" t="s">
        <v>2173</v>
      </c>
      <c r="C2423" s="79" t="s">
        <v>2178</v>
      </c>
      <c r="D2423" s="79" t="s">
        <v>5575</v>
      </c>
    </row>
    <row r="2424" spans="1:4" x14ac:dyDescent="0.2">
      <c r="A2424" s="79" t="s">
        <v>2148</v>
      </c>
      <c r="B2424" s="79" t="s">
        <v>2173</v>
      </c>
      <c r="C2424" s="79" t="s">
        <v>1520</v>
      </c>
      <c r="D2424" s="79" t="s">
        <v>5576</v>
      </c>
    </row>
    <row r="2425" spans="1:4" x14ac:dyDescent="0.2">
      <c r="A2425" s="79" t="s">
        <v>2148</v>
      </c>
      <c r="B2425" s="79" t="s">
        <v>2173</v>
      </c>
      <c r="C2425" s="79" t="s">
        <v>423</v>
      </c>
      <c r="D2425" s="79" t="s">
        <v>5577</v>
      </c>
    </row>
    <row r="2426" spans="1:4" x14ac:dyDescent="0.2">
      <c r="A2426" s="79" t="s">
        <v>2148</v>
      </c>
      <c r="B2426" s="79" t="s">
        <v>2179</v>
      </c>
      <c r="C2426" s="79" t="s">
        <v>2180</v>
      </c>
      <c r="D2426" s="79" t="s">
        <v>5578</v>
      </c>
    </row>
    <row r="2427" spans="1:4" x14ac:dyDescent="0.2">
      <c r="A2427" s="79" t="s">
        <v>2148</v>
      </c>
      <c r="B2427" s="79" t="s">
        <v>2179</v>
      </c>
      <c r="C2427" s="79" t="s">
        <v>2181</v>
      </c>
      <c r="D2427" s="79" t="s">
        <v>5579</v>
      </c>
    </row>
    <row r="2428" spans="1:4" x14ac:dyDescent="0.2">
      <c r="A2428" s="79" t="s">
        <v>2148</v>
      </c>
      <c r="B2428" s="79" t="s">
        <v>2179</v>
      </c>
      <c r="C2428" s="79" t="s">
        <v>423</v>
      </c>
      <c r="D2428" s="79" t="s">
        <v>5580</v>
      </c>
    </row>
    <row r="2429" spans="1:4" x14ac:dyDescent="0.2">
      <c r="A2429" s="79" t="s">
        <v>2148</v>
      </c>
      <c r="B2429" s="79" t="s">
        <v>1277</v>
      </c>
      <c r="C2429" s="79" t="s">
        <v>423</v>
      </c>
      <c r="D2429" s="79" t="s">
        <v>5581</v>
      </c>
    </row>
    <row r="2430" spans="1:4" x14ac:dyDescent="0.2">
      <c r="A2430" s="79" t="s">
        <v>2148</v>
      </c>
      <c r="B2430" s="79" t="s">
        <v>1277</v>
      </c>
      <c r="C2430" s="79" t="s">
        <v>2182</v>
      </c>
      <c r="D2430" s="79" t="s">
        <v>5582</v>
      </c>
    </row>
    <row r="2431" spans="1:4" x14ac:dyDescent="0.2">
      <c r="A2431" s="79" t="s">
        <v>2148</v>
      </c>
      <c r="B2431" s="79" t="s">
        <v>423</v>
      </c>
      <c r="C2431" s="79" t="s">
        <v>423</v>
      </c>
      <c r="D2431" s="79" t="s">
        <v>5583</v>
      </c>
    </row>
    <row r="2432" spans="1:4" x14ac:dyDescent="0.2">
      <c r="A2432" s="79" t="s">
        <v>2183</v>
      </c>
      <c r="B2432" s="79"/>
      <c r="C2432" s="79"/>
      <c r="D2432" s="79" t="s">
        <v>2183</v>
      </c>
    </row>
    <row r="2433" spans="1:4" x14ac:dyDescent="0.2">
      <c r="A2433" s="79" t="s">
        <v>2183</v>
      </c>
      <c r="B2433" s="79" t="s">
        <v>2184</v>
      </c>
      <c r="C2433" s="79"/>
      <c r="D2433" s="79" t="s">
        <v>5584</v>
      </c>
    </row>
    <row r="2434" spans="1:4" x14ac:dyDescent="0.2">
      <c r="A2434" s="79" t="s">
        <v>2183</v>
      </c>
      <c r="B2434" s="79" t="s">
        <v>2184</v>
      </c>
      <c r="C2434" s="79" t="s">
        <v>2185</v>
      </c>
      <c r="D2434" s="79" t="s">
        <v>5585</v>
      </c>
    </row>
    <row r="2435" spans="1:4" x14ac:dyDescent="0.2">
      <c r="A2435" s="79" t="s">
        <v>2183</v>
      </c>
      <c r="B2435" s="79" t="s">
        <v>2184</v>
      </c>
      <c r="C2435" s="79" t="s">
        <v>2186</v>
      </c>
      <c r="D2435" s="79" t="s">
        <v>5586</v>
      </c>
    </row>
    <row r="2436" spans="1:4" x14ac:dyDescent="0.2">
      <c r="A2436" s="79" t="s">
        <v>2183</v>
      </c>
      <c r="B2436" s="79" t="s">
        <v>2184</v>
      </c>
      <c r="C2436" s="79" t="s">
        <v>423</v>
      </c>
      <c r="D2436" s="79" t="s">
        <v>5587</v>
      </c>
    </row>
    <row r="2437" spans="1:4" x14ac:dyDescent="0.2">
      <c r="A2437" s="79" t="s">
        <v>2183</v>
      </c>
      <c r="B2437" s="79" t="s">
        <v>2184</v>
      </c>
      <c r="C2437" s="79" t="s">
        <v>2187</v>
      </c>
      <c r="D2437" s="79" t="s">
        <v>5588</v>
      </c>
    </row>
    <row r="2438" spans="1:4" x14ac:dyDescent="0.2">
      <c r="A2438" s="79" t="s">
        <v>2183</v>
      </c>
      <c r="B2438" s="79" t="s">
        <v>795</v>
      </c>
      <c r="C2438" s="79"/>
      <c r="D2438" s="79" t="s">
        <v>5589</v>
      </c>
    </row>
    <row r="2439" spans="1:4" x14ac:dyDescent="0.2">
      <c r="A2439" s="79" t="s">
        <v>2183</v>
      </c>
      <c r="B2439" s="79" t="s">
        <v>795</v>
      </c>
      <c r="C2439" s="79" t="s">
        <v>2188</v>
      </c>
      <c r="D2439" s="79" t="s">
        <v>5590</v>
      </c>
    </row>
    <row r="2440" spans="1:4" x14ac:dyDescent="0.2">
      <c r="A2440" s="79" t="s">
        <v>2183</v>
      </c>
      <c r="B2440" s="79" t="s">
        <v>795</v>
      </c>
      <c r="C2440" s="79" t="s">
        <v>733</v>
      </c>
      <c r="D2440" s="79" t="s">
        <v>5591</v>
      </c>
    </row>
    <row r="2441" spans="1:4" x14ac:dyDescent="0.2">
      <c r="A2441" s="79" t="s">
        <v>2183</v>
      </c>
      <c r="B2441" s="79" t="s">
        <v>795</v>
      </c>
      <c r="C2441" s="79" t="s">
        <v>423</v>
      </c>
      <c r="D2441" s="79" t="s">
        <v>5592</v>
      </c>
    </row>
    <row r="2442" spans="1:4" x14ac:dyDescent="0.2">
      <c r="A2442" s="79" t="s">
        <v>2183</v>
      </c>
      <c r="B2442" s="79" t="s">
        <v>431</v>
      </c>
      <c r="C2442" s="79" t="s">
        <v>2189</v>
      </c>
      <c r="D2442" s="79" t="s">
        <v>5593</v>
      </c>
    </row>
    <row r="2443" spans="1:4" x14ac:dyDescent="0.2">
      <c r="A2443" s="79" t="s">
        <v>2183</v>
      </c>
      <c r="B2443" s="79" t="s">
        <v>431</v>
      </c>
      <c r="C2443" s="79" t="s">
        <v>423</v>
      </c>
      <c r="D2443" s="79" t="s">
        <v>5594</v>
      </c>
    </row>
    <row r="2444" spans="1:4" x14ac:dyDescent="0.2">
      <c r="A2444" s="79" t="s">
        <v>2183</v>
      </c>
      <c r="B2444" s="79" t="s">
        <v>522</v>
      </c>
      <c r="C2444" s="79" t="s">
        <v>2190</v>
      </c>
      <c r="D2444" s="79" t="s">
        <v>5595</v>
      </c>
    </row>
    <row r="2445" spans="1:4" x14ac:dyDescent="0.2">
      <c r="A2445" s="79" t="s">
        <v>2183</v>
      </c>
      <c r="B2445" s="79" t="s">
        <v>522</v>
      </c>
      <c r="C2445" s="79" t="s">
        <v>2191</v>
      </c>
      <c r="D2445" s="79" t="s">
        <v>5596</v>
      </c>
    </row>
    <row r="2446" spans="1:4" x14ac:dyDescent="0.2">
      <c r="A2446" s="79" t="s">
        <v>2183</v>
      </c>
      <c r="B2446" s="79" t="s">
        <v>522</v>
      </c>
      <c r="C2446" s="79" t="s">
        <v>2192</v>
      </c>
      <c r="D2446" s="79" t="s">
        <v>5597</v>
      </c>
    </row>
    <row r="2447" spans="1:4" x14ac:dyDescent="0.2">
      <c r="A2447" s="79" t="s">
        <v>2183</v>
      </c>
      <c r="B2447" s="79" t="s">
        <v>522</v>
      </c>
      <c r="C2447" s="79" t="s">
        <v>423</v>
      </c>
      <c r="D2447" s="79" t="s">
        <v>5598</v>
      </c>
    </row>
    <row r="2448" spans="1:4" x14ac:dyDescent="0.2">
      <c r="A2448" s="79" t="s">
        <v>2183</v>
      </c>
      <c r="B2448" s="79" t="s">
        <v>522</v>
      </c>
      <c r="C2448" s="79" t="s">
        <v>487</v>
      </c>
      <c r="D2448" s="79" t="s">
        <v>5599</v>
      </c>
    </row>
    <row r="2449" spans="1:4" x14ac:dyDescent="0.2">
      <c r="A2449" s="79" t="s">
        <v>2183</v>
      </c>
      <c r="B2449" s="79" t="s">
        <v>604</v>
      </c>
      <c r="C2449" s="79" t="s">
        <v>2193</v>
      </c>
      <c r="D2449" s="79" t="s">
        <v>5600</v>
      </c>
    </row>
    <row r="2450" spans="1:4" x14ac:dyDescent="0.2">
      <c r="A2450" s="79" t="s">
        <v>2183</v>
      </c>
      <c r="B2450" s="79" t="s">
        <v>604</v>
      </c>
      <c r="C2450" s="79" t="s">
        <v>2194</v>
      </c>
      <c r="D2450" s="79" t="s">
        <v>5601</v>
      </c>
    </row>
    <row r="2451" spans="1:4" x14ac:dyDescent="0.2">
      <c r="A2451" s="79" t="s">
        <v>2183</v>
      </c>
      <c r="B2451" s="79" t="s">
        <v>604</v>
      </c>
      <c r="C2451" s="79" t="s">
        <v>423</v>
      </c>
      <c r="D2451" s="79" t="s">
        <v>5602</v>
      </c>
    </row>
    <row r="2452" spans="1:4" x14ac:dyDescent="0.2">
      <c r="A2452" s="79" t="s">
        <v>2183</v>
      </c>
      <c r="B2452" s="79" t="s">
        <v>423</v>
      </c>
      <c r="C2452" s="79" t="s">
        <v>423</v>
      </c>
      <c r="D2452" s="79" t="s">
        <v>5603</v>
      </c>
    </row>
    <row r="2453" spans="1:4" x14ac:dyDescent="0.2">
      <c r="A2453" s="79" t="s">
        <v>2195</v>
      </c>
      <c r="B2453" s="79" t="s">
        <v>435</v>
      </c>
      <c r="C2453" s="79"/>
      <c r="D2453" s="79" t="s">
        <v>5604</v>
      </c>
    </row>
    <row r="2454" spans="1:4" x14ac:dyDescent="0.2">
      <c r="A2454" s="79" t="s">
        <v>2195</v>
      </c>
      <c r="B2454" s="79" t="s">
        <v>435</v>
      </c>
      <c r="C2454" s="79" t="s">
        <v>2196</v>
      </c>
      <c r="D2454" s="79" t="s">
        <v>5605</v>
      </c>
    </row>
    <row r="2455" spans="1:4" x14ac:dyDescent="0.2">
      <c r="A2455" s="79" t="s">
        <v>2195</v>
      </c>
      <c r="B2455" s="79" t="s">
        <v>435</v>
      </c>
      <c r="C2455" s="79" t="s">
        <v>2197</v>
      </c>
      <c r="D2455" s="79" t="s">
        <v>5606</v>
      </c>
    </row>
    <row r="2456" spans="1:4" x14ac:dyDescent="0.2">
      <c r="A2456" s="79" t="s">
        <v>2195</v>
      </c>
      <c r="B2456" s="79" t="s">
        <v>435</v>
      </c>
      <c r="C2456" s="79" t="s">
        <v>423</v>
      </c>
      <c r="D2456" s="79" t="s">
        <v>5607</v>
      </c>
    </row>
    <row r="2457" spans="1:4" x14ac:dyDescent="0.2">
      <c r="A2457" s="79" t="s">
        <v>2195</v>
      </c>
      <c r="B2457" s="79" t="s">
        <v>2198</v>
      </c>
      <c r="C2457" s="79" t="s">
        <v>1159</v>
      </c>
      <c r="D2457" s="79" t="s">
        <v>5608</v>
      </c>
    </row>
    <row r="2458" spans="1:4" x14ac:dyDescent="0.2">
      <c r="A2458" s="79" t="s">
        <v>2195</v>
      </c>
      <c r="B2458" s="79" t="s">
        <v>2198</v>
      </c>
      <c r="C2458" s="79" t="s">
        <v>2199</v>
      </c>
      <c r="D2458" s="79" t="s">
        <v>5609</v>
      </c>
    </row>
    <row r="2459" spans="1:4" x14ac:dyDescent="0.2">
      <c r="A2459" s="79" t="s">
        <v>2195</v>
      </c>
      <c r="B2459" s="79" t="s">
        <v>2200</v>
      </c>
      <c r="C2459" s="79" t="s">
        <v>2775</v>
      </c>
      <c r="D2459" s="79" t="s">
        <v>5610</v>
      </c>
    </row>
    <row r="2460" spans="1:4" x14ac:dyDescent="0.2">
      <c r="A2460" s="79" t="s">
        <v>2195</v>
      </c>
      <c r="B2460" s="79" t="s">
        <v>2200</v>
      </c>
      <c r="C2460" s="79" t="s">
        <v>2201</v>
      </c>
      <c r="D2460" s="79" t="s">
        <v>5611</v>
      </c>
    </row>
    <row r="2461" spans="1:4" x14ac:dyDescent="0.2">
      <c r="A2461" s="79" t="s">
        <v>2195</v>
      </c>
      <c r="B2461" s="79" t="s">
        <v>2200</v>
      </c>
      <c r="C2461" s="79" t="s">
        <v>423</v>
      </c>
      <c r="D2461" s="79" t="s">
        <v>5612</v>
      </c>
    </row>
    <row r="2462" spans="1:4" x14ac:dyDescent="0.2">
      <c r="A2462" s="79" t="s">
        <v>2195</v>
      </c>
      <c r="B2462" s="79" t="s">
        <v>2200</v>
      </c>
      <c r="C2462" s="79" t="s">
        <v>2202</v>
      </c>
      <c r="D2462" s="79" t="s">
        <v>5613</v>
      </c>
    </row>
    <row r="2463" spans="1:4" x14ac:dyDescent="0.2">
      <c r="A2463" s="79" t="s">
        <v>2195</v>
      </c>
      <c r="B2463" s="79" t="s">
        <v>1171</v>
      </c>
      <c r="C2463" s="79" t="s">
        <v>1160</v>
      </c>
      <c r="D2463" s="79" t="s">
        <v>5614</v>
      </c>
    </row>
    <row r="2464" spans="1:4" x14ac:dyDescent="0.2">
      <c r="A2464" s="79" t="s">
        <v>2195</v>
      </c>
      <c r="B2464" s="79" t="s">
        <v>1171</v>
      </c>
      <c r="C2464" s="79" t="s">
        <v>2203</v>
      </c>
      <c r="D2464" s="79" t="s">
        <v>5615</v>
      </c>
    </row>
    <row r="2465" spans="1:4" x14ac:dyDescent="0.2">
      <c r="A2465" s="79" t="s">
        <v>2195</v>
      </c>
      <c r="B2465" s="79" t="s">
        <v>1171</v>
      </c>
      <c r="C2465" s="79" t="s">
        <v>2204</v>
      </c>
      <c r="D2465" s="79" t="s">
        <v>5616</v>
      </c>
    </row>
    <row r="2466" spans="1:4" x14ac:dyDescent="0.2">
      <c r="A2466" s="79" t="s">
        <v>2195</v>
      </c>
      <c r="B2466" s="79" t="s">
        <v>1171</v>
      </c>
      <c r="C2466" s="79" t="s">
        <v>423</v>
      </c>
      <c r="D2466" s="79" t="s">
        <v>5617</v>
      </c>
    </row>
    <row r="2467" spans="1:4" x14ac:dyDescent="0.2">
      <c r="A2467" s="79" t="s">
        <v>2195</v>
      </c>
      <c r="B2467" s="79" t="s">
        <v>423</v>
      </c>
      <c r="C2467" s="79" t="s">
        <v>423</v>
      </c>
      <c r="D2467" s="79" t="s">
        <v>5618</v>
      </c>
    </row>
    <row r="2468" spans="1:4" x14ac:dyDescent="0.2">
      <c r="A2468" s="79" t="s">
        <v>2195</v>
      </c>
      <c r="B2468" s="79" t="s">
        <v>2205</v>
      </c>
      <c r="C2468" s="79" t="s">
        <v>2013</v>
      </c>
      <c r="D2468" s="79" t="s">
        <v>5619</v>
      </c>
    </row>
    <row r="2469" spans="1:4" x14ac:dyDescent="0.2">
      <c r="A2469" s="79" t="s">
        <v>2195</v>
      </c>
      <c r="B2469" s="79" t="s">
        <v>2205</v>
      </c>
      <c r="C2469" s="79" t="s">
        <v>2206</v>
      </c>
      <c r="D2469" s="79" t="s">
        <v>5620</v>
      </c>
    </row>
    <row r="2470" spans="1:4" x14ac:dyDescent="0.2">
      <c r="A2470" s="79" t="s">
        <v>2195</v>
      </c>
      <c r="B2470" s="79" t="s">
        <v>2205</v>
      </c>
      <c r="C2470" s="79" t="s">
        <v>423</v>
      </c>
      <c r="D2470" s="79" t="s">
        <v>5621</v>
      </c>
    </row>
    <row r="2471" spans="1:4" x14ac:dyDescent="0.2">
      <c r="A2471" s="79" t="s">
        <v>2195</v>
      </c>
      <c r="B2471" s="79" t="s">
        <v>2207</v>
      </c>
      <c r="C2471" s="79" t="s">
        <v>2208</v>
      </c>
      <c r="D2471" s="79" t="s">
        <v>5622</v>
      </c>
    </row>
    <row r="2472" spans="1:4" x14ac:dyDescent="0.2">
      <c r="A2472" s="79" t="s">
        <v>2209</v>
      </c>
      <c r="B2472" s="79"/>
      <c r="C2472" s="79"/>
      <c r="D2472" s="79" t="s">
        <v>2209</v>
      </c>
    </row>
    <row r="2473" spans="1:4" x14ac:dyDescent="0.2">
      <c r="A2473" s="79" t="s">
        <v>2209</v>
      </c>
      <c r="B2473" s="79" t="s">
        <v>2210</v>
      </c>
      <c r="C2473" s="79" t="s">
        <v>423</v>
      </c>
      <c r="D2473" s="79" t="s">
        <v>5623</v>
      </c>
    </row>
    <row r="2474" spans="1:4" x14ac:dyDescent="0.2">
      <c r="A2474" s="79" t="s">
        <v>2209</v>
      </c>
      <c r="B2474" s="79" t="s">
        <v>2211</v>
      </c>
      <c r="C2474" s="79" t="s">
        <v>423</v>
      </c>
      <c r="D2474" s="79" t="s">
        <v>5624</v>
      </c>
    </row>
    <row r="2475" spans="1:4" x14ac:dyDescent="0.2">
      <c r="A2475" s="79" t="s">
        <v>2209</v>
      </c>
      <c r="B2475" s="79" t="s">
        <v>2212</v>
      </c>
      <c r="C2475" s="79" t="s">
        <v>423</v>
      </c>
      <c r="D2475" s="79" t="s">
        <v>5625</v>
      </c>
    </row>
    <row r="2476" spans="1:4" x14ac:dyDescent="0.2">
      <c r="A2476" s="79" t="s">
        <v>2209</v>
      </c>
      <c r="B2476" s="79" t="s">
        <v>2213</v>
      </c>
      <c r="C2476" s="79" t="s">
        <v>423</v>
      </c>
      <c r="D2476" s="79" t="s">
        <v>5626</v>
      </c>
    </row>
    <row r="2477" spans="1:4" x14ac:dyDescent="0.2">
      <c r="A2477" s="79" t="s">
        <v>2209</v>
      </c>
      <c r="B2477" s="79" t="s">
        <v>423</v>
      </c>
      <c r="C2477" s="79" t="s">
        <v>423</v>
      </c>
      <c r="D2477" s="79" t="s">
        <v>5627</v>
      </c>
    </row>
    <row r="2478" spans="1:4" x14ac:dyDescent="0.2">
      <c r="A2478" s="79" t="s">
        <v>2214</v>
      </c>
      <c r="B2478" s="79"/>
      <c r="C2478" s="79"/>
      <c r="D2478" s="79" t="s">
        <v>2214</v>
      </c>
    </row>
    <row r="2479" spans="1:4" x14ac:dyDescent="0.2">
      <c r="A2479" s="79" t="s">
        <v>2214</v>
      </c>
      <c r="B2479" s="79" t="s">
        <v>2215</v>
      </c>
      <c r="C2479" s="79"/>
      <c r="D2479" s="79" t="s">
        <v>5628</v>
      </c>
    </row>
    <row r="2480" spans="1:4" x14ac:dyDescent="0.2">
      <c r="A2480" s="79" t="s">
        <v>2214</v>
      </c>
      <c r="B2480" s="79" t="s">
        <v>2215</v>
      </c>
      <c r="C2480" s="79" t="s">
        <v>2216</v>
      </c>
      <c r="D2480" s="79" t="s">
        <v>5629</v>
      </c>
    </row>
    <row r="2481" spans="1:4" x14ac:dyDescent="0.2">
      <c r="A2481" s="79" t="s">
        <v>2214</v>
      </c>
      <c r="B2481" s="79" t="s">
        <v>2215</v>
      </c>
      <c r="C2481" s="79" t="s">
        <v>2217</v>
      </c>
      <c r="D2481" s="79" t="s">
        <v>5630</v>
      </c>
    </row>
    <row r="2482" spans="1:4" x14ac:dyDescent="0.2">
      <c r="A2482" s="79" t="s">
        <v>2214</v>
      </c>
      <c r="B2482" s="79" t="s">
        <v>2215</v>
      </c>
      <c r="C2482" s="79" t="s">
        <v>423</v>
      </c>
      <c r="D2482" s="79" t="s">
        <v>5631</v>
      </c>
    </row>
    <row r="2483" spans="1:4" x14ac:dyDescent="0.2">
      <c r="A2483" s="79" t="s">
        <v>2214</v>
      </c>
      <c r="B2483" s="79" t="s">
        <v>2215</v>
      </c>
      <c r="C2483" s="79" t="s">
        <v>2218</v>
      </c>
      <c r="D2483" s="79" t="s">
        <v>5632</v>
      </c>
    </row>
    <row r="2484" spans="1:4" x14ac:dyDescent="0.2">
      <c r="A2484" s="79" t="s">
        <v>2214</v>
      </c>
      <c r="B2484" s="79" t="s">
        <v>2219</v>
      </c>
      <c r="C2484" s="79"/>
      <c r="D2484" s="79" t="s">
        <v>5633</v>
      </c>
    </row>
    <row r="2485" spans="1:4" x14ac:dyDescent="0.2">
      <c r="A2485" s="79" t="s">
        <v>2214</v>
      </c>
      <c r="B2485" s="79" t="s">
        <v>2219</v>
      </c>
      <c r="C2485" s="79" t="s">
        <v>1337</v>
      </c>
      <c r="D2485" s="79" t="s">
        <v>5634</v>
      </c>
    </row>
    <row r="2486" spans="1:4" x14ac:dyDescent="0.2">
      <c r="A2486" s="79" t="s">
        <v>2214</v>
      </c>
      <c r="B2486" s="79" t="s">
        <v>2219</v>
      </c>
      <c r="C2486" s="79" t="s">
        <v>2220</v>
      </c>
      <c r="D2486" s="79" t="s">
        <v>5635</v>
      </c>
    </row>
    <row r="2487" spans="1:4" x14ac:dyDescent="0.2">
      <c r="A2487" s="79" t="s">
        <v>2214</v>
      </c>
      <c r="B2487" s="79" t="s">
        <v>2219</v>
      </c>
      <c r="C2487" s="79" t="s">
        <v>2221</v>
      </c>
      <c r="D2487" s="79" t="s">
        <v>5636</v>
      </c>
    </row>
    <row r="2488" spans="1:4" x14ac:dyDescent="0.2">
      <c r="A2488" s="79" t="s">
        <v>2214</v>
      </c>
      <c r="B2488" s="79" t="s">
        <v>2219</v>
      </c>
      <c r="C2488" s="79" t="s">
        <v>431</v>
      </c>
      <c r="D2488" s="79" t="s">
        <v>5637</v>
      </c>
    </row>
    <row r="2489" spans="1:4" x14ac:dyDescent="0.2">
      <c r="A2489" s="79" t="s">
        <v>2214</v>
      </c>
      <c r="B2489" s="79" t="s">
        <v>2219</v>
      </c>
      <c r="C2489" s="79" t="s">
        <v>1808</v>
      </c>
      <c r="D2489" s="79" t="s">
        <v>5638</v>
      </c>
    </row>
    <row r="2490" spans="1:4" x14ac:dyDescent="0.2">
      <c r="A2490" s="79" t="s">
        <v>2214</v>
      </c>
      <c r="B2490" s="79" t="s">
        <v>2219</v>
      </c>
      <c r="C2490" s="79" t="s">
        <v>423</v>
      </c>
      <c r="D2490" s="79" t="s">
        <v>5639</v>
      </c>
    </row>
    <row r="2491" spans="1:4" x14ac:dyDescent="0.2">
      <c r="A2491" s="79" t="s">
        <v>2214</v>
      </c>
      <c r="B2491" s="79" t="s">
        <v>2219</v>
      </c>
      <c r="C2491" s="79" t="s">
        <v>2222</v>
      </c>
      <c r="D2491" s="79" t="s">
        <v>5640</v>
      </c>
    </row>
    <row r="2492" spans="1:4" x14ac:dyDescent="0.2">
      <c r="A2492" s="79" t="s">
        <v>2214</v>
      </c>
      <c r="B2492" s="79" t="s">
        <v>2223</v>
      </c>
      <c r="C2492" s="79"/>
      <c r="D2492" s="79" t="s">
        <v>5641</v>
      </c>
    </row>
    <row r="2493" spans="1:4" x14ac:dyDescent="0.2">
      <c r="A2493" s="79" t="s">
        <v>2214</v>
      </c>
      <c r="B2493" s="79" t="s">
        <v>2223</v>
      </c>
      <c r="C2493" s="79" t="s">
        <v>837</v>
      </c>
      <c r="D2493" s="79" t="s">
        <v>5642</v>
      </c>
    </row>
    <row r="2494" spans="1:4" x14ac:dyDescent="0.2">
      <c r="A2494" s="79" t="s">
        <v>2214</v>
      </c>
      <c r="B2494" s="79" t="s">
        <v>2223</v>
      </c>
      <c r="C2494" s="79" t="s">
        <v>1277</v>
      </c>
      <c r="D2494" s="79" t="s">
        <v>5643</v>
      </c>
    </row>
    <row r="2495" spans="1:4" x14ac:dyDescent="0.2">
      <c r="A2495" s="79" t="s">
        <v>2214</v>
      </c>
      <c r="B2495" s="79" t="s">
        <v>2223</v>
      </c>
      <c r="C2495" s="79" t="s">
        <v>604</v>
      </c>
      <c r="D2495" s="79" t="s">
        <v>5644</v>
      </c>
    </row>
    <row r="2496" spans="1:4" x14ac:dyDescent="0.2">
      <c r="A2496" s="79" t="s">
        <v>2214</v>
      </c>
      <c r="B2496" s="79" t="s">
        <v>2223</v>
      </c>
      <c r="C2496" s="79" t="s">
        <v>423</v>
      </c>
      <c r="D2496" s="79" t="s">
        <v>5645</v>
      </c>
    </row>
    <row r="2497" spans="1:4" x14ac:dyDescent="0.2">
      <c r="A2497" s="79" t="s">
        <v>2214</v>
      </c>
      <c r="B2497" s="79" t="s">
        <v>2224</v>
      </c>
      <c r="C2497" s="79"/>
      <c r="D2497" s="79" t="s">
        <v>5646</v>
      </c>
    </row>
    <row r="2498" spans="1:4" x14ac:dyDescent="0.2">
      <c r="A2498" s="79" t="s">
        <v>2214</v>
      </c>
      <c r="B2498" s="79" t="s">
        <v>2224</v>
      </c>
      <c r="C2498" s="79" t="s">
        <v>837</v>
      </c>
      <c r="D2498" s="79" t="s">
        <v>5647</v>
      </c>
    </row>
    <row r="2499" spans="1:4" x14ac:dyDescent="0.2">
      <c r="A2499" s="79" t="s">
        <v>2214</v>
      </c>
      <c r="B2499" s="79" t="s">
        <v>2224</v>
      </c>
      <c r="C2499" s="79" t="s">
        <v>1808</v>
      </c>
      <c r="D2499" s="79" t="s">
        <v>5648</v>
      </c>
    </row>
    <row r="2500" spans="1:4" x14ac:dyDescent="0.2">
      <c r="A2500" s="79" t="s">
        <v>2214</v>
      </c>
      <c r="B2500" s="79" t="s">
        <v>2224</v>
      </c>
      <c r="C2500" s="79" t="s">
        <v>1277</v>
      </c>
      <c r="D2500" s="79" t="s">
        <v>5649</v>
      </c>
    </row>
    <row r="2501" spans="1:4" x14ac:dyDescent="0.2">
      <c r="A2501" s="79" t="s">
        <v>2214</v>
      </c>
      <c r="B2501" s="79" t="s">
        <v>2224</v>
      </c>
      <c r="C2501" s="79" t="s">
        <v>423</v>
      </c>
      <c r="D2501" s="79" t="s">
        <v>5650</v>
      </c>
    </row>
    <row r="2502" spans="1:4" x14ac:dyDescent="0.2">
      <c r="A2502" s="79" t="s">
        <v>2214</v>
      </c>
      <c r="B2502" s="79" t="s">
        <v>2225</v>
      </c>
      <c r="C2502" s="79"/>
      <c r="D2502" s="79" t="s">
        <v>5651</v>
      </c>
    </row>
    <row r="2503" spans="1:4" x14ac:dyDescent="0.2">
      <c r="A2503" s="79" t="s">
        <v>2214</v>
      </c>
      <c r="B2503" s="79" t="s">
        <v>2225</v>
      </c>
      <c r="C2503" s="79" t="s">
        <v>1337</v>
      </c>
      <c r="D2503" s="79" t="s">
        <v>5652</v>
      </c>
    </row>
    <row r="2504" spans="1:4" x14ac:dyDescent="0.2">
      <c r="A2504" s="79" t="s">
        <v>2214</v>
      </c>
      <c r="B2504" s="79" t="s">
        <v>2225</v>
      </c>
      <c r="C2504" s="79" t="s">
        <v>2226</v>
      </c>
      <c r="D2504" s="79" t="s">
        <v>5653</v>
      </c>
    </row>
    <row r="2505" spans="1:4" x14ac:dyDescent="0.2">
      <c r="A2505" s="79" t="s">
        <v>2214</v>
      </c>
      <c r="B2505" s="79" t="s">
        <v>2225</v>
      </c>
      <c r="C2505" s="79" t="s">
        <v>431</v>
      </c>
      <c r="D2505" s="79" t="s">
        <v>5654</v>
      </c>
    </row>
    <row r="2506" spans="1:4" x14ac:dyDescent="0.2">
      <c r="A2506" s="79" t="s">
        <v>2214</v>
      </c>
      <c r="B2506" s="79" t="s">
        <v>2225</v>
      </c>
      <c r="C2506" s="79" t="s">
        <v>2227</v>
      </c>
      <c r="D2506" s="79" t="s">
        <v>5655</v>
      </c>
    </row>
    <row r="2507" spans="1:4" x14ac:dyDescent="0.2">
      <c r="A2507" s="79" t="s">
        <v>2214</v>
      </c>
      <c r="B2507" s="79" t="s">
        <v>2228</v>
      </c>
      <c r="C2507" s="79" t="s">
        <v>1337</v>
      </c>
      <c r="D2507" s="79" t="s">
        <v>5656</v>
      </c>
    </row>
    <row r="2508" spans="1:4" x14ac:dyDescent="0.2">
      <c r="A2508" s="79" t="s">
        <v>2214</v>
      </c>
      <c r="B2508" s="79" t="s">
        <v>2228</v>
      </c>
      <c r="C2508" s="79" t="s">
        <v>431</v>
      </c>
      <c r="D2508" s="79" t="s">
        <v>5657</v>
      </c>
    </row>
    <row r="2509" spans="1:4" x14ac:dyDescent="0.2">
      <c r="A2509" s="79" t="s">
        <v>2214</v>
      </c>
      <c r="B2509" s="79" t="s">
        <v>2228</v>
      </c>
      <c r="C2509" s="79" t="s">
        <v>1808</v>
      </c>
      <c r="D2509" s="79" t="s">
        <v>5658</v>
      </c>
    </row>
    <row r="2510" spans="1:4" x14ac:dyDescent="0.2">
      <c r="A2510" s="79" t="s">
        <v>2214</v>
      </c>
      <c r="B2510" s="79" t="s">
        <v>2228</v>
      </c>
      <c r="C2510" s="79" t="s">
        <v>423</v>
      </c>
      <c r="D2510" s="79" t="s">
        <v>5659</v>
      </c>
    </row>
    <row r="2511" spans="1:4" x14ac:dyDescent="0.2">
      <c r="A2511" s="79" t="s">
        <v>2214</v>
      </c>
      <c r="B2511" s="79" t="s">
        <v>2229</v>
      </c>
      <c r="C2511" s="79" t="s">
        <v>1337</v>
      </c>
      <c r="D2511" s="79" t="s">
        <v>5660</v>
      </c>
    </row>
    <row r="2512" spans="1:4" x14ac:dyDescent="0.2">
      <c r="A2512" s="79" t="s">
        <v>2214</v>
      </c>
      <c r="B2512" s="79" t="s">
        <v>2229</v>
      </c>
      <c r="C2512" s="79" t="s">
        <v>431</v>
      </c>
      <c r="D2512" s="79" t="s">
        <v>5661</v>
      </c>
    </row>
    <row r="2513" spans="1:4" x14ac:dyDescent="0.2">
      <c r="A2513" s="79" t="s">
        <v>2214</v>
      </c>
      <c r="B2513" s="79" t="s">
        <v>2229</v>
      </c>
      <c r="C2513" s="79" t="s">
        <v>423</v>
      </c>
      <c r="D2513" s="79" t="s">
        <v>5662</v>
      </c>
    </row>
    <row r="2514" spans="1:4" x14ac:dyDescent="0.2">
      <c r="A2514" s="79" t="s">
        <v>2214</v>
      </c>
      <c r="B2514" s="79" t="s">
        <v>423</v>
      </c>
      <c r="C2514" s="79" t="s">
        <v>423</v>
      </c>
      <c r="D2514" s="79" t="s">
        <v>5663</v>
      </c>
    </row>
    <row r="2515" spans="1:4" x14ac:dyDescent="0.2">
      <c r="A2515" s="79" t="s">
        <v>2230</v>
      </c>
      <c r="B2515" s="79" t="s">
        <v>2231</v>
      </c>
      <c r="C2515" s="79" t="s">
        <v>2232</v>
      </c>
      <c r="D2515" s="79" t="s">
        <v>5664</v>
      </c>
    </row>
    <row r="2516" spans="1:4" x14ac:dyDescent="0.2">
      <c r="A2516" s="79" t="s">
        <v>2230</v>
      </c>
      <c r="B2516" s="79" t="s">
        <v>2231</v>
      </c>
      <c r="C2516" s="79" t="s">
        <v>2233</v>
      </c>
      <c r="D2516" s="79" t="s">
        <v>5665</v>
      </c>
    </row>
    <row r="2517" spans="1:4" x14ac:dyDescent="0.2">
      <c r="A2517" s="79" t="s">
        <v>2230</v>
      </c>
      <c r="B2517" s="79" t="s">
        <v>2231</v>
      </c>
      <c r="C2517" s="79" t="s">
        <v>423</v>
      </c>
      <c r="D2517" s="79" t="s">
        <v>5666</v>
      </c>
    </row>
    <row r="2518" spans="1:4" x14ac:dyDescent="0.2">
      <c r="A2518" s="79" t="s">
        <v>2230</v>
      </c>
      <c r="B2518" s="79" t="s">
        <v>2234</v>
      </c>
      <c r="C2518" s="79" t="s">
        <v>423</v>
      </c>
      <c r="D2518" s="79" t="s">
        <v>5667</v>
      </c>
    </row>
    <row r="2519" spans="1:4" x14ac:dyDescent="0.2">
      <c r="A2519" s="79" t="s">
        <v>2230</v>
      </c>
      <c r="B2519" s="79" t="s">
        <v>1178</v>
      </c>
      <c r="C2519" s="79" t="s">
        <v>2235</v>
      </c>
      <c r="D2519" s="79" t="s">
        <v>5668</v>
      </c>
    </row>
    <row r="2520" spans="1:4" x14ac:dyDescent="0.2">
      <c r="A2520" s="79" t="s">
        <v>2230</v>
      </c>
      <c r="B2520" s="79" t="s">
        <v>1178</v>
      </c>
      <c r="C2520" s="79" t="s">
        <v>2236</v>
      </c>
      <c r="D2520" s="79" t="s">
        <v>5669</v>
      </c>
    </row>
    <row r="2521" spans="1:4" x14ac:dyDescent="0.2">
      <c r="A2521" s="79" t="s">
        <v>2230</v>
      </c>
      <c r="B2521" s="79" t="s">
        <v>1178</v>
      </c>
      <c r="C2521" s="79" t="s">
        <v>2237</v>
      </c>
      <c r="D2521" s="79" t="s">
        <v>5670</v>
      </c>
    </row>
    <row r="2522" spans="1:4" x14ac:dyDescent="0.2">
      <c r="A2522" s="79" t="s">
        <v>2230</v>
      </c>
      <c r="B2522" s="79" t="s">
        <v>1178</v>
      </c>
      <c r="C2522" s="79" t="s">
        <v>2238</v>
      </c>
      <c r="D2522" s="79" t="s">
        <v>5671</v>
      </c>
    </row>
    <row r="2523" spans="1:4" x14ac:dyDescent="0.2">
      <c r="A2523" s="79" t="s">
        <v>2230</v>
      </c>
      <c r="B2523" s="79" t="s">
        <v>1178</v>
      </c>
      <c r="C2523" s="79" t="s">
        <v>531</v>
      </c>
      <c r="D2523" s="79" t="s">
        <v>5672</v>
      </c>
    </row>
    <row r="2524" spans="1:4" x14ac:dyDescent="0.2">
      <c r="A2524" s="79" t="s">
        <v>2230</v>
      </c>
      <c r="B2524" s="79" t="s">
        <v>1178</v>
      </c>
      <c r="C2524" s="79" t="s">
        <v>2239</v>
      </c>
      <c r="D2524" s="79" t="s">
        <v>5673</v>
      </c>
    </row>
    <row r="2525" spans="1:4" x14ac:dyDescent="0.2">
      <c r="A2525" s="79" t="s">
        <v>2230</v>
      </c>
      <c r="B2525" s="79" t="s">
        <v>1178</v>
      </c>
      <c r="C2525" s="79" t="s">
        <v>423</v>
      </c>
      <c r="D2525" s="79" t="s">
        <v>5674</v>
      </c>
    </row>
    <row r="2526" spans="1:4" x14ac:dyDescent="0.2">
      <c r="A2526" s="79" t="s">
        <v>2230</v>
      </c>
      <c r="B2526" s="79" t="s">
        <v>2240</v>
      </c>
      <c r="C2526" s="79" t="s">
        <v>423</v>
      </c>
      <c r="D2526" s="79" t="s">
        <v>5675</v>
      </c>
    </row>
    <row r="2527" spans="1:4" x14ac:dyDescent="0.2">
      <c r="A2527" s="79" t="s">
        <v>2230</v>
      </c>
      <c r="B2527" s="79" t="s">
        <v>2241</v>
      </c>
      <c r="C2527" s="79" t="s">
        <v>2242</v>
      </c>
      <c r="D2527" s="79" t="s">
        <v>5676</v>
      </c>
    </row>
    <row r="2528" spans="1:4" x14ac:dyDescent="0.2">
      <c r="A2528" s="79" t="s">
        <v>2230</v>
      </c>
      <c r="B2528" s="79" t="s">
        <v>2241</v>
      </c>
      <c r="C2528" s="79" t="s">
        <v>2776</v>
      </c>
      <c r="D2528" s="79" t="s">
        <v>5677</v>
      </c>
    </row>
    <row r="2529" spans="1:4" x14ac:dyDescent="0.2">
      <c r="A2529" s="79" t="s">
        <v>2230</v>
      </c>
      <c r="B2529" s="79" t="s">
        <v>2243</v>
      </c>
      <c r="C2529" s="79" t="s">
        <v>2777</v>
      </c>
      <c r="D2529" s="79" t="s">
        <v>5678</v>
      </c>
    </row>
    <row r="2530" spans="1:4" x14ac:dyDescent="0.2">
      <c r="A2530" s="79" t="s">
        <v>2230</v>
      </c>
      <c r="B2530" s="79" t="s">
        <v>2243</v>
      </c>
      <c r="C2530" s="79" t="s">
        <v>2244</v>
      </c>
      <c r="D2530" s="79" t="s">
        <v>5679</v>
      </c>
    </row>
    <row r="2531" spans="1:4" x14ac:dyDescent="0.2">
      <c r="A2531" s="79" t="s">
        <v>2230</v>
      </c>
      <c r="B2531" s="79" t="s">
        <v>1667</v>
      </c>
      <c r="C2531" s="79" t="s">
        <v>2732</v>
      </c>
      <c r="D2531" s="79" t="s">
        <v>5680</v>
      </c>
    </row>
    <row r="2532" spans="1:4" x14ac:dyDescent="0.2">
      <c r="A2532" s="79" t="s">
        <v>2230</v>
      </c>
      <c r="B2532" s="79" t="s">
        <v>1667</v>
      </c>
      <c r="C2532" s="79" t="s">
        <v>2245</v>
      </c>
      <c r="D2532" s="79" t="s">
        <v>5681</v>
      </c>
    </row>
    <row r="2533" spans="1:4" x14ac:dyDescent="0.2">
      <c r="A2533" s="79" t="s">
        <v>2246</v>
      </c>
      <c r="B2533" s="79"/>
      <c r="C2533" s="79"/>
      <c r="D2533" s="79" t="s">
        <v>2246</v>
      </c>
    </row>
    <row r="2534" spans="1:4" x14ac:dyDescent="0.2">
      <c r="A2534" s="79" t="s">
        <v>2246</v>
      </c>
      <c r="B2534" s="79" t="s">
        <v>2247</v>
      </c>
      <c r="C2534" s="79" t="s">
        <v>2248</v>
      </c>
      <c r="D2534" s="79" t="s">
        <v>5682</v>
      </c>
    </row>
    <row r="2535" spans="1:4" x14ac:dyDescent="0.2">
      <c r="A2535" s="79" t="s">
        <v>2246</v>
      </c>
      <c r="B2535" s="79" t="s">
        <v>2247</v>
      </c>
      <c r="C2535" s="79" t="s">
        <v>2249</v>
      </c>
      <c r="D2535" s="79" t="s">
        <v>5683</v>
      </c>
    </row>
    <row r="2536" spans="1:4" x14ac:dyDescent="0.2">
      <c r="A2536" s="79" t="s">
        <v>2246</v>
      </c>
      <c r="B2536" s="79" t="s">
        <v>2247</v>
      </c>
      <c r="C2536" s="79" t="s">
        <v>423</v>
      </c>
      <c r="D2536" s="79" t="s">
        <v>5684</v>
      </c>
    </row>
    <row r="2537" spans="1:4" x14ac:dyDescent="0.2">
      <c r="A2537" s="79" t="s">
        <v>2246</v>
      </c>
      <c r="B2537" s="79" t="s">
        <v>2250</v>
      </c>
      <c r="C2537" s="79" t="s">
        <v>2778</v>
      </c>
      <c r="D2537" s="79" t="s">
        <v>5685</v>
      </c>
    </row>
    <row r="2538" spans="1:4" x14ac:dyDescent="0.2">
      <c r="A2538" s="79" t="s">
        <v>2246</v>
      </c>
      <c r="B2538" s="79" t="s">
        <v>2250</v>
      </c>
      <c r="C2538" s="79" t="s">
        <v>836</v>
      </c>
      <c r="D2538" s="79" t="s">
        <v>5686</v>
      </c>
    </row>
    <row r="2539" spans="1:4" x14ac:dyDescent="0.2">
      <c r="A2539" s="79" t="s">
        <v>2246</v>
      </c>
      <c r="B2539" s="79" t="s">
        <v>2251</v>
      </c>
      <c r="C2539" s="79" t="s">
        <v>2774</v>
      </c>
      <c r="D2539" s="79" t="s">
        <v>5687</v>
      </c>
    </row>
    <row r="2540" spans="1:4" x14ac:dyDescent="0.2">
      <c r="A2540" s="79" t="s">
        <v>2246</v>
      </c>
      <c r="B2540" s="79" t="s">
        <v>2251</v>
      </c>
      <c r="C2540" s="79" t="s">
        <v>2252</v>
      </c>
      <c r="D2540" s="79" t="s">
        <v>5688</v>
      </c>
    </row>
    <row r="2541" spans="1:4" x14ac:dyDescent="0.2">
      <c r="A2541" s="79" t="s">
        <v>2246</v>
      </c>
      <c r="B2541" s="79" t="s">
        <v>1172</v>
      </c>
      <c r="C2541" s="79" t="s">
        <v>2253</v>
      </c>
      <c r="D2541" s="79" t="s">
        <v>5689</v>
      </c>
    </row>
    <row r="2542" spans="1:4" x14ac:dyDescent="0.2">
      <c r="A2542" s="79" t="s">
        <v>2246</v>
      </c>
      <c r="B2542" s="79" t="s">
        <v>1172</v>
      </c>
      <c r="C2542" s="79" t="s">
        <v>2779</v>
      </c>
      <c r="D2542" s="79" t="s">
        <v>5690</v>
      </c>
    </row>
    <row r="2543" spans="1:4" x14ac:dyDescent="0.2">
      <c r="A2543" s="79" t="s">
        <v>2246</v>
      </c>
      <c r="B2543" s="79" t="s">
        <v>1172</v>
      </c>
      <c r="C2543" s="79" t="s">
        <v>2254</v>
      </c>
      <c r="D2543" s="79" t="s">
        <v>5691</v>
      </c>
    </row>
    <row r="2544" spans="1:4" x14ac:dyDescent="0.2">
      <c r="A2544" s="79" t="s">
        <v>2246</v>
      </c>
      <c r="B2544" s="79" t="s">
        <v>1172</v>
      </c>
      <c r="C2544" s="79" t="s">
        <v>2255</v>
      </c>
      <c r="D2544" s="79" t="s">
        <v>5692</v>
      </c>
    </row>
    <row r="2545" spans="1:4" x14ac:dyDescent="0.2">
      <c r="A2545" s="79" t="s">
        <v>2246</v>
      </c>
      <c r="B2545" s="79" t="s">
        <v>1172</v>
      </c>
      <c r="C2545" s="79" t="s">
        <v>2256</v>
      </c>
      <c r="D2545" s="79" t="s">
        <v>5693</v>
      </c>
    </row>
    <row r="2546" spans="1:4" x14ac:dyDescent="0.2">
      <c r="A2546" s="79" t="s">
        <v>2246</v>
      </c>
      <c r="B2546" s="79" t="s">
        <v>1172</v>
      </c>
      <c r="C2546" s="79" t="s">
        <v>2257</v>
      </c>
      <c r="D2546" s="79" t="s">
        <v>5694</v>
      </c>
    </row>
    <row r="2547" spans="1:4" x14ac:dyDescent="0.2">
      <c r="A2547" s="79" t="s">
        <v>2246</v>
      </c>
      <c r="B2547" s="79" t="s">
        <v>1172</v>
      </c>
      <c r="C2547" s="79" t="s">
        <v>2258</v>
      </c>
      <c r="D2547" s="79" t="s">
        <v>5695</v>
      </c>
    </row>
    <row r="2548" spans="1:4" x14ac:dyDescent="0.2">
      <c r="A2548" s="79" t="s">
        <v>2246</v>
      </c>
      <c r="B2548" s="79" t="s">
        <v>1172</v>
      </c>
      <c r="C2548" s="79" t="s">
        <v>2259</v>
      </c>
      <c r="D2548" s="79" t="s">
        <v>5696</v>
      </c>
    </row>
    <row r="2549" spans="1:4" x14ac:dyDescent="0.2">
      <c r="A2549" s="79" t="s">
        <v>2246</v>
      </c>
      <c r="B2549" s="79" t="s">
        <v>1172</v>
      </c>
      <c r="C2549" s="79" t="s">
        <v>2260</v>
      </c>
      <c r="D2549" s="79" t="s">
        <v>5697</v>
      </c>
    </row>
    <row r="2550" spans="1:4" x14ac:dyDescent="0.2">
      <c r="A2550" s="79" t="s">
        <v>2246</v>
      </c>
      <c r="B2550" s="79" t="s">
        <v>1172</v>
      </c>
      <c r="C2550" s="79" t="s">
        <v>423</v>
      </c>
      <c r="D2550" s="79" t="s">
        <v>5698</v>
      </c>
    </row>
    <row r="2551" spans="1:4" x14ac:dyDescent="0.2">
      <c r="A2551" s="79" t="s">
        <v>2246</v>
      </c>
      <c r="B2551" s="79" t="s">
        <v>2261</v>
      </c>
      <c r="C2551" s="79" t="s">
        <v>1320</v>
      </c>
      <c r="D2551" s="79" t="s">
        <v>5699</v>
      </c>
    </row>
    <row r="2552" spans="1:4" x14ac:dyDescent="0.2">
      <c r="A2552" s="79" t="s">
        <v>2246</v>
      </c>
      <c r="B2552" s="79" t="s">
        <v>1363</v>
      </c>
      <c r="C2552" s="79" t="s">
        <v>2262</v>
      </c>
      <c r="D2552" s="79" t="s">
        <v>5700</v>
      </c>
    </row>
    <row r="2553" spans="1:4" x14ac:dyDescent="0.2">
      <c r="A2553" s="79" t="s">
        <v>2246</v>
      </c>
      <c r="B2553" s="79" t="s">
        <v>1363</v>
      </c>
      <c r="C2553" s="79" t="s">
        <v>2263</v>
      </c>
      <c r="D2553" s="79" t="s">
        <v>5701</v>
      </c>
    </row>
    <row r="2554" spans="1:4" x14ac:dyDescent="0.2">
      <c r="A2554" s="79" t="s">
        <v>2246</v>
      </c>
      <c r="B2554" s="79" t="s">
        <v>1363</v>
      </c>
      <c r="C2554" s="79" t="s">
        <v>2264</v>
      </c>
      <c r="D2554" s="79" t="s">
        <v>5702</v>
      </c>
    </row>
    <row r="2555" spans="1:4" x14ac:dyDescent="0.2">
      <c r="A2555" s="79" t="s">
        <v>2246</v>
      </c>
      <c r="B2555" s="79" t="s">
        <v>1363</v>
      </c>
      <c r="C2555" s="79" t="s">
        <v>2265</v>
      </c>
      <c r="D2555" s="79" t="s">
        <v>5703</v>
      </c>
    </row>
    <row r="2556" spans="1:4" x14ac:dyDescent="0.2">
      <c r="A2556" s="79" t="s">
        <v>2246</v>
      </c>
      <c r="B2556" s="79" t="s">
        <v>1363</v>
      </c>
      <c r="C2556" s="79" t="s">
        <v>2266</v>
      </c>
      <c r="D2556" s="79" t="s">
        <v>5704</v>
      </c>
    </row>
    <row r="2557" spans="1:4" x14ac:dyDescent="0.2">
      <c r="A2557" s="79" t="s">
        <v>2246</v>
      </c>
      <c r="B2557" s="79" t="s">
        <v>1363</v>
      </c>
      <c r="C2557" s="79" t="s">
        <v>423</v>
      </c>
      <c r="D2557" s="79" t="s">
        <v>5705</v>
      </c>
    </row>
    <row r="2558" spans="1:4" x14ac:dyDescent="0.2">
      <c r="A2558" s="79" t="s">
        <v>2246</v>
      </c>
      <c r="B2558" s="79" t="s">
        <v>2267</v>
      </c>
      <c r="C2558" s="79" t="s">
        <v>6399</v>
      </c>
      <c r="D2558" s="79" t="s">
        <v>6400</v>
      </c>
    </row>
    <row r="2559" spans="1:4" x14ac:dyDescent="0.2">
      <c r="A2559" s="79" t="s">
        <v>2246</v>
      </c>
      <c r="B2559" s="79" t="s">
        <v>2267</v>
      </c>
      <c r="C2559" s="79" t="s">
        <v>423</v>
      </c>
      <c r="D2559" s="79" t="s">
        <v>5706</v>
      </c>
    </row>
    <row r="2560" spans="1:4" x14ac:dyDescent="0.2">
      <c r="A2560" s="79" t="s">
        <v>2246</v>
      </c>
      <c r="B2560" s="79" t="s">
        <v>423</v>
      </c>
      <c r="C2560" s="79" t="s">
        <v>423</v>
      </c>
      <c r="D2560" s="79" t="s">
        <v>5707</v>
      </c>
    </row>
    <row r="2561" spans="1:4" x14ac:dyDescent="0.2">
      <c r="A2561" s="79" t="s">
        <v>2246</v>
      </c>
      <c r="B2561" s="79" t="s">
        <v>2268</v>
      </c>
      <c r="C2561" s="79" t="s">
        <v>2269</v>
      </c>
      <c r="D2561" s="79" t="s">
        <v>5708</v>
      </c>
    </row>
    <row r="2562" spans="1:4" x14ac:dyDescent="0.2">
      <c r="A2562" s="79" t="s">
        <v>2246</v>
      </c>
      <c r="B2562" s="79" t="s">
        <v>2268</v>
      </c>
      <c r="C2562" s="79" t="s">
        <v>2270</v>
      </c>
      <c r="D2562" s="79" t="s">
        <v>5709</v>
      </c>
    </row>
    <row r="2563" spans="1:4" x14ac:dyDescent="0.2">
      <c r="A2563" s="79" t="s">
        <v>2246</v>
      </c>
      <c r="B2563" s="79" t="s">
        <v>2268</v>
      </c>
      <c r="C2563" s="79" t="s">
        <v>2271</v>
      </c>
      <c r="D2563" s="79" t="s">
        <v>5710</v>
      </c>
    </row>
    <row r="2564" spans="1:4" x14ac:dyDescent="0.2">
      <c r="A2564" s="79" t="s">
        <v>2246</v>
      </c>
      <c r="B2564" s="79" t="s">
        <v>2268</v>
      </c>
      <c r="C2564" s="79" t="s">
        <v>423</v>
      </c>
      <c r="D2564" s="79" t="s">
        <v>5711</v>
      </c>
    </row>
    <row r="2565" spans="1:4" x14ac:dyDescent="0.2">
      <c r="A2565" s="79" t="s">
        <v>2272</v>
      </c>
      <c r="B2565" s="79"/>
      <c r="C2565" s="79"/>
      <c r="D2565" s="79" t="s">
        <v>2272</v>
      </c>
    </row>
    <row r="2566" spans="1:4" x14ac:dyDescent="0.2">
      <c r="A2566" s="79" t="s">
        <v>2272</v>
      </c>
      <c r="B2566" s="79" t="s">
        <v>2273</v>
      </c>
      <c r="C2566" s="79" t="s">
        <v>2274</v>
      </c>
      <c r="D2566" s="79" t="s">
        <v>5712</v>
      </c>
    </row>
    <row r="2567" spans="1:4" x14ac:dyDescent="0.2">
      <c r="A2567" s="79" t="s">
        <v>2272</v>
      </c>
      <c r="B2567" s="79" t="s">
        <v>2273</v>
      </c>
      <c r="C2567" s="79" t="s">
        <v>2780</v>
      </c>
      <c r="D2567" s="79" t="s">
        <v>5713</v>
      </c>
    </row>
    <row r="2568" spans="1:4" x14ac:dyDescent="0.2">
      <c r="A2568" s="79" t="s">
        <v>2272</v>
      </c>
      <c r="B2568" s="79" t="s">
        <v>2273</v>
      </c>
      <c r="C2568" s="79" t="s">
        <v>423</v>
      </c>
      <c r="D2568" s="79" t="s">
        <v>5714</v>
      </c>
    </row>
    <row r="2569" spans="1:4" x14ac:dyDescent="0.2">
      <c r="A2569" s="79" t="s">
        <v>2272</v>
      </c>
      <c r="B2569" s="79" t="s">
        <v>2275</v>
      </c>
      <c r="C2569" s="79" t="s">
        <v>2276</v>
      </c>
      <c r="D2569" s="79" t="s">
        <v>5715</v>
      </c>
    </row>
    <row r="2570" spans="1:4" x14ac:dyDescent="0.2">
      <c r="A2570" s="79" t="s">
        <v>2272</v>
      </c>
      <c r="B2570" s="79" t="s">
        <v>423</v>
      </c>
      <c r="C2570" s="79" t="s">
        <v>423</v>
      </c>
      <c r="D2570" s="79" t="s">
        <v>5716</v>
      </c>
    </row>
    <row r="2571" spans="1:4" x14ac:dyDescent="0.2">
      <c r="A2571" s="79" t="s">
        <v>2277</v>
      </c>
      <c r="B2571" s="79"/>
      <c r="C2571" s="79"/>
      <c r="D2571" s="79" t="s">
        <v>2277</v>
      </c>
    </row>
    <row r="2572" spans="1:4" x14ac:dyDescent="0.2">
      <c r="A2572" s="79" t="s">
        <v>2277</v>
      </c>
      <c r="B2572" s="79" t="s">
        <v>844</v>
      </c>
      <c r="C2572" s="79" t="s">
        <v>2278</v>
      </c>
      <c r="D2572" s="79" t="s">
        <v>5717</v>
      </c>
    </row>
    <row r="2573" spans="1:4" x14ac:dyDescent="0.2">
      <c r="A2573" s="79" t="s">
        <v>2277</v>
      </c>
      <c r="B2573" s="79" t="s">
        <v>844</v>
      </c>
      <c r="C2573" s="79" t="s">
        <v>1760</v>
      </c>
      <c r="D2573" s="79" t="s">
        <v>5718</v>
      </c>
    </row>
    <row r="2574" spans="1:4" x14ac:dyDescent="0.2">
      <c r="A2574" s="79" t="s">
        <v>2277</v>
      </c>
      <c r="B2574" s="79" t="s">
        <v>844</v>
      </c>
      <c r="C2574" s="79" t="s">
        <v>423</v>
      </c>
      <c r="D2574" s="79" t="s">
        <v>5719</v>
      </c>
    </row>
    <row r="2575" spans="1:4" x14ac:dyDescent="0.2">
      <c r="A2575" s="79" t="s">
        <v>2277</v>
      </c>
      <c r="B2575" s="79" t="s">
        <v>844</v>
      </c>
      <c r="C2575" s="79" t="s">
        <v>910</v>
      </c>
      <c r="D2575" s="79" t="s">
        <v>5720</v>
      </c>
    </row>
    <row r="2576" spans="1:4" x14ac:dyDescent="0.2">
      <c r="A2576" s="79" t="s">
        <v>2277</v>
      </c>
      <c r="B2576" s="79" t="s">
        <v>439</v>
      </c>
      <c r="C2576" s="79" t="s">
        <v>2279</v>
      </c>
      <c r="D2576" s="79" t="s">
        <v>5721</v>
      </c>
    </row>
    <row r="2577" spans="1:4" x14ac:dyDescent="0.2">
      <c r="A2577" s="79" t="s">
        <v>2277</v>
      </c>
      <c r="B2577" s="79" t="s">
        <v>439</v>
      </c>
      <c r="C2577" s="79" t="s">
        <v>910</v>
      </c>
      <c r="D2577" s="79" t="s">
        <v>5722</v>
      </c>
    </row>
    <row r="2578" spans="1:4" x14ac:dyDescent="0.2">
      <c r="A2578" s="79" t="s">
        <v>2277</v>
      </c>
      <c r="B2578" s="79" t="s">
        <v>546</v>
      </c>
      <c r="C2578" s="79"/>
      <c r="D2578" s="79" t="s">
        <v>5723</v>
      </c>
    </row>
    <row r="2579" spans="1:4" x14ac:dyDescent="0.2">
      <c r="A2579" s="79" t="s">
        <v>2277</v>
      </c>
      <c r="B2579" s="79" t="s">
        <v>546</v>
      </c>
      <c r="C2579" s="79" t="s">
        <v>838</v>
      </c>
      <c r="D2579" s="79" t="s">
        <v>5724</v>
      </c>
    </row>
    <row r="2580" spans="1:4" x14ac:dyDescent="0.2">
      <c r="A2580" s="79" t="s">
        <v>2277</v>
      </c>
      <c r="B2580" s="79" t="s">
        <v>546</v>
      </c>
      <c r="C2580" s="79" t="s">
        <v>2280</v>
      </c>
      <c r="D2580" s="79" t="s">
        <v>5725</v>
      </c>
    </row>
    <row r="2581" spans="1:4" x14ac:dyDescent="0.2">
      <c r="A2581" s="79" t="s">
        <v>2277</v>
      </c>
      <c r="B2581" s="79" t="s">
        <v>546</v>
      </c>
      <c r="C2581" s="79" t="s">
        <v>423</v>
      </c>
      <c r="D2581" s="79" t="s">
        <v>5726</v>
      </c>
    </row>
    <row r="2582" spans="1:4" x14ac:dyDescent="0.2">
      <c r="A2582" s="79" t="s">
        <v>2277</v>
      </c>
      <c r="B2582" s="79" t="s">
        <v>849</v>
      </c>
      <c r="C2582" s="79"/>
      <c r="D2582" s="79" t="s">
        <v>5727</v>
      </c>
    </row>
    <row r="2583" spans="1:4" x14ac:dyDescent="0.2">
      <c r="A2583" s="79" t="s">
        <v>2277</v>
      </c>
      <c r="B2583" s="79" t="s">
        <v>849</v>
      </c>
      <c r="C2583" s="79" t="s">
        <v>2281</v>
      </c>
      <c r="D2583" s="79" t="s">
        <v>5728</v>
      </c>
    </row>
    <row r="2584" spans="1:4" x14ac:dyDescent="0.2">
      <c r="A2584" s="79" t="s">
        <v>2277</v>
      </c>
      <c r="B2584" s="79" t="s">
        <v>849</v>
      </c>
      <c r="C2584" s="79" t="s">
        <v>2282</v>
      </c>
      <c r="D2584" s="79" t="s">
        <v>5729</v>
      </c>
    </row>
    <row r="2585" spans="1:4" x14ac:dyDescent="0.2">
      <c r="A2585" s="79" t="s">
        <v>2277</v>
      </c>
      <c r="B2585" s="79" t="s">
        <v>849</v>
      </c>
      <c r="C2585" s="79" t="s">
        <v>423</v>
      </c>
      <c r="D2585" s="79" t="s">
        <v>5730</v>
      </c>
    </row>
    <row r="2586" spans="1:4" x14ac:dyDescent="0.2">
      <c r="A2586" s="79" t="s">
        <v>2277</v>
      </c>
      <c r="B2586" s="79" t="s">
        <v>849</v>
      </c>
      <c r="C2586" s="79" t="s">
        <v>910</v>
      </c>
      <c r="D2586" s="79" t="s">
        <v>5731</v>
      </c>
    </row>
    <row r="2587" spans="1:4" x14ac:dyDescent="0.2">
      <c r="A2587" s="79" t="s">
        <v>2277</v>
      </c>
      <c r="B2587" s="79" t="s">
        <v>2283</v>
      </c>
      <c r="C2587" s="79" t="s">
        <v>2284</v>
      </c>
      <c r="D2587" s="79" t="s">
        <v>5732</v>
      </c>
    </row>
    <row r="2588" spans="1:4" x14ac:dyDescent="0.2">
      <c r="A2588" s="79" t="s">
        <v>2277</v>
      </c>
      <c r="B2588" s="79" t="s">
        <v>2283</v>
      </c>
      <c r="C2588" s="79" t="s">
        <v>423</v>
      </c>
      <c r="D2588" s="79" t="s">
        <v>5733</v>
      </c>
    </row>
    <row r="2589" spans="1:4" x14ac:dyDescent="0.2">
      <c r="A2589" s="79" t="s">
        <v>2277</v>
      </c>
      <c r="B2589" s="79" t="s">
        <v>2283</v>
      </c>
      <c r="C2589" s="79" t="s">
        <v>910</v>
      </c>
      <c r="D2589" s="79" t="s">
        <v>5734</v>
      </c>
    </row>
    <row r="2590" spans="1:4" x14ac:dyDescent="0.2">
      <c r="A2590" s="79" t="s">
        <v>2277</v>
      </c>
      <c r="B2590" s="79" t="s">
        <v>2283</v>
      </c>
      <c r="C2590" s="79" t="s">
        <v>2285</v>
      </c>
      <c r="D2590" s="79" t="s">
        <v>5735</v>
      </c>
    </row>
    <row r="2591" spans="1:4" x14ac:dyDescent="0.2">
      <c r="A2591" s="79" t="s">
        <v>2277</v>
      </c>
      <c r="B2591" s="79" t="s">
        <v>423</v>
      </c>
      <c r="C2591" s="79" t="s">
        <v>423</v>
      </c>
      <c r="D2591" s="79" t="s">
        <v>5736</v>
      </c>
    </row>
    <row r="2592" spans="1:4" x14ac:dyDescent="0.2">
      <c r="A2592" s="79" t="s">
        <v>2286</v>
      </c>
      <c r="B2592" s="79"/>
      <c r="C2592" s="79"/>
      <c r="D2592" s="79" t="s">
        <v>2286</v>
      </c>
    </row>
    <row r="2593" spans="1:4" x14ac:dyDescent="0.2">
      <c r="A2593" s="79" t="s">
        <v>2286</v>
      </c>
      <c r="B2593" s="79" t="s">
        <v>2287</v>
      </c>
      <c r="C2593" s="79"/>
      <c r="D2593" s="79" t="s">
        <v>5737</v>
      </c>
    </row>
    <row r="2594" spans="1:4" x14ac:dyDescent="0.2">
      <c r="A2594" s="79" t="s">
        <v>2286</v>
      </c>
      <c r="B2594" s="79" t="s">
        <v>2287</v>
      </c>
      <c r="C2594" s="79" t="s">
        <v>2288</v>
      </c>
      <c r="D2594" s="79" t="s">
        <v>5738</v>
      </c>
    </row>
    <row r="2595" spans="1:4" x14ac:dyDescent="0.2">
      <c r="A2595" s="79" t="s">
        <v>2286</v>
      </c>
      <c r="B2595" s="79" t="s">
        <v>2287</v>
      </c>
      <c r="C2595" s="79" t="s">
        <v>2289</v>
      </c>
      <c r="D2595" s="79" t="s">
        <v>5739</v>
      </c>
    </row>
    <row r="2596" spans="1:4" x14ac:dyDescent="0.2">
      <c r="A2596" s="79" t="s">
        <v>2286</v>
      </c>
      <c r="B2596" s="79" t="s">
        <v>2287</v>
      </c>
      <c r="C2596" s="79" t="s">
        <v>2290</v>
      </c>
      <c r="D2596" s="79" t="s">
        <v>5740</v>
      </c>
    </row>
    <row r="2597" spans="1:4" x14ac:dyDescent="0.2">
      <c r="A2597" s="79" t="s">
        <v>2286</v>
      </c>
      <c r="B2597" s="79" t="s">
        <v>2287</v>
      </c>
      <c r="C2597" s="79" t="s">
        <v>2291</v>
      </c>
      <c r="D2597" s="79" t="s">
        <v>5741</v>
      </c>
    </row>
    <row r="2598" spans="1:4" x14ac:dyDescent="0.2">
      <c r="A2598" s="79" t="s">
        <v>2286</v>
      </c>
      <c r="B2598" s="79" t="s">
        <v>2287</v>
      </c>
      <c r="C2598" s="79" t="s">
        <v>2292</v>
      </c>
      <c r="D2598" s="79" t="s">
        <v>5742</v>
      </c>
    </row>
    <row r="2599" spans="1:4" x14ac:dyDescent="0.2">
      <c r="A2599" s="79" t="s">
        <v>2286</v>
      </c>
      <c r="B2599" s="79" t="s">
        <v>2287</v>
      </c>
      <c r="C2599" s="79" t="s">
        <v>2293</v>
      </c>
      <c r="D2599" s="79" t="s">
        <v>5743</v>
      </c>
    </row>
    <row r="2600" spans="1:4" x14ac:dyDescent="0.2">
      <c r="A2600" s="79" t="s">
        <v>2286</v>
      </c>
      <c r="B2600" s="79" t="s">
        <v>2287</v>
      </c>
      <c r="C2600" s="79" t="s">
        <v>2294</v>
      </c>
      <c r="D2600" s="79" t="s">
        <v>5744</v>
      </c>
    </row>
    <row r="2601" spans="1:4" x14ac:dyDescent="0.2">
      <c r="A2601" s="79" t="s">
        <v>2286</v>
      </c>
      <c r="B2601" s="79" t="s">
        <v>2287</v>
      </c>
      <c r="C2601" s="79" t="s">
        <v>2295</v>
      </c>
      <c r="D2601" s="79" t="s">
        <v>5745</v>
      </c>
    </row>
    <row r="2602" spans="1:4" x14ac:dyDescent="0.2">
      <c r="A2602" s="79" t="s">
        <v>2286</v>
      </c>
      <c r="B2602" s="79" t="s">
        <v>2287</v>
      </c>
      <c r="C2602" s="79" t="s">
        <v>2296</v>
      </c>
      <c r="D2602" s="79" t="s">
        <v>5746</v>
      </c>
    </row>
    <row r="2603" spans="1:4" x14ac:dyDescent="0.2">
      <c r="A2603" s="79" t="s">
        <v>2286</v>
      </c>
      <c r="B2603" s="79" t="s">
        <v>2287</v>
      </c>
      <c r="C2603" s="79" t="s">
        <v>2297</v>
      </c>
      <c r="D2603" s="79" t="s">
        <v>5747</v>
      </c>
    </row>
    <row r="2604" spans="1:4" x14ac:dyDescent="0.2">
      <c r="A2604" s="79" t="s">
        <v>2286</v>
      </c>
      <c r="B2604" s="79" t="s">
        <v>2287</v>
      </c>
      <c r="C2604" s="79" t="s">
        <v>2298</v>
      </c>
      <c r="D2604" s="79" t="s">
        <v>5748</v>
      </c>
    </row>
    <row r="2605" spans="1:4" x14ac:dyDescent="0.2">
      <c r="A2605" s="79" t="s">
        <v>2286</v>
      </c>
      <c r="B2605" s="79" t="s">
        <v>2287</v>
      </c>
      <c r="C2605" s="79" t="s">
        <v>2299</v>
      </c>
      <c r="D2605" s="79" t="s">
        <v>5749</v>
      </c>
    </row>
    <row r="2606" spans="1:4" x14ac:dyDescent="0.2">
      <c r="A2606" s="79" t="s">
        <v>2286</v>
      </c>
      <c r="B2606" s="79" t="s">
        <v>2287</v>
      </c>
      <c r="C2606" s="79" t="s">
        <v>2300</v>
      </c>
      <c r="D2606" s="79" t="s">
        <v>5750</v>
      </c>
    </row>
    <row r="2607" spans="1:4" x14ac:dyDescent="0.2">
      <c r="A2607" s="79" t="s">
        <v>2286</v>
      </c>
      <c r="B2607" s="79" t="s">
        <v>2287</v>
      </c>
      <c r="C2607" s="79" t="s">
        <v>2301</v>
      </c>
      <c r="D2607" s="79" t="s">
        <v>5751</v>
      </c>
    </row>
    <row r="2608" spans="1:4" x14ac:dyDescent="0.2">
      <c r="A2608" s="79" t="s">
        <v>2286</v>
      </c>
      <c r="B2608" s="79" t="s">
        <v>2287</v>
      </c>
      <c r="C2608" s="79" t="s">
        <v>423</v>
      </c>
      <c r="D2608" s="79" t="s">
        <v>5752</v>
      </c>
    </row>
    <row r="2609" spans="1:4" x14ac:dyDescent="0.2">
      <c r="A2609" s="79" t="s">
        <v>2286</v>
      </c>
      <c r="B2609" s="79" t="s">
        <v>2287</v>
      </c>
      <c r="C2609" s="79" t="s">
        <v>2302</v>
      </c>
      <c r="D2609" s="79" t="s">
        <v>5753</v>
      </c>
    </row>
    <row r="2610" spans="1:4" x14ac:dyDescent="0.2">
      <c r="A2610" s="79" t="s">
        <v>2286</v>
      </c>
      <c r="B2610" s="79" t="s">
        <v>2287</v>
      </c>
      <c r="C2610" s="79" t="s">
        <v>2303</v>
      </c>
      <c r="D2610" s="79" t="s">
        <v>5754</v>
      </c>
    </row>
    <row r="2611" spans="1:4" x14ac:dyDescent="0.2">
      <c r="A2611" s="79" t="s">
        <v>2286</v>
      </c>
      <c r="B2611" s="79" t="s">
        <v>2287</v>
      </c>
      <c r="C2611" s="79" t="s">
        <v>2304</v>
      </c>
      <c r="D2611" s="79" t="s">
        <v>5755</v>
      </c>
    </row>
    <row r="2612" spans="1:4" x14ac:dyDescent="0.2">
      <c r="A2612" s="79" t="s">
        <v>2286</v>
      </c>
      <c r="B2612" s="79" t="s">
        <v>2305</v>
      </c>
      <c r="C2612" s="79"/>
      <c r="D2612" s="79" t="s">
        <v>5756</v>
      </c>
    </row>
    <row r="2613" spans="1:4" x14ac:dyDescent="0.2">
      <c r="A2613" s="79" t="s">
        <v>2286</v>
      </c>
      <c r="B2613" s="79" t="s">
        <v>2305</v>
      </c>
      <c r="C2613" s="79" t="s">
        <v>2306</v>
      </c>
      <c r="D2613" s="79" t="s">
        <v>5757</v>
      </c>
    </row>
    <row r="2614" spans="1:4" x14ac:dyDescent="0.2">
      <c r="A2614" s="79" t="s">
        <v>2286</v>
      </c>
      <c r="B2614" s="79" t="s">
        <v>2305</v>
      </c>
      <c r="C2614" s="79" t="s">
        <v>2781</v>
      </c>
      <c r="D2614" s="79" t="s">
        <v>5758</v>
      </c>
    </row>
    <row r="2615" spans="1:4" x14ac:dyDescent="0.2">
      <c r="A2615" s="79" t="s">
        <v>2286</v>
      </c>
      <c r="B2615" s="79" t="s">
        <v>2305</v>
      </c>
      <c r="C2615" s="79" t="s">
        <v>2782</v>
      </c>
      <c r="D2615" s="79" t="s">
        <v>5759</v>
      </c>
    </row>
    <row r="2616" spans="1:4" x14ac:dyDescent="0.2">
      <c r="A2616" s="79" t="s">
        <v>2286</v>
      </c>
      <c r="B2616" s="79" t="s">
        <v>2305</v>
      </c>
      <c r="C2616" s="79" t="s">
        <v>423</v>
      </c>
      <c r="D2616" s="79" t="s">
        <v>5760</v>
      </c>
    </row>
    <row r="2617" spans="1:4" x14ac:dyDescent="0.2">
      <c r="A2617" s="79" t="s">
        <v>2286</v>
      </c>
      <c r="B2617" s="79" t="s">
        <v>1277</v>
      </c>
      <c r="C2617" s="79"/>
      <c r="D2617" s="79" t="s">
        <v>5761</v>
      </c>
    </row>
    <row r="2618" spans="1:4" x14ac:dyDescent="0.2">
      <c r="A2618" s="79" t="s">
        <v>2286</v>
      </c>
      <c r="B2618" s="79" t="s">
        <v>1277</v>
      </c>
      <c r="C2618" s="79" t="s">
        <v>2307</v>
      </c>
      <c r="D2618" s="79" t="s">
        <v>5762</v>
      </c>
    </row>
    <row r="2619" spans="1:4" x14ac:dyDescent="0.2">
      <c r="A2619" s="79" t="s">
        <v>2286</v>
      </c>
      <c r="B2619" s="79" t="s">
        <v>1277</v>
      </c>
      <c r="C2619" s="79" t="s">
        <v>2308</v>
      </c>
      <c r="D2619" s="79" t="s">
        <v>5763</v>
      </c>
    </row>
    <row r="2620" spans="1:4" x14ac:dyDescent="0.2">
      <c r="A2620" s="79" t="s">
        <v>2286</v>
      </c>
      <c r="B2620" s="79" t="s">
        <v>1277</v>
      </c>
      <c r="C2620" s="79" t="s">
        <v>2309</v>
      </c>
      <c r="D2620" s="79" t="s">
        <v>5764</v>
      </c>
    </row>
    <row r="2621" spans="1:4" x14ac:dyDescent="0.2">
      <c r="A2621" s="79" t="s">
        <v>2286</v>
      </c>
      <c r="B2621" s="79" t="s">
        <v>1277</v>
      </c>
      <c r="C2621" s="79" t="s">
        <v>423</v>
      </c>
      <c r="D2621" s="79" t="s">
        <v>5765</v>
      </c>
    </row>
    <row r="2622" spans="1:4" x14ac:dyDescent="0.2">
      <c r="A2622" s="79" t="s">
        <v>2286</v>
      </c>
      <c r="B2622" s="79" t="s">
        <v>2310</v>
      </c>
      <c r="C2622" s="79"/>
      <c r="D2622" s="79" t="s">
        <v>5766</v>
      </c>
    </row>
    <row r="2623" spans="1:4" x14ac:dyDescent="0.2">
      <c r="A2623" s="79" t="s">
        <v>2286</v>
      </c>
      <c r="B2623" s="79" t="s">
        <v>2310</v>
      </c>
      <c r="C2623" s="79" t="s">
        <v>2311</v>
      </c>
      <c r="D2623" s="79" t="s">
        <v>5767</v>
      </c>
    </row>
    <row r="2624" spans="1:4" x14ac:dyDescent="0.2">
      <c r="A2624" s="79" t="s">
        <v>2286</v>
      </c>
      <c r="B2624" s="79" t="s">
        <v>2310</v>
      </c>
      <c r="C2624" s="79" t="s">
        <v>2312</v>
      </c>
      <c r="D2624" s="79" t="s">
        <v>5768</v>
      </c>
    </row>
    <row r="2625" spans="1:4" x14ac:dyDescent="0.2">
      <c r="A2625" s="79" t="s">
        <v>2286</v>
      </c>
      <c r="B2625" s="79" t="s">
        <v>2310</v>
      </c>
      <c r="C2625" s="79" t="s">
        <v>423</v>
      </c>
      <c r="D2625" s="79" t="s">
        <v>5769</v>
      </c>
    </row>
    <row r="2626" spans="1:4" x14ac:dyDescent="0.2">
      <c r="A2626" s="79" t="s">
        <v>2286</v>
      </c>
      <c r="B2626" s="79" t="s">
        <v>2313</v>
      </c>
      <c r="C2626" s="79"/>
      <c r="D2626" s="79" t="s">
        <v>5770</v>
      </c>
    </row>
    <row r="2627" spans="1:4" x14ac:dyDescent="0.2">
      <c r="A2627" s="79" t="s">
        <v>2286</v>
      </c>
      <c r="B2627" s="79" t="s">
        <v>2313</v>
      </c>
      <c r="C2627" s="79" t="s">
        <v>2314</v>
      </c>
      <c r="D2627" s="79" t="s">
        <v>5771</v>
      </c>
    </row>
    <row r="2628" spans="1:4" x14ac:dyDescent="0.2">
      <c r="A2628" s="79" t="s">
        <v>2286</v>
      </c>
      <c r="B2628" s="79" t="s">
        <v>2313</v>
      </c>
      <c r="C2628" s="79" t="s">
        <v>2315</v>
      </c>
      <c r="D2628" s="79" t="s">
        <v>5772</v>
      </c>
    </row>
    <row r="2629" spans="1:4" x14ac:dyDescent="0.2">
      <c r="A2629" s="79" t="s">
        <v>2286</v>
      </c>
      <c r="B2629" s="79" t="s">
        <v>2313</v>
      </c>
      <c r="C2629" s="79" t="s">
        <v>2316</v>
      </c>
      <c r="D2629" s="79" t="s">
        <v>5773</v>
      </c>
    </row>
    <row r="2630" spans="1:4" x14ac:dyDescent="0.2">
      <c r="A2630" s="79" t="s">
        <v>2286</v>
      </c>
      <c r="B2630" s="79" t="s">
        <v>2313</v>
      </c>
      <c r="C2630" s="79" t="s">
        <v>2317</v>
      </c>
      <c r="D2630" s="79" t="s">
        <v>5774</v>
      </c>
    </row>
    <row r="2631" spans="1:4" x14ac:dyDescent="0.2">
      <c r="A2631" s="79" t="s">
        <v>2286</v>
      </c>
      <c r="B2631" s="79" t="s">
        <v>2313</v>
      </c>
      <c r="C2631" s="79" t="s">
        <v>2318</v>
      </c>
      <c r="D2631" s="79" t="s">
        <v>5775</v>
      </c>
    </row>
    <row r="2632" spans="1:4" x14ac:dyDescent="0.2">
      <c r="A2632" s="79" t="s">
        <v>2286</v>
      </c>
      <c r="B2632" s="79" t="s">
        <v>2313</v>
      </c>
      <c r="C2632" s="79" t="s">
        <v>2319</v>
      </c>
      <c r="D2632" s="79" t="s">
        <v>5776</v>
      </c>
    </row>
    <row r="2633" spans="1:4" x14ac:dyDescent="0.2">
      <c r="A2633" s="79" t="s">
        <v>2286</v>
      </c>
      <c r="B2633" s="79" t="s">
        <v>2313</v>
      </c>
      <c r="C2633" s="79" t="s">
        <v>2320</v>
      </c>
      <c r="D2633" s="79" t="s">
        <v>5777</v>
      </c>
    </row>
    <row r="2634" spans="1:4" x14ac:dyDescent="0.2">
      <c r="A2634" s="79" t="s">
        <v>2286</v>
      </c>
      <c r="B2634" s="79" t="s">
        <v>2313</v>
      </c>
      <c r="C2634" s="79" t="s">
        <v>2321</v>
      </c>
      <c r="D2634" s="79" t="s">
        <v>5778</v>
      </c>
    </row>
    <row r="2635" spans="1:4" x14ac:dyDescent="0.2">
      <c r="A2635" s="79" t="s">
        <v>2286</v>
      </c>
      <c r="B2635" s="79" t="s">
        <v>2313</v>
      </c>
      <c r="C2635" s="79" t="s">
        <v>2322</v>
      </c>
      <c r="D2635" s="79" t="s">
        <v>5779</v>
      </c>
    </row>
    <row r="2636" spans="1:4" x14ac:dyDescent="0.2">
      <c r="A2636" s="79" t="s">
        <v>2286</v>
      </c>
      <c r="B2636" s="79" t="s">
        <v>2313</v>
      </c>
      <c r="C2636" s="79" t="s">
        <v>1152</v>
      </c>
      <c r="D2636" s="79" t="s">
        <v>5780</v>
      </c>
    </row>
    <row r="2637" spans="1:4" x14ac:dyDescent="0.2">
      <c r="A2637" s="79" t="s">
        <v>2286</v>
      </c>
      <c r="B2637" s="79" t="s">
        <v>2313</v>
      </c>
      <c r="C2637" s="79" t="s">
        <v>423</v>
      </c>
      <c r="D2637" s="79" t="s">
        <v>5781</v>
      </c>
    </row>
    <row r="2638" spans="1:4" x14ac:dyDescent="0.2">
      <c r="A2638" s="79" t="s">
        <v>2286</v>
      </c>
      <c r="B2638" s="79" t="s">
        <v>423</v>
      </c>
      <c r="C2638" s="79"/>
      <c r="D2638" s="79" t="s">
        <v>5782</v>
      </c>
    </row>
    <row r="2639" spans="1:4" x14ac:dyDescent="0.2">
      <c r="A2639" s="79" t="s">
        <v>2286</v>
      </c>
      <c r="B2639" s="79" t="s">
        <v>423</v>
      </c>
      <c r="C2639" s="79" t="s">
        <v>2323</v>
      </c>
      <c r="D2639" s="79" t="s">
        <v>5783</v>
      </c>
    </row>
    <row r="2640" spans="1:4" x14ac:dyDescent="0.2">
      <c r="A2640" s="79" t="s">
        <v>2286</v>
      </c>
      <c r="B2640" s="79" t="s">
        <v>423</v>
      </c>
      <c r="C2640" s="79" t="s">
        <v>2324</v>
      </c>
      <c r="D2640" s="79" t="s">
        <v>5784</v>
      </c>
    </row>
    <row r="2641" spans="1:4" x14ac:dyDescent="0.2">
      <c r="A2641" s="79" t="s">
        <v>2286</v>
      </c>
      <c r="B2641" s="79" t="s">
        <v>423</v>
      </c>
      <c r="C2641" s="79" t="s">
        <v>1884</v>
      </c>
      <c r="D2641" s="79" t="s">
        <v>5785</v>
      </c>
    </row>
    <row r="2642" spans="1:4" x14ac:dyDescent="0.2">
      <c r="A2642" s="79" t="s">
        <v>2286</v>
      </c>
      <c r="B2642" s="79" t="s">
        <v>423</v>
      </c>
      <c r="C2642" s="79" t="s">
        <v>2325</v>
      </c>
      <c r="D2642" s="79" t="s">
        <v>5786</v>
      </c>
    </row>
    <row r="2643" spans="1:4" x14ac:dyDescent="0.2">
      <c r="A2643" s="79" t="s">
        <v>2286</v>
      </c>
      <c r="B2643" s="79" t="s">
        <v>423</v>
      </c>
      <c r="C2643" s="79" t="s">
        <v>2326</v>
      </c>
      <c r="D2643" s="79" t="s">
        <v>5787</v>
      </c>
    </row>
    <row r="2644" spans="1:4" x14ac:dyDescent="0.2">
      <c r="A2644" s="79" t="s">
        <v>2286</v>
      </c>
      <c r="B2644" s="79" t="s">
        <v>423</v>
      </c>
      <c r="C2644" s="79" t="s">
        <v>2327</v>
      </c>
      <c r="D2644" s="79" t="s">
        <v>5788</v>
      </c>
    </row>
    <row r="2645" spans="1:4" x14ac:dyDescent="0.2">
      <c r="A2645" s="79" t="s">
        <v>2286</v>
      </c>
      <c r="B2645" s="79" t="s">
        <v>423</v>
      </c>
      <c r="C2645" s="79" t="s">
        <v>1171</v>
      </c>
      <c r="D2645" s="79" t="s">
        <v>5789</v>
      </c>
    </row>
    <row r="2646" spans="1:4" x14ac:dyDescent="0.2">
      <c r="A2646" s="79" t="s">
        <v>2286</v>
      </c>
      <c r="B2646" s="79" t="s">
        <v>423</v>
      </c>
      <c r="C2646" s="79" t="s">
        <v>423</v>
      </c>
      <c r="D2646" s="79" t="s">
        <v>5790</v>
      </c>
    </row>
    <row r="2647" spans="1:4" x14ac:dyDescent="0.2">
      <c r="A2647" s="79" t="s">
        <v>2286</v>
      </c>
      <c r="B2647" s="79" t="s">
        <v>423</v>
      </c>
      <c r="C2647" s="79" t="s">
        <v>2328</v>
      </c>
      <c r="D2647" s="79" t="s">
        <v>5791</v>
      </c>
    </row>
    <row r="2648" spans="1:4" x14ac:dyDescent="0.2">
      <c r="A2648" s="79" t="s">
        <v>2330</v>
      </c>
      <c r="B2648" s="79"/>
      <c r="C2648" s="79"/>
      <c r="D2648" s="79" t="s">
        <v>2330</v>
      </c>
    </row>
    <row r="2649" spans="1:4" x14ac:dyDescent="0.2">
      <c r="A2649" s="79" t="s">
        <v>2330</v>
      </c>
      <c r="B2649" s="79" t="s">
        <v>2331</v>
      </c>
      <c r="C2649" s="79" t="s">
        <v>2812</v>
      </c>
      <c r="D2649" s="79" t="s">
        <v>5792</v>
      </c>
    </row>
    <row r="2650" spans="1:4" x14ac:dyDescent="0.2">
      <c r="A2650" s="79" t="s">
        <v>2330</v>
      </c>
      <c r="B2650" s="79" t="s">
        <v>2331</v>
      </c>
      <c r="C2650" s="79" t="s">
        <v>2332</v>
      </c>
      <c r="D2650" s="79" t="s">
        <v>5793</v>
      </c>
    </row>
    <row r="2651" spans="1:4" x14ac:dyDescent="0.2">
      <c r="A2651" s="79" t="s">
        <v>2330</v>
      </c>
      <c r="B2651" s="79" t="s">
        <v>2331</v>
      </c>
      <c r="C2651" s="79" t="s">
        <v>2333</v>
      </c>
      <c r="D2651" s="79" t="s">
        <v>5794</v>
      </c>
    </row>
    <row r="2652" spans="1:4" x14ac:dyDescent="0.2">
      <c r="A2652" s="79" t="s">
        <v>2330</v>
      </c>
      <c r="B2652" s="79" t="s">
        <v>2331</v>
      </c>
      <c r="C2652" s="79" t="s">
        <v>2334</v>
      </c>
      <c r="D2652" s="79" t="s">
        <v>5795</v>
      </c>
    </row>
    <row r="2653" spans="1:4" x14ac:dyDescent="0.2">
      <c r="A2653" s="79" t="s">
        <v>2330</v>
      </c>
      <c r="B2653" s="79" t="s">
        <v>2331</v>
      </c>
      <c r="C2653" s="79" t="s">
        <v>2783</v>
      </c>
      <c r="D2653" s="79" t="s">
        <v>5796</v>
      </c>
    </row>
    <row r="2654" spans="1:4" x14ac:dyDescent="0.2">
      <c r="A2654" s="79" t="s">
        <v>2330</v>
      </c>
      <c r="B2654" s="79" t="s">
        <v>2331</v>
      </c>
      <c r="C2654" s="79" t="s">
        <v>2335</v>
      </c>
      <c r="D2654" s="79" t="s">
        <v>5797</v>
      </c>
    </row>
    <row r="2655" spans="1:4" x14ac:dyDescent="0.2">
      <c r="A2655" s="79" t="s">
        <v>2330</v>
      </c>
      <c r="B2655" s="79" t="s">
        <v>2331</v>
      </c>
      <c r="C2655" s="79" t="s">
        <v>2336</v>
      </c>
      <c r="D2655" s="79" t="s">
        <v>5798</v>
      </c>
    </row>
    <row r="2656" spans="1:4" x14ac:dyDescent="0.2">
      <c r="A2656" s="79" t="s">
        <v>2330</v>
      </c>
      <c r="B2656" s="79" t="s">
        <v>2331</v>
      </c>
      <c r="C2656" s="79" t="s">
        <v>2337</v>
      </c>
      <c r="D2656" s="79" t="s">
        <v>5799</v>
      </c>
    </row>
    <row r="2657" spans="1:4" x14ac:dyDescent="0.2">
      <c r="A2657" s="79" t="s">
        <v>2330</v>
      </c>
      <c r="B2657" s="79" t="s">
        <v>2331</v>
      </c>
      <c r="C2657" s="79" t="s">
        <v>423</v>
      </c>
      <c r="D2657" s="79" t="s">
        <v>5800</v>
      </c>
    </row>
    <row r="2658" spans="1:4" x14ac:dyDescent="0.2">
      <c r="A2658" s="79" t="s">
        <v>2330</v>
      </c>
      <c r="B2658" s="79" t="s">
        <v>423</v>
      </c>
      <c r="C2658" s="79" t="s">
        <v>423</v>
      </c>
      <c r="D2658" s="79" t="s">
        <v>5801</v>
      </c>
    </row>
    <row r="2659" spans="1:4" x14ac:dyDescent="0.2">
      <c r="A2659" s="79" t="s">
        <v>2338</v>
      </c>
      <c r="B2659" s="79"/>
      <c r="C2659" s="79"/>
      <c r="D2659" s="79" t="s">
        <v>2338</v>
      </c>
    </row>
    <row r="2660" spans="1:4" x14ac:dyDescent="0.2">
      <c r="A2660" s="79" t="s">
        <v>2338</v>
      </c>
      <c r="B2660" s="79" t="s">
        <v>2339</v>
      </c>
      <c r="C2660" s="79" t="s">
        <v>2340</v>
      </c>
      <c r="D2660" s="79" t="s">
        <v>5802</v>
      </c>
    </row>
    <row r="2661" spans="1:4" x14ac:dyDescent="0.2">
      <c r="A2661" s="79" t="s">
        <v>2338</v>
      </c>
      <c r="B2661" s="79" t="s">
        <v>2339</v>
      </c>
      <c r="C2661" s="79" t="s">
        <v>573</v>
      </c>
      <c r="D2661" s="79" t="s">
        <v>5803</v>
      </c>
    </row>
    <row r="2662" spans="1:4" x14ac:dyDescent="0.2">
      <c r="A2662" s="79" t="s">
        <v>2338</v>
      </c>
      <c r="B2662" s="79" t="s">
        <v>2339</v>
      </c>
      <c r="C2662" s="79" t="s">
        <v>2341</v>
      </c>
      <c r="D2662" s="79" t="s">
        <v>5804</v>
      </c>
    </row>
    <row r="2663" spans="1:4" x14ac:dyDescent="0.2">
      <c r="A2663" s="79" t="s">
        <v>2338</v>
      </c>
      <c r="B2663" s="79" t="s">
        <v>2339</v>
      </c>
      <c r="C2663" s="79" t="s">
        <v>6401</v>
      </c>
      <c r="D2663" s="79" t="s">
        <v>6402</v>
      </c>
    </row>
    <row r="2664" spans="1:4" x14ac:dyDescent="0.2">
      <c r="A2664" s="79" t="s">
        <v>2338</v>
      </c>
      <c r="B2664" s="79" t="s">
        <v>2339</v>
      </c>
      <c r="C2664" s="79" t="s">
        <v>2342</v>
      </c>
      <c r="D2664" s="79" t="s">
        <v>5805</v>
      </c>
    </row>
    <row r="2665" spans="1:4" x14ac:dyDescent="0.2">
      <c r="A2665" s="79" t="s">
        <v>2338</v>
      </c>
      <c r="B2665" s="79" t="s">
        <v>2339</v>
      </c>
      <c r="C2665" s="79" t="s">
        <v>423</v>
      </c>
      <c r="D2665" s="79" t="s">
        <v>5806</v>
      </c>
    </row>
    <row r="2666" spans="1:4" x14ac:dyDescent="0.2">
      <c r="A2666" s="79" t="s">
        <v>2338</v>
      </c>
      <c r="B2666" s="79" t="s">
        <v>2343</v>
      </c>
      <c r="C2666" s="79" t="s">
        <v>2344</v>
      </c>
      <c r="D2666" s="79" t="s">
        <v>5807</v>
      </c>
    </row>
    <row r="2667" spans="1:4" x14ac:dyDescent="0.2">
      <c r="A2667" s="79" t="s">
        <v>2338</v>
      </c>
      <c r="B2667" s="79" t="s">
        <v>2343</v>
      </c>
      <c r="C2667" s="79" t="s">
        <v>558</v>
      </c>
      <c r="D2667" s="79" t="s">
        <v>5808</v>
      </c>
    </row>
    <row r="2668" spans="1:4" x14ac:dyDescent="0.2">
      <c r="A2668" s="79" t="s">
        <v>2338</v>
      </c>
      <c r="B2668" s="79" t="s">
        <v>2343</v>
      </c>
      <c r="C2668" s="79" t="s">
        <v>423</v>
      </c>
      <c r="D2668" s="79" t="s">
        <v>5809</v>
      </c>
    </row>
    <row r="2669" spans="1:4" x14ac:dyDescent="0.2">
      <c r="A2669" s="79" t="s">
        <v>2338</v>
      </c>
      <c r="B2669" s="79" t="s">
        <v>2343</v>
      </c>
      <c r="C2669" s="79" t="s">
        <v>2071</v>
      </c>
      <c r="D2669" s="79" t="s">
        <v>5810</v>
      </c>
    </row>
    <row r="2670" spans="1:4" x14ac:dyDescent="0.2">
      <c r="A2670" s="79" t="s">
        <v>2338</v>
      </c>
      <c r="B2670" s="79" t="s">
        <v>2345</v>
      </c>
      <c r="C2670" s="79"/>
      <c r="D2670" s="79" t="s">
        <v>6403</v>
      </c>
    </row>
    <row r="2671" spans="1:4" x14ac:dyDescent="0.2">
      <c r="A2671" s="79" t="s">
        <v>2338</v>
      </c>
      <c r="B2671" s="79" t="s">
        <v>2345</v>
      </c>
      <c r="C2671" s="79" t="s">
        <v>2346</v>
      </c>
      <c r="D2671" s="79" t="s">
        <v>5811</v>
      </c>
    </row>
    <row r="2672" spans="1:4" x14ac:dyDescent="0.2">
      <c r="A2672" s="79" t="s">
        <v>2338</v>
      </c>
      <c r="B2672" s="79" t="s">
        <v>2345</v>
      </c>
      <c r="C2672" s="79" t="s">
        <v>2347</v>
      </c>
      <c r="D2672" s="79" t="s">
        <v>5812</v>
      </c>
    </row>
    <row r="2673" spans="1:4" x14ac:dyDescent="0.2">
      <c r="A2673" s="79" t="s">
        <v>2338</v>
      </c>
      <c r="B2673" s="79" t="s">
        <v>2345</v>
      </c>
      <c r="C2673" s="79" t="s">
        <v>2348</v>
      </c>
      <c r="D2673" s="79" t="s">
        <v>5813</v>
      </c>
    </row>
    <row r="2674" spans="1:4" x14ac:dyDescent="0.2">
      <c r="A2674" s="79" t="s">
        <v>2338</v>
      </c>
      <c r="B2674" s="79" t="s">
        <v>2345</v>
      </c>
      <c r="C2674" s="79" t="s">
        <v>2349</v>
      </c>
      <c r="D2674" s="79" t="s">
        <v>5814</v>
      </c>
    </row>
    <row r="2675" spans="1:4" x14ac:dyDescent="0.2">
      <c r="A2675" s="79" t="s">
        <v>2338</v>
      </c>
      <c r="B2675" s="79" t="s">
        <v>2345</v>
      </c>
      <c r="C2675" s="79" t="s">
        <v>2350</v>
      </c>
      <c r="D2675" s="79" t="s">
        <v>5815</v>
      </c>
    </row>
    <row r="2676" spans="1:4" x14ac:dyDescent="0.2">
      <c r="A2676" s="79" t="s">
        <v>2338</v>
      </c>
      <c r="B2676" s="79" t="s">
        <v>2345</v>
      </c>
      <c r="C2676" s="79" t="s">
        <v>2351</v>
      </c>
      <c r="D2676" s="79" t="s">
        <v>5816</v>
      </c>
    </row>
    <row r="2677" spans="1:4" x14ac:dyDescent="0.2">
      <c r="A2677" s="79" t="s">
        <v>2338</v>
      </c>
      <c r="B2677" s="79" t="s">
        <v>2345</v>
      </c>
      <c r="C2677" s="79" t="s">
        <v>2352</v>
      </c>
      <c r="D2677" s="79" t="s">
        <v>5817</v>
      </c>
    </row>
    <row r="2678" spans="1:4" x14ac:dyDescent="0.2">
      <c r="A2678" s="79" t="s">
        <v>2338</v>
      </c>
      <c r="B2678" s="79" t="s">
        <v>2345</v>
      </c>
      <c r="C2678" s="79" t="s">
        <v>2353</v>
      </c>
      <c r="D2678" s="79" t="s">
        <v>5818</v>
      </c>
    </row>
    <row r="2679" spans="1:4" x14ac:dyDescent="0.2">
      <c r="A2679" s="79" t="s">
        <v>2338</v>
      </c>
      <c r="B2679" s="79" t="s">
        <v>2345</v>
      </c>
      <c r="C2679" s="79" t="s">
        <v>423</v>
      </c>
      <c r="D2679" s="79" t="s">
        <v>5819</v>
      </c>
    </row>
    <row r="2680" spans="1:4" x14ac:dyDescent="0.2">
      <c r="A2680" s="79" t="s">
        <v>2338</v>
      </c>
      <c r="B2680" s="79" t="s">
        <v>2354</v>
      </c>
      <c r="C2680" s="79" t="s">
        <v>2355</v>
      </c>
      <c r="D2680" s="79" t="s">
        <v>5820</v>
      </c>
    </row>
    <row r="2681" spans="1:4" x14ac:dyDescent="0.2">
      <c r="A2681" s="79" t="s">
        <v>2338</v>
      </c>
      <c r="B2681" s="79" t="s">
        <v>2354</v>
      </c>
      <c r="C2681" s="79" t="s">
        <v>2356</v>
      </c>
      <c r="D2681" s="79" t="s">
        <v>5821</v>
      </c>
    </row>
    <row r="2682" spans="1:4" x14ac:dyDescent="0.2">
      <c r="A2682" s="79" t="s">
        <v>2338</v>
      </c>
      <c r="B2682" s="79" t="s">
        <v>2354</v>
      </c>
      <c r="C2682" s="79" t="s">
        <v>2357</v>
      </c>
      <c r="D2682" s="79" t="s">
        <v>5822</v>
      </c>
    </row>
    <row r="2683" spans="1:4" x14ac:dyDescent="0.2">
      <c r="A2683" s="79" t="s">
        <v>2338</v>
      </c>
      <c r="B2683" s="79" t="s">
        <v>2354</v>
      </c>
      <c r="C2683" s="79" t="s">
        <v>2358</v>
      </c>
      <c r="D2683" s="79" t="s">
        <v>5823</v>
      </c>
    </row>
    <row r="2684" spans="1:4" x14ac:dyDescent="0.2">
      <c r="A2684" s="79" t="s">
        <v>2338</v>
      </c>
      <c r="B2684" s="79" t="s">
        <v>2354</v>
      </c>
      <c r="C2684" s="79" t="s">
        <v>423</v>
      </c>
      <c r="D2684" s="79" t="s">
        <v>5824</v>
      </c>
    </row>
    <row r="2685" spans="1:4" x14ac:dyDescent="0.2">
      <c r="A2685" s="79" t="s">
        <v>2338</v>
      </c>
      <c r="B2685" s="79" t="s">
        <v>2354</v>
      </c>
      <c r="C2685" s="79" t="s">
        <v>2359</v>
      </c>
      <c r="D2685" s="79" t="s">
        <v>5825</v>
      </c>
    </row>
    <row r="2686" spans="1:4" x14ac:dyDescent="0.2">
      <c r="A2686" s="79" t="s">
        <v>2338</v>
      </c>
      <c r="B2686" s="79" t="s">
        <v>423</v>
      </c>
      <c r="C2686" s="79" t="s">
        <v>423</v>
      </c>
      <c r="D2686" s="79" t="s">
        <v>5826</v>
      </c>
    </row>
    <row r="2687" spans="1:4" x14ac:dyDescent="0.2">
      <c r="A2687" s="79" t="s">
        <v>2360</v>
      </c>
      <c r="B2687" s="79"/>
      <c r="C2687" s="79"/>
      <c r="D2687" s="79" t="s">
        <v>2360</v>
      </c>
    </row>
    <row r="2688" spans="1:4" x14ac:dyDescent="0.2">
      <c r="A2688" s="79" t="s">
        <v>2360</v>
      </c>
      <c r="B2688" s="79" t="s">
        <v>435</v>
      </c>
      <c r="C2688" s="79"/>
      <c r="D2688" s="79" t="s">
        <v>5827</v>
      </c>
    </row>
    <row r="2689" spans="1:4" x14ac:dyDescent="0.2">
      <c r="A2689" s="79" t="s">
        <v>2360</v>
      </c>
      <c r="B2689" s="79" t="s">
        <v>435</v>
      </c>
      <c r="C2689" s="79" t="s">
        <v>1820</v>
      </c>
      <c r="D2689" s="79" t="s">
        <v>5828</v>
      </c>
    </row>
    <row r="2690" spans="1:4" x14ac:dyDescent="0.2">
      <c r="A2690" s="79" t="s">
        <v>2360</v>
      </c>
      <c r="B2690" s="79" t="s">
        <v>435</v>
      </c>
      <c r="C2690" s="79" t="s">
        <v>2361</v>
      </c>
      <c r="D2690" s="79" t="s">
        <v>5829</v>
      </c>
    </row>
    <row r="2691" spans="1:4" x14ac:dyDescent="0.2">
      <c r="A2691" s="79" t="s">
        <v>2360</v>
      </c>
      <c r="B2691" s="79" t="s">
        <v>435</v>
      </c>
      <c r="C2691" s="79" t="s">
        <v>1822</v>
      </c>
      <c r="D2691" s="79" t="s">
        <v>5830</v>
      </c>
    </row>
    <row r="2692" spans="1:4" x14ac:dyDescent="0.2">
      <c r="A2692" s="79" t="s">
        <v>2360</v>
      </c>
      <c r="B2692" s="79" t="s">
        <v>435</v>
      </c>
      <c r="C2692" s="79" t="s">
        <v>423</v>
      </c>
      <c r="D2692" s="79" t="s">
        <v>5831</v>
      </c>
    </row>
    <row r="2693" spans="1:4" x14ac:dyDescent="0.2">
      <c r="A2693" s="79" t="s">
        <v>2360</v>
      </c>
      <c r="B2693" s="79" t="s">
        <v>435</v>
      </c>
      <c r="C2693" s="79" t="s">
        <v>2362</v>
      </c>
      <c r="D2693" s="79" t="s">
        <v>5832</v>
      </c>
    </row>
    <row r="2694" spans="1:4" x14ac:dyDescent="0.2">
      <c r="A2694" s="79" t="s">
        <v>2360</v>
      </c>
      <c r="B2694" s="79" t="s">
        <v>442</v>
      </c>
      <c r="C2694" s="79"/>
      <c r="D2694" s="79" t="s">
        <v>5833</v>
      </c>
    </row>
    <row r="2695" spans="1:4" x14ac:dyDescent="0.2">
      <c r="A2695" s="79" t="s">
        <v>2360</v>
      </c>
      <c r="B2695" s="79" t="s">
        <v>442</v>
      </c>
      <c r="C2695" s="79" t="s">
        <v>2363</v>
      </c>
      <c r="D2695" s="79" t="s">
        <v>5834</v>
      </c>
    </row>
    <row r="2696" spans="1:4" x14ac:dyDescent="0.2">
      <c r="A2696" s="79" t="s">
        <v>2360</v>
      </c>
      <c r="B2696" s="79" t="s">
        <v>442</v>
      </c>
      <c r="C2696" s="79" t="s">
        <v>2364</v>
      </c>
      <c r="D2696" s="79" t="s">
        <v>5835</v>
      </c>
    </row>
    <row r="2697" spans="1:4" x14ac:dyDescent="0.2">
      <c r="A2697" s="79" t="s">
        <v>2360</v>
      </c>
      <c r="B2697" s="79" t="s">
        <v>442</v>
      </c>
      <c r="C2697" s="79" t="s">
        <v>423</v>
      </c>
      <c r="D2697" s="79" t="s">
        <v>5836</v>
      </c>
    </row>
    <row r="2698" spans="1:4" x14ac:dyDescent="0.2">
      <c r="A2698" s="79" t="s">
        <v>2360</v>
      </c>
      <c r="B2698" s="79" t="s">
        <v>1859</v>
      </c>
      <c r="C2698" s="79"/>
      <c r="D2698" s="79" t="s">
        <v>5837</v>
      </c>
    </row>
    <row r="2699" spans="1:4" x14ac:dyDescent="0.2">
      <c r="A2699" s="79" t="s">
        <v>2360</v>
      </c>
      <c r="B2699" s="79" t="s">
        <v>1859</v>
      </c>
      <c r="C2699" s="79" t="s">
        <v>1988</v>
      </c>
      <c r="D2699" s="79" t="s">
        <v>5838</v>
      </c>
    </row>
    <row r="2700" spans="1:4" x14ac:dyDescent="0.2">
      <c r="A2700" s="79" t="s">
        <v>2360</v>
      </c>
      <c r="B2700" s="79" t="s">
        <v>1859</v>
      </c>
      <c r="C2700" s="79" t="s">
        <v>2365</v>
      </c>
      <c r="D2700" s="79" t="s">
        <v>5839</v>
      </c>
    </row>
    <row r="2701" spans="1:4" x14ac:dyDescent="0.2">
      <c r="A2701" s="79" t="s">
        <v>2360</v>
      </c>
      <c r="B2701" s="79" t="s">
        <v>1859</v>
      </c>
      <c r="C2701" s="79" t="s">
        <v>1989</v>
      </c>
      <c r="D2701" s="79" t="s">
        <v>5840</v>
      </c>
    </row>
    <row r="2702" spans="1:4" x14ac:dyDescent="0.2">
      <c r="A2702" s="79" t="s">
        <v>2360</v>
      </c>
      <c r="B2702" s="79" t="s">
        <v>1859</v>
      </c>
      <c r="C2702" s="79" t="s">
        <v>423</v>
      </c>
      <c r="D2702" s="79" t="s">
        <v>5841</v>
      </c>
    </row>
    <row r="2703" spans="1:4" x14ac:dyDescent="0.2">
      <c r="A2703" s="79" t="s">
        <v>2360</v>
      </c>
      <c r="B2703" s="79" t="s">
        <v>1861</v>
      </c>
      <c r="C2703" s="79"/>
      <c r="D2703" s="79" t="s">
        <v>5842</v>
      </c>
    </row>
    <row r="2704" spans="1:4" x14ac:dyDescent="0.2">
      <c r="A2704" s="79" t="s">
        <v>2360</v>
      </c>
      <c r="B2704" s="79" t="s">
        <v>1861</v>
      </c>
      <c r="C2704" s="79" t="s">
        <v>2366</v>
      </c>
      <c r="D2704" s="79" t="s">
        <v>5843</v>
      </c>
    </row>
    <row r="2705" spans="1:4" x14ac:dyDescent="0.2">
      <c r="A2705" s="79" t="s">
        <v>2360</v>
      </c>
      <c r="B2705" s="79" t="s">
        <v>1861</v>
      </c>
      <c r="C2705" s="79" t="s">
        <v>423</v>
      </c>
      <c r="D2705" s="79" t="s">
        <v>5844</v>
      </c>
    </row>
    <row r="2706" spans="1:4" x14ac:dyDescent="0.2">
      <c r="A2706" s="79" t="s">
        <v>2360</v>
      </c>
      <c r="B2706" s="79" t="s">
        <v>2367</v>
      </c>
      <c r="C2706" s="79"/>
      <c r="D2706" s="79" t="s">
        <v>5845</v>
      </c>
    </row>
    <row r="2707" spans="1:4" x14ac:dyDescent="0.2">
      <c r="A2707" s="79" t="s">
        <v>2360</v>
      </c>
      <c r="B2707" s="79" t="s">
        <v>2367</v>
      </c>
      <c r="C2707" s="79" t="s">
        <v>2368</v>
      </c>
      <c r="D2707" s="79" t="s">
        <v>5846</v>
      </c>
    </row>
    <row r="2708" spans="1:4" x14ac:dyDescent="0.2">
      <c r="A2708" s="79" t="s">
        <v>2360</v>
      </c>
      <c r="B2708" s="79" t="s">
        <v>2367</v>
      </c>
      <c r="C2708" s="79" t="s">
        <v>2369</v>
      </c>
      <c r="D2708" s="79" t="s">
        <v>5847</v>
      </c>
    </row>
    <row r="2709" spans="1:4" x14ac:dyDescent="0.2">
      <c r="A2709" s="79" t="s">
        <v>2360</v>
      </c>
      <c r="B2709" s="79" t="s">
        <v>2367</v>
      </c>
      <c r="C2709" s="79" t="s">
        <v>2370</v>
      </c>
      <c r="D2709" s="79" t="s">
        <v>5848</v>
      </c>
    </row>
    <row r="2710" spans="1:4" x14ac:dyDescent="0.2">
      <c r="A2710" s="79" t="s">
        <v>2360</v>
      </c>
      <c r="B2710" s="79" t="s">
        <v>2367</v>
      </c>
      <c r="C2710" s="79" t="s">
        <v>423</v>
      </c>
      <c r="D2710" s="79" t="s">
        <v>5849</v>
      </c>
    </row>
    <row r="2711" spans="1:4" x14ac:dyDescent="0.2">
      <c r="A2711" s="79" t="s">
        <v>2360</v>
      </c>
      <c r="B2711" s="79" t="s">
        <v>2371</v>
      </c>
      <c r="C2711" s="79"/>
      <c r="D2711" s="79" t="s">
        <v>5850</v>
      </c>
    </row>
    <row r="2712" spans="1:4" x14ac:dyDescent="0.2">
      <c r="A2712" s="79" t="s">
        <v>2360</v>
      </c>
      <c r="B2712" s="79" t="s">
        <v>2371</v>
      </c>
      <c r="C2712" s="79" t="s">
        <v>2372</v>
      </c>
      <c r="D2712" s="79" t="s">
        <v>5851</v>
      </c>
    </row>
    <row r="2713" spans="1:4" x14ac:dyDescent="0.2">
      <c r="A2713" s="79" t="s">
        <v>2360</v>
      </c>
      <c r="B2713" s="79" t="s">
        <v>2371</v>
      </c>
      <c r="C2713" s="79" t="s">
        <v>2373</v>
      </c>
      <c r="D2713" s="79" t="s">
        <v>5852</v>
      </c>
    </row>
    <row r="2714" spans="1:4" x14ac:dyDescent="0.2">
      <c r="A2714" s="79" t="s">
        <v>2360</v>
      </c>
      <c r="B2714" s="79" t="s">
        <v>2371</v>
      </c>
      <c r="C2714" s="79" t="s">
        <v>423</v>
      </c>
      <c r="D2714" s="79" t="s">
        <v>5853</v>
      </c>
    </row>
    <row r="2715" spans="1:4" x14ac:dyDescent="0.2">
      <c r="A2715" s="79" t="s">
        <v>2360</v>
      </c>
      <c r="B2715" s="79" t="s">
        <v>2374</v>
      </c>
      <c r="C2715" s="79" t="s">
        <v>2375</v>
      </c>
      <c r="D2715" s="79" t="s">
        <v>5854</v>
      </c>
    </row>
    <row r="2716" spans="1:4" x14ac:dyDescent="0.2">
      <c r="A2716" s="79" t="s">
        <v>2360</v>
      </c>
      <c r="B2716" s="79" t="s">
        <v>2374</v>
      </c>
      <c r="C2716" s="79" t="s">
        <v>2376</v>
      </c>
      <c r="D2716" s="79" t="s">
        <v>5855</v>
      </c>
    </row>
    <row r="2717" spans="1:4" x14ac:dyDescent="0.2">
      <c r="A2717" s="79" t="s">
        <v>2360</v>
      </c>
      <c r="B2717" s="79" t="s">
        <v>2374</v>
      </c>
      <c r="C2717" s="79" t="s">
        <v>2377</v>
      </c>
      <c r="D2717" s="79" t="s">
        <v>5856</v>
      </c>
    </row>
    <row r="2718" spans="1:4" x14ac:dyDescent="0.2">
      <c r="A2718" s="79" t="s">
        <v>2360</v>
      </c>
      <c r="B2718" s="79" t="s">
        <v>2374</v>
      </c>
      <c r="C2718" s="79" t="s">
        <v>1988</v>
      </c>
      <c r="D2718" s="79" t="s">
        <v>5857</v>
      </c>
    </row>
    <row r="2719" spans="1:4" x14ac:dyDescent="0.2">
      <c r="A2719" s="79" t="s">
        <v>2360</v>
      </c>
      <c r="B2719" s="79" t="s">
        <v>2374</v>
      </c>
      <c r="C2719" s="79" t="s">
        <v>2378</v>
      </c>
      <c r="D2719" s="79" t="s">
        <v>5858</v>
      </c>
    </row>
    <row r="2720" spans="1:4" x14ac:dyDescent="0.2">
      <c r="A2720" s="79" t="s">
        <v>2360</v>
      </c>
      <c r="B2720" s="79" t="s">
        <v>2374</v>
      </c>
      <c r="C2720" s="79" t="s">
        <v>2379</v>
      </c>
      <c r="D2720" s="79" t="s">
        <v>5859</v>
      </c>
    </row>
    <row r="2721" spans="1:4" x14ac:dyDescent="0.2">
      <c r="A2721" s="79" t="s">
        <v>2360</v>
      </c>
      <c r="B2721" s="79" t="s">
        <v>2374</v>
      </c>
      <c r="C2721" s="79" t="s">
        <v>2380</v>
      </c>
      <c r="D2721" s="79" t="s">
        <v>5860</v>
      </c>
    </row>
    <row r="2722" spans="1:4" x14ac:dyDescent="0.2">
      <c r="A2722" s="79" t="s">
        <v>2360</v>
      </c>
      <c r="B2722" s="79" t="s">
        <v>2374</v>
      </c>
      <c r="C2722" s="79" t="s">
        <v>423</v>
      </c>
      <c r="D2722" s="79" t="s">
        <v>5861</v>
      </c>
    </row>
    <row r="2723" spans="1:4" x14ac:dyDescent="0.2">
      <c r="A2723" s="79" t="s">
        <v>2360</v>
      </c>
      <c r="B2723" s="79" t="s">
        <v>2381</v>
      </c>
      <c r="C2723" s="79"/>
      <c r="D2723" s="79" t="s">
        <v>5862</v>
      </c>
    </row>
    <row r="2724" spans="1:4" x14ac:dyDescent="0.2">
      <c r="A2724" s="79" t="s">
        <v>2360</v>
      </c>
      <c r="B2724" s="79" t="s">
        <v>2381</v>
      </c>
      <c r="C2724" s="79" t="s">
        <v>2382</v>
      </c>
      <c r="D2724" s="79" t="s">
        <v>5863</v>
      </c>
    </row>
    <row r="2725" spans="1:4" x14ac:dyDescent="0.2">
      <c r="A2725" s="79" t="s">
        <v>2360</v>
      </c>
      <c r="B2725" s="79" t="s">
        <v>2381</v>
      </c>
      <c r="C2725" s="79" t="s">
        <v>2383</v>
      </c>
      <c r="D2725" s="79" t="s">
        <v>5864</v>
      </c>
    </row>
    <row r="2726" spans="1:4" x14ac:dyDescent="0.2">
      <c r="A2726" s="79" t="s">
        <v>2360</v>
      </c>
      <c r="B2726" s="79" t="s">
        <v>2381</v>
      </c>
      <c r="C2726" s="79" t="s">
        <v>2384</v>
      </c>
      <c r="D2726" s="79" t="s">
        <v>5865</v>
      </c>
    </row>
    <row r="2727" spans="1:4" x14ac:dyDescent="0.2">
      <c r="A2727" s="79" t="s">
        <v>2360</v>
      </c>
      <c r="B2727" s="79" t="s">
        <v>2381</v>
      </c>
      <c r="C2727" s="79" t="s">
        <v>2385</v>
      </c>
      <c r="D2727" s="79" t="s">
        <v>5866</v>
      </c>
    </row>
    <row r="2728" spans="1:4" x14ac:dyDescent="0.2">
      <c r="A2728" s="79" t="s">
        <v>2360</v>
      </c>
      <c r="B2728" s="79" t="s">
        <v>2381</v>
      </c>
      <c r="C2728" s="79" t="s">
        <v>423</v>
      </c>
      <c r="D2728" s="79" t="s">
        <v>5867</v>
      </c>
    </row>
    <row r="2729" spans="1:4" x14ac:dyDescent="0.2">
      <c r="A2729" s="79" t="s">
        <v>2360</v>
      </c>
      <c r="B2729" s="79" t="s">
        <v>465</v>
      </c>
      <c r="C2729" s="79" t="s">
        <v>1991</v>
      </c>
      <c r="D2729" s="79" t="s">
        <v>5868</v>
      </c>
    </row>
    <row r="2730" spans="1:4" x14ac:dyDescent="0.2">
      <c r="A2730" s="79" t="s">
        <v>2360</v>
      </c>
      <c r="B2730" s="79" t="s">
        <v>465</v>
      </c>
      <c r="C2730" s="79" t="s">
        <v>1322</v>
      </c>
      <c r="D2730" s="79" t="s">
        <v>5869</v>
      </c>
    </row>
    <row r="2731" spans="1:4" x14ac:dyDescent="0.2">
      <c r="A2731" s="79" t="s">
        <v>2360</v>
      </c>
      <c r="B2731" s="79" t="s">
        <v>465</v>
      </c>
      <c r="C2731" s="79" t="s">
        <v>423</v>
      </c>
      <c r="D2731" s="79" t="s">
        <v>5870</v>
      </c>
    </row>
    <row r="2732" spans="1:4" x14ac:dyDescent="0.2">
      <c r="A2732" s="79" t="s">
        <v>2360</v>
      </c>
      <c r="B2732" s="79" t="s">
        <v>465</v>
      </c>
      <c r="C2732" s="79" t="s">
        <v>2386</v>
      </c>
      <c r="D2732" s="79" t="s">
        <v>5871</v>
      </c>
    </row>
    <row r="2733" spans="1:4" x14ac:dyDescent="0.2">
      <c r="A2733" s="79" t="s">
        <v>2360</v>
      </c>
      <c r="B2733" s="79" t="s">
        <v>423</v>
      </c>
      <c r="C2733" s="79"/>
      <c r="D2733" s="79" t="s">
        <v>5872</v>
      </c>
    </row>
    <row r="2734" spans="1:4" x14ac:dyDescent="0.2">
      <c r="A2734" s="79" t="s">
        <v>2360</v>
      </c>
      <c r="B2734" s="79" t="s">
        <v>423</v>
      </c>
      <c r="C2734" s="79" t="s">
        <v>423</v>
      </c>
      <c r="D2734" s="79" t="s">
        <v>5873</v>
      </c>
    </row>
    <row r="2735" spans="1:4" x14ac:dyDescent="0.2">
      <c r="A2735" s="79" t="s">
        <v>2360</v>
      </c>
      <c r="B2735" s="79" t="s">
        <v>1993</v>
      </c>
      <c r="C2735" s="79"/>
      <c r="D2735" s="79" t="s">
        <v>5874</v>
      </c>
    </row>
    <row r="2736" spans="1:4" x14ac:dyDescent="0.2">
      <c r="A2736" s="79" t="s">
        <v>2360</v>
      </c>
      <c r="B2736" s="79" t="s">
        <v>1993</v>
      </c>
      <c r="C2736" s="79" t="s">
        <v>423</v>
      </c>
      <c r="D2736" s="79" t="s">
        <v>5875</v>
      </c>
    </row>
    <row r="2737" spans="1:4" x14ac:dyDescent="0.2">
      <c r="A2737" s="79" t="s">
        <v>2360</v>
      </c>
      <c r="B2737" s="79" t="s">
        <v>1993</v>
      </c>
      <c r="C2737" s="79" t="s">
        <v>1995</v>
      </c>
      <c r="D2737" s="79" t="s">
        <v>5876</v>
      </c>
    </row>
    <row r="2738" spans="1:4" x14ac:dyDescent="0.2">
      <c r="A2738" s="79" t="s">
        <v>2360</v>
      </c>
      <c r="B2738" s="79" t="s">
        <v>1993</v>
      </c>
      <c r="C2738" s="79" t="s">
        <v>2387</v>
      </c>
      <c r="D2738" s="79" t="s">
        <v>5877</v>
      </c>
    </row>
    <row r="2739" spans="1:4" x14ac:dyDescent="0.2">
      <c r="A2739" s="79" t="s">
        <v>2360</v>
      </c>
      <c r="B2739" s="79" t="s">
        <v>1997</v>
      </c>
      <c r="C2739" s="79"/>
      <c r="D2739" s="79" t="s">
        <v>5878</v>
      </c>
    </row>
    <row r="2740" spans="1:4" x14ac:dyDescent="0.2">
      <c r="A2740" s="79" t="s">
        <v>2360</v>
      </c>
      <c r="B2740" s="79" t="s">
        <v>1997</v>
      </c>
      <c r="C2740" s="79" t="s">
        <v>1998</v>
      </c>
      <c r="D2740" s="79" t="s">
        <v>5879</v>
      </c>
    </row>
    <row r="2741" spans="1:4" x14ac:dyDescent="0.2">
      <c r="A2741" s="79" t="s">
        <v>2360</v>
      </c>
      <c r="B2741" s="79" t="s">
        <v>1997</v>
      </c>
      <c r="C2741" s="79" t="s">
        <v>1999</v>
      </c>
      <c r="D2741" s="79" t="s">
        <v>5880</v>
      </c>
    </row>
    <row r="2742" spans="1:4" x14ac:dyDescent="0.2">
      <c r="A2742" s="79" t="s">
        <v>2360</v>
      </c>
      <c r="B2742" s="79" t="s">
        <v>1997</v>
      </c>
      <c r="C2742" s="79" t="s">
        <v>423</v>
      </c>
      <c r="D2742" s="79" t="s">
        <v>5881</v>
      </c>
    </row>
    <row r="2743" spans="1:4" x14ac:dyDescent="0.2">
      <c r="A2743" s="79" t="s">
        <v>2360</v>
      </c>
      <c r="B2743" s="79" t="s">
        <v>1997</v>
      </c>
      <c r="C2743" s="79" t="s">
        <v>2388</v>
      </c>
      <c r="D2743" s="79" t="s">
        <v>5882</v>
      </c>
    </row>
    <row r="2744" spans="1:4" x14ac:dyDescent="0.2">
      <c r="A2744" s="79" t="s">
        <v>1314</v>
      </c>
      <c r="B2744" s="79"/>
      <c r="C2744" s="79"/>
      <c r="D2744" s="79" t="s">
        <v>1314</v>
      </c>
    </row>
    <row r="2745" spans="1:4" x14ac:dyDescent="0.2">
      <c r="A2745" s="79" t="s">
        <v>1314</v>
      </c>
      <c r="B2745" s="79" t="s">
        <v>2389</v>
      </c>
      <c r="C2745" s="79"/>
      <c r="D2745" s="79" t="s">
        <v>5883</v>
      </c>
    </row>
    <row r="2746" spans="1:4" x14ac:dyDescent="0.2">
      <c r="A2746" s="79" t="s">
        <v>1314</v>
      </c>
      <c r="B2746" s="79" t="s">
        <v>2389</v>
      </c>
      <c r="C2746" s="79" t="s">
        <v>2390</v>
      </c>
      <c r="D2746" s="79" t="s">
        <v>5884</v>
      </c>
    </row>
    <row r="2747" spans="1:4" x14ac:dyDescent="0.2">
      <c r="A2747" s="79" t="s">
        <v>1314</v>
      </c>
      <c r="B2747" s="79" t="s">
        <v>2389</v>
      </c>
      <c r="C2747" s="79" t="s">
        <v>2391</v>
      </c>
      <c r="D2747" s="79" t="s">
        <v>5885</v>
      </c>
    </row>
    <row r="2748" spans="1:4" x14ac:dyDescent="0.2">
      <c r="A2748" s="79" t="s">
        <v>1314</v>
      </c>
      <c r="B2748" s="79" t="s">
        <v>2389</v>
      </c>
      <c r="C2748" s="79" t="s">
        <v>2392</v>
      </c>
      <c r="D2748" s="79" t="s">
        <v>5886</v>
      </c>
    </row>
    <row r="2749" spans="1:4" x14ac:dyDescent="0.2">
      <c r="A2749" s="79" t="s">
        <v>1314</v>
      </c>
      <c r="B2749" s="79" t="s">
        <v>2389</v>
      </c>
      <c r="C2749" s="79" t="s">
        <v>2393</v>
      </c>
      <c r="D2749" s="79" t="s">
        <v>5887</v>
      </c>
    </row>
    <row r="2750" spans="1:4" x14ac:dyDescent="0.2">
      <c r="A2750" s="79" t="s">
        <v>1314</v>
      </c>
      <c r="B2750" s="79" t="s">
        <v>2389</v>
      </c>
      <c r="C2750" s="79" t="s">
        <v>2394</v>
      </c>
      <c r="D2750" s="79" t="s">
        <v>5888</v>
      </c>
    </row>
    <row r="2751" spans="1:4" x14ac:dyDescent="0.2">
      <c r="A2751" s="79" t="s">
        <v>1314</v>
      </c>
      <c r="B2751" s="79" t="s">
        <v>2389</v>
      </c>
      <c r="C2751" s="79" t="s">
        <v>2395</v>
      </c>
      <c r="D2751" s="79" t="s">
        <v>5889</v>
      </c>
    </row>
    <row r="2752" spans="1:4" x14ac:dyDescent="0.2">
      <c r="A2752" s="79" t="s">
        <v>1314</v>
      </c>
      <c r="B2752" s="79" t="s">
        <v>2389</v>
      </c>
      <c r="C2752" s="79" t="s">
        <v>2396</v>
      </c>
      <c r="D2752" s="79" t="s">
        <v>5890</v>
      </c>
    </row>
    <row r="2753" spans="1:4" x14ac:dyDescent="0.2">
      <c r="A2753" s="79" t="s">
        <v>1314</v>
      </c>
      <c r="B2753" s="79" t="s">
        <v>2389</v>
      </c>
      <c r="C2753" s="79" t="s">
        <v>2397</v>
      </c>
      <c r="D2753" s="79" t="s">
        <v>5891</v>
      </c>
    </row>
    <row r="2754" spans="1:4" x14ac:dyDescent="0.2">
      <c r="A2754" s="79" t="s">
        <v>1314</v>
      </c>
      <c r="B2754" s="79" t="s">
        <v>2389</v>
      </c>
      <c r="C2754" s="79" t="s">
        <v>6404</v>
      </c>
      <c r="D2754" s="79" t="s">
        <v>6405</v>
      </c>
    </row>
    <row r="2755" spans="1:4" x14ac:dyDescent="0.2">
      <c r="A2755" s="79" t="s">
        <v>1314</v>
      </c>
      <c r="B2755" s="79" t="s">
        <v>2389</v>
      </c>
      <c r="C2755" s="79" t="s">
        <v>2398</v>
      </c>
      <c r="D2755" s="79" t="s">
        <v>5892</v>
      </c>
    </row>
    <row r="2756" spans="1:4" x14ac:dyDescent="0.2">
      <c r="A2756" s="79" t="s">
        <v>1314</v>
      </c>
      <c r="B2756" s="79" t="s">
        <v>2389</v>
      </c>
      <c r="C2756" s="79" t="s">
        <v>2399</v>
      </c>
      <c r="D2756" s="79" t="s">
        <v>5893</v>
      </c>
    </row>
    <row r="2757" spans="1:4" x14ac:dyDescent="0.2">
      <c r="A2757" s="79" t="s">
        <v>1314</v>
      </c>
      <c r="B2757" s="79" t="s">
        <v>2389</v>
      </c>
      <c r="C2757" s="79" t="s">
        <v>2400</v>
      </c>
      <c r="D2757" s="79" t="s">
        <v>5894</v>
      </c>
    </row>
    <row r="2758" spans="1:4" x14ac:dyDescent="0.2">
      <c r="A2758" s="79" t="s">
        <v>1314</v>
      </c>
      <c r="B2758" s="79" t="s">
        <v>2389</v>
      </c>
      <c r="C2758" s="79" t="s">
        <v>423</v>
      </c>
      <c r="D2758" s="79" t="s">
        <v>5895</v>
      </c>
    </row>
    <row r="2759" spans="1:4" x14ac:dyDescent="0.2">
      <c r="A2759" s="79" t="s">
        <v>1314</v>
      </c>
      <c r="B2759" s="79" t="s">
        <v>2389</v>
      </c>
      <c r="C2759" s="79" t="s">
        <v>2401</v>
      </c>
      <c r="D2759" s="79" t="s">
        <v>5896</v>
      </c>
    </row>
    <row r="2760" spans="1:4" x14ac:dyDescent="0.2">
      <c r="A2760" s="79" t="s">
        <v>1314</v>
      </c>
      <c r="B2760" s="79" t="s">
        <v>2402</v>
      </c>
      <c r="C2760" s="79"/>
      <c r="D2760" s="79" t="s">
        <v>5897</v>
      </c>
    </row>
    <row r="2761" spans="1:4" x14ac:dyDescent="0.2">
      <c r="A2761" s="79" t="s">
        <v>1314</v>
      </c>
      <c r="B2761" s="79" t="s">
        <v>2402</v>
      </c>
      <c r="C2761" s="79" t="s">
        <v>2403</v>
      </c>
      <c r="D2761" s="79" t="s">
        <v>5898</v>
      </c>
    </row>
    <row r="2762" spans="1:4" x14ac:dyDescent="0.2">
      <c r="A2762" s="79" t="s">
        <v>1314</v>
      </c>
      <c r="B2762" s="79" t="s">
        <v>2402</v>
      </c>
      <c r="C2762" s="79" t="s">
        <v>2404</v>
      </c>
      <c r="D2762" s="79" t="s">
        <v>5899</v>
      </c>
    </row>
    <row r="2763" spans="1:4" x14ac:dyDescent="0.2">
      <c r="A2763" s="79" t="s">
        <v>1314</v>
      </c>
      <c r="B2763" s="79" t="s">
        <v>2402</v>
      </c>
      <c r="C2763" s="79" t="s">
        <v>2405</v>
      </c>
      <c r="D2763" s="79" t="s">
        <v>5900</v>
      </c>
    </row>
    <row r="2764" spans="1:4" x14ac:dyDescent="0.2">
      <c r="A2764" s="79" t="s">
        <v>1314</v>
      </c>
      <c r="B2764" s="79" t="s">
        <v>2402</v>
      </c>
      <c r="C2764" s="79" t="s">
        <v>423</v>
      </c>
      <c r="D2764" s="79" t="s">
        <v>5901</v>
      </c>
    </row>
    <row r="2765" spans="1:4" x14ac:dyDescent="0.2">
      <c r="A2765" s="79" t="s">
        <v>1314</v>
      </c>
      <c r="B2765" s="79" t="s">
        <v>2704</v>
      </c>
      <c r="C2765" s="79"/>
      <c r="D2765" s="79" t="s">
        <v>5902</v>
      </c>
    </row>
    <row r="2766" spans="1:4" x14ac:dyDescent="0.2">
      <c r="A2766" s="79" t="s">
        <v>1314</v>
      </c>
      <c r="B2766" s="79" t="s">
        <v>2704</v>
      </c>
      <c r="C2766" s="79" t="s">
        <v>2407</v>
      </c>
      <c r="D2766" s="79" t="s">
        <v>5903</v>
      </c>
    </row>
    <row r="2767" spans="1:4" x14ac:dyDescent="0.2">
      <c r="A2767" s="79" t="s">
        <v>1314</v>
      </c>
      <c r="B2767" s="79" t="s">
        <v>2704</v>
      </c>
      <c r="C2767" s="79" t="s">
        <v>2408</v>
      </c>
      <c r="D2767" s="79" t="s">
        <v>5904</v>
      </c>
    </row>
    <row r="2768" spans="1:4" x14ac:dyDescent="0.2">
      <c r="A2768" s="79" t="s">
        <v>1314</v>
      </c>
      <c r="B2768" s="79" t="s">
        <v>2704</v>
      </c>
      <c r="C2768" s="79" t="s">
        <v>2409</v>
      </c>
      <c r="D2768" s="79" t="s">
        <v>5905</v>
      </c>
    </row>
    <row r="2769" spans="1:4" x14ac:dyDescent="0.2">
      <c r="A2769" s="79" t="s">
        <v>1314</v>
      </c>
      <c r="B2769" s="79" t="s">
        <v>2704</v>
      </c>
      <c r="C2769" s="79" t="s">
        <v>2410</v>
      </c>
      <c r="D2769" s="79" t="s">
        <v>5906</v>
      </c>
    </row>
    <row r="2770" spans="1:4" x14ac:dyDescent="0.2">
      <c r="A2770" s="79" t="s">
        <v>1314</v>
      </c>
      <c r="B2770" s="79" t="s">
        <v>2704</v>
      </c>
      <c r="C2770" s="79" t="s">
        <v>423</v>
      </c>
      <c r="D2770" s="79" t="s">
        <v>5907</v>
      </c>
    </row>
    <row r="2771" spans="1:4" x14ac:dyDescent="0.2">
      <c r="A2771" s="79" t="s">
        <v>1314</v>
      </c>
      <c r="B2771" s="79" t="s">
        <v>2411</v>
      </c>
      <c r="C2771" s="79"/>
      <c r="D2771" s="79" t="s">
        <v>5908</v>
      </c>
    </row>
    <row r="2772" spans="1:4" x14ac:dyDescent="0.2">
      <c r="A2772" s="79" t="s">
        <v>1314</v>
      </c>
      <c r="B2772" s="79" t="s">
        <v>2411</v>
      </c>
      <c r="C2772" s="79" t="s">
        <v>2412</v>
      </c>
      <c r="D2772" s="79" t="s">
        <v>5909</v>
      </c>
    </row>
    <row r="2773" spans="1:4" x14ac:dyDescent="0.2">
      <c r="A2773" s="79" t="s">
        <v>1314</v>
      </c>
      <c r="B2773" s="79" t="s">
        <v>2411</v>
      </c>
      <c r="C2773" s="79" t="s">
        <v>2413</v>
      </c>
      <c r="D2773" s="79" t="s">
        <v>5910</v>
      </c>
    </row>
    <row r="2774" spans="1:4" x14ac:dyDescent="0.2">
      <c r="A2774" s="79" t="s">
        <v>1314</v>
      </c>
      <c r="B2774" s="79" t="s">
        <v>2411</v>
      </c>
      <c r="C2774" s="79" t="s">
        <v>2414</v>
      </c>
      <c r="D2774" s="79" t="s">
        <v>5911</v>
      </c>
    </row>
    <row r="2775" spans="1:4" x14ac:dyDescent="0.2">
      <c r="A2775" s="79" t="s">
        <v>1314</v>
      </c>
      <c r="B2775" s="79" t="s">
        <v>2411</v>
      </c>
      <c r="C2775" s="79" t="s">
        <v>2415</v>
      </c>
      <c r="D2775" s="79" t="s">
        <v>5912</v>
      </c>
    </row>
    <row r="2776" spans="1:4" x14ac:dyDescent="0.2">
      <c r="A2776" s="79" t="s">
        <v>1314</v>
      </c>
      <c r="B2776" s="79" t="s">
        <v>2411</v>
      </c>
      <c r="C2776" s="79" t="s">
        <v>2416</v>
      </c>
      <c r="D2776" s="79" t="s">
        <v>5913</v>
      </c>
    </row>
    <row r="2777" spans="1:4" x14ac:dyDescent="0.2">
      <c r="A2777" s="79" t="s">
        <v>1314</v>
      </c>
      <c r="B2777" s="79" t="s">
        <v>2411</v>
      </c>
      <c r="C2777" s="79" t="s">
        <v>2417</v>
      </c>
      <c r="D2777" s="79" t="s">
        <v>5914</v>
      </c>
    </row>
    <row r="2778" spans="1:4" x14ac:dyDescent="0.2">
      <c r="A2778" s="79" t="s">
        <v>1314</v>
      </c>
      <c r="B2778" s="79" t="s">
        <v>2411</v>
      </c>
      <c r="C2778" s="79" t="s">
        <v>2418</v>
      </c>
      <c r="D2778" s="79" t="s">
        <v>5915</v>
      </c>
    </row>
    <row r="2779" spans="1:4" x14ac:dyDescent="0.2">
      <c r="A2779" s="79" t="s">
        <v>1314</v>
      </c>
      <c r="B2779" s="79" t="s">
        <v>2411</v>
      </c>
      <c r="C2779" s="79" t="s">
        <v>2419</v>
      </c>
      <c r="D2779" s="79" t="s">
        <v>5916</v>
      </c>
    </row>
    <row r="2780" spans="1:4" x14ac:dyDescent="0.2">
      <c r="A2780" s="79" t="s">
        <v>1314</v>
      </c>
      <c r="B2780" s="79" t="s">
        <v>2411</v>
      </c>
      <c r="C2780" s="79" t="s">
        <v>423</v>
      </c>
      <c r="D2780" s="79" t="s">
        <v>5917</v>
      </c>
    </row>
    <row r="2781" spans="1:4" x14ac:dyDescent="0.2">
      <c r="A2781" s="79" t="s">
        <v>1314</v>
      </c>
      <c r="B2781" s="79" t="s">
        <v>2420</v>
      </c>
      <c r="C2781" s="79"/>
      <c r="D2781" s="79" t="s">
        <v>5918</v>
      </c>
    </row>
    <row r="2782" spans="1:4" x14ac:dyDescent="0.2">
      <c r="A2782" s="79" t="s">
        <v>1314</v>
      </c>
      <c r="B2782" s="79" t="s">
        <v>2420</v>
      </c>
      <c r="C2782" s="79" t="s">
        <v>2421</v>
      </c>
      <c r="D2782" s="79" t="s">
        <v>5919</v>
      </c>
    </row>
    <row r="2783" spans="1:4" x14ac:dyDescent="0.2">
      <c r="A2783" s="79" t="s">
        <v>1314</v>
      </c>
      <c r="B2783" s="79" t="s">
        <v>2420</v>
      </c>
      <c r="C2783" s="79" t="s">
        <v>2422</v>
      </c>
      <c r="D2783" s="79" t="s">
        <v>5920</v>
      </c>
    </row>
    <row r="2784" spans="1:4" x14ac:dyDescent="0.2">
      <c r="A2784" s="79" t="s">
        <v>1314</v>
      </c>
      <c r="B2784" s="79" t="s">
        <v>2420</v>
      </c>
      <c r="C2784" s="79" t="s">
        <v>2423</v>
      </c>
      <c r="D2784" s="79" t="s">
        <v>5921</v>
      </c>
    </row>
    <row r="2785" spans="1:4" x14ac:dyDescent="0.2">
      <c r="A2785" s="79" t="s">
        <v>1314</v>
      </c>
      <c r="B2785" s="79" t="s">
        <v>2420</v>
      </c>
      <c r="C2785" s="79" t="s">
        <v>2424</v>
      </c>
      <c r="D2785" s="79" t="s">
        <v>5922</v>
      </c>
    </row>
    <row r="2786" spans="1:4" x14ac:dyDescent="0.2">
      <c r="A2786" s="79" t="s">
        <v>1314</v>
      </c>
      <c r="B2786" s="79" t="s">
        <v>2420</v>
      </c>
      <c r="C2786" s="79" t="s">
        <v>423</v>
      </c>
      <c r="D2786" s="79" t="s">
        <v>5923</v>
      </c>
    </row>
    <row r="2787" spans="1:4" x14ac:dyDescent="0.2">
      <c r="A2787" s="79" t="s">
        <v>1314</v>
      </c>
      <c r="B2787" s="79" t="s">
        <v>2425</v>
      </c>
      <c r="C2787" s="79"/>
      <c r="D2787" s="79" t="s">
        <v>5924</v>
      </c>
    </row>
    <row r="2788" spans="1:4" x14ac:dyDescent="0.2">
      <c r="A2788" s="79" t="s">
        <v>1314</v>
      </c>
      <c r="B2788" s="79" t="s">
        <v>2425</v>
      </c>
      <c r="C2788" s="79" t="s">
        <v>2426</v>
      </c>
      <c r="D2788" s="79" t="s">
        <v>5925</v>
      </c>
    </row>
    <row r="2789" spans="1:4" x14ac:dyDescent="0.2">
      <c r="A2789" s="79" t="s">
        <v>1314</v>
      </c>
      <c r="B2789" s="79" t="s">
        <v>2425</v>
      </c>
      <c r="C2789" s="79" t="s">
        <v>2427</v>
      </c>
      <c r="D2789" s="79" t="s">
        <v>5926</v>
      </c>
    </row>
    <row r="2790" spans="1:4" x14ac:dyDescent="0.2">
      <c r="A2790" s="79" t="s">
        <v>1314</v>
      </c>
      <c r="B2790" s="79" t="s">
        <v>2425</v>
      </c>
      <c r="C2790" s="79" t="s">
        <v>2428</v>
      </c>
      <c r="D2790" s="79" t="s">
        <v>5927</v>
      </c>
    </row>
    <row r="2791" spans="1:4" x14ac:dyDescent="0.2">
      <c r="A2791" s="79" t="s">
        <v>1314</v>
      </c>
      <c r="B2791" s="79" t="s">
        <v>2425</v>
      </c>
      <c r="C2791" s="79" t="s">
        <v>2429</v>
      </c>
      <c r="D2791" s="79" t="s">
        <v>5928</v>
      </c>
    </row>
    <row r="2792" spans="1:4" x14ac:dyDescent="0.2">
      <c r="A2792" s="79" t="s">
        <v>1314</v>
      </c>
      <c r="B2792" s="79" t="s">
        <v>2425</v>
      </c>
      <c r="C2792" s="79" t="s">
        <v>2430</v>
      </c>
      <c r="D2792" s="79" t="s">
        <v>5929</v>
      </c>
    </row>
    <row r="2793" spans="1:4" x14ac:dyDescent="0.2">
      <c r="A2793" s="79" t="s">
        <v>1314</v>
      </c>
      <c r="B2793" s="79" t="s">
        <v>2425</v>
      </c>
      <c r="C2793" s="79" t="s">
        <v>423</v>
      </c>
      <c r="D2793" s="79" t="s">
        <v>5930</v>
      </c>
    </row>
    <row r="2794" spans="1:4" x14ac:dyDescent="0.2">
      <c r="A2794" s="79" t="s">
        <v>1314</v>
      </c>
      <c r="B2794" s="79" t="s">
        <v>423</v>
      </c>
      <c r="C2794" s="79" t="s">
        <v>423</v>
      </c>
      <c r="D2794" s="79" t="s">
        <v>5931</v>
      </c>
    </row>
    <row r="2795" spans="1:4" x14ac:dyDescent="0.2">
      <c r="A2795" s="79" t="s">
        <v>1704</v>
      </c>
      <c r="B2795" s="79" t="s">
        <v>2431</v>
      </c>
      <c r="C2795" s="79" t="s">
        <v>2432</v>
      </c>
      <c r="D2795" s="79" t="s">
        <v>5932</v>
      </c>
    </row>
    <row r="2796" spans="1:4" x14ac:dyDescent="0.2">
      <c r="A2796" s="79" t="s">
        <v>1704</v>
      </c>
      <c r="B2796" s="79" t="s">
        <v>2431</v>
      </c>
      <c r="C2796" s="79" t="s">
        <v>2433</v>
      </c>
      <c r="D2796" s="79" t="s">
        <v>5933</v>
      </c>
    </row>
    <row r="2797" spans="1:4" x14ac:dyDescent="0.2">
      <c r="A2797" s="79" t="s">
        <v>1704</v>
      </c>
      <c r="B2797" s="79" t="s">
        <v>2431</v>
      </c>
      <c r="C2797" s="79" t="s">
        <v>2434</v>
      </c>
      <c r="D2797" s="79" t="s">
        <v>5934</v>
      </c>
    </row>
    <row r="2798" spans="1:4" x14ac:dyDescent="0.2">
      <c r="A2798" s="79" t="s">
        <v>1704</v>
      </c>
      <c r="B2798" s="79" t="s">
        <v>2431</v>
      </c>
      <c r="C2798" s="79" t="s">
        <v>2435</v>
      </c>
      <c r="D2798" s="79" t="s">
        <v>5935</v>
      </c>
    </row>
    <row r="2799" spans="1:4" x14ac:dyDescent="0.2">
      <c r="A2799" s="79" t="s">
        <v>1704</v>
      </c>
      <c r="B2799" s="79" t="s">
        <v>2431</v>
      </c>
      <c r="C2799" s="79" t="s">
        <v>423</v>
      </c>
      <c r="D2799" s="79" t="s">
        <v>5936</v>
      </c>
    </row>
    <row r="2800" spans="1:4" x14ac:dyDescent="0.2">
      <c r="A2800" s="79" t="s">
        <v>1704</v>
      </c>
      <c r="B2800" s="79" t="s">
        <v>2431</v>
      </c>
      <c r="C2800" s="79" t="s">
        <v>2436</v>
      </c>
      <c r="D2800" s="79" t="s">
        <v>5937</v>
      </c>
    </row>
    <row r="2801" spans="1:4" x14ac:dyDescent="0.2">
      <c r="A2801" s="79" t="s">
        <v>1704</v>
      </c>
      <c r="B2801" s="79" t="s">
        <v>1316</v>
      </c>
      <c r="C2801" s="79" t="s">
        <v>2437</v>
      </c>
      <c r="D2801" s="79" t="s">
        <v>5938</v>
      </c>
    </row>
    <row r="2802" spans="1:4" x14ac:dyDescent="0.2">
      <c r="A2802" s="79" t="s">
        <v>1704</v>
      </c>
      <c r="B2802" s="79" t="s">
        <v>1316</v>
      </c>
      <c r="C2802" s="79" t="s">
        <v>2438</v>
      </c>
      <c r="D2802" s="79" t="s">
        <v>5939</v>
      </c>
    </row>
    <row r="2803" spans="1:4" x14ac:dyDescent="0.2">
      <c r="A2803" s="79" t="s">
        <v>1704</v>
      </c>
      <c r="B2803" s="79" t="s">
        <v>1316</v>
      </c>
      <c r="C2803" s="79" t="s">
        <v>2439</v>
      </c>
      <c r="D2803" s="79" t="s">
        <v>5940</v>
      </c>
    </row>
    <row r="2804" spans="1:4" x14ac:dyDescent="0.2">
      <c r="A2804" s="79" t="s">
        <v>1704</v>
      </c>
      <c r="B2804" s="79" t="s">
        <v>1316</v>
      </c>
      <c r="C2804" s="79" t="s">
        <v>2440</v>
      </c>
      <c r="D2804" s="79" t="s">
        <v>5941</v>
      </c>
    </row>
    <row r="2805" spans="1:4" x14ac:dyDescent="0.2">
      <c r="A2805" s="79" t="s">
        <v>1704</v>
      </c>
      <c r="B2805" s="79" t="s">
        <v>1316</v>
      </c>
      <c r="C2805" s="79" t="s">
        <v>423</v>
      </c>
      <c r="D2805" s="79" t="s">
        <v>5942</v>
      </c>
    </row>
    <row r="2806" spans="1:4" x14ac:dyDescent="0.2">
      <c r="A2806" s="79" t="s">
        <v>1704</v>
      </c>
      <c r="B2806" s="79" t="s">
        <v>1316</v>
      </c>
      <c r="C2806" s="79" t="s">
        <v>2441</v>
      </c>
      <c r="D2806" s="79" t="s">
        <v>5943</v>
      </c>
    </row>
    <row r="2807" spans="1:4" x14ac:dyDescent="0.2">
      <c r="A2807" s="79" t="s">
        <v>1704</v>
      </c>
      <c r="B2807" s="79" t="s">
        <v>2442</v>
      </c>
      <c r="C2807" s="79"/>
      <c r="D2807" s="79" t="s">
        <v>5944</v>
      </c>
    </row>
    <row r="2808" spans="1:4" x14ac:dyDescent="0.2">
      <c r="A2808" s="79" t="s">
        <v>1704</v>
      </c>
      <c r="B2808" s="79" t="s">
        <v>2442</v>
      </c>
      <c r="C2808" s="79" t="s">
        <v>2443</v>
      </c>
      <c r="D2808" s="79" t="s">
        <v>5945</v>
      </c>
    </row>
    <row r="2809" spans="1:4" x14ac:dyDescent="0.2">
      <c r="A2809" s="79" t="s">
        <v>1704</v>
      </c>
      <c r="B2809" s="79" t="s">
        <v>2442</v>
      </c>
      <c r="C2809" s="79" t="s">
        <v>2444</v>
      </c>
      <c r="D2809" s="79" t="s">
        <v>5946</v>
      </c>
    </row>
    <row r="2810" spans="1:4" x14ac:dyDescent="0.2">
      <c r="A2810" s="79" t="s">
        <v>1704</v>
      </c>
      <c r="B2810" s="79" t="s">
        <v>2442</v>
      </c>
      <c r="C2810" s="79" t="s">
        <v>2445</v>
      </c>
      <c r="D2810" s="79" t="s">
        <v>5947</v>
      </c>
    </row>
    <row r="2811" spans="1:4" x14ac:dyDescent="0.2">
      <c r="A2811" s="79" t="s">
        <v>1704</v>
      </c>
      <c r="B2811" s="79" t="s">
        <v>2442</v>
      </c>
      <c r="C2811" s="79" t="s">
        <v>2446</v>
      </c>
      <c r="D2811" s="79" t="s">
        <v>5948</v>
      </c>
    </row>
    <row r="2812" spans="1:4" x14ac:dyDescent="0.2">
      <c r="A2812" s="79" t="s">
        <v>1704</v>
      </c>
      <c r="B2812" s="79" t="s">
        <v>2442</v>
      </c>
      <c r="C2812" s="79" t="s">
        <v>423</v>
      </c>
      <c r="D2812" s="79" t="s">
        <v>5949</v>
      </c>
    </row>
    <row r="2813" spans="1:4" x14ac:dyDescent="0.2">
      <c r="A2813" s="79" t="s">
        <v>1704</v>
      </c>
      <c r="B2813" s="79" t="s">
        <v>423</v>
      </c>
      <c r="C2813" s="79" t="s">
        <v>423</v>
      </c>
      <c r="D2813" s="79" t="s">
        <v>5950</v>
      </c>
    </row>
    <row r="2814" spans="1:4" x14ac:dyDescent="0.2">
      <c r="A2814" s="79" t="s">
        <v>2447</v>
      </c>
      <c r="B2814" s="79"/>
      <c r="C2814" s="79"/>
      <c r="D2814" s="79" t="s">
        <v>2447</v>
      </c>
    </row>
    <row r="2815" spans="1:4" x14ac:dyDescent="0.2">
      <c r="A2815" s="79" t="s">
        <v>2447</v>
      </c>
      <c r="B2815" s="79" t="s">
        <v>2448</v>
      </c>
      <c r="C2815" s="79" t="s">
        <v>2449</v>
      </c>
      <c r="D2815" s="79" t="s">
        <v>5951</v>
      </c>
    </row>
    <row r="2816" spans="1:4" x14ac:dyDescent="0.2">
      <c r="A2816" s="79" t="s">
        <v>2447</v>
      </c>
      <c r="B2816" s="79" t="s">
        <v>2448</v>
      </c>
      <c r="C2816" s="79" t="s">
        <v>2450</v>
      </c>
      <c r="D2816" s="79" t="s">
        <v>5952</v>
      </c>
    </row>
    <row r="2817" spans="1:4" x14ac:dyDescent="0.2">
      <c r="A2817" s="79" t="s">
        <v>2447</v>
      </c>
      <c r="B2817" s="79" t="s">
        <v>2448</v>
      </c>
      <c r="C2817" s="79" t="s">
        <v>2451</v>
      </c>
      <c r="D2817" s="79" t="s">
        <v>5953</v>
      </c>
    </row>
    <row r="2818" spans="1:4" x14ac:dyDescent="0.2">
      <c r="A2818" s="79" t="s">
        <v>2447</v>
      </c>
      <c r="B2818" s="79" t="s">
        <v>2448</v>
      </c>
      <c r="C2818" s="79" t="s">
        <v>2452</v>
      </c>
      <c r="D2818" s="79" t="s">
        <v>5954</v>
      </c>
    </row>
    <row r="2819" spans="1:4" x14ac:dyDescent="0.2">
      <c r="A2819" s="79" t="s">
        <v>2447</v>
      </c>
      <c r="B2819" s="79" t="s">
        <v>2453</v>
      </c>
      <c r="C2819" s="79" t="s">
        <v>2454</v>
      </c>
      <c r="D2819" s="79" t="s">
        <v>5955</v>
      </c>
    </row>
    <row r="2820" spans="1:4" x14ac:dyDescent="0.2">
      <c r="A2820" s="79" t="s">
        <v>2447</v>
      </c>
      <c r="B2820" s="79" t="s">
        <v>2453</v>
      </c>
      <c r="C2820" s="79" t="s">
        <v>2455</v>
      </c>
      <c r="D2820" s="79" t="s">
        <v>5956</v>
      </c>
    </row>
    <row r="2821" spans="1:4" x14ac:dyDescent="0.2">
      <c r="A2821" s="79" t="s">
        <v>2447</v>
      </c>
      <c r="B2821" s="79" t="s">
        <v>2453</v>
      </c>
      <c r="C2821" s="79" t="s">
        <v>2456</v>
      </c>
      <c r="D2821" s="79" t="s">
        <v>5957</v>
      </c>
    </row>
    <row r="2822" spans="1:4" x14ac:dyDescent="0.2">
      <c r="A2822" s="79" t="s">
        <v>2447</v>
      </c>
      <c r="B2822" s="79" t="s">
        <v>2453</v>
      </c>
      <c r="C2822" s="79" t="s">
        <v>2457</v>
      </c>
      <c r="D2822" s="79" t="s">
        <v>5958</v>
      </c>
    </row>
    <row r="2823" spans="1:4" x14ac:dyDescent="0.2">
      <c r="A2823" s="79" t="s">
        <v>2447</v>
      </c>
      <c r="B2823" s="79" t="s">
        <v>2453</v>
      </c>
      <c r="C2823" s="79" t="s">
        <v>2458</v>
      </c>
      <c r="D2823" s="79" t="s">
        <v>5959</v>
      </c>
    </row>
    <row r="2824" spans="1:4" x14ac:dyDescent="0.2">
      <c r="A2824" s="79" t="s">
        <v>2447</v>
      </c>
      <c r="B2824" s="79" t="s">
        <v>2453</v>
      </c>
      <c r="C2824" s="79" t="s">
        <v>2459</v>
      </c>
      <c r="D2824" s="79" t="s">
        <v>5960</v>
      </c>
    </row>
    <row r="2825" spans="1:4" x14ac:dyDescent="0.2">
      <c r="A2825" s="79" t="s">
        <v>2447</v>
      </c>
      <c r="B2825" s="79" t="s">
        <v>2453</v>
      </c>
      <c r="C2825" s="79" t="s">
        <v>422</v>
      </c>
      <c r="D2825" s="79" t="s">
        <v>5961</v>
      </c>
    </row>
    <row r="2826" spans="1:4" x14ac:dyDescent="0.2">
      <c r="A2826" s="79" t="s">
        <v>2447</v>
      </c>
      <c r="B2826" s="79" t="s">
        <v>2453</v>
      </c>
      <c r="C2826" s="79" t="s">
        <v>423</v>
      </c>
      <c r="D2826" s="79" t="s">
        <v>5962</v>
      </c>
    </row>
    <row r="2827" spans="1:4" x14ac:dyDescent="0.2">
      <c r="A2827" s="79" t="s">
        <v>2447</v>
      </c>
      <c r="B2827" s="79" t="s">
        <v>2460</v>
      </c>
      <c r="C2827" s="79" t="s">
        <v>2461</v>
      </c>
      <c r="D2827" s="79" t="s">
        <v>5963</v>
      </c>
    </row>
    <row r="2828" spans="1:4" x14ac:dyDescent="0.2">
      <c r="A2828" s="79" t="s">
        <v>2447</v>
      </c>
      <c r="B2828" s="79" t="s">
        <v>2460</v>
      </c>
      <c r="C2828" s="79" t="s">
        <v>2462</v>
      </c>
      <c r="D2828" s="79" t="s">
        <v>5964</v>
      </c>
    </row>
    <row r="2829" spans="1:4" x14ac:dyDescent="0.2">
      <c r="A2829" s="79" t="s">
        <v>2447</v>
      </c>
      <c r="B2829" s="79" t="s">
        <v>2460</v>
      </c>
      <c r="C2829" s="79" t="s">
        <v>2463</v>
      </c>
      <c r="D2829" s="79" t="s">
        <v>5965</v>
      </c>
    </row>
    <row r="2830" spans="1:4" x14ac:dyDescent="0.2">
      <c r="A2830" s="79" t="s">
        <v>2447</v>
      </c>
      <c r="B2830" s="79" t="s">
        <v>2460</v>
      </c>
      <c r="C2830" s="79" t="s">
        <v>423</v>
      </c>
      <c r="D2830" s="79" t="s">
        <v>5966</v>
      </c>
    </row>
    <row r="2831" spans="1:4" x14ac:dyDescent="0.2">
      <c r="A2831" s="79" t="s">
        <v>2447</v>
      </c>
      <c r="B2831" s="79" t="s">
        <v>2464</v>
      </c>
      <c r="C2831" s="79"/>
      <c r="D2831" s="79" t="s">
        <v>5967</v>
      </c>
    </row>
    <row r="2832" spans="1:4" x14ac:dyDescent="0.2">
      <c r="A2832" s="79" t="s">
        <v>2447</v>
      </c>
      <c r="B2832" s="79" t="s">
        <v>2464</v>
      </c>
      <c r="C2832" s="79" t="s">
        <v>1402</v>
      </c>
      <c r="D2832" s="79" t="s">
        <v>5968</v>
      </c>
    </row>
    <row r="2833" spans="1:4" x14ac:dyDescent="0.2">
      <c r="A2833" s="79" t="s">
        <v>2447</v>
      </c>
      <c r="B2833" s="79" t="s">
        <v>2464</v>
      </c>
      <c r="C2833" s="79" t="s">
        <v>460</v>
      </c>
      <c r="D2833" s="79" t="s">
        <v>5969</v>
      </c>
    </row>
    <row r="2834" spans="1:4" x14ac:dyDescent="0.2">
      <c r="A2834" s="79" t="s">
        <v>2447</v>
      </c>
      <c r="B2834" s="79" t="s">
        <v>2464</v>
      </c>
      <c r="C2834" s="79" t="s">
        <v>2465</v>
      </c>
      <c r="D2834" s="79" t="s">
        <v>5970</v>
      </c>
    </row>
    <row r="2835" spans="1:4" x14ac:dyDescent="0.2">
      <c r="A2835" s="79" t="s">
        <v>2447</v>
      </c>
      <c r="B2835" s="79" t="s">
        <v>2464</v>
      </c>
      <c r="C2835" s="79" t="s">
        <v>2466</v>
      </c>
      <c r="D2835" s="79" t="s">
        <v>5971</v>
      </c>
    </row>
    <row r="2836" spans="1:4" x14ac:dyDescent="0.2">
      <c r="A2836" s="79" t="s">
        <v>2447</v>
      </c>
      <c r="B2836" s="79" t="s">
        <v>2464</v>
      </c>
      <c r="C2836" s="79" t="s">
        <v>1320</v>
      </c>
      <c r="D2836" s="79" t="s">
        <v>5972</v>
      </c>
    </row>
    <row r="2837" spans="1:4" x14ac:dyDescent="0.2">
      <c r="A2837" s="79" t="s">
        <v>2447</v>
      </c>
      <c r="B2837" s="79" t="s">
        <v>2464</v>
      </c>
      <c r="C2837" s="79" t="s">
        <v>2467</v>
      </c>
      <c r="D2837" s="79" t="s">
        <v>5973</v>
      </c>
    </row>
    <row r="2838" spans="1:4" x14ac:dyDescent="0.2">
      <c r="A2838" s="79" t="s">
        <v>2447</v>
      </c>
      <c r="B2838" s="79" t="s">
        <v>2464</v>
      </c>
      <c r="C2838" s="79" t="s">
        <v>423</v>
      </c>
      <c r="D2838" s="79" t="s">
        <v>5974</v>
      </c>
    </row>
    <row r="2839" spans="1:4" x14ac:dyDescent="0.2">
      <c r="A2839" s="79" t="s">
        <v>2447</v>
      </c>
      <c r="B2839" s="79" t="s">
        <v>2468</v>
      </c>
      <c r="C2839" s="79"/>
      <c r="D2839" s="79" t="s">
        <v>5975</v>
      </c>
    </row>
    <row r="2840" spans="1:4" x14ac:dyDescent="0.2">
      <c r="A2840" s="79" t="s">
        <v>2447</v>
      </c>
      <c r="B2840" s="79" t="s">
        <v>2468</v>
      </c>
      <c r="C2840" s="79" t="s">
        <v>2469</v>
      </c>
      <c r="D2840" s="79" t="s">
        <v>5976</v>
      </c>
    </row>
    <row r="2841" spans="1:4" x14ac:dyDescent="0.2">
      <c r="A2841" s="79" t="s">
        <v>2447</v>
      </c>
      <c r="B2841" s="79" t="s">
        <v>2468</v>
      </c>
      <c r="C2841" s="79" t="s">
        <v>2470</v>
      </c>
      <c r="D2841" s="79" t="s">
        <v>5977</v>
      </c>
    </row>
    <row r="2842" spans="1:4" x14ac:dyDescent="0.2">
      <c r="A2842" s="79" t="s">
        <v>2447</v>
      </c>
      <c r="B2842" s="79" t="s">
        <v>2468</v>
      </c>
      <c r="C2842" s="79" t="s">
        <v>1735</v>
      </c>
      <c r="D2842" s="79" t="s">
        <v>5978</v>
      </c>
    </row>
    <row r="2843" spans="1:4" x14ac:dyDescent="0.2">
      <c r="A2843" s="79" t="s">
        <v>2447</v>
      </c>
      <c r="B2843" s="79" t="s">
        <v>2468</v>
      </c>
      <c r="C2843" s="79" t="s">
        <v>423</v>
      </c>
      <c r="D2843" s="79" t="s">
        <v>5979</v>
      </c>
    </row>
    <row r="2844" spans="1:4" x14ac:dyDescent="0.2">
      <c r="A2844" s="79" t="s">
        <v>2447</v>
      </c>
      <c r="B2844" s="79" t="s">
        <v>423</v>
      </c>
      <c r="C2844" s="79" t="s">
        <v>423</v>
      </c>
      <c r="D2844" s="79" t="s">
        <v>5980</v>
      </c>
    </row>
    <row r="2845" spans="1:4" x14ac:dyDescent="0.2">
      <c r="A2845" s="79" t="s">
        <v>2447</v>
      </c>
      <c r="B2845" s="79" t="s">
        <v>2471</v>
      </c>
      <c r="C2845" s="79"/>
      <c r="D2845" s="79" t="s">
        <v>5981</v>
      </c>
    </row>
    <row r="2846" spans="1:4" x14ac:dyDescent="0.2">
      <c r="A2846" s="79" t="s">
        <v>2447</v>
      </c>
      <c r="B2846" s="79" t="s">
        <v>2471</v>
      </c>
      <c r="C2846" s="79" t="s">
        <v>2472</v>
      </c>
      <c r="D2846" s="79" t="s">
        <v>5982</v>
      </c>
    </row>
    <row r="2847" spans="1:4" x14ac:dyDescent="0.2">
      <c r="A2847" s="79" t="s">
        <v>2447</v>
      </c>
      <c r="B2847" s="79" t="s">
        <v>2471</v>
      </c>
      <c r="C2847" s="79" t="s">
        <v>2473</v>
      </c>
      <c r="D2847" s="79" t="s">
        <v>5983</v>
      </c>
    </row>
    <row r="2848" spans="1:4" x14ac:dyDescent="0.2">
      <c r="A2848" s="79" t="s">
        <v>2447</v>
      </c>
      <c r="B2848" s="79" t="s">
        <v>2471</v>
      </c>
      <c r="C2848" s="79" t="s">
        <v>2474</v>
      </c>
      <c r="D2848" s="79" t="s">
        <v>5984</v>
      </c>
    </row>
    <row r="2849" spans="1:4" x14ac:dyDescent="0.2">
      <c r="A2849" s="79" t="s">
        <v>2447</v>
      </c>
      <c r="B2849" s="79" t="s">
        <v>2471</v>
      </c>
      <c r="C2849" s="79" t="s">
        <v>2475</v>
      </c>
      <c r="D2849" s="79" t="s">
        <v>5985</v>
      </c>
    </row>
    <row r="2850" spans="1:4" x14ac:dyDescent="0.2">
      <c r="A2850" s="79" t="s">
        <v>2447</v>
      </c>
      <c r="B2850" s="79" t="s">
        <v>2471</v>
      </c>
      <c r="C2850" s="79" t="s">
        <v>2476</v>
      </c>
      <c r="D2850" s="79" t="s">
        <v>5986</v>
      </c>
    </row>
    <row r="2851" spans="1:4" x14ac:dyDescent="0.2">
      <c r="A2851" s="79" t="s">
        <v>2447</v>
      </c>
      <c r="B2851" s="79" t="s">
        <v>2471</v>
      </c>
      <c r="C2851" s="79" t="s">
        <v>2477</v>
      </c>
      <c r="D2851" s="79" t="s">
        <v>5987</v>
      </c>
    </row>
    <row r="2852" spans="1:4" x14ac:dyDescent="0.2">
      <c r="A2852" s="79" t="s">
        <v>2447</v>
      </c>
      <c r="B2852" s="79" t="s">
        <v>2471</v>
      </c>
      <c r="C2852" s="79" t="s">
        <v>2784</v>
      </c>
      <c r="D2852" s="79" t="s">
        <v>5988</v>
      </c>
    </row>
    <row r="2853" spans="1:4" x14ac:dyDescent="0.2">
      <c r="A2853" s="79" t="s">
        <v>2447</v>
      </c>
      <c r="B2853" s="79" t="s">
        <v>2471</v>
      </c>
      <c r="C2853" s="79" t="s">
        <v>2478</v>
      </c>
      <c r="D2853" s="79" t="s">
        <v>5989</v>
      </c>
    </row>
    <row r="2854" spans="1:4" x14ac:dyDescent="0.2">
      <c r="A2854" s="79" t="s">
        <v>2447</v>
      </c>
      <c r="B2854" s="79" t="s">
        <v>2471</v>
      </c>
      <c r="C2854" s="79" t="s">
        <v>2479</v>
      </c>
      <c r="D2854" s="79" t="s">
        <v>5990</v>
      </c>
    </row>
    <row r="2855" spans="1:4" x14ac:dyDescent="0.2">
      <c r="A2855" s="79" t="s">
        <v>2447</v>
      </c>
      <c r="B2855" s="79" t="s">
        <v>2471</v>
      </c>
      <c r="C2855" s="79" t="s">
        <v>423</v>
      </c>
      <c r="D2855" s="79" t="s">
        <v>5991</v>
      </c>
    </row>
    <row r="2856" spans="1:4" x14ac:dyDescent="0.2">
      <c r="A2856" s="79" t="s">
        <v>2447</v>
      </c>
      <c r="B2856" s="79" t="s">
        <v>2471</v>
      </c>
      <c r="C2856" s="79" t="s">
        <v>2480</v>
      </c>
      <c r="D2856" s="79" t="s">
        <v>5992</v>
      </c>
    </row>
    <row r="2857" spans="1:4" x14ac:dyDescent="0.2">
      <c r="A2857" s="79" t="s">
        <v>2481</v>
      </c>
      <c r="B2857" s="79"/>
      <c r="C2857" s="79"/>
      <c r="D2857" s="79" t="s">
        <v>2481</v>
      </c>
    </row>
    <row r="2858" spans="1:4" x14ac:dyDescent="0.2">
      <c r="A2858" s="79" t="s">
        <v>2481</v>
      </c>
      <c r="B2858" s="79" t="s">
        <v>795</v>
      </c>
      <c r="C2858" s="79" t="s">
        <v>2482</v>
      </c>
      <c r="D2858" s="79" t="s">
        <v>5993</v>
      </c>
    </row>
    <row r="2859" spans="1:4" x14ac:dyDescent="0.2">
      <c r="A2859" s="79" t="s">
        <v>2481</v>
      </c>
      <c r="B2859" s="79" t="s">
        <v>795</v>
      </c>
      <c r="C2859" s="79" t="s">
        <v>2483</v>
      </c>
      <c r="D2859" s="79" t="s">
        <v>5994</v>
      </c>
    </row>
    <row r="2860" spans="1:4" x14ac:dyDescent="0.2">
      <c r="A2860" s="79" t="s">
        <v>2481</v>
      </c>
      <c r="B2860" s="79" t="s">
        <v>795</v>
      </c>
      <c r="C2860" s="79" t="s">
        <v>423</v>
      </c>
      <c r="D2860" s="79" t="s">
        <v>5995</v>
      </c>
    </row>
    <row r="2861" spans="1:4" x14ac:dyDescent="0.2">
      <c r="A2861" s="79" t="s">
        <v>2481</v>
      </c>
      <c r="B2861" s="79" t="s">
        <v>795</v>
      </c>
      <c r="C2861" s="79" t="s">
        <v>2484</v>
      </c>
      <c r="D2861" s="79" t="s">
        <v>5996</v>
      </c>
    </row>
    <row r="2862" spans="1:4" x14ac:dyDescent="0.2">
      <c r="A2862" s="79" t="s">
        <v>2481</v>
      </c>
      <c r="B2862" s="79" t="s">
        <v>864</v>
      </c>
      <c r="C2862" s="79" t="s">
        <v>5997</v>
      </c>
      <c r="D2862" s="79" t="s">
        <v>5998</v>
      </c>
    </row>
    <row r="2863" spans="1:4" x14ac:dyDescent="0.2">
      <c r="A2863" s="79" t="s">
        <v>2481</v>
      </c>
      <c r="B2863" s="79" t="s">
        <v>864</v>
      </c>
      <c r="C2863" s="79" t="s">
        <v>866</v>
      </c>
      <c r="D2863" s="79" t="s">
        <v>5999</v>
      </c>
    </row>
    <row r="2864" spans="1:4" x14ac:dyDescent="0.2">
      <c r="A2864" s="79" t="s">
        <v>2481</v>
      </c>
      <c r="B2864" s="79" t="s">
        <v>864</v>
      </c>
      <c r="C2864" s="79" t="s">
        <v>423</v>
      </c>
      <c r="D2864" s="79" t="s">
        <v>6000</v>
      </c>
    </row>
    <row r="2865" spans="1:4" x14ac:dyDescent="0.2">
      <c r="A2865" s="79" t="s">
        <v>2481</v>
      </c>
      <c r="B2865" s="79" t="s">
        <v>2485</v>
      </c>
      <c r="C2865" s="79" t="s">
        <v>2486</v>
      </c>
      <c r="D2865" s="79" t="s">
        <v>6001</v>
      </c>
    </row>
    <row r="2866" spans="1:4" x14ac:dyDescent="0.2">
      <c r="A2866" s="79" t="s">
        <v>2481</v>
      </c>
      <c r="B2866" s="79" t="s">
        <v>2485</v>
      </c>
      <c r="C2866" s="79" t="s">
        <v>423</v>
      </c>
      <c r="D2866" s="79" t="s">
        <v>6002</v>
      </c>
    </row>
    <row r="2867" spans="1:4" x14ac:dyDescent="0.2">
      <c r="A2867" s="79" t="s">
        <v>2487</v>
      </c>
      <c r="B2867" s="79"/>
      <c r="C2867" s="79"/>
      <c r="D2867" s="79" t="s">
        <v>2487</v>
      </c>
    </row>
    <row r="2868" spans="1:4" x14ac:dyDescent="0.2">
      <c r="A2868" s="79" t="s">
        <v>2487</v>
      </c>
      <c r="B2868" s="79" t="s">
        <v>435</v>
      </c>
      <c r="C2868" s="79" t="s">
        <v>2488</v>
      </c>
      <c r="D2868" s="79" t="s">
        <v>6003</v>
      </c>
    </row>
    <row r="2869" spans="1:4" x14ac:dyDescent="0.2">
      <c r="A2869" s="79" t="s">
        <v>2487</v>
      </c>
      <c r="B2869" s="79" t="s">
        <v>435</v>
      </c>
      <c r="C2869" s="79" t="s">
        <v>2489</v>
      </c>
      <c r="D2869" s="79" t="s">
        <v>6004</v>
      </c>
    </row>
    <row r="2870" spans="1:4" x14ac:dyDescent="0.2">
      <c r="A2870" s="79" t="s">
        <v>2487</v>
      </c>
      <c r="B2870" s="79" t="s">
        <v>435</v>
      </c>
      <c r="C2870" s="79" t="s">
        <v>2490</v>
      </c>
      <c r="D2870" s="79" t="s">
        <v>6005</v>
      </c>
    </row>
    <row r="2871" spans="1:4" x14ac:dyDescent="0.2">
      <c r="A2871" s="79" t="s">
        <v>2487</v>
      </c>
      <c r="B2871" s="79" t="s">
        <v>435</v>
      </c>
      <c r="C2871" s="79" t="s">
        <v>423</v>
      </c>
      <c r="D2871" s="79" t="s">
        <v>6006</v>
      </c>
    </row>
    <row r="2872" spans="1:4" x14ac:dyDescent="0.2">
      <c r="A2872" s="79" t="s">
        <v>2487</v>
      </c>
      <c r="B2872" s="79" t="s">
        <v>1178</v>
      </c>
      <c r="C2872" s="79" t="s">
        <v>2250</v>
      </c>
      <c r="D2872" s="79" t="s">
        <v>6007</v>
      </c>
    </row>
    <row r="2873" spans="1:4" x14ac:dyDescent="0.2">
      <c r="A2873" s="79" t="s">
        <v>2487</v>
      </c>
      <c r="B2873" s="79" t="s">
        <v>1178</v>
      </c>
      <c r="C2873" s="79" t="s">
        <v>2491</v>
      </c>
      <c r="D2873" s="79" t="s">
        <v>6008</v>
      </c>
    </row>
    <row r="2874" spans="1:4" x14ac:dyDescent="0.2">
      <c r="A2874" s="79" t="s">
        <v>2487</v>
      </c>
      <c r="B2874" s="79" t="s">
        <v>1178</v>
      </c>
      <c r="C2874" s="79" t="s">
        <v>2492</v>
      </c>
      <c r="D2874" s="79" t="s">
        <v>6009</v>
      </c>
    </row>
    <row r="2875" spans="1:4" x14ac:dyDescent="0.2">
      <c r="A2875" s="79" t="s">
        <v>2487</v>
      </c>
      <c r="B2875" s="79" t="s">
        <v>1178</v>
      </c>
      <c r="C2875" s="79" t="s">
        <v>2493</v>
      </c>
      <c r="D2875" s="79" t="s">
        <v>6010</v>
      </c>
    </row>
    <row r="2876" spans="1:4" x14ac:dyDescent="0.2">
      <c r="A2876" s="79" t="s">
        <v>2487</v>
      </c>
      <c r="B2876" s="79" t="s">
        <v>1178</v>
      </c>
      <c r="C2876" s="79" t="s">
        <v>2494</v>
      </c>
      <c r="D2876" s="79" t="s">
        <v>6011</v>
      </c>
    </row>
    <row r="2877" spans="1:4" x14ac:dyDescent="0.2">
      <c r="A2877" s="79" t="s">
        <v>2487</v>
      </c>
      <c r="B2877" s="79" t="s">
        <v>1178</v>
      </c>
      <c r="C2877" s="79" t="s">
        <v>2495</v>
      </c>
      <c r="D2877" s="79" t="s">
        <v>6012</v>
      </c>
    </row>
    <row r="2878" spans="1:4" x14ac:dyDescent="0.2">
      <c r="A2878" s="79" t="s">
        <v>2487</v>
      </c>
      <c r="B2878" s="79" t="s">
        <v>1178</v>
      </c>
      <c r="C2878" s="79" t="s">
        <v>423</v>
      </c>
      <c r="D2878" s="79" t="s">
        <v>6013</v>
      </c>
    </row>
    <row r="2879" spans="1:4" x14ac:dyDescent="0.2">
      <c r="A2879" s="79" t="s">
        <v>2487</v>
      </c>
      <c r="B2879" s="79" t="s">
        <v>1178</v>
      </c>
      <c r="C2879" s="79" t="s">
        <v>2496</v>
      </c>
      <c r="D2879" s="79" t="s">
        <v>6014</v>
      </c>
    </row>
    <row r="2880" spans="1:4" x14ac:dyDescent="0.2">
      <c r="A2880" s="79" t="s">
        <v>2487</v>
      </c>
      <c r="B2880" s="79" t="s">
        <v>1178</v>
      </c>
      <c r="C2880" s="79" t="s">
        <v>1180</v>
      </c>
      <c r="D2880" s="79" t="s">
        <v>6015</v>
      </c>
    </row>
    <row r="2881" spans="1:4" x14ac:dyDescent="0.2">
      <c r="A2881" s="79" t="s">
        <v>2487</v>
      </c>
      <c r="B2881" s="79" t="s">
        <v>431</v>
      </c>
      <c r="C2881" s="79" t="s">
        <v>2497</v>
      </c>
      <c r="D2881" s="79" t="s">
        <v>6016</v>
      </c>
    </row>
    <row r="2882" spans="1:4" x14ac:dyDescent="0.2">
      <c r="A2882" s="79" t="s">
        <v>2487</v>
      </c>
      <c r="B2882" s="79" t="s">
        <v>431</v>
      </c>
      <c r="C2882" s="79" t="s">
        <v>2498</v>
      </c>
      <c r="D2882" s="79" t="s">
        <v>6017</v>
      </c>
    </row>
    <row r="2883" spans="1:4" x14ac:dyDescent="0.2">
      <c r="A2883" s="79" t="s">
        <v>2487</v>
      </c>
      <c r="B2883" s="79" t="s">
        <v>431</v>
      </c>
      <c r="C2883" s="79" t="s">
        <v>2499</v>
      </c>
      <c r="D2883" s="79" t="s">
        <v>6018</v>
      </c>
    </row>
    <row r="2884" spans="1:4" x14ac:dyDescent="0.2">
      <c r="A2884" s="79" t="s">
        <v>2487</v>
      </c>
      <c r="B2884" s="79" t="s">
        <v>431</v>
      </c>
      <c r="C2884" s="79" t="s">
        <v>2500</v>
      </c>
      <c r="D2884" s="79" t="s">
        <v>6019</v>
      </c>
    </row>
    <row r="2885" spans="1:4" x14ac:dyDescent="0.2">
      <c r="A2885" s="79" t="s">
        <v>2487</v>
      </c>
      <c r="B2885" s="79" t="s">
        <v>431</v>
      </c>
      <c r="C2885" s="79" t="s">
        <v>2501</v>
      </c>
      <c r="D2885" s="79" t="s">
        <v>6020</v>
      </c>
    </row>
    <row r="2886" spans="1:4" x14ac:dyDescent="0.2">
      <c r="A2886" s="79" t="s">
        <v>2487</v>
      </c>
      <c r="B2886" s="79" t="s">
        <v>431</v>
      </c>
      <c r="C2886" s="79" t="s">
        <v>2502</v>
      </c>
      <c r="D2886" s="79" t="s">
        <v>6021</v>
      </c>
    </row>
    <row r="2887" spans="1:4" x14ac:dyDescent="0.2">
      <c r="A2887" s="79" t="s">
        <v>2487</v>
      </c>
      <c r="B2887" s="79" t="s">
        <v>431</v>
      </c>
      <c r="C2887" s="79" t="s">
        <v>2503</v>
      </c>
      <c r="D2887" s="79" t="s">
        <v>6022</v>
      </c>
    </row>
    <row r="2888" spans="1:4" x14ac:dyDescent="0.2">
      <c r="A2888" s="79" t="s">
        <v>2487</v>
      </c>
      <c r="B2888" s="79" t="s">
        <v>431</v>
      </c>
      <c r="C2888" s="79" t="s">
        <v>2504</v>
      </c>
      <c r="D2888" s="79" t="s">
        <v>6023</v>
      </c>
    </row>
    <row r="2889" spans="1:4" x14ac:dyDescent="0.2">
      <c r="A2889" s="79" t="s">
        <v>2487</v>
      </c>
      <c r="B2889" s="79" t="s">
        <v>431</v>
      </c>
      <c r="C2889" s="79" t="s">
        <v>2505</v>
      </c>
      <c r="D2889" s="79" t="s">
        <v>6024</v>
      </c>
    </row>
    <row r="2890" spans="1:4" x14ac:dyDescent="0.2">
      <c r="A2890" s="79" t="s">
        <v>2487</v>
      </c>
      <c r="B2890" s="79" t="s">
        <v>431</v>
      </c>
      <c r="C2890" s="79" t="s">
        <v>2506</v>
      </c>
      <c r="D2890" s="79" t="s">
        <v>6025</v>
      </c>
    </row>
    <row r="2891" spans="1:4" x14ac:dyDescent="0.2">
      <c r="A2891" s="79" t="s">
        <v>2487</v>
      </c>
      <c r="B2891" s="79" t="s">
        <v>431</v>
      </c>
      <c r="C2891" s="79" t="s">
        <v>2507</v>
      </c>
      <c r="D2891" s="79" t="s">
        <v>6026</v>
      </c>
    </row>
    <row r="2892" spans="1:4" x14ac:dyDescent="0.2">
      <c r="A2892" s="79" t="s">
        <v>2487</v>
      </c>
      <c r="B2892" s="79" t="s">
        <v>431</v>
      </c>
      <c r="C2892" s="79" t="s">
        <v>2508</v>
      </c>
      <c r="D2892" s="79" t="s">
        <v>6027</v>
      </c>
    </row>
    <row r="2893" spans="1:4" x14ac:dyDescent="0.2">
      <c r="A2893" s="79" t="s">
        <v>2487</v>
      </c>
      <c r="B2893" s="79" t="s">
        <v>431</v>
      </c>
      <c r="C2893" s="79" t="s">
        <v>2509</v>
      </c>
      <c r="D2893" s="79" t="s">
        <v>6028</v>
      </c>
    </row>
    <row r="2894" spans="1:4" x14ac:dyDescent="0.2">
      <c r="A2894" s="79" t="s">
        <v>2487</v>
      </c>
      <c r="B2894" s="79" t="s">
        <v>431</v>
      </c>
      <c r="C2894" s="79" t="s">
        <v>423</v>
      </c>
      <c r="D2894" s="79" t="s">
        <v>6029</v>
      </c>
    </row>
    <row r="2895" spans="1:4" x14ac:dyDescent="0.2">
      <c r="A2895" s="79" t="s">
        <v>2487</v>
      </c>
      <c r="B2895" s="79" t="s">
        <v>423</v>
      </c>
      <c r="C2895" s="79" t="s">
        <v>423</v>
      </c>
      <c r="D2895" s="79" t="s">
        <v>6030</v>
      </c>
    </row>
    <row r="2896" spans="1:4" x14ac:dyDescent="0.2">
      <c r="A2896" s="79" t="s">
        <v>2510</v>
      </c>
      <c r="B2896" s="79"/>
      <c r="C2896" s="79"/>
      <c r="D2896" s="79" t="s">
        <v>2510</v>
      </c>
    </row>
    <row r="2897" spans="1:4" x14ac:dyDescent="0.2">
      <c r="A2897" s="79" t="s">
        <v>2510</v>
      </c>
      <c r="B2897" s="79" t="s">
        <v>2511</v>
      </c>
      <c r="C2897" s="79" t="s">
        <v>2512</v>
      </c>
      <c r="D2897" s="79" t="s">
        <v>6031</v>
      </c>
    </row>
    <row r="2898" spans="1:4" x14ac:dyDescent="0.2">
      <c r="A2898" s="79" t="s">
        <v>2510</v>
      </c>
      <c r="B2898" s="79" t="s">
        <v>2511</v>
      </c>
      <c r="C2898" s="79" t="s">
        <v>2513</v>
      </c>
      <c r="D2898" s="79" t="s">
        <v>6032</v>
      </c>
    </row>
    <row r="2899" spans="1:4" x14ac:dyDescent="0.2">
      <c r="A2899" s="79" t="s">
        <v>2510</v>
      </c>
      <c r="B2899" s="79" t="s">
        <v>2511</v>
      </c>
      <c r="C2899" s="79" t="s">
        <v>2514</v>
      </c>
      <c r="D2899" s="79" t="s">
        <v>6033</v>
      </c>
    </row>
    <row r="2900" spans="1:4" x14ac:dyDescent="0.2">
      <c r="A2900" s="79" t="s">
        <v>2510</v>
      </c>
      <c r="B2900" s="79" t="s">
        <v>2511</v>
      </c>
      <c r="C2900" s="79" t="s">
        <v>423</v>
      </c>
      <c r="D2900" s="79" t="s">
        <v>6034</v>
      </c>
    </row>
    <row r="2901" spans="1:4" x14ac:dyDescent="0.2">
      <c r="A2901" s="79" t="s">
        <v>2510</v>
      </c>
      <c r="B2901" s="79" t="s">
        <v>2515</v>
      </c>
      <c r="C2901" s="79"/>
      <c r="D2901" s="79" t="s">
        <v>6035</v>
      </c>
    </row>
    <row r="2902" spans="1:4" x14ac:dyDescent="0.2">
      <c r="A2902" s="79" t="s">
        <v>2510</v>
      </c>
      <c r="B2902" s="79" t="s">
        <v>2515</v>
      </c>
      <c r="C2902" s="79" t="s">
        <v>2006</v>
      </c>
      <c r="D2902" s="79" t="s">
        <v>6036</v>
      </c>
    </row>
    <row r="2903" spans="1:4" x14ac:dyDescent="0.2">
      <c r="A2903" s="79" t="s">
        <v>2510</v>
      </c>
      <c r="B2903" s="79" t="s">
        <v>2515</v>
      </c>
      <c r="C2903" s="79" t="s">
        <v>2516</v>
      </c>
      <c r="D2903" s="79" t="s">
        <v>6037</v>
      </c>
    </row>
    <row r="2904" spans="1:4" x14ac:dyDescent="0.2">
      <c r="A2904" s="79" t="s">
        <v>2510</v>
      </c>
      <c r="B2904" s="79" t="s">
        <v>2515</v>
      </c>
      <c r="C2904" s="79" t="s">
        <v>1754</v>
      </c>
      <c r="D2904" s="79" t="s">
        <v>6038</v>
      </c>
    </row>
    <row r="2905" spans="1:4" x14ac:dyDescent="0.2">
      <c r="A2905" s="79" t="s">
        <v>2510</v>
      </c>
      <c r="B2905" s="79" t="s">
        <v>2515</v>
      </c>
      <c r="C2905" s="79" t="s">
        <v>1755</v>
      </c>
      <c r="D2905" s="79" t="s">
        <v>6039</v>
      </c>
    </row>
    <row r="2906" spans="1:4" x14ac:dyDescent="0.2">
      <c r="A2906" s="79" t="s">
        <v>2510</v>
      </c>
      <c r="B2906" s="79" t="s">
        <v>2515</v>
      </c>
      <c r="C2906" s="79" t="s">
        <v>2517</v>
      </c>
      <c r="D2906" s="79" t="s">
        <v>6040</v>
      </c>
    </row>
    <row r="2907" spans="1:4" x14ac:dyDescent="0.2">
      <c r="A2907" s="79" t="s">
        <v>2510</v>
      </c>
      <c r="B2907" s="79" t="s">
        <v>2515</v>
      </c>
      <c r="C2907" s="79" t="s">
        <v>423</v>
      </c>
      <c r="D2907" s="79" t="s">
        <v>6041</v>
      </c>
    </row>
    <row r="2908" spans="1:4" x14ac:dyDescent="0.2">
      <c r="A2908" s="79" t="s">
        <v>2510</v>
      </c>
      <c r="B2908" s="79" t="s">
        <v>2010</v>
      </c>
      <c r="C2908" s="79" t="s">
        <v>2813</v>
      </c>
      <c r="D2908" s="79" t="s">
        <v>6042</v>
      </c>
    </row>
    <row r="2909" spans="1:4" x14ac:dyDescent="0.2">
      <c r="A2909" s="79" t="s">
        <v>2510</v>
      </c>
      <c r="B2909" s="79" t="s">
        <v>2010</v>
      </c>
      <c r="C2909" s="79" t="s">
        <v>2011</v>
      </c>
      <c r="D2909" s="79" t="s">
        <v>6043</v>
      </c>
    </row>
    <row r="2910" spans="1:4" x14ac:dyDescent="0.2">
      <c r="A2910" s="79" t="s">
        <v>2510</v>
      </c>
      <c r="B2910" s="79" t="s">
        <v>2010</v>
      </c>
      <c r="C2910" s="79" t="s">
        <v>1170</v>
      </c>
      <c r="D2910" s="79" t="s">
        <v>6044</v>
      </c>
    </row>
    <row r="2911" spans="1:4" x14ac:dyDescent="0.2">
      <c r="A2911" s="79" t="s">
        <v>2510</v>
      </c>
      <c r="B2911" s="79" t="s">
        <v>2010</v>
      </c>
      <c r="C2911" s="79" t="s">
        <v>1737</v>
      </c>
      <c r="D2911" s="79" t="s">
        <v>6045</v>
      </c>
    </row>
    <row r="2912" spans="1:4" x14ac:dyDescent="0.2">
      <c r="A2912" s="79" t="s">
        <v>2510</v>
      </c>
      <c r="B2912" s="79" t="s">
        <v>2010</v>
      </c>
      <c r="C2912" s="79" t="s">
        <v>423</v>
      </c>
      <c r="D2912" s="79" t="s">
        <v>6046</v>
      </c>
    </row>
    <row r="2913" spans="1:4" x14ac:dyDescent="0.2">
      <c r="A2913" s="79" t="s">
        <v>2510</v>
      </c>
      <c r="B2913" s="79" t="s">
        <v>1727</v>
      </c>
      <c r="C2913" s="79" t="s">
        <v>2518</v>
      </c>
      <c r="D2913" s="79" t="s">
        <v>6047</v>
      </c>
    </row>
    <row r="2914" spans="1:4" x14ac:dyDescent="0.2">
      <c r="A2914" s="79" t="s">
        <v>2510</v>
      </c>
      <c r="B2914" s="79" t="s">
        <v>1727</v>
      </c>
      <c r="C2914" s="79" t="s">
        <v>423</v>
      </c>
      <c r="D2914" s="79" t="s">
        <v>6048</v>
      </c>
    </row>
    <row r="2915" spans="1:4" x14ac:dyDescent="0.2">
      <c r="A2915" s="79" t="s">
        <v>2510</v>
      </c>
      <c r="B2915" s="79" t="s">
        <v>2519</v>
      </c>
      <c r="C2915" s="79" t="s">
        <v>2520</v>
      </c>
      <c r="D2915" s="79" t="s">
        <v>6049</v>
      </c>
    </row>
    <row r="2916" spans="1:4" x14ac:dyDescent="0.2">
      <c r="A2916" s="79" t="s">
        <v>2510</v>
      </c>
      <c r="B2916" s="79" t="s">
        <v>2519</v>
      </c>
      <c r="C2916" s="79" t="s">
        <v>423</v>
      </c>
      <c r="D2916" s="79" t="s">
        <v>6050</v>
      </c>
    </row>
    <row r="2917" spans="1:4" x14ac:dyDescent="0.2">
      <c r="A2917" s="79" t="s">
        <v>2510</v>
      </c>
      <c r="B2917" s="79" t="s">
        <v>2028</v>
      </c>
      <c r="C2917" s="79"/>
      <c r="D2917" s="79" t="s">
        <v>6051</v>
      </c>
    </row>
    <row r="2918" spans="1:4" x14ac:dyDescent="0.2">
      <c r="A2918" s="79" t="s">
        <v>2510</v>
      </c>
      <c r="B2918" s="79" t="s">
        <v>2028</v>
      </c>
      <c r="C2918" s="79" t="s">
        <v>2785</v>
      </c>
      <c r="D2918" s="79" t="s">
        <v>6052</v>
      </c>
    </row>
    <row r="2919" spans="1:4" x14ac:dyDescent="0.2">
      <c r="A2919" s="79" t="s">
        <v>2510</v>
      </c>
      <c r="B2919" s="79" t="s">
        <v>2028</v>
      </c>
      <c r="C2919" s="79" t="s">
        <v>2029</v>
      </c>
      <c r="D2919" s="79" t="s">
        <v>6053</v>
      </c>
    </row>
    <row r="2920" spans="1:4" x14ac:dyDescent="0.2">
      <c r="A2920" s="79" t="s">
        <v>2510</v>
      </c>
      <c r="B2920" s="79" t="s">
        <v>2028</v>
      </c>
      <c r="C2920" s="79" t="s">
        <v>1750</v>
      </c>
      <c r="D2920" s="79" t="s">
        <v>6054</v>
      </c>
    </row>
    <row r="2921" spans="1:4" x14ac:dyDescent="0.2">
      <c r="A2921" s="79" t="s">
        <v>2510</v>
      </c>
      <c r="B2921" s="79" t="s">
        <v>2028</v>
      </c>
      <c r="C2921" s="79" t="s">
        <v>2521</v>
      </c>
      <c r="D2921" s="79" t="s">
        <v>6055</v>
      </c>
    </row>
    <row r="2922" spans="1:4" x14ac:dyDescent="0.2">
      <c r="A2922" s="79" t="s">
        <v>2510</v>
      </c>
      <c r="B2922" s="79" t="s">
        <v>2028</v>
      </c>
      <c r="C2922" s="79" t="s">
        <v>2522</v>
      </c>
      <c r="D2922" s="79" t="s">
        <v>6056</v>
      </c>
    </row>
    <row r="2923" spans="1:4" x14ac:dyDescent="0.2">
      <c r="A2923" s="79" t="s">
        <v>2510</v>
      </c>
      <c r="B2923" s="79" t="s">
        <v>2028</v>
      </c>
      <c r="C2923" s="79" t="s">
        <v>2031</v>
      </c>
      <c r="D2923" s="79" t="s">
        <v>6057</v>
      </c>
    </row>
    <row r="2924" spans="1:4" x14ac:dyDescent="0.2">
      <c r="A2924" s="79" t="s">
        <v>2510</v>
      </c>
      <c r="B2924" s="79" t="s">
        <v>2028</v>
      </c>
      <c r="C2924" s="79" t="s">
        <v>6058</v>
      </c>
      <c r="D2924" s="79" t="s">
        <v>6059</v>
      </c>
    </row>
    <row r="2925" spans="1:4" x14ac:dyDescent="0.2">
      <c r="A2925" s="79" t="s">
        <v>2510</v>
      </c>
      <c r="B2925" s="79" t="s">
        <v>2028</v>
      </c>
      <c r="C2925" s="79" t="s">
        <v>423</v>
      </c>
      <c r="D2925" s="79" t="s">
        <v>6060</v>
      </c>
    </row>
    <row r="2926" spans="1:4" x14ac:dyDescent="0.2">
      <c r="A2926" s="79" t="s">
        <v>2510</v>
      </c>
      <c r="B2926" s="79" t="s">
        <v>1751</v>
      </c>
      <c r="C2926" s="79"/>
      <c r="D2926" s="79" t="s">
        <v>6061</v>
      </c>
    </row>
    <row r="2927" spans="1:4" x14ac:dyDescent="0.2">
      <c r="A2927" s="79" t="s">
        <v>2510</v>
      </c>
      <c r="B2927" s="79" t="s">
        <v>1751</v>
      </c>
      <c r="C2927" s="79" t="s">
        <v>6406</v>
      </c>
      <c r="D2927" s="79" t="s">
        <v>6407</v>
      </c>
    </row>
    <row r="2928" spans="1:4" x14ac:dyDescent="0.2">
      <c r="A2928" s="79" t="s">
        <v>2510</v>
      </c>
      <c r="B2928" s="79" t="s">
        <v>1751</v>
      </c>
      <c r="C2928" s="79" t="s">
        <v>2523</v>
      </c>
      <c r="D2928" s="79" t="s">
        <v>6062</v>
      </c>
    </row>
    <row r="2929" spans="1:4" x14ac:dyDescent="0.2">
      <c r="A2929" s="79" t="s">
        <v>2510</v>
      </c>
      <c r="B2929" s="79" t="s">
        <v>1751</v>
      </c>
      <c r="C2929" s="79" t="s">
        <v>2524</v>
      </c>
      <c r="D2929" s="79" t="s">
        <v>6063</v>
      </c>
    </row>
    <row r="2930" spans="1:4" x14ac:dyDescent="0.2">
      <c r="A2930" s="79" t="s">
        <v>2510</v>
      </c>
      <c r="B2930" s="79" t="s">
        <v>1751</v>
      </c>
      <c r="C2930" s="79" t="s">
        <v>2525</v>
      </c>
      <c r="D2930" s="79" t="s">
        <v>6064</v>
      </c>
    </row>
    <row r="2931" spans="1:4" x14ac:dyDescent="0.2">
      <c r="A2931" s="79" t="s">
        <v>2510</v>
      </c>
      <c r="B2931" s="79" t="s">
        <v>1751</v>
      </c>
      <c r="C2931" s="79" t="s">
        <v>2526</v>
      </c>
      <c r="D2931" s="79" t="s">
        <v>6065</v>
      </c>
    </row>
    <row r="2932" spans="1:4" x14ac:dyDescent="0.2">
      <c r="A2932" s="79" t="s">
        <v>2510</v>
      </c>
      <c r="B2932" s="79" t="s">
        <v>1751</v>
      </c>
      <c r="C2932" s="79" t="s">
        <v>2527</v>
      </c>
      <c r="D2932" s="79" t="s">
        <v>6066</v>
      </c>
    </row>
    <row r="2933" spans="1:4" x14ac:dyDescent="0.2">
      <c r="A2933" s="79" t="s">
        <v>2510</v>
      </c>
      <c r="B2933" s="79" t="s">
        <v>1751</v>
      </c>
      <c r="C2933" s="79" t="s">
        <v>2528</v>
      </c>
      <c r="D2933" s="79" t="s">
        <v>6067</v>
      </c>
    </row>
    <row r="2934" spans="1:4" x14ac:dyDescent="0.2">
      <c r="A2934" s="79" t="s">
        <v>2510</v>
      </c>
      <c r="B2934" s="79" t="s">
        <v>1751</v>
      </c>
      <c r="C2934" s="79" t="s">
        <v>423</v>
      </c>
      <c r="D2934" s="79" t="s">
        <v>6068</v>
      </c>
    </row>
    <row r="2935" spans="1:4" x14ac:dyDescent="0.2">
      <c r="A2935" s="79" t="s">
        <v>2510</v>
      </c>
      <c r="B2935" s="79" t="s">
        <v>1751</v>
      </c>
      <c r="C2935" s="79" t="s">
        <v>4951</v>
      </c>
      <c r="D2935" s="79" t="s">
        <v>6069</v>
      </c>
    </row>
    <row r="2936" spans="1:4" x14ac:dyDescent="0.2">
      <c r="A2936" s="79" t="s">
        <v>2510</v>
      </c>
      <c r="B2936" s="79" t="s">
        <v>1751</v>
      </c>
      <c r="C2936" s="79" t="s">
        <v>2529</v>
      </c>
      <c r="D2936" s="79" t="s">
        <v>6070</v>
      </c>
    </row>
    <row r="2937" spans="1:4" x14ac:dyDescent="0.2">
      <c r="A2937" s="79" t="s">
        <v>2510</v>
      </c>
      <c r="B2937" s="79" t="s">
        <v>1751</v>
      </c>
      <c r="C2937" s="79" t="s">
        <v>2729</v>
      </c>
      <c r="D2937" s="79" t="s">
        <v>6071</v>
      </c>
    </row>
    <row r="2938" spans="1:4" x14ac:dyDescent="0.2">
      <c r="A2938" s="79" t="s">
        <v>2510</v>
      </c>
      <c r="B2938" s="79" t="s">
        <v>1751</v>
      </c>
      <c r="C2938" s="79" t="s">
        <v>2530</v>
      </c>
      <c r="D2938" s="79" t="s">
        <v>6072</v>
      </c>
    </row>
    <row r="2939" spans="1:4" x14ac:dyDescent="0.2">
      <c r="A2939" s="79" t="s">
        <v>2510</v>
      </c>
      <c r="B2939" s="79" t="s">
        <v>1751</v>
      </c>
      <c r="C2939" s="79" t="s">
        <v>1757</v>
      </c>
      <c r="D2939" s="79" t="s">
        <v>6073</v>
      </c>
    </row>
    <row r="2940" spans="1:4" x14ac:dyDescent="0.2">
      <c r="A2940" s="79" t="s">
        <v>2510</v>
      </c>
      <c r="B2940" s="79" t="s">
        <v>423</v>
      </c>
      <c r="C2940" s="79" t="s">
        <v>423</v>
      </c>
      <c r="D2940" s="79" t="s">
        <v>6074</v>
      </c>
    </row>
    <row r="2941" spans="1:4" x14ac:dyDescent="0.2">
      <c r="A2941" s="79" t="s">
        <v>799</v>
      </c>
      <c r="B2941" s="79" t="s">
        <v>2531</v>
      </c>
      <c r="C2941" s="79" t="s">
        <v>2786</v>
      </c>
      <c r="D2941" s="79" t="s">
        <v>6075</v>
      </c>
    </row>
    <row r="2942" spans="1:4" x14ac:dyDescent="0.2">
      <c r="A2942" s="79" t="s">
        <v>799</v>
      </c>
      <c r="B2942" s="79" t="s">
        <v>2531</v>
      </c>
      <c r="C2942" s="79" t="s">
        <v>2532</v>
      </c>
      <c r="D2942" s="79" t="s">
        <v>6076</v>
      </c>
    </row>
    <row r="2943" spans="1:4" x14ac:dyDescent="0.2">
      <c r="A2943" s="79" t="s">
        <v>799</v>
      </c>
      <c r="B2943" s="79" t="s">
        <v>2533</v>
      </c>
      <c r="C2943" s="79" t="s">
        <v>2534</v>
      </c>
      <c r="D2943" s="79" t="s">
        <v>6077</v>
      </c>
    </row>
    <row r="2944" spans="1:4" x14ac:dyDescent="0.2">
      <c r="A2944" s="79" t="s">
        <v>799</v>
      </c>
      <c r="B2944" s="79" t="s">
        <v>2533</v>
      </c>
      <c r="C2944" s="79" t="s">
        <v>476</v>
      </c>
      <c r="D2944" s="79" t="s">
        <v>6078</v>
      </c>
    </row>
    <row r="2945" spans="1:4" x14ac:dyDescent="0.2">
      <c r="A2945" s="79" t="s">
        <v>799</v>
      </c>
      <c r="B2945" s="79" t="s">
        <v>2533</v>
      </c>
      <c r="C2945" s="79" t="s">
        <v>2535</v>
      </c>
      <c r="D2945" s="79" t="s">
        <v>6079</v>
      </c>
    </row>
    <row r="2946" spans="1:4" x14ac:dyDescent="0.2">
      <c r="A2946" s="79" t="s">
        <v>799</v>
      </c>
      <c r="B2946" s="79" t="s">
        <v>2533</v>
      </c>
      <c r="C2946" s="79" t="s">
        <v>423</v>
      </c>
      <c r="D2946" s="79" t="s">
        <v>6080</v>
      </c>
    </row>
    <row r="2947" spans="1:4" x14ac:dyDescent="0.2">
      <c r="A2947" s="79" t="s">
        <v>799</v>
      </c>
      <c r="B2947" s="79" t="s">
        <v>2533</v>
      </c>
      <c r="C2947" s="79" t="s">
        <v>2532</v>
      </c>
      <c r="D2947" s="79" t="s">
        <v>6081</v>
      </c>
    </row>
    <row r="2948" spans="1:4" x14ac:dyDescent="0.2">
      <c r="A2948" s="79" t="s">
        <v>799</v>
      </c>
      <c r="B2948" s="79" t="s">
        <v>431</v>
      </c>
      <c r="C2948" s="79" t="s">
        <v>2536</v>
      </c>
      <c r="D2948" s="79" t="s">
        <v>6082</v>
      </c>
    </row>
    <row r="2949" spans="1:4" x14ac:dyDescent="0.2">
      <c r="A2949" s="79" t="s">
        <v>799</v>
      </c>
      <c r="B2949" s="79" t="s">
        <v>431</v>
      </c>
      <c r="C2949" s="79" t="s">
        <v>2537</v>
      </c>
      <c r="D2949" s="79" t="s">
        <v>6083</v>
      </c>
    </row>
    <row r="2950" spans="1:4" x14ac:dyDescent="0.2">
      <c r="A2950" s="79" t="s">
        <v>799</v>
      </c>
      <c r="B2950" s="79" t="s">
        <v>431</v>
      </c>
      <c r="C2950" s="79" t="s">
        <v>2538</v>
      </c>
      <c r="D2950" s="79" t="s">
        <v>6084</v>
      </c>
    </row>
    <row r="2951" spans="1:4" x14ac:dyDescent="0.2">
      <c r="A2951" s="79" t="s">
        <v>799</v>
      </c>
      <c r="B2951" s="79" t="s">
        <v>431</v>
      </c>
      <c r="C2951" s="79" t="s">
        <v>423</v>
      </c>
      <c r="D2951" s="79" t="s">
        <v>6085</v>
      </c>
    </row>
    <row r="2952" spans="1:4" x14ac:dyDescent="0.2">
      <c r="A2952" s="79" t="s">
        <v>799</v>
      </c>
      <c r="B2952" s="79" t="s">
        <v>838</v>
      </c>
      <c r="C2952" s="79" t="s">
        <v>6408</v>
      </c>
      <c r="D2952" s="79" t="s">
        <v>6409</v>
      </c>
    </row>
    <row r="2953" spans="1:4" x14ac:dyDescent="0.2">
      <c r="A2953" s="79" t="s">
        <v>799</v>
      </c>
      <c r="B2953" s="79" t="s">
        <v>423</v>
      </c>
      <c r="C2953" s="79" t="s">
        <v>423</v>
      </c>
      <c r="D2953" s="79" t="s">
        <v>6086</v>
      </c>
    </row>
    <row r="2954" spans="1:4" x14ac:dyDescent="0.2">
      <c r="A2954" s="79" t="s">
        <v>6087</v>
      </c>
      <c r="B2954" s="79" t="s">
        <v>465</v>
      </c>
      <c r="C2954" s="79" t="s">
        <v>423</v>
      </c>
      <c r="D2954" s="79" t="s">
        <v>6088</v>
      </c>
    </row>
    <row r="2955" spans="1:4" x14ac:dyDescent="0.2">
      <c r="A2955" s="79" t="s">
        <v>2539</v>
      </c>
      <c r="B2955" s="79" t="s">
        <v>2540</v>
      </c>
      <c r="C2955" s="79" t="s">
        <v>2541</v>
      </c>
      <c r="D2955" s="79" t="s">
        <v>6089</v>
      </c>
    </row>
    <row r="2956" spans="1:4" x14ac:dyDescent="0.2">
      <c r="A2956" s="79" t="s">
        <v>2539</v>
      </c>
      <c r="B2956" s="79" t="s">
        <v>2540</v>
      </c>
      <c r="C2956" s="79" t="s">
        <v>2542</v>
      </c>
      <c r="D2956" s="79" t="s">
        <v>6090</v>
      </c>
    </row>
    <row r="2957" spans="1:4" x14ac:dyDescent="0.2">
      <c r="A2957" s="79" t="s">
        <v>2539</v>
      </c>
      <c r="B2957" s="79" t="s">
        <v>2540</v>
      </c>
      <c r="C2957" s="79" t="s">
        <v>2543</v>
      </c>
      <c r="D2957" s="79" t="s">
        <v>6091</v>
      </c>
    </row>
    <row r="2958" spans="1:4" x14ac:dyDescent="0.2">
      <c r="A2958" s="79" t="s">
        <v>2539</v>
      </c>
      <c r="B2958" s="79" t="s">
        <v>2540</v>
      </c>
      <c r="C2958" s="79" t="s">
        <v>423</v>
      </c>
      <c r="D2958" s="79" t="s">
        <v>6092</v>
      </c>
    </row>
    <row r="2959" spans="1:4" x14ac:dyDescent="0.2">
      <c r="A2959" s="79" t="s">
        <v>2539</v>
      </c>
      <c r="B2959" s="79" t="s">
        <v>423</v>
      </c>
      <c r="C2959" s="79" t="s">
        <v>423</v>
      </c>
      <c r="D2959" s="79" t="s">
        <v>6093</v>
      </c>
    </row>
    <row r="2960" spans="1:4" x14ac:dyDescent="0.2">
      <c r="A2960" s="79" t="s">
        <v>652</v>
      </c>
      <c r="B2960" s="79" t="s">
        <v>2113</v>
      </c>
      <c r="C2960" s="79"/>
      <c r="D2960" s="79" t="s">
        <v>6410</v>
      </c>
    </row>
    <row r="2961" spans="1:4" x14ac:dyDescent="0.2">
      <c r="A2961" s="79" t="s">
        <v>652</v>
      </c>
      <c r="B2961" s="79" t="s">
        <v>2113</v>
      </c>
      <c r="C2961" s="79" t="s">
        <v>2814</v>
      </c>
      <c r="D2961" s="79" t="s">
        <v>6094</v>
      </c>
    </row>
    <row r="2962" spans="1:4" x14ac:dyDescent="0.2">
      <c r="A2962" s="79" t="s">
        <v>652</v>
      </c>
      <c r="B2962" s="79" t="s">
        <v>2113</v>
      </c>
      <c r="C2962" s="79" t="s">
        <v>2544</v>
      </c>
      <c r="D2962" s="79" t="s">
        <v>6095</v>
      </c>
    </row>
    <row r="2963" spans="1:4" x14ac:dyDescent="0.2">
      <c r="A2963" s="79" t="s">
        <v>652</v>
      </c>
      <c r="B2963" s="79" t="s">
        <v>2113</v>
      </c>
      <c r="C2963" s="79" t="s">
        <v>423</v>
      </c>
      <c r="D2963" s="79" t="s">
        <v>6096</v>
      </c>
    </row>
    <row r="2964" spans="1:4" x14ac:dyDescent="0.2">
      <c r="A2964" s="79" t="s">
        <v>652</v>
      </c>
      <c r="B2964" s="79" t="s">
        <v>2545</v>
      </c>
      <c r="C2964" s="79" t="s">
        <v>2546</v>
      </c>
      <c r="D2964" s="79" t="s">
        <v>6097</v>
      </c>
    </row>
    <row r="2965" spans="1:4" x14ac:dyDescent="0.2">
      <c r="A2965" s="79" t="s">
        <v>652</v>
      </c>
      <c r="B2965" s="79" t="s">
        <v>2545</v>
      </c>
      <c r="C2965" s="79" t="s">
        <v>423</v>
      </c>
      <c r="D2965" s="79" t="s">
        <v>6098</v>
      </c>
    </row>
    <row r="2966" spans="1:4" x14ac:dyDescent="0.2">
      <c r="A2966" s="79" t="s">
        <v>652</v>
      </c>
      <c r="B2966" s="79" t="s">
        <v>837</v>
      </c>
      <c r="C2966" s="79" t="s">
        <v>2547</v>
      </c>
      <c r="D2966" s="79" t="s">
        <v>6099</v>
      </c>
    </row>
    <row r="2967" spans="1:4" x14ac:dyDescent="0.2">
      <c r="A2967" s="79" t="s">
        <v>652</v>
      </c>
      <c r="B2967" s="79" t="s">
        <v>837</v>
      </c>
      <c r="C2967" s="79" t="s">
        <v>2548</v>
      </c>
      <c r="D2967" s="79" t="s">
        <v>6100</v>
      </c>
    </row>
    <row r="2968" spans="1:4" x14ac:dyDescent="0.2">
      <c r="A2968" s="79" t="s">
        <v>652</v>
      </c>
      <c r="B2968" s="79" t="s">
        <v>837</v>
      </c>
      <c r="C2968" s="79" t="s">
        <v>423</v>
      </c>
      <c r="D2968" s="79" t="s">
        <v>6101</v>
      </c>
    </row>
    <row r="2969" spans="1:4" x14ac:dyDescent="0.2">
      <c r="A2969" s="79" t="s">
        <v>652</v>
      </c>
      <c r="B2969" s="79" t="s">
        <v>431</v>
      </c>
      <c r="C2969" s="79" t="s">
        <v>2549</v>
      </c>
      <c r="D2969" s="79" t="s">
        <v>6102</v>
      </c>
    </row>
    <row r="2970" spans="1:4" x14ac:dyDescent="0.2">
      <c r="A2970" s="79" t="s">
        <v>652</v>
      </c>
      <c r="B2970" s="79" t="s">
        <v>431</v>
      </c>
      <c r="C2970" s="79" t="s">
        <v>2550</v>
      </c>
      <c r="D2970" s="79" t="s">
        <v>6103</v>
      </c>
    </row>
    <row r="2971" spans="1:4" x14ac:dyDescent="0.2">
      <c r="A2971" s="79" t="s">
        <v>652</v>
      </c>
      <c r="B2971" s="79" t="s">
        <v>431</v>
      </c>
      <c r="C2971" s="79" t="s">
        <v>6104</v>
      </c>
      <c r="D2971" s="79" t="s">
        <v>6105</v>
      </c>
    </row>
    <row r="2972" spans="1:4" x14ac:dyDescent="0.2">
      <c r="A2972" s="79" t="s">
        <v>652</v>
      </c>
      <c r="B2972" s="79" t="s">
        <v>431</v>
      </c>
      <c r="C2972" s="79" t="s">
        <v>423</v>
      </c>
      <c r="D2972" s="79" t="s">
        <v>6106</v>
      </c>
    </row>
    <row r="2973" spans="1:4" x14ac:dyDescent="0.2">
      <c r="A2973" s="79" t="s">
        <v>652</v>
      </c>
      <c r="B2973" s="79" t="s">
        <v>2551</v>
      </c>
      <c r="C2973" s="79" t="s">
        <v>2552</v>
      </c>
      <c r="D2973" s="79" t="s">
        <v>6107</v>
      </c>
    </row>
    <row r="2974" spans="1:4" x14ac:dyDescent="0.2">
      <c r="A2974" s="79" t="s">
        <v>652</v>
      </c>
      <c r="B2974" s="79" t="s">
        <v>2551</v>
      </c>
      <c r="C2974" s="79" t="s">
        <v>2553</v>
      </c>
      <c r="D2974" s="79" t="s">
        <v>6108</v>
      </c>
    </row>
    <row r="2975" spans="1:4" x14ac:dyDescent="0.2">
      <c r="A2975" s="79" t="s">
        <v>652</v>
      </c>
      <c r="B2975" s="79" t="s">
        <v>2551</v>
      </c>
      <c r="C2975" s="79" t="s">
        <v>2554</v>
      </c>
      <c r="D2975" s="79" t="s">
        <v>6109</v>
      </c>
    </row>
    <row r="2976" spans="1:4" x14ac:dyDescent="0.2">
      <c r="A2976" s="79" t="s">
        <v>652</v>
      </c>
      <c r="B2976" s="79" t="s">
        <v>2551</v>
      </c>
      <c r="C2976" s="79" t="s">
        <v>2555</v>
      </c>
      <c r="D2976" s="79" t="s">
        <v>6110</v>
      </c>
    </row>
    <row r="2977" spans="1:4" x14ac:dyDescent="0.2">
      <c r="A2977" s="79" t="s">
        <v>652</v>
      </c>
      <c r="B2977" s="79" t="s">
        <v>1386</v>
      </c>
      <c r="C2977" s="79" t="s">
        <v>2556</v>
      </c>
      <c r="D2977" s="79" t="s">
        <v>6111</v>
      </c>
    </row>
    <row r="2978" spans="1:4" x14ac:dyDescent="0.2">
      <c r="A2978" s="79" t="s">
        <v>652</v>
      </c>
      <c r="B2978" s="79" t="s">
        <v>1386</v>
      </c>
      <c r="C2978" s="79" t="s">
        <v>423</v>
      </c>
      <c r="D2978" s="79" t="s">
        <v>6112</v>
      </c>
    </row>
    <row r="2979" spans="1:4" x14ac:dyDescent="0.2">
      <c r="A2979" s="79" t="s">
        <v>652</v>
      </c>
      <c r="B2979" s="79" t="s">
        <v>2557</v>
      </c>
      <c r="C2979" s="79" t="s">
        <v>2558</v>
      </c>
      <c r="D2979" s="79" t="s">
        <v>6113</v>
      </c>
    </row>
    <row r="2980" spans="1:4" x14ac:dyDescent="0.2">
      <c r="A2980" s="79" t="s">
        <v>652</v>
      </c>
      <c r="B2980" s="79" t="s">
        <v>423</v>
      </c>
      <c r="C2980" s="79" t="s">
        <v>2559</v>
      </c>
      <c r="D2980" s="79" t="s">
        <v>6114</v>
      </c>
    </row>
    <row r="2981" spans="1:4" x14ac:dyDescent="0.2">
      <c r="A2981" s="79" t="s">
        <v>652</v>
      </c>
      <c r="B2981" s="79" t="s">
        <v>1565</v>
      </c>
      <c r="C2981" s="79" t="s">
        <v>2560</v>
      </c>
      <c r="D2981" s="79" t="s">
        <v>6115</v>
      </c>
    </row>
    <row r="2982" spans="1:4" x14ac:dyDescent="0.2">
      <c r="A2982" s="79" t="s">
        <v>652</v>
      </c>
      <c r="B2982" s="79" t="s">
        <v>1565</v>
      </c>
      <c r="C2982" s="79" t="s">
        <v>2831</v>
      </c>
      <c r="D2982" s="79" t="s">
        <v>6116</v>
      </c>
    </row>
    <row r="2983" spans="1:4" x14ac:dyDescent="0.2">
      <c r="A2983" s="79" t="s">
        <v>652</v>
      </c>
      <c r="B2983" s="79" t="s">
        <v>1565</v>
      </c>
      <c r="C2983" s="79" t="s">
        <v>2561</v>
      </c>
      <c r="D2983" s="79" t="s">
        <v>6117</v>
      </c>
    </row>
    <row r="2984" spans="1:4" x14ac:dyDescent="0.2">
      <c r="A2984" s="79" t="s">
        <v>2562</v>
      </c>
      <c r="B2984" s="79" t="s">
        <v>2563</v>
      </c>
      <c r="C2984" s="79" t="s">
        <v>423</v>
      </c>
      <c r="D2984" s="79" t="s">
        <v>6118</v>
      </c>
    </row>
    <row r="2985" spans="1:4" x14ac:dyDescent="0.2">
      <c r="A2985" s="79" t="s">
        <v>1153</v>
      </c>
      <c r="B2985" s="79"/>
      <c r="C2985" s="79"/>
      <c r="D2985" s="79" t="s">
        <v>1153</v>
      </c>
    </row>
    <row r="2986" spans="1:4" x14ac:dyDescent="0.2">
      <c r="A2986" s="79" t="s">
        <v>1153</v>
      </c>
      <c r="B2986" s="79" t="s">
        <v>2564</v>
      </c>
      <c r="C2986" s="79"/>
      <c r="D2986" s="79" t="s">
        <v>6119</v>
      </c>
    </row>
    <row r="2987" spans="1:4" x14ac:dyDescent="0.2">
      <c r="A2987" s="79" t="s">
        <v>1153</v>
      </c>
      <c r="B2987" s="79" t="s">
        <v>2564</v>
      </c>
      <c r="C2987" s="79" t="s">
        <v>2565</v>
      </c>
      <c r="D2987" s="79" t="s">
        <v>6411</v>
      </c>
    </row>
    <row r="2988" spans="1:4" x14ac:dyDescent="0.2">
      <c r="A2988" s="79" t="s">
        <v>1153</v>
      </c>
      <c r="B2988" s="79" t="s">
        <v>2564</v>
      </c>
      <c r="C2988" s="79" t="s">
        <v>2566</v>
      </c>
      <c r="D2988" s="79" t="s">
        <v>6120</v>
      </c>
    </row>
    <row r="2989" spans="1:4" x14ac:dyDescent="0.2">
      <c r="A2989" s="79" t="s">
        <v>1153</v>
      </c>
      <c r="B2989" s="79" t="s">
        <v>2564</v>
      </c>
      <c r="C2989" s="79" t="s">
        <v>2567</v>
      </c>
      <c r="D2989" s="79" t="s">
        <v>6121</v>
      </c>
    </row>
    <row r="2990" spans="1:4" x14ac:dyDescent="0.2">
      <c r="A2990" s="79" t="s">
        <v>1153</v>
      </c>
      <c r="B2990" s="79" t="s">
        <v>2564</v>
      </c>
      <c r="C2990" s="79" t="s">
        <v>2581</v>
      </c>
      <c r="D2990" s="79" t="s">
        <v>6122</v>
      </c>
    </row>
    <row r="2991" spans="1:4" x14ac:dyDescent="0.2">
      <c r="A2991" s="79" t="s">
        <v>1153</v>
      </c>
      <c r="B2991" s="79" t="s">
        <v>2564</v>
      </c>
      <c r="C2991" s="79" t="s">
        <v>2582</v>
      </c>
      <c r="D2991" s="79" t="s">
        <v>6123</v>
      </c>
    </row>
    <row r="2992" spans="1:4" x14ac:dyDescent="0.2">
      <c r="A2992" s="79" t="s">
        <v>1153</v>
      </c>
      <c r="B2992" s="79" t="s">
        <v>2564</v>
      </c>
      <c r="C2992" s="79" t="s">
        <v>423</v>
      </c>
      <c r="D2992" s="79" t="s">
        <v>6124</v>
      </c>
    </row>
    <row r="2993" spans="1:4" x14ac:dyDescent="0.2">
      <c r="A2993" s="79" t="s">
        <v>1153</v>
      </c>
      <c r="B2993" s="79" t="s">
        <v>2568</v>
      </c>
      <c r="C2993" s="79"/>
      <c r="D2993" s="79" t="s">
        <v>6125</v>
      </c>
    </row>
    <row r="2994" spans="1:4" x14ac:dyDescent="0.2">
      <c r="A2994" s="79" t="s">
        <v>1153</v>
      </c>
      <c r="B2994" s="79" t="s">
        <v>2568</v>
      </c>
      <c r="C2994" s="79" t="s">
        <v>2569</v>
      </c>
      <c r="D2994" s="79" t="s">
        <v>6126</v>
      </c>
    </row>
    <row r="2995" spans="1:4" x14ac:dyDescent="0.2">
      <c r="A2995" s="79" t="s">
        <v>1153</v>
      </c>
      <c r="B2995" s="79" t="s">
        <v>2568</v>
      </c>
      <c r="C2995" s="79" t="s">
        <v>423</v>
      </c>
      <c r="D2995" s="79" t="s">
        <v>6127</v>
      </c>
    </row>
    <row r="2996" spans="1:4" x14ac:dyDescent="0.2">
      <c r="A2996" s="79" t="s">
        <v>1153</v>
      </c>
      <c r="B2996" s="79" t="s">
        <v>2570</v>
      </c>
      <c r="C2996" s="79"/>
      <c r="D2996" s="79" t="s">
        <v>6128</v>
      </c>
    </row>
    <row r="2997" spans="1:4" x14ac:dyDescent="0.2">
      <c r="A2997" s="79" t="s">
        <v>1153</v>
      </c>
      <c r="B2997" s="79" t="s">
        <v>2570</v>
      </c>
      <c r="C2997" s="79" t="s">
        <v>2329</v>
      </c>
      <c r="D2997" s="79" t="s">
        <v>6129</v>
      </c>
    </row>
    <row r="2998" spans="1:4" x14ac:dyDescent="0.2">
      <c r="A2998" s="79" t="s">
        <v>1153</v>
      </c>
      <c r="B2998" s="79" t="s">
        <v>2570</v>
      </c>
      <c r="C2998" s="79" t="s">
        <v>2571</v>
      </c>
      <c r="D2998" s="79" t="s">
        <v>6130</v>
      </c>
    </row>
    <row r="2999" spans="1:4" x14ac:dyDescent="0.2">
      <c r="A2999" s="79" t="s">
        <v>1153</v>
      </c>
      <c r="B2999" s="79" t="s">
        <v>2570</v>
      </c>
      <c r="C2999" s="79" t="s">
        <v>1165</v>
      </c>
      <c r="D2999" s="79" t="s">
        <v>6131</v>
      </c>
    </row>
    <row r="3000" spans="1:4" x14ac:dyDescent="0.2">
      <c r="A3000" s="79" t="s">
        <v>1153</v>
      </c>
      <c r="B3000" s="79" t="s">
        <v>2570</v>
      </c>
      <c r="C3000" s="79" t="s">
        <v>423</v>
      </c>
      <c r="D3000" s="79" t="s">
        <v>6132</v>
      </c>
    </row>
    <row r="3001" spans="1:4" x14ac:dyDescent="0.2">
      <c r="A3001" s="79" t="s">
        <v>1153</v>
      </c>
      <c r="B3001" s="79" t="s">
        <v>2572</v>
      </c>
      <c r="C3001" s="79"/>
      <c r="D3001" s="79" t="s">
        <v>6133</v>
      </c>
    </row>
    <row r="3002" spans="1:4" x14ac:dyDescent="0.2">
      <c r="A3002" s="79" t="s">
        <v>1153</v>
      </c>
      <c r="B3002" s="79" t="s">
        <v>2572</v>
      </c>
      <c r="C3002" s="79" t="s">
        <v>2573</v>
      </c>
      <c r="D3002" s="79" t="s">
        <v>6134</v>
      </c>
    </row>
    <row r="3003" spans="1:4" x14ac:dyDescent="0.2">
      <c r="A3003" s="79" t="s">
        <v>1153</v>
      </c>
      <c r="B3003" s="79" t="s">
        <v>2572</v>
      </c>
      <c r="C3003" s="79" t="s">
        <v>2574</v>
      </c>
      <c r="D3003" s="79" t="s">
        <v>6135</v>
      </c>
    </row>
    <row r="3004" spans="1:4" x14ac:dyDescent="0.2">
      <c r="A3004" s="79" t="s">
        <v>1153</v>
      </c>
      <c r="B3004" s="79" t="s">
        <v>2572</v>
      </c>
      <c r="C3004" s="79" t="s">
        <v>2575</v>
      </c>
      <c r="D3004" s="79" t="s">
        <v>6136</v>
      </c>
    </row>
    <row r="3005" spans="1:4" x14ac:dyDescent="0.2">
      <c r="A3005" s="79" t="s">
        <v>1153</v>
      </c>
      <c r="B3005" s="79" t="s">
        <v>2572</v>
      </c>
      <c r="C3005" s="79" t="s">
        <v>2576</v>
      </c>
      <c r="D3005" s="79" t="s">
        <v>6137</v>
      </c>
    </row>
    <row r="3006" spans="1:4" x14ac:dyDescent="0.2">
      <c r="A3006" s="79" t="s">
        <v>1153</v>
      </c>
      <c r="B3006" s="79" t="s">
        <v>2572</v>
      </c>
      <c r="C3006" s="79" t="s">
        <v>2591</v>
      </c>
      <c r="D3006" s="79" t="s">
        <v>6138</v>
      </c>
    </row>
    <row r="3007" spans="1:4" x14ac:dyDescent="0.2">
      <c r="A3007" s="79" t="s">
        <v>1153</v>
      </c>
      <c r="B3007" s="79" t="s">
        <v>2572</v>
      </c>
      <c r="C3007" s="79" t="s">
        <v>2577</v>
      </c>
      <c r="D3007" s="79" t="s">
        <v>6139</v>
      </c>
    </row>
    <row r="3008" spans="1:4" x14ac:dyDescent="0.2">
      <c r="A3008" s="79" t="s">
        <v>1153</v>
      </c>
      <c r="B3008" s="79" t="s">
        <v>2572</v>
      </c>
      <c r="C3008" s="79" t="s">
        <v>2578</v>
      </c>
      <c r="D3008" s="79" t="s">
        <v>6140</v>
      </c>
    </row>
    <row r="3009" spans="1:4" x14ac:dyDescent="0.2">
      <c r="A3009" s="79" t="s">
        <v>1153</v>
      </c>
      <c r="B3009" s="79" t="s">
        <v>2572</v>
      </c>
      <c r="C3009" s="79" t="s">
        <v>423</v>
      </c>
      <c r="D3009" s="79" t="s">
        <v>6141</v>
      </c>
    </row>
    <row r="3010" spans="1:4" x14ac:dyDescent="0.2">
      <c r="A3010" s="79" t="s">
        <v>1153</v>
      </c>
      <c r="B3010" s="79" t="s">
        <v>2579</v>
      </c>
      <c r="C3010" s="79" t="s">
        <v>2565</v>
      </c>
      <c r="D3010" s="79" t="s">
        <v>6142</v>
      </c>
    </row>
    <row r="3011" spans="1:4" x14ac:dyDescent="0.2">
      <c r="A3011" s="79" t="s">
        <v>1153</v>
      </c>
      <c r="B3011" s="79" t="s">
        <v>2579</v>
      </c>
      <c r="C3011" s="79" t="s">
        <v>2566</v>
      </c>
      <c r="D3011" s="79" t="s">
        <v>6143</v>
      </c>
    </row>
    <row r="3012" spans="1:4" x14ac:dyDescent="0.2">
      <c r="A3012" s="79" t="s">
        <v>1153</v>
      </c>
      <c r="B3012" s="79" t="s">
        <v>2579</v>
      </c>
      <c r="C3012" s="79" t="s">
        <v>2567</v>
      </c>
      <c r="D3012" s="79" t="s">
        <v>6144</v>
      </c>
    </row>
    <row r="3013" spans="1:4" x14ac:dyDescent="0.2">
      <c r="A3013" s="79" t="s">
        <v>1153</v>
      </c>
      <c r="B3013" s="79" t="s">
        <v>2579</v>
      </c>
      <c r="C3013" s="79" t="s">
        <v>2580</v>
      </c>
      <c r="D3013" s="79" t="s">
        <v>6145</v>
      </c>
    </row>
    <row r="3014" spans="1:4" x14ac:dyDescent="0.2">
      <c r="A3014" s="79" t="s">
        <v>1153</v>
      </c>
      <c r="B3014" s="79" t="s">
        <v>2579</v>
      </c>
      <c r="C3014" s="79" t="s">
        <v>2581</v>
      </c>
      <c r="D3014" s="79" t="s">
        <v>6146</v>
      </c>
    </row>
    <row r="3015" spans="1:4" x14ac:dyDescent="0.2">
      <c r="A3015" s="79" t="s">
        <v>1153</v>
      </c>
      <c r="B3015" s="79" t="s">
        <v>2579</v>
      </c>
      <c r="C3015" s="79" t="s">
        <v>2582</v>
      </c>
      <c r="D3015" s="79" t="s">
        <v>6147</v>
      </c>
    </row>
    <row r="3016" spans="1:4" x14ac:dyDescent="0.2">
      <c r="A3016" s="79" t="s">
        <v>1153</v>
      </c>
      <c r="B3016" s="79" t="s">
        <v>2583</v>
      </c>
      <c r="C3016" s="79" t="s">
        <v>2569</v>
      </c>
      <c r="D3016" s="79" t="s">
        <v>6148</v>
      </c>
    </row>
    <row r="3017" spans="1:4" x14ac:dyDescent="0.2">
      <c r="A3017" s="79" t="s">
        <v>1153</v>
      </c>
      <c r="B3017" s="79" t="s">
        <v>2584</v>
      </c>
      <c r="C3017" s="79" t="s">
        <v>2571</v>
      </c>
      <c r="D3017" s="79" t="s">
        <v>6149</v>
      </c>
    </row>
    <row r="3018" spans="1:4" x14ac:dyDescent="0.2">
      <c r="A3018" s="79" t="s">
        <v>1153</v>
      </c>
      <c r="B3018" s="79" t="s">
        <v>2584</v>
      </c>
      <c r="C3018" s="79" t="s">
        <v>1165</v>
      </c>
      <c r="D3018" s="79" t="s">
        <v>6150</v>
      </c>
    </row>
    <row r="3019" spans="1:4" x14ac:dyDescent="0.2">
      <c r="A3019" s="79" t="s">
        <v>1153</v>
      </c>
      <c r="B3019" s="79" t="s">
        <v>2585</v>
      </c>
      <c r="C3019" s="79" t="s">
        <v>2573</v>
      </c>
      <c r="D3019" s="79" t="s">
        <v>6151</v>
      </c>
    </row>
    <row r="3020" spans="1:4" x14ac:dyDescent="0.2">
      <c r="A3020" s="79" t="s">
        <v>1153</v>
      </c>
      <c r="B3020" s="79" t="s">
        <v>2585</v>
      </c>
      <c r="C3020" s="79" t="s">
        <v>2574</v>
      </c>
      <c r="D3020" s="79" t="s">
        <v>6152</v>
      </c>
    </row>
    <row r="3021" spans="1:4" x14ac:dyDescent="0.2">
      <c r="A3021" s="79" t="s">
        <v>1153</v>
      </c>
      <c r="B3021" s="79" t="s">
        <v>2585</v>
      </c>
      <c r="C3021" s="79" t="s">
        <v>2575</v>
      </c>
      <c r="D3021" s="79" t="s">
        <v>6153</v>
      </c>
    </row>
    <row r="3022" spans="1:4" x14ac:dyDescent="0.2">
      <c r="A3022" s="79" t="s">
        <v>1153</v>
      </c>
      <c r="B3022" s="79" t="s">
        <v>2585</v>
      </c>
      <c r="C3022" s="79" t="s">
        <v>2576</v>
      </c>
      <c r="D3022" s="79" t="s">
        <v>6154</v>
      </c>
    </row>
    <row r="3023" spans="1:4" x14ac:dyDescent="0.2">
      <c r="A3023" s="79" t="s">
        <v>1153</v>
      </c>
      <c r="B3023" s="79" t="s">
        <v>2585</v>
      </c>
      <c r="C3023" s="79" t="s">
        <v>2577</v>
      </c>
      <c r="D3023" s="79" t="s">
        <v>6155</v>
      </c>
    </row>
    <row r="3024" spans="1:4" x14ac:dyDescent="0.2">
      <c r="A3024" s="79" t="s">
        <v>1153</v>
      </c>
      <c r="B3024" s="79" t="s">
        <v>2585</v>
      </c>
      <c r="C3024" s="79" t="s">
        <v>2578</v>
      </c>
      <c r="D3024" s="79" t="s">
        <v>6156</v>
      </c>
    </row>
    <row r="3025" spans="1:4" x14ac:dyDescent="0.2">
      <c r="A3025" s="79" t="s">
        <v>1153</v>
      </c>
      <c r="B3025" s="79" t="s">
        <v>2585</v>
      </c>
      <c r="C3025" s="79" t="s">
        <v>423</v>
      </c>
      <c r="D3025" s="79" t="s">
        <v>6157</v>
      </c>
    </row>
    <row r="3026" spans="1:4" x14ac:dyDescent="0.2">
      <c r="A3026" s="79" t="s">
        <v>1153</v>
      </c>
      <c r="B3026" s="79" t="s">
        <v>2586</v>
      </c>
      <c r="C3026" s="79"/>
      <c r="D3026" s="79" t="s">
        <v>6158</v>
      </c>
    </row>
    <row r="3027" spans="1:4" x14ac:dyDescent="0.2">
      <c r="A3027" s="79" t="s">
        <v>1153</v>
      </c>
      <c r="B3027" s="79" t="s">
        <v>2586</v>
      </c>
      <c r="C3027" s="79" t="s">
        <v>2565</v>
      </c>
      <c r="D3027" s="79" t="s">
        <v>6159</v>
      </c>
    </row>
    <row r="3028" spans="1:4" x14ac:dyDescent="0.2">
      <c r="A3028" s="79" t="s">
        <v>1153</v>
      </c>
      <c r="B3028" s="79" t="s">
        <v>2586</v>
      </c>
      <c r="C3028" s="79" t="s">
        <v>2566</v>
      </c>
      <c r="D3028" s="79" t="s">
        <v>6160</v>
      </c>
    </row>
    <row r="3029" spans="1:4" x14ac:dyDescent="0.2">
      <c r="A3029" s="79" t="s">
        <v>1153</v>
      </c>
      <c r="B3029" s="79" t="s">
        <v>2586</v>
      </c>
      <c r="C3029" s="79" t="s">
        <v>2567</v>
      </c>
      <c r="D3029" s="79" t="s">
        <v>6161</v>
      </c>
    </row>
    <row r="3030" spans="1:4" x14ac:dyDescent="0.2">
      <c r="A3030" s="79" t="s">
        <v>1153</v>
      </c>
      <c r="B3030" s="79" t="s">
        <v>2586</v>
      </c>
      <c r="C3030" s="79" t="s">
        <v>2580</v>
      </c>
      <c r="D3030" s="79" t="s">
        <v>6162</v>
      </c>
    </row>
    <row r="3031" spans="1:4" x14ac:dyDescent="0.2">
      <c r="A3031" s="79" t="s">
        <v>1153</v>
      </c>
      <c r="B3031" s="79" t="s">
        <v>2586</v>
      </c>
      <c r="C3031" s="79" t="s">
        <v>2581</v>
      </c>
      <c r="D3031" s="79" t="s">
        <v>6163</v>
      </c>
    </row>
    <row r="3032" spans="1:4" x14ac:dyDescent="0.2">
      <c r="A3032" s="79" t="s">
        <v>1153</v>
      </c>
      <c r="B3032" s="79" t="s">
        <v>2586</v>
      </c>
      <c r="C3032" s="79" t="s">
        <v>2582</v>
      </c>
      <c r="D3032" s="79" t="s">
        <v>6164</v>
      </c>
    </row>
    <row r="3033" spans="1:4" x14ac:dyDescent="0.2">
      <c r="A3033" s="79" t="s">
        <v>1153</v>
      </c>
      <c r="B3033" s="79" t="s">
        <v>2586</v>
      </c>
      <c r="C3033" s="79" t="s">
        <v>2587</v>
      </c>
      <c r="D3033" s="79" t="s">
        <v>6165</v>
      </c>
    </row>
    <row r="3034" spans="1:4" x14ac:dyDescent="0.2">
      <c r="A3034" s="79" t="s">
        <v>1153</v>
      </c>
      <c r="B3034" s="79" t="s">
        <v>2586</v>
      </c>
      <c r="C3034" s="79" t="s">
        <v>423</v>
      </c>
      <c r="D3034" s="79" t="s">
        <v>6166</v>
      </c>
    </row>
    <row r="3035" spans="1:4" x14ac:dyDescent="0.2">
      <c r="A3035" s="79" t="s">
        <v>1153</v>
      </c>
      <c r="B3035" s="79" t="s">
        <v>2588</v>
      </c>
      <c r="C3035" s="79" t="s">
        <v>2569</v>
      </c>
      <c r="D3035" s="79" t="s">
        <v>6167</v>
      </c>
    </row>
    <row r="3036" spans="1:4" x14ac:dyDescent="0.2">
      <c r="A3036" s="79" t="s">
        <v>1153</v>
      </c>
      <c r="B3036" s="79" t="s">
        <v>2588</v>
      </c>
      <c r="C3036" s="79" t="s">
        <v>2589</v>
      </c>
      <c r="D3036" s="79" t="s">
        <v>6168</v>
      </c>
    </row>
    <row r="3037" spans="1:4" x14ac:dyDescent="0.2">
      <c r="A3037" s="79" t="s">
        <v>1153</v>
      </c>
      <c r="B3037" s="79" t="s">
        <v>2588</v>
      </c>
      <c r="C3037" s="79" t="s">
        <v>423</v>
      </c>
      <c r="D3037" s="79" t="s">
        <v>6169</v>
      </c>
    </row>
    <row r="3038" spans="1:4" x14ac:dyDescent="0.2">
      <c r="A3038" s="79" t="s">
        <v>1153</v>
      </c>
      <c r="B3038" s="79" t="s">
        <v>2590</v>
      </c>
      <c r="C3038" s="79"/>
      <c r="D3038" s="79" t="s">
        <v>6170</v>
      </c>
    </row>
    <row r="3039" spans="1:4" x14ac:dyDescent="0.2">
      <c r="A3039" s="79" t="s">
        <v>1153</v>
      </c>
      <c r="B3039" s="79" t="s">
        <v>2590</v>
      </c>
      <c r="C3039" s="79" t="s">
        <v>2565</v>
      </c>
      <c r="D3039" s="79" t="s">
        <v>6171</v>
      </c>
    </row>
    <row r="3040" spans="1:4" x14ac:dyDescent="0.2">
      <c r="A3040" s="79" t="s">
        <v>1153</v>
      </c>
      <c r="B3040" s="79" t="s">
        <v>2590</v>
      </c>
      <c r="C3040" s="79" t="s">
        <v>2573</v>
      </c>
      <c r="D3040" s="79" t="s">
        <v>6172</v>
      </c>
    </row>
    <row r="3041" spans="1:4" x14ac:dyDescent="0.2">
      <c r="A3041" s="79" t="s">
        <v>1153</v>
      </c>
      <c r="B3041" s="79" t="s">
        <v>2590</v>
      </c>
      <c r="C3041" s="79" t="s">
        <v>2574</v>
      </c>
      <c r="D3041" s="79" t="s">
        <v>6173</v>
      </c>
    </row>
    <row r="3042" spans="1:4" x14ac:dyDescent="0.2">
      <c r="A3042" s="79" t="s">
        <v>1153</v>
      </c>
      <c r="B3042" s="79" t="s">
        <v>2590</v>
      </c>
      <c r="C3042" s="79" t="s">
        <v>2575</v>
      </c>
      <c r="D3042" s="79" t="s">
        <v>6174</v>
      </c>
    </row>
    <row r="3043" spans="1:4" x14ac:dyDescent="0.2">
      <c r="A3043" s="79" t="s">
        <v>1153</v>
      </c>
      <c r="B3043" s="79" t="s">
        <v>2590</v>
      </c>
      <c r="C3043" s="79" t="s">
        <v>2576</v>
      </c>
      <c r="D3043" s="79" t="s">
        <v>6175</v>
      </c>
    </row>
    <row r="3044" spans="1:4" x14ac:dyDescent="0.2">
      <c r="A3044" s="79" t="s">
        <v>1153</v>
      </c>
      <c r="B3044" s="79" t="s">
        <v>2590</v>
      </c>
      <c r="C3044" s="79" t="s">
        <v>2591</v>
      </c>
      <c r="D3044" s="79" t="s">
        <v>6176</v>
      </c>
    </row>
    <row r="3045" spans="1:4" x14ac:dyDescent="0.2">
      <c r="A3045" s="79" t="s">
        <v>1153</v>
      </c>
      <c r="B3045" s="79" t="s">
        <v>2590</v>
      </c>
      <c r="C3045" s="79" t="s">
        <v>2577</v>
      </c>
      <c r="D3045" s="79" t="s">
        <v>6177</v>
      </c>
    </row>
    <row r="3046" spans="1:4" x14ac:dyDescent="0.2">
      <c r="A3046" s="79" t="s">
        <v>1153</v>
      </c>
      <c r="B3046" s="79" t="s">
        <v>2590</v>
      </c>
      <c r="C3046" s="79" t="s">
        <v>2578</v>
      </c>
      <c r="D3046" s="79" t="s">
        <v>6178</v>
      </c>
    </row>
    <row r="3047" spans="1:4" x14ac:dyDescent="0.2">
      <c r="A3047" s="79" t="s">
        <v>1153</v>
      </c>
      <c r="B3047" s="79" t="s">
        <v>2590</v>
      </c>
      <c r="C3047" s="79" t="s">
        <v>423</v>
      </c>
      <c r="D3047" s="79" t="s">
        <v>6179</v>
      </c>
    </row>
    <row r="3048" spans="1:4" x14ac:dyDescent="0.2">
      <c r="A3048" s="79" t="s">
        <v>1153</v>
      </c>
      <c r="B3048" s="79" t="s">
        <v>2592</v>
      </c>
      <c r="C3048" s="79" t="s">
        <v>2571</v>
      </c>
      <c r="D3048" s="79" t="s">
        <v>6180</v>
      </c>
    </row>
    <row r="3049" spans="1:4" x14ac:dyDescent="0.2">
      <c r="A3049" s="79" t="s">
        <v>1153</v>
      </c>
      <c r="B3049" s="79" t="s">
        <v>2592</v>
      </c>
      <c r="C3049" s="79" t="s">
        <v>1165</v>
      </c>
      <c r="D3049" s="79" t="s">
        <v>6181</v>
      </c>
    </row>
    <row r="3050" spans="1:4" x14ac:dyDescent="0.2">
      <c r="A3050" s="79" t="s">
        <v>1153</v>
      </c>
      <c r="B3050" s="79" t="s">
        <v>2592</v>
      </c>
      <c r="C3050" s="79" t="s">
        <v>423</v>
      </c>
      <c r="D3050" s="79" t="s">
        <v>6182</v>
      </c>
    </row>
    <row r="3051" spans="1:4" x14ac:dyDescent="0.2">
      <c r="A3051" s="79" t="s">
        <v>1153</v>
      </c>
      <c r="B3051" s="79" t="s">
        <v>423</v>
      </c>
      <c r="C3051" s="79" t="s">
        <v>423</v>
      </c>
      <c r="D3051" s="79" t="s">
        <v>6183</v>
      </c>
    </row>
    <row r="3052" spans="1:4" x14ac:dyDescent="0.2">
      <c r="A3052" s="79" t="s">
        <v>2593</v>
      </c>
      <c r="B3052" s="79"/>
      <c r="C3052" s="79"/>
      <c r="D3052" s="79" t="s">
        <v>2593</v>
      </c>
    </row>
    <row r="3053" spans="1:4" x14ac:dyDescent="0.2">
      <c r="A3053" s="79" t="s">
        <v>2593</v>
      </c>
      <c r="B3053" s="79" t="s">
        <v>442</v>
      </c>
      <c r="C3053" s="79" t="s">
        <v>2594</v>
      </c>
      <c r="D3053" s="79" t="s">
        <v>6184</v>
      </c>
    </row>
    <row r="3054" spans="1:4" x14ac:dyDescent="0.2">
      <c r="A3054" s="79" t="s">
        <v>2593</v>
      </c>
      <c r="B3054" s="79" t="s">
        <v>442</v>
      </c>
      <c r="C3054" s="79" t="s">
        <v>423</v>
      </c>
      <c r="D3054" s="79" t="s">
        <v>6185</v>
      </c>
    </row>
    <row r="3055" spans="1:4" x14ac:dyDescent="0.2">
      <c r="A3055" s="79" t="s">
        <v>2593</v>
      </c>
      <c r="B3055" s="79" t="s">
        <v>459</v>
      </c>
      <c r="C3055" s="79"/>
      <c r="D3055" s="79" t="s">
        <v>6186</v>
      </c>
    </row>
    <row r="3056" spans="1:4" x14ac:dyDescent="0.2">
      <c r="A3056" s="79" t="s">
        <v>2593</v>
      </c>
      <c r="B3056" s="79" t="s">
        <v>459</v>
      </c>
      <c r="C3056" s="79" t="s">
        <v>2595</v>
      </c>
      <c r="D3056" s="79" t="s">
        <v>6187</v>
      </c>
    </row>
    <row r="3057" spans="1:4" x14ac:dyDescent="0.2">
      <c r="A3057" s="79" t="s">
        <v>2593</v>
      </c>
      <c r="B3057" s="79" t="s">
        <v>459</v>
      </c>
      <c r="C3057" s="79" t="s">
        <v>2378</v>
      </c>
      <c r="D3057" s="79" t="s">
        <v>6188</v>
      </c>
    </row>
    <row r="3058" spans="1:4" x14ac:dyDescent="0.2">
      <c r="A3058" s="79" t="s">
        <v>2593</v>
      </c>
      <c r="B3058" s="79" t="s">
        <v>459</v>
      </c>
      <c r="C3058" s="79" t="s">
        <v>423</v>
      </c>
      <c r="D3058" s="79" t="s">
        <v>6189</v>
      </c>
    </row>
    <row r="3059" spans="1:4" x14ac:dyDescent="0.2">
      <c r="A3059" s="79" t="s">
        <v>2593</v>
      </c>
      <c r="B3059" s="79" t="s">
        <v>465</v>
      </c>
      <c r="C3059" s="79" t="s">
        <v>2596</v>
      </c>
      <c r="D3059" s="79" t="s">
        <v>6190</v>
      </c>
    </row>
    <row r="3060" spans="1:4" x14ac:dyDescent="0.2">
      <c r="A3060" s="79" t="s">
        <v>2593</v>
      </c>
      <c r="B3060" s="79" t="s">
        <v>465</v>
      </c>
      <c r="C3060" s="79" t="s">
        <v>2597</v>
      </c>
      <c r="D3060" s="79" t="s">
        <v>6191</v>
      </c>
    </row>
    <row r="3061" spans="1:4" x14ac:dyDescent="0.2">
      <c r="A3061" s="79" t="s">
        <v>2593</v>
      </c>
      <c r="B3061" s="79" t="s">
        <v>465</v>
      </c>
      <c r="C3061" s="79" t="s">
        <v>2598</v>
      </c>
      <c r="D3061" s="79" t="s">
        <v>6192</v>
      </c>
    </row>
    <row r="3062" spans="1:4" x14ac:dyDescent="0.2">
      <c r="A3062" s="79" t="s">
        <v>2593</v>
      </c>
      <c r="B3062" s="79" t="s">
        <v>465</v>
      </c>
      <c r="C3062" s="79" t="s">
        <v>2599</v>
      </c>
      <c r="D3062" s="79" t="s">
        <v>6193</v>
      </c>
    </row>
    <row r="3063" spans="1:4" x14ac:dyDescent="0.2">
      <c r="A3063" s="79" t="s">
        <v>2593</v>
      </c>
      <c r="B3063" s="79" t="s">
        <v>465</v>
      </c>
      <c r="C3063" s="79" t="s">
        <v>423</v>
      </c>
      <c r="D3063" s="79" t="s">
        <v>6194</v>
      </c>
    </row>
    <row r="3064" spans="1:4" x14ac:dyDescent="0.2">
      <c r="A3064" s="79" t="s">
        <v>2593</v>
      </c>
      <c r="B3064" s="79" t="s">
        <v>465</v>
      </c>
      <c r="C3064" s="79" t="s">
        <v>487</v>
      </c>
      <c r="D3064" s="79" t="s">
        <v>6195</v>
      </c>
    </row>
    <row r="3065" spans="1:4" x14ac:dyDescent="0.2">
      <c r="A3065" s="79" t="s">
        <v>2593</v>
      </c>
      <c r="B3065" s="79" t="s">
        <v>2600</v>
      </c>
      <c r="C3065" s="79" t="s">
        <v>423</v>
      </c>
      <c r="D3065" s="79" t="s">
        <v>6196</v>
      </c>
    </row>
    <row r="3066" spans="1:4" x14ac:dyDescent="0.2">
      <c r="A3066" s="79" t="s">
        <v>2593</v>
      </c>
      <c r="B3066" s="79" t="s">
        <v>2600</v>
      </c>
      <c r="C3066" s="79" t="s">
        <v>2601</v>
      </c>
      <c r="D3066" s="79" t="s">
        <v>6197</v>
      </c>
    </row>
    <row r="3067" spans="1:4" x14ac:dyDescent="0.2">
      <c r="A3067" s="79" t="s">
        <v>2593</v>
      </c>
      <c r="B3067" s="79" t="s">
        <v>423</v>
      </c>
      <c r="C3067" s="79" t="s">
        <v>423</v>
      </c>
      <c r="D3067" s="79" t="s">
        <v>6198</v>
      </c>
    </row>
    <row r="3068" spans="1:4" x14ac:dyDescent="0.2">
      <c r="A3068" s="79" t="s">
        <v>2593</v>
      </c>
      <c r="B3068" s="79" t="s">
        <v>6199</v>
      </c>
      <c r="C3068" s="79"/>
      <c r="D3068" s="79" t="s">
        <v>6412</v>
      </c>
    </row>
    <row r="3069" spans="1:4" x14ac:dyDescent="0.2">
      <c r="A3069" s="79" t="s">
        <v>2593</v>
      </c>
      <c r="B3069" s="79" t="s">
        <v>6199</v>
      </c>
      <c r="C3069" s="79" t="s">
        <v>1980</v>
      </c>
      <c r="D3069" s="79" t="s">
        <v>6200</v>
      </c>
    </row>
    <row r="3070" spans="1:4" x14ac:dyDescent="0.2">
      <c r="A3070" s="79" t="s">
        <v>2593</v>
      </c>
      <c r="B3070" s="79" t="s">
        <v>6199</v>
      </c>
      <c r="C3070" s="79" t="s">
        <v>423</v>
      </c>
      <c r="D3070" s="79" t="s">
        <v>6413</v>
      </c>
    </row>
    <row r="3071" spans="1:4" x14ac:dyDescent="0.2">
      <c r="A3071" s="79" t="s">
        <v>2702</v>
      </c>
      <c r="B3071" s="79" t="s">
        <v>1303</v>
      </c>
      <c r="C3071" s="79" t="s">
        <v>1155</v>
      </c>
      <c r="D3071" s="79" t="s">
        <v>6201</v>
      </c>
    </row>
    <row r="3072" spans="1:4" x14ac:dyDescent="0.2">
      <c r="A3072" s="79" t="s">
        <v>2702</v>
      </c>
      <c r="B3072" s="79" t="s">
        <v>1303</v>
      </c>
      <c r="C3072" s="79" t="s">
        <v>1156</v>
      </c>
      <c r="D3072" s="79" t="s">
        <v>6202</v>
      </c>
    </row>
    <row r="3073" spans="1:4" x14ac:dyDescent="0.2">
      <c r="A3073" s="79" t="s">
        <v>2702</v>
      </c>
      <c r="B3073" s="79" t="s">
        <v>1303</v>
      </c>
      <c r="C3073" s="79" t="s">
        <v>1157</v>
      </c>
      <c r="D3073" s="79" t="s">
        <v>6203</v>
      </c>
    </row>
    <row r="3074" spans="1:4" x14ac:dyDescent="0.2">
      <c r="A3074" s="79" t="s">
        <v>2702</v>
      </c>
      <c r="B3074" s="79" t="s">
        <v>1158</v>
      </c>
      <c r="C3074" s="79" t="s">
        <v>1159</v>
      </c>
      <c r="D3074" s="79" t="s">
        <v>6204</v>
      </c>
    </row>
    <row r="3075" spans="1:4" x14ac:dyDescent="0.2">
      <c r="A3075" s="79" t="s">
        <v>2702</v>
      </c>
      <c r="B3075" s="79" t="s">
        <v>1158</v>
      </c>
      <c r="C3075" s="79" t="s">
        <v>1161</v>
      </c>
      <c r="D3075" s="79" t="s">
        <v>6205</v>
      </c>
    </row>
    <row r="3076" spans="1:4" x14ac:dyDescent="0.2">
      <c r="A3076" s="79" t="s">
        <v>2702</v>
      </c>
      <c r="B3076" s="79" t="s">
        <v>1158</v>
      </c>
      <c r="C3076" s="79" t="s">
        <v>1162</v>
      </c>
      <c r="D3076" s="79" t="s">
        <v>6206</v>
      </c>
    </row>
    <row r="3077" spans="1:4" x14ac:dyDescent="0.2">
      <c r="A3077" s="79" t="s">
        <v>2702</v>
      </c>
      <c r="B3077" s="79" t="s">
        <v>1158</v>
      </c>
      <c r="C3077" s="79" t="s">
        <v>2815</v>
      </c>
      <c r="D3077" s="79" t="s">
        <v>6207</v>
      </c>
    </row>
    <row r="3078" spans="1:4" x14ac:dyDescent="0.2">
      <c r="A3078" s="79" t="s">
        <v>2702</v>
      </c>
      <c r="B3078" s="79" t="s">
        <v>1158</v>
      </c>
      <c r="C3078" s="79" t="s">
        <v>1163</v>
      </c>
      <c r="D3078" s="79" t="s">
        <v>6208</v>
      </c>
    </row>
    <row r="3079" spans="1:4" x14ac:dyDescent="0.2">
      <c r="A3079" s="79" t="s">
        <v>2702</v>
      </c>
      <c r="B3079" s="79" t="s">
        <v>1158</v>
      </c>
      <c r="C3079" s="79" t="s">
        <v>1164</v>
      </c>
      <c r="D3079" s="79" t="s">
        <v>6209</v>
      </c>
    </row>
    <row r="3080" spans="1:4" x14ac:dyDescent="0.2">
      <c r="A3080" s="79" t="s">
        <v>2702</v>
      </c>
      <c r="B3080" s="79" t="s">
        <v>1158</v>
      </c>
      <c r="C3080" s="79" t="s">
        <v>2200</v>
      </c>
      <c r="D3080" s="79" t="s">
        <v>6210</v>
      </c>
    </row>
    <row r="3081" spans="1:4" x14ac:dyDescent="0.2">
      <c r="A3081" s="79" t="s">
        <v>2702</v>
      </c>
      <c r="B3081" s="79" t="s">
        <v>1158</v>
      </c>
      <c r="C3081" s="79" t="s">
        <v>423</v>
      </c>
      <c r="D3081" s="79" t="s">
        <v>6211</v>
      </c>
    </row>
    <row r="3082" spans="1:4" x14ac:dyDescent="0.2">
      <c r="A3082" s="79" t="s">
        <v>2702</v>
      </c>
      <c r="B3082" s="79" t="s">
        <v>2710</v>
      </c>
      <c r="C3082" s="79"/>
      <c r="D3082" s="79" t="s">
        <v>6212</v>
      </c>
    </row>
    <row r="3083" spans="1:4" x14ac:dyDescent="0.2">
      <c r="A3083" s="79" t="s">
        <v>2702</v>
      </c>
      <c r="B3083" s="79" t="s">
        <v>2710</v>
      </c>
      <c r="C3083" s="79" t="s">
        <v>2789</v>
      </c>
      <c r="D3083" s="79" t="s">
        <v>6213</v>
      </c>
    </row>
    <row r="3084" spans="1:4" x14ac:dyDescent="0.2">
      <c r="A3084" s="79" t="s">
        <v>2702</v>
      </c>
      <c r="B3084" s="79" t="s">
        <v>2710</v>
      </c>
      <c r="C3084" s="79" t="s">
        <v>2787</v>
      </c>
      <c r="D3084" s="79" t="s">
        <v>6214</v>
      </c>
    </row>
    <row r="3085" spans="1:4" x14ac:dyDescent="0.2">
      <c r="A3085" s="79" t="s">
        <v>2702</v>
      </c>
      <c r="B3085" s="79" t="s">
        <v>2710</v>
      </c>
      <c r="C3085" s="79" t="s">
        <v>1172</v>
      </c>
      <c r="D3085" s="79" t="s">
        <v>6215</v>
      </c>
    </row>
    <row r="3086" spans="1:4" x14ac:dyDescent="0.2">
      <c r="A3086" s="79" t="s">
        <v>2702</v>
      </c>
      <c r="B3086" s="79" t="s">
        <v>2710</v>
      </c>
      <c r="C3086" s="79" t="s">
        <v>2790</v>
      </c>
      <c r="D3086" s="79" t="s">
        <v>6216</v>
      </c>
    </row>
    <row r="3087" spans="1:4" x14ac:dyDescent="0.2">
      <c r="A3087" s="79" t="s">
        <v>2702</v>
      </c>
      <c r="B3087" s="79" t="s">
        <v>2710</v>
      </c>
      <c r="C3087" s="79" t="s">
        <v>1173</v>
      </c>
      <c r="D3087" s="79" t="s">
        <v>6217</v>
      </c>
    </row>
    <row r="3088" spans="1:4" x14ac:dyDescent="0.2">
      <c r="A3088" s="79" t="s">
        <v>2702</v>
      </c>
      <c r="B3088" s="79" t="s">
        <v>2710</v>
      </c>
      <c r="C3088" s="79" t="s">
        <v>423</v>
      </c>
      <c r="D3088" s="79" t="s">
        <v>6218</v>
      </c>
    </row>
    <row r="3089" spans="1:4" x14ac:dyDescent="0.2">
      <c r="A3089" s="79" t="s">
        <v>2702</v>
      </c>
      <c r="B3089" s="79" t="s">
        <v>1165</v>
      </c>
      <c r="C3089" s="79" t="s">
        <v>1166</v>
      </c>
      <c r="D3089" s="79" t="s">
        <v>6219</v>
      </c>
    </row>
    <row r="3090" spans="1:4" x14ac:dyDescent="0.2">
      <c r="A3090" s="79" t="s">
        <v>2702</v>
      </c>
      <c r="B3090" s="79" t="s">
        <v>1165</v>
      </c>
      <c r="C3090" s="79" t="s">
        <v>1167</v>
      </c>
      <c r="D3090" s="79" t="s">
        <v>6220</v>
      </c>
    </row>
    <row r="3091" spans="1:4" x14ac:dyDescent="0.2">
      <c r="A3091" s="79" t="s">
        <v>2702</v>
      </c>
      <c r="B3091" s="79" t="s">
        <v>1165</v>
      </c>
      <c r="C3091" s="79" t="s">
        <v>423</v>
      </c>
      <c r="D3091" s="79" t="s">
        <v>6221</v>
      </c>
    </row>
    <row r="3092" spans="1:4" x14ac:dyDescent="0.2">
      <c r="A3092" s="79" t="s">
        <v>2702</v>
      </c>
      <c r="B3092" s="79" t="s">
        <v>1168</v>
      </c>
      <c r="C3092" s="79" t="s">
        <v>1169</v>
      </c>
      <c r="D3092" s="79" t="s">
        <v>6222</v>
      </c>
    </row>
    <row r="3093" spans="1:4" x14ac:dyDescent="0.2">
      <c r="A3093" s="79" t="s">
        <v>2702</v>
      </c>
      <c r="B3093" s="79" t="s">
        <v>1168</v>
      </c>
      <c r="C3093" s="79" t="s">
        <v>1170</v>
      </c>
      <c r="D3093" s="79" t="s">
        <v>6223</v>
      </c>
    </row>
    <row r="3094" spans="1:4" x14ac:dyDescent="0.2">
      <c r="A3094" s="79" t="s">
        <v>2702</v>
      </c>
      <c r="B3094" s="79" t="s">
        <v>1168</v>
      </c>
      <c r="C3094" s="79" t="s">
        <v>423</v>
      </c>
      <c r="D3094" s="79" t="s">
        <v>6224</v>
      </c>
    </row>
    <row r="3095" spans="1:4" x14ac:dyDescent="0.2">
      <c r="A3095" s="79" t="s">
        <v>2702</v>
      </c>
      <c r="B3095" s="79" t="s">
        <v>1171</v>
      </c>
      <c r="C3095" s="79" t="s">
        <v>423</v>
      </c>
      <c r="D3095" s="79" t="s">
        <v>6225</v>
      </c>
    </row>
    <row r="3096" spans="1:4" x14ac:dyDescent="0.2">
      <c r="A3096" s="79" t="s">
        <v>2702</v>
      </c>
      <c r="B3096" s="79" t="s">
        <v>1174</v>
      </c>
      <c r="C3096" s="79"/>
      <c r="D3096" s="79" t="s">
        <v>6226</v>
      </c>
    </row>
    <row r="3097" spans="1:4" x14ac:dyDescent="0.2">
      <c r="A3097" s="79" t="s">
        <v>2702</v>
      </c>
      <c r="B3097" s="79" t="s">
        <v>1174</v>
      </c>
      <c r="C3097" s="79" t="s">
        <v>1175</v>
      </c>
      <c r="D3097" s="79" t="s">
        <v>6227</v>
      </c>
    </row>
    <row r="3098" spans="1:4" x14ac:dyDescent="0.2">
      <c r="A3098" s="79" t="s">
        <v>2702</v>
      </c>
      <c r="B3098" s="79" t="s">
        <v>1174</v>
      </c>
      <c r="C3098" s="79" t="s">
        <v>1176</v>
      </c>
      <c r="D3098" s="79" t="s">
        <v>6228</v>
      </c>
    </row>
    <row r="3099" spans="1:4" x14ac:dyDescent="0.2">
      <c r="A3099" s="79" t="s">
        <v>2702</v>
      </c>
      <c r="B3099" s="79" t="s">
        <v>1174</v>
      </c>
      <c r="C3099" s="79" t="s">
        <v>2788</v>
      </c>
      <c r="D3099" s="79" t="s">
        <v>6229</v>
      </c>
    </row>
    <row r="3100" spans="1:4" x14ac:dyDescent="0.2">
      <c r="A3100" s="79" t="s">
        <v>2702</v>
      </c>
      <c r="B3100" s="79" t="s">
        <v>1174</v>
      </c>
      <c r="C3100" s="79" t="s">
        <v>423</v>
      </c>
      <c r="D3100" s="79" t="s">
        <v>6230</v>
      </c>
    </row>
    <row r="3101" spans="1:4" x14ac:dyDescent="0.2">
      <c r="A3101" s="79" t="s">
        <v>2702</v>
      </c>
      <c r="B3101" s="79" t="s">
        <v>423</v>
      </c>
      <c r="C3101" s="79" t="s">
        <v>423</v>
      </c>
      <c r="D3101" s="79" t="s">
        <v>6231</v>
      </c>
    </row>
    <row r="3102" spans="1:4" x14ac:dyDescent="0.2">
      <c r="A3102" s="79" t="s">
        <v>2602</v>
      </c>
      <c r="B3102" s="79"/>
      <c r="C3102" s="79"/>
      <c r="D3102" s="79" t="s">
        <v>2602</v>
      </c>
    </row>
    <row r="3103" spans="1:4" x14ac:dyDescent="0.2">
      <c r="A3103" s="79" t="s">
        <v>2602</v>
      </c>
      <c r="B3103" s="79" t="s">
        <v>2184</v>
      </c>
      <c r="C3103" s="79" t="s">
        <v>2185</v>
      </c>
      <c r="D3103" s="79" t="s">
        <v>6232</v>
      </c>
    </row>
    <row r="3104" spans="1:4" x14ac:dyDescent="0.2">
      <c r="A3104" s="79" t="s">
        <v>2602</v>
      </c>
      <c r="B3104" s="79" t="s">
        <v>2184</v>
      </c>
      <c r="C3104" s="79" t="s">
        <v>2603</v>
      </c>
      <c r="D3104" s="79" t="s">
        <v>6233</v>
      </c>
    </row>
    <row r="3105" spans="1:4" x14ac:dyDescent="0.2">
      <c r="A3105" s="79" t="s">
        <v>2602</v>
      </c>
      <c r="B3105" s="79" t="s">
        <v>2184</v>
      </c>
      <c r="C3105" s="79" t="s">
        <v>2604</v>
      </c>
      <c r="D3105" s="79" t="s">
        <v>6234</v>
      </c>
    </row>
    <row r="3106" spans="1:4" x14ac:dyDescent="0.2">
      <c r="A3106" s="79" t="s">
        <v>2602</v>
      </c>
      <c r="B3106" s="79" t="s">
        <v>2184</v>
      </c>
      <c r="C3106" s="79" t="s">
        <v>423</v>
      </c>
      <c r="D3106" s="79" t="s">
        <v>6235</v>
      </c>
    </row>
    <row r="3107" spans="1:4" x14ac:dyDescent="0.2">
      <c r="A3107" s="79" t="s">
        <v>2602</v>
      </c>
      <c r="B3107" s="79" t="s">
        <v>2184</v>
      </c>
      <c r="C3107" s="79" t="s">
        <v>2187</v>
      </c>
      <c r="D3107" s="79" t="s">
        <v>6236</v>
      </c>
    </row>
    <row r="3108" spans="1:4" x14ac:dyDescent="0.2">
      <c r="A3108" s="79" t="s">
        <v>2602</v>
      </c>
      <c r="B3108" s="79" t="s">
        <v>2605</v>
      </c>
      <c r="C3108" s="79"/>
      <c r="D3108" s="79" t="s">
        <v>6237</v>
      </c>
    </row>
    <row r="3109" spans="1:4" x14ac:dyDescent="0.2">
      <c r="A3109" s="79" t="s">
        <v>2602</v>
      </c>
      <c r="B3109" s="79" t="s">
        <v>2605</v>
      </c>
      <c r="C3109" s="79" t="s">
        <v>2606</v>
      </c>
      <c r="D3109" s="79" t="s">
        <v>6238</v>
      </c>
    </row>
    <row r="3110" spans="1:4" x14ac:dyDescent="0.2">
      <c r="A3110" s="79" t="s">
        <v>2602</v>
      </c>
      <c r="B3110" s="79" t="s">
        <v>2605</v>
      </c>
      <c r="C3110" s="79" t="s">
        <v>2607</v>
      </c>
      <c r="D3110" s="79" t="s">
        <v>6239</v>
      </c>
    </row>
    <row r="3111" spans="1:4" x14ac:dyDescent="0.2">
      <c r="A3111" s="79" t="s">
        <v>2602</v>
      </c>
      <c r="B3111" s="79" t="s">
        <v>2605</v>
      </c>
      <c r="C3111" s="79" t="s">
        <v>2608</v>
      </c>
      <c r="D3111" s="79" t="s">
        <v>6240</v>
      </c>
    </row>
    <row r="3112" spans="1:4" x14ac:dyDescent="0.2">
      <c r="A3112" s="79" t="s">
        <v>2602</v>
      </c>
      <c r="B3112" s="79" t="s">
        <v>2605</v>
      </c>
      <c r="C3112" s="79" t="s">
        <v>2609</v>
      </c>
      <c r="D3112" s="79" t="s">
        <v>6241</v>
      </c>
    </row>
    <row r="3113" spans="1:4" x14ac:dyDescent="0.2">
      <c r="A3113" s="79" t="s">
        <v>2602</v>
      </c>
      <c r="B3113" s="79" t="s">
        <v>2605</v>
      </c>
      <c r="C3113" s="79" t="s">
        <v>2610</v>
      </c>
      <c r="D3113" s="79" t="s">
        <v>6242</v>
      </c>
    </row>
    <row r="3114" spans="1:4" x14ac:dyDescent="0.2">
      <c r="A3114" s="79" t="s">
        <v>2602</v>
      </c>
      <c r="B3114" s="79" t="s">
        <v>2605</v>
      </c>
      <c r="C3114" s="79" t="s">
        <v>423</v>
      </c>
      <c r="D3114" s="79" t="s">
        <v>6243</v>
      </c>
    </row>
    <row r="3115" spans="1:4" x14ac:dyDescent="0.2">
      <c r="A3115" s="79" t="s">
        <v>2602</v>
      </c>
      <c r="B3115" s="79" t="s">
        <v>521</v>
      </c>
      <c r="C3115" s="79" t="s">
        <v>2611</v>
      </c>
      <c r="D3115" s="79" t="s">
        <v>6244</v>
      </c>
    </row>
    <row r="3116" spans="1:4" x14ac:dyDescent="0.2">
      <c r="A3116" s="79" t="s">
        <v>2602</v>
      </c>
      <c r="B3116" s="79" t="s">
        <v>521</v>
      </c>
      <c r="C3116" s="79" t="s">
        <v>2612</v>
      </c>
      <c r="D3116" s="79" t="s">
        <v>6245</v>
      </c>
    </row>
    <row r="3117" spans="1:4" x14ac:dyDescent="0.2">
      <c r="A3117" s="79" t="s">
        <v>2602</v>
      </c>
      <c r="B3117" s="79" t="s">
        <v>521</v>
      </c>
      <c r="C3117" s="79" t="s">
        <v>2613</v>
      </c>
      <c r="D3117" s="79" t="s">
        <v>6246</v>
      </c>
    </row>
    <row r="3118" spans="1:4" x14ac:dyDescent="0.2">
      <c r="A3118" s="79" t="s">
        <v>2602</v>
      </c>
      <c r="B3118" s="79" t="s">
        <v>521</v>
      </c>
      <c r="C3118" s="79" t="s">
        <v>2614</v>
      </c>
      <c r="D3118" s="79" t="s">
        <v>6247</v>
      </c>
    </row>
    <row r="3119" spans="1:4" x14ac:dyDescent="0.2">
      <c r="A3119" s="79" t="s">
        <v>2602</v>
      </c>
      <c r="B3119" s="79" t="s">
        <v>521</v>
      </c>
      <c r="C3119" s="79" t="s">
        <v>2615</v>
      </c>
      <c r="D3119" s="79" t="s">
        <v>6248</v>
      </c>
    </row>
    <row r="3120" spans="1:4" x14ac:dyDescent="0.2">
      <c r="A3120" s="79" t="s">
        <v>2602</v>
      </c>
      <c r="B3120" s="79" t="s">
        <v>521</v>
      </c>
      <c r="C3120" s="79" t="s">
        <v>2616</v>
      </c>
      <c r="D3120" s="79" t="s">
        <v>6249</v>
      </c>
    </row>
    <row r="3121" spans="1:4" x14ac:dyDescent="0.2">
      <c r="A3121" s="79" t="s">
        <v>2602</v>
      </c>
      <c r="B3121" s="79" t="s">
        <v>521</v>
      </c>
      <c r="C3121" s="79" t="s">
        <v>423</v>
      </c>
      <c r="D3121" s="79" t="s">
        <v>6250</v>
      </c>
    </row>
    <row r="3122" spans="1:4" x14ac:dyDescent="0.2">
      <c r="A3122" s="79" t="s">
        <v>2602</v>
      </c>
      <c r="B3122" s="79" t="s">
        <v>521</v>
      </c>
      <c r="C3122" s="79" t="s">
        <v>2617</v>
      </c>
      <c r="D3122" s="79" t="s">
        <v>6251</v>
      </c>
    </row>
    <row r="3123" spans="1:4" x14ac:dyDescent="0.2">
      <c r="A3123" s="79" t="s">
        <v>2602</v>
      </c>
      <c r="B3123" s="79" t="s">
        <v>2618</v>
      </c>
      <c r="C3123" s="79" t="s">
        <v>2619</v>
      </c>
      <c r="D3123" s="79" t="s">
        <v>6252</v>
      </c>
    </row>
    <row r="3124" spans="1:4" x14ac:dyDescent="0.2">
      <c r="A3124" s="79" t="s">
        <v>2602</v>
      </c>
      <c r="B3124" s="79" t="s">
        <v>2618</v>
      </c>
      <c r="C3124" s="79" t="s">
        <v>2620</v>
      </c>
      <c r="D3124" s="79" t="s">
        <v>6253</v>
      </c>
    </row>
    <row r="3125" spans="1:4" x14ac:dyDescent="0.2">
      <c r="A3125" s="79" t="s">
        <v>2602</v>
      </c>
      <c r="B3125" s="79" t="s">
        <v>2618</v>
      </c>
      <c r="C3125" s="79" t="s">
        <v>2621</v>
      </c>
      <c r="D3125" s="79" t="s">
        <v>6254</v>
      </c>
    </row>
    <row r="3126" spans="1:4" x14ac:dyDescent="0.2">
      <c r="A3126" s="79" t="s">
        <v>2602</v>
      </c>
      <c r="B3126" s="79" t="s">
        <v>2622</v>
      </c>
      <c r="C3126" s="79" t="s">
        <v>2623</v>
      </c>
      <c r="D3126" s="79" t="s">
        <v>6255</v>
      </c>
    </row>
    <row r="3127" spans="1:4" x14ac:dyDescent="0.2">
      <c r="A3127" s="79" t="s">
        <v>2602</v>
      </c>
      <c r="B3127" s="79" t="s">
        <v>2622</v>
      </c>
      <c r="C3127" s="79" t="s">
        <v>2076</v>
      </c>
      <c r="D3127" s="79" t="s">
        <v>6256</v>
      </c>
    </row>
    <row r="3128" spans="1:4" x14ac:dyDescent="0.2">
      <c r="A3128" s="79" t="s">
        <v>2602</v>
      </c>
      <c r="B3128" s="79" t="s">
        <v>2622</v>
      </c>
      <c r="C3128" s="79" t="s">
        <v>2624</v>
      </c>
      <c r="D3128" s="79" t="s">
        <v>6257</v>
      </c>
    </row>
    <row r="3129" spans="1:4" x14ac:dyDescent="0.2">
      <c r="A3129" s="79" t="s">
        <v>2602</v>
      </c>
      <c r="B3129" s="79" t="s">
        <v>2622</v>
      </c>
      <c r="C3129" s="79" t="s">
        <v>2625</v>
      </c>
      <c r="D3129" s="79" t="s">
        <v>6258</v>
      </c>
    </row>
    <row r="3130" spans="1:4" x14ac:dyDescent="0.2">
      <c r="A3130" s="79" t="s">
        <v>2602</v>
      </c>
      <c r="B3130" s="79" t="s">
        <v>2622</v>
      </c>
      <c r="C3130" s="79" t="s">
        <v>2626</v>
      </c>
      <c r="D3130" s="79" t="s">
        <v>6259</v>
      </c>
    </row>
    <row r="3131" spans="1:4" x14ac:dyDescent="0.2">
      <c r="A3131" s="79" t="s">
        <v>2602</v>
      </c>
      <c r="B3131" s="79" t="s">
        <v>2622</v>
      </c>
      <c r="C3131" s="79" t="s">
        <v>2627</v>
      </c>
      <c r="D3131" s="79" t="s">
        <v>6260</v>
      </c>
    </row>
    <row r="3132" spans="1:4" x14ac:dyDescent="0.2">
      <c r="A3132" s="79" t="s">
        <v>2602</v>
      </c>
      <c r="B3132" s="79" t="s">
        <v>2622</v>
      </c>
      <c r="C3132" s="79" t="s">
        <v>423</v>
      </c>
      <c r="D3132" s="79" t="s">
        <v>6261</v>
      </c>
    </row>
    <row r="3133" spans="1:4" x14ac:dyDescent="0.2">
      <c r="A3133" s="79" t="s">
        <v>2602</v>
      </c>
      <c r="B3133" s="79" t="s">
        <v>2622</v>
      </c>
      <c r="C3133" s="79" t="s">
        <v>1299</v>
      </c>
      <c r="D3133" s="79" t="s">
        <v>6262</v>
      </c>
    </row>
    <row r="3134" spans="1:4" x14ac:dyDescent="0.2">
      <c r="A3134" s="79" t="s">
        <v>2602</v>
      </c>
      <c r="B3134" s="79" t="s">
        <v>2622</v>
      </c>
      <c r="C3134" s="79" t="s">
        <v>2628</v>
      </c>
      <c r="D3134" s="79" t="s">
        <v>6263</v>
      </c>
    </row>
    <row r="3135" spans="1:4" x14ac:dyDescent="0.2">
      <c r="A3135" s="79" t="s">
        <v>2602</v>
      </c>
      <c r="B3135" s="79" t="s">
        <v>423</v>
      </c>
      <c r="C3135" s="79" t="s">
        <v>423</v>
      </c>
      <c r="D3135" s="79" t="s">
        <v>6264</v>
      </c>
    </row>
    <row r="3136" spans="1:4" x14ac:dyDescent="0.2">
      <c r="A3136" s="79" t="s">
        <v>2602</v>
      </c>
      <c r="B3136" s="79" t="s">
        <v>2629</v>
      </c>
      <c r="C3136" s="79"/>
      <c r="D3136" s="79" t="s">
        <v>6265</v>
      </c>
    </row>
    <row r="3137" spans="1:4" x14ac:dyDescent="0.2">
      <c r="A3137" s="79" t="s">
        <v>2602</v>
      </c>
      <c r="B3137" s="79" t="s">
        <v>2629</v>
      </c>
      <c r="C3137" s="79" t="s">
        <v>2630</v>
      </c>
      <c r="D3137" s="79" t="s">
        <v>6266</v>
      </c>
    </row>
    <row r="3138" spans="1:4" x14ac:dyDescent="0.2">
      <c r="A3138" s="79" t="s">
        <v>2602</v>
      </c>
      <c r="B3138" s="79" t="s">
        <v>2629</v>
      </c>
      <c r="C3138" s="79" t="s">
        <v>6414</v>
      </c>
      <c r="D3138" s="79" t="s">
        <v>6415</v>
      </c>
    </row>
    <row r="3139" spans="1:4" x14ac:dyDescent="0.2">
      <c r="A3139" s="79" t="s">
        <v>2602</v>
      </c>
      <c r="B3139" s="79" t="s">
        <v>2629</v>
      </c>
      <c r="C3139" s="79" t="s">
        <v>2631</v>
      </c>
      <c r="D3139" s="79" t="s">
        <v>6267</v>
      </c>
    </row>
    <row r="3140" spans="1:4" x14ac:dyDescent="0.2">
      <c r="A3140" s="79" t="s">
        <v>2602</v>
      </c>
      <c r="B3140" s="79" t="s">
        <v>2629</v>
      </c>
      <c r="C3140" s="79" t="s">
        <v>423</v>
      </c>
      <c r="D3140" s="79" t="s">
        <v>6268</v>
      </c>
    </row>
    <row r="3141" spans="1:4" x14ac:dyDescent="0.2">
      <c r="A3141" s="79" t="s">
        <v>2602</v>
      </c>
      <c r="B3141" s="79" t="s">
        <v>2629</v>
      </c>
      <c r="C3141" s="79" t="s">
        <v>2632</v>
      </c>
      <c r="D3141" s="79" t="s">
        <v>6269</v>
      </c>
    </row>
    <row r="3142" spans="1:4" x14ac:dyDescent="0.2">
      <c r="A3142" s="79" t="s">
        <v>2602</v>
      </c>
      <c r="B3142" s="79" t="s">
        <v>2629</v>
      </c>
      <c r="C3142" s="79" t="s">
        <v>2633</v>
      </c>
      <c r="D3142" s="79" t="s">
        <v>6270</v>
      </c>
    </row>
    <row r="3143" spans="1:4" x14ac:dyDescent="0.2">
      <c r="A3143" s="79" t="s">
        <v>2634</v>
      </c>
      <c r="B3143" s="79"/>
      <c r="C3143" s="79"/>
      <c r="D3143" s="79" t="s">
        <v>2634</v>
      </c>
    </row>
    <row r="3144" spans="1:4" x14ac:dyDescent="0.2">
      <c r="A3144" s="79" t="s">
        <v>2634</v>
      </c>
      <c r="B3144" s="79" t="s">
        <v>2635</v>
      </c>
      <c r="C3144" s="79" t="s">
        <v>1609</v>
      </c>
      <c r="D3144" s="79" t="s">
        <v>6271</v>
      </c>
    </row>
    <row r="3145" spans="1:4" x14ac:dyDescent="0.2">
      <c r="A3145" s="79" t="s">
        <v>2634</v>
      </c>
      <c r="B3145" s="79" t="s">
        <v>2635</v>
      </c>
      <c r="C3145" s="79" t="s">
        <v>2636</v>
      </c>
      <c r="D3145" s="79" t="s">
        <v>6272</v>
      </c>
    </row>
    <row r="3146" spans="1:4" x14ac:dyDescent="0.2">
      <c r="A3146" s="79" t="s">
        <v>2634</v>
      </c>
      <c r="B3146" s="79" t="s">
        <v>2635</v>
      </c>
      <c r="C3146" s="79" t="s">
        <v>423</v>
      </c>
      <c r="D3146" s="79" t="s">
        <v>6273</v>
      </c>
    </row>
    <row r="3147" spans="1:4" x14ac:dyDescent="0.2">
      <c r="A3147" s="79" t="s">
        <v>2634</v>
      </c>
      <c r="B3147" s="79" t="s">
        <v>2637</v>
      </c>
      <c r="C3147" s="79"/>
      <c r="D3147" s="79" t="s">
        <v>6274</v>
      </c>
    </row>
    <row r="3148" spans="1:4" x14ac:dyDescent="0.2">
      <c r="A3148" s="79" t="s">
        <v>2634</v>
      </c>
      <c r="B3148" s="79" t="s">
        <v>2637</v>
      </c>
      <c r="C3148" s="79" t="s">
        <v>2638</v>
      </c>
      <c r="D3148" s="79" t="s">
        <v>6275</v>
      </c>
    </row>
    <row r="3149" spans="1:4" x14ac:dyDescent="0.2">
      <c r="A3149" s="79" t="s">
        <v>2634</v>
      </c>
      <c r="B3149" s="79" t="s">
        <v>2637</v>
      </c>
      <c r="C3149" s="79" t="s">
        <v>2639</v>
      </c>
      <c r="D3149" s="79" t="s">
        <v>6276</v>
      </c>
    </row>
    <row r="3150" spans="1:4" x14ac:dyDescent="0.2">
      <c r="A3150" s="79" t="s">
        <v>2634</v>
      </c>
      <c r="B3150" s="79" t="s">
        <v>2637</v>
      </c>
      <c r="C3150" s="79" t="s">
        <v>2640</v>
      </c>
      <c r="D3150" s="79" t="s">
        <v>6277</v>
      </c>
    </row>
    <row r="3151" spans="1:4" x14ac:dyDescent="0.2">
      <c r="A3151" s="79" t="s">
        <v>2634</v>
      </c>
      <c r="B3151" s="79" t="s">
        <v>2637</v>
      </c>
      <c r="C3151" s="79" t="s">
        <v>2641</v>
      </c>
      <c r="D3151" s="79" t="s">
        <v>6278</v>
      </c>
    </row>
    <row r="3152" spans="1:4" x14ac:dyDescent="0.2">
      <c r="A3152" s="79" t="s">
        <v>2634</v>
      </c>
      <c r="B3152" s="79" t="s">
        <v>2637</v>
      </c>
      <c r="C3152" s="79" t="s">
        <v>423</v>
      </c>
      <c r="D3152" s="79" t="s">
        <v>6279</v>
      </c>
    </row>
    <row r="3153" spans="1:4" x14ac:dyDescent="0.2">
      <c r="A3153" s="79" t="s">
        <v>2634</v>
      </c>
      <c r="B3153" s="79" t="s">
        <v>2642</v>
      </c>
      <c r="C3153" s="79" t="s">
        <v>2643</v>
      </c>
      <c r="D3153" s="79" t="s">
        <v>6280</v>
      </c>
    </row>
    <row r="3154" spans="1:4" x14ac:dyDescent="0.2">
      <c r="A3154" s="79" t="s">
        <v>2634</v>
      </c>
      <c r="B3154" s="79" t="s">
        <v>2642</v>
      </c>
      <c r="C3154" s="79" t="s">
        <v>2644</v>
      </c>
      <c r="D3154" s="79" t="s">
        <v>6281</v>
      </c>
    </row>
    <row r="3155" spans="1:4" x14ac:dyDescent="0.2">
      <c r="A3155" s="79" t="s">
        <v>2634</v>
      </c>
      <c r="B3155" s="79" t="s">
        <v>2642</v>
      </c>
      <c r="C3155" s="79" t="s">
        <v>423</v>
      </c>
      <c r="D3155" s="79" t="s">
        <v>6282</v>
      </c>
    </row>
    <row r="3156" spans="1:4" x14ac:dyDescent="0.2">
      <c r="A3156" s="79" t="s">
        <v>2634</v>
      </c>
      <c r="B3156" s="79" t="s">
        <v>2645</v>
      </c>
      <c r="C3156" s="79" t="s">
        <v>2646</v>
      </c>
      <c r="D3156" s="79" t="s">
        <v>6283</v>
      </c>
    </row>
    <row r="3157" spans="1:4" x14ac:dyDescent="0.2">
      <c r="A3157" s="79" t="s">
        <v>2634</v>
      </c>
      <c r="B3157" s="79" t="s">
        <v>2645</v>
      </c>
      <c r="C3157" s="79" t="s">
        <v>423</v>
      </c>
      <c r="D3157" s="79" t="s">
        <v>6284</v>
      </c>
    </row>
    <row r="3158" spans="1:4" x14ac:dyDescent="0.2">
      <c r="A3158" s="79" t="s">
        <v>2634</v>
      </c>
      <c r="B3158" s="79" t="s">
        <v>2647</v>
      </c>
      <c r="C3158" s="79" t="s">
        <v>2648</v>
      </c>
      <c r="D3158" s="79" t="s">
        <v>6285</v>
      </c>
    </row>
    <row r="3159" spans="1:4" x14ac:dyDescent="0.2">
      <c r="A3159" s="79" t="s">
        <v>2634</v>
      </c>
      <c r="B3159" s="79" t="s">
        <v>2647</v>
      </c>
      <c r="C3159" s="79" t="s">
        <v>2649</v>
      </c>
      <c r="D3159" s="79" t="s">
        <v>6286</v>
      </c>
    </row>
    <row r="3160" spans="1:4" x14ac:dyDescent="0.2">
      <c r="A3160" s="79" t="s">
        <v>2634</v>
      </c>
      <c r="B3160" s="79" t="s">
        <v>2647</v>
      </c>
      <c r="C3160" s="79" t="s">
        <v>2650</v>
      </c>
      <c r="D3160" s="79" t="s">
        <v>6287</v>
      </c>
    </row>
    <row r="3161" spans="1:4" x14ac:dyDescent="0.2">
      <c r="A3161" s="79" t="s">
        <v>2634</v>
      </c>
      <c r="B3161" s="79" t="s">
        <v>2647</v>
      </c>
      <c r="C3161" s="79" t="s">
        <v>2651</v>
      </c>
      <c r="D3161" s="79" t="s">
        <v>6288</v>
      </c>
    </row>
    <row r="3162" spans="1:4" x14ac:dyDescent="0.2">
      <c r="A3162" s="79" t="s">
        <v>2634</v>
      </c>
      <c r="B3162" s="79" t="s">
        <v>2647</v>
      </c>
      <c r="C3162" s="79" t="s">
        <v>2652</v>
      </c>
      <c r="D3162" s="79" t="s">
        <v>6289</v>
      </c>
    </row>
    <row r="3163" spans="1:4" x14ac:dyDescent="0.2">
      <c r="A3163" s="79" t="s">
        <v>2634</v>
      </c>
      <c r="B3163" s="79" t="s">
        <v>2647</v>
      </c>
      <c r="C3163" s="79" t="s">
        <v>2791</v>
      </c>
      <c r="D3163" s="79" t="s">
        <v>6290</v>
      </c>
    </row>
    <row r="3164" spans="1:4" x14ac:dyDescent="0.2">
      <c r="A3164" s="79" t="s">
        <v>2634</v>
      </c>
      <c r="B3164" s="79" t="s">
        <v>2653</v>
      </c>
      <c r="C3164" s="79" t="s">
        <v>2644</v>
      </c>
      <c r="D3164" s="79" t="s">
        <v>6291</v>
      </c>
    </row>
    <row r="3165" spans="1:4" x14ac:dyDescent="0.2">
      <c r="A3165" s="79" t="s">
        <v>2634</v>
      </c>
      <c r="B3165" s="79" t="s">
        <v>2653</v>
      </c>
      <c r="C3165" s="79" t="s">
        <v>423</v>
      </c>
      <c r="D3165" s="79" t="s">
        <v>6292</v>
      </c>
    </row>
    <row r="3166" spans="1:4" x14ac:dyDescent="0.2">
      <c r="A3166" s="79" t="s">
        <v>2634</v>
      </c>
      <c r="B3166" s="79" t="s">
        <v>2653</v>
      </c>
      <c r="C3166" s="79" t="s">
        <v>2654</v>
      </c>
      <c r="D3166" s="79" t="s">
        <v>6293</v>
      </c>
    </row>
    <row r="3167" spans="1:4" x14ac:dyDescent="0.2">
      <c r="A3167" s="79" t="s">
        <v>2634</v>
      </c>
      <c r="B3167" s="79" t="s">
        <v>423</v>
      </c>
      <c r="C3167" s="79" t="s">
        <v>423</v>
      </c>
      <c r="D3167" s="79" t="s">
        <v>6294</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225212A1E9DD7A4FB746A8FF2E740C9A" ma:contentTypeVersion="10" ma:contentTypeDescription="Create a new document." ma:contentTypeScope="" ma:versionID="c076de2f9ae9e64e312d03b3075260c8">
  <xsd:schema xmlns:xsd="http://www.w3.org/2001/XMLSchema" xmlns:xs="http://www.w3.org/2001/XMLSchema" xmlns:p="http://schemas.microsoft.com/office/2006/metadata/properties" xmlns:ns3="ead9260f-3ae0-404c-8f7d-3ed29dbf0406" xmlns:ns4="f76f50e9-423f-4437-9acb-b20a9cba76ef" targetNamespace="http://schemas.microsoft.com/office/2006/metadata/properties" ma:root="true" ma:fieldsID="e963eeba36daebb6cc7ffd570b0f2190" ns3:_="" ns4:_="">
    <xsd:import namespace="ead9260f-3ae0-404c-8f7d-3ed29dbf0406"/>
    <xsd:import namespace="f76f50e9-423f-4437-9acb-b20a9cba76ef"/>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d9260f-3ae0-404c-8f7d-3ed29dbf0406"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6f50e9-423f-4437-9acb-b20a9cba76ef"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6.xml>��
</file>

<file path=customXml/item7.xml>��
</file>

<file path=customXml/itemProps1.xml><?xml version="1.0" encoding="utf-8"?>
<ds:datastoreItem xmlns:ds="http://schemas.openxmlformats.org/officeDocument/2006/customXml" ds:itemID="{21E4A626-9DAE-439A-8A35-FED8ECDD83C3}">
  <ds:schemaRefs/>
</ds:datastoreItem>
</file>

<file path=customXml/itemProps2.xml><?xml version="1.0" encoding="utf-8"?>
<ds:datastoreItem xmlns:ds="http://schemas.openxmlformats.org/officeDocument/2006/customXml" ds:itemID="{182CC574-9B8B-409D-B21A-C3F8EDFB09F8}">
  <ds:schemaRefs/>
</ds:datastoreItem>
</file>

<file path=customXml/itemProps3.xml><?xml version="1.0" encoding="utf-8"?>
<ds:datastoreItem xmlns:ds="http://schemas.openxmlformats.org/officeDocument/2006/customXml" ds:itemID="{F82536F7-60BE-4619-B6E3-AF37BB1E5A00}">
  <ds:schemaRefs>
    <ds:schemaRef ds:uri="http://schemas.microsoft.com/sharepoint/v3/contenttype/forms"/>
  </ds:schemaRefs>
</ds:datastoreItem>
</file>

<file path=customXml/itemProps4.xml><?xml version="1.0" encoding="utf-8"?>
<ds:datastoreItem xmlns:ds="http://schemas.openxmlformats.org/officeDocument/2006/customXml" ds:itemID="{1E5A765F-E2AA-4E3F-9912-ACA351609E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ad9260f-3ae0-404c-8f7d-3ed29dbf0406"/>
    <ds:schemaRef ds:uri="f76f50e9-423f-4437-9acb-b20a9cba76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F6FEB102-7CB5-4C21-BB89-EDB2F32FAF34}">
  <ds:schemaRefs>
    <ds:schemaRef ds:uri="ead9260f-3ae0-404c-8f7d-3ed29dbf0406"/>
    <ds:schemaRef ds:uri="http://purl.org/dc/dcmitype/"/>
    <ds:schemaRef ds:uri="http://www.w3.org/XML/1998/namespace"/>
    <ds:schemaRef ds:uri="http://schemas.microsoft.com/office/2006/documentManagement/types"/>
    <ds:schemaRef ds:uri="http://schemas.openxmlformats.org/package/2006/metadata/core-properties"/>
    <ds:schemaRef ds:uri="f76f50e9-423f-4437-9acb-b20a9cba76ef"/>
    <ds:schemaRef ds:uri="http://schemas.microsoft.com/office/infopath/2007/PartnerControls"/>
    <ds:schemaRef ds:uri="http://schemas.microsoft.com/office/2006/metadata/properties"/>
    <ds:schemaRef ds:uri="http://purl.org/dc/terms/"/>
    <ds:schemaRef ds:uri="http://purl.org/dc/elements/1.1/"/>
  </ds:schemaRefs>
</ds:datastoreItem>
</file>

<file path=customXml/itemProps6.xml><?xml version="1.0" encoding="utf-8"?>
<ds:datastoreItem xmlns:ds="http://schemas.openxmlformats.org/officeDocument/2006/customXml" ds:itemID="{9BB8181C-926E-49DC-BD19-E0A0D1A7DA09}">
  <ds:schemaRefs/>
</ds:datastoreItem>
</file>

<file path=customXml/itemProps7.xml><?xml version="1.0" encoding="utf-8"?>
<ds:datastoreItem xmlns:ds="http://schemas.openxmlformats.org/officeDocument/2006/customXml" ds:itemID="{A75E1A53-5B31-4AF6-87B9-906FE59D82A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Agent Profile Ratio</vt:lpstr>
      <vt:lpstr>MasterAgentList</vt:lpstr>
      <vt:lpstr>OMP</vt:lpstr>
      <vt:lpstr>AgentTierChange</vt:lpstr>
      <vt:lpstr>Lookup Tables</vt:lpstr>
      <vt:lpstr>Playbook Tags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 Ashley</dc:creator>
  <cp:lastModifiedBy>Austin, Ashley</cp:lastModifiedBy>
  <dcterms:created xsi:type="dcterms:W3CDTF">2019-05-31T14:53:57Z</dcterms:created>
  <dcterms:modified xsi:type="dcterms:W3CDTF">2021-11-01T12:25:32Z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0x010100225212A1E9DD7A4FB746A8FF2E740C9A</vt:lpwstr>
  </property>
</Properties>
</file>