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<sst xmlns="http://schemas.openxmlformats.org/spreadsheetml/2006/main" count="68" uniqueCount="44">
  <si>
    <t>Country</t>
  </si>
  <si>
    <t>Time</t>
  </si>
  <si>
    <t>y=Spread</t>
  </si>
  <si>
    <t>yi.bar</t>
  </si>
  <si>
    <t>yit.star</t>
  </si>
  <si>
    <t>yit.star.bar</t>
  </si>
  <si>
    <t>yit.star.diffmean</t>
  </si>
  <si>
    <t>y.star.var</t>
  </si>
  <si>
    <t>x=deficit</t>
  </si>
  <si>
    <t>xi.bar</t>
  </si>
  <si>
    <t>xit.star</t>
  </si>
  <si>
    <t>xit.star.bar</t>
  </si>
  <si>
    <t>xit.star.diffmean</t>
  </si>
  <si>
    <t>x.star.var</t>
  </si>
  <si>
    <t>(x.diffmean)(y.diffmean)</t>
  </si>
  <si>
    <t>Covariance.xy</t>
  </si>
  <si>
    <t>Beta.1</t>
  </si>
  <si>
    <t>alpha.i</t>
  </si>
  <si>
    <t>z=L.deficit</t>
  </si>
  <si>
    <t>zi.bar</t>
  </si>
  <si>
    <t>zit.star</t>
  </si>
  <si>
    <t>zit.star.bar</t>
  </si>
  <si>
    <t>zit.star.diffmean</t>
  </si>
  <si>
    <t>z.star.var</t>
  </si>
  <si>
    <t>(x.diffmean)(z.diffmean)</t>
  </si>
  <si>
    <t>cov.xz</t>
  </si>
  <si>
    <t>(y.diffmean)(z.diffmean)</t>
  </si>
  <si>
    <t>cov.yz</t>
  </si>
  <si>
    <t>beta.iv</t>
  </si>
  <si>
    <t>alpha.iv</t>
  </si>
  <si>
    <t>Ireland</t>
  </si>
  <si>
    <t>2009Q1</t>
  </si>
  <si>
    <t>2009Q2</t>
  </si>
  <si>
    <t>2009Q3</t>
  </si>
  <si>
    <t>2009Q4</t>
  </si>
  <si>
    <t>2010Q5</t>
  </si>
  <si>
    <t>Netherlands</t>
  </si>
  <si>
    <t>Spain</t>
  </si>
  <si>
    <t>Excel calculated pop var</t>
  </si>
  <si>
    <t>Excel calculated pop covar</t>
  </si>
  <si>
    <t>excel calculated covariance</t>
  </si>
  <si>
    <t>k=numerofgroups</t>
  </si>
  <si>
    <t>n=number of obs per group</t>
  </si>
  <si>
    <t>N=total number of obs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</si>
</sst>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AE2" activeCellId="0" sqref="AE2"/>
    </sheetView>
  </sheetViews>
  <sheetFormatPr defaultRowHeight="12.8"/>
  <cols>
    <col collapsed="false" hidden="false" max="6" min="1" style="0" width="11.5204081632653"/>
    <col collapsed="false" hidden="false" max="7" min="7" style="0" width="14.2551020408163"/>
    <col collapsed="false" hidden="false" max="8" min="8" style="0" width="21.362244897959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</row>
    <row r="2" customFormat="false" ht="12.8" hidden="false" customHeight="false" outlineLevel="0" collapsed="false">
      <c r="A2" s="0" t="s">
        <v>30</v>
      </c>
      <c r="B2" s="0" t="s">
        <v>31</v>
      </c>
      <c r="D2" s="0" t="n">
        <v>247</v>
      </c>
      <c r="E2" s="0" t="n">
        <f aca="false">SUM(D$2:D$6)/COUNT(D$2:D$6)</f>
        <v>181.8</v>
      </c>
      <c r="F2" s="0" t="n">
        <f aca="false">D2-E2</f>
        <v>65.2</v>
      </c>
      <c r="G2" s="0" t="n">
        <f aca="false">SUM(F$2:F$16)/COUNT(F$2:F$16)</f>
        <v>-4.736951571734E-015</v>
      </c>
      <c r="H2" s="0" t="n">
        <f aca="false">(F2-G2)^2</f>
        <v>4251.04</v>
      </c>
      <c r="I2" s="0" t="n">
        <f aca="false">SUM(H$2:H$16)/COUNT(H$2:H$16)</f>
        <v>1006.64</v>
      </c>
      <c r="J2" s="0" t="n">
        <v>6</v>
      </c>
      <c r="K2" s="0" t="n">
        <f aca="false">SUM(J$2:J$6)/COUNT(J$2:J$6)</f>
        <v>6.6</v>
      </c>
      <c r="L2" s="0" t="n">
        <f aca="false">J2-K2</f>
        <v>-0.6</v>
      </c>
      <c r="M2" s="0" t="n">
        <f aca="false">SUM(L$2:L$16)/COUNT(L$2:L$16)</f>
        <v>1.25825276124184E-016</v>
      </c>
      <c r="N2" s="0" t="n">
        <f aca="false">(L2-M2)^2</f>
        <v>0.36</v>
      </c>
      <c r="O2" s="0" t="n">
        <f aca="false">SUM(N$2:N$16)/COUNT(N$2:N$16)</f>
        <v>0.16</v>
      </c>
      <c r="P2" s="0" t="n">
        <f aca="false">(F2-G2)*(L2-M2)</f>
        <v>-39.12</v>
      </c>
      <c r="Q2" s="0" t="n">
        <f aca="false">SUM(P$2:P$16)/COUNT(P$2:P$16)</f>
        <v>-10.56</v>
      </c>
      <c r="R2" s="0" t="n">
        <f aca="false">Q2/O2</f>
        <v>-66</v>
      </c>
      <c r="S2" s="0" t="n">
        <f aca="false">E$2:E$16-(K$2:K$16*R$2:R$16)</f>
        <v>617.4</v>
      </c>
      <c r="AA2" s="0" t="n">
        <f aca="false">SUM(Z$2:Z$16)/COUNT(Z$2:Z$16)</f>
        <v>0.0833333333333333</v>
      </c>
      <c r="AC2" s="0" t="n">
        <f aca="false">SUM(AB$2:AB$16)/COUNT(AB$2:AB$16)</f>
        <v>-5.20833333333333</v>
      </c>
      <c r="AD2" s="0" t="n">
        <f aca="false">AC2/AA2</f>
        <v>-62.5</v>
      </c>
      <c r="AE2" s="0" t="n">
        <f aca="false">E$2:E$16-(K$2:K$16*AD$2:AD$16)</f>
        <v>594.3</v>
      </c>
    </row>
    <row r="3" customFormat="false" ht="12.8" hidden="false" customHeight="false" outlineLevel="0" collapsed="false">
      <c r="A3" s="0" t="s">
        <v>30</v>
      </c>
      <c r="B3" s="0" t="s">
        <v>32</v>
      </c>
      <c r="D3" s="0" t="n">
        <v>234</v>
      </c>
      <c r="E3" s="0" t="n">
        <f aca="false">SUM(D$2:D$6)/COUNT(D$2:D$6)</f>
        <v>181.8</v>
      </c>
      <c r="F3" s="0" t="n">
        <f aca="false">D3-E3</f>
        <v>52.2</v>
      </c>
      <c r="G3" s="0" t="n">
        <f aca="false">SUM(F$2:F$16)/COUNT(F$2:F$16)</f>
        <v>-4.736951571734E-015</v>
      </c>
      <c r="H3" s="0" t="n">
        <f aca="false">(F3-G3)^2</f>
        <v>2724.84</v>
      </c>
      <c r="I3" s="0" t="n">
        <f aca="false">SUM(H$2:H$16)/COUNT(H$2:H$16)</f>
        <v>1006.64</v>
      </c>
      <c r="J3" s="0" t="n">
        <v>6</v>
      </c>
      <c r="K3" s="0" t="n">
        <f aca="false">SUM(J$2:J$6)/COUNT(J$2:J$6)</f>
        <v>6.6</v>
      </c>
      <c r="L3" s="0" t="n">
        <f aca="false">J3-K3</f>
        <v>-0.6</v>
      </c>
      <c r="M3" s="0" t="n">
        <f aca="false">SUM(L$2:L$16)/COUNT(L$2:L$16)</f>
        <v>1.25825276124184E-016</v>
      </c>
      <c r="N3" s="0" t="n">
        <f aca="false">(L3-M3)^2</f>
        <v>0.36</v>
      </c>
      <c r="O3" s="0" t="n">
        <f aca="false">SUM(N$2:N$16)/COUNT(N$2:N$16)</f>
        <v>0.16</v>
      </c>
      <c r="P3" s="0" t="n">
        <f aca="false">(F3-G3)*(L3-M3)</f>
        <v>-31.32</v>
      </c>
      <c r="Q3" s="0" t="n">
        <f aca="false">SUM(P$2:P$16)/COUNT(P$2:P$16)</f>
        <v>-10.56</v>
      </c>
      <c r="R3" s="0" t="n">
        <f aca="false">Q3/O3</f>
        <v>-66</v>
      </c>
      <c r="S3" s="0" t="n">
        <f aca="false">E$2:E$16-(K$2:K$16*R$2:R$16)</f>
        <v>617.4</v>
      </c>
      <c r="T3" s="0" t="n">
        <f aca="false">J2</f>
        <v>6</v>
      </c>
      <c r="U3" s="0" t="n">
        <f aca="false">SUM(T$2:T$6)/COUNT(T$2:T$6)</f>
        <v>6.5</v>
      </c>
      <c r="V3" s="0" t="n">
        <f aca="false">T3-U3</f>
        <v>-0.5</v>
      </c>
      <c r="W3" s="0" t="n">
        <f aca="false">SUM(V$2:V$16)/COUNT(V$2:V$16)</f>
        <v>0</v>
      </c>
      <c r="X3" s="0" t="n">
        <f aca="false">(V3-W3)^2</f>
        <v>0.25</v>
      </c>
      <c r="Y3" s="0" t="n">
        <f aca="false">SUM(X$2:X$16)/COUNT(X$2:X$16)</f>
        <v>0.166666666666667</v>
      </c>
      <c r="Z3" s="0" t="n">
        <f aca="false">(L3-M3)*(V3-W3)</f>
        <v>0.3</v>
      </c>
      <c r="AA3" s="0" t="n">
        <f aca="false">SUM(Z$2:Z$16)/COUNT(Z$2:Z$16)</f>
        <v>0.0833333333333333</v>
      </c>
      <c r="AB3" s="0" t="n">
        <f aca="false">(F3-G3)*(V3-W3)</f>
        <v>-26.1</v>
      </c>
      <c r="AC3" s="0" t="n">
        <f aca="false">SUM(AB$2:AB$16)/COUNT(AB$2:AB$16)</f>
        <v>-5.20833333333333</v>
      </c>
      <c r="AD3" s="0" t="n">
        <f aca="false">AC3/AA3</f>
        <v>-62.5</v>
      </c>
      <c r="AE3" s="0" t="n">
        <f aca="false">E$2:E$16-(K$2:K$16*AD$2:AD$16)</f>
        <v>594.3</v>
      </c>
    </row>
    <row r="4" customFormat="false" ht="12.8" hidden="false" customHeight="false" outlineLevel="0" collapsed="false">
      <c r="A4" s="0" t="s">
        <v>30</v>
      </c>
      <c r="B4" s="0" t="s">
        <v>33</v>
      </c>
      <c r="D4" s="0" t="n">
        <v>145</v>
      </c>
      <c r="E4" s="0" t="n">
        <f aca="false">SUM(D$2:D$6)/COUNT(D$2:D$6)</f>
        <v>181.8</v>
      </c>
      <c r="F4" s="0" t="n">
        <f aca="false">D4-E4</f>
        <v>-36.8</v>
      </c>
      <c r="G4" s="0" t="n">
        <f aca="false">SUM(F$2:F$16)/COUNT(F$2:F$16)</f>
        <v>-4.736951571734E-015</v>
      </c>
      <c r="H4" s="0" t="n">
        <f aca="false">(F4-G4)^2</f>
        <v>1354.24</v>
      </c>
      <c r="I4" s="0" t="n">
        <f aca="false">SUM(H$2:H$16)/COUNT(H$2:H$16)</f>
        <v>1006.64</v>
      </c>
      <c r="J4" s="0" t="n">
        <v>7</v>
      </c>
      <c r="K4" s="0" t="n">
        <f aca="false">SUM(J$2:J$6)/COUNT(J$2:J$6)</f>
        <v>6.6</v>
      </c>
      <c r="L4" s="0" t="n">
        <f aca="false">J4-K4</f>
        <v>0.4</v>
      </c>
      <c r="M4" s="0" t="n">
        <f aca="false">SUM(L$2:L$16)/COUNT(L$2:L$16)</f>
        <v>1.25825276124184E-016</v>
      </c>
      <c r="N4" s="0" t="n">
        <f aca="false">(L4-M4)^2</f>
        <v>0.16</v>
      </c>
      <c r="O4" s="0" t="n">
        <f aca="false">SUM(N$2:N$16)/COUNT(N$2:N$16)</f>
        <v>0.16</v>
      </c>
      <c r="P4" s="0" t="n">
        <f aca="false">(F4-G4)*(L4-M4)</f>
        <v>-14.72</v>
      </c>
      <c r="Q4" s="0" t="n">
        <f aca="false">SUM(P$2:P$16)/COUNT(P$2:P$16)</f>
        <v>-10.56</v>
      </c>
      <c r="R4" s="0" t="n">
        <f aca="false">Q4/O4</f>
        <v>-66</v>
      </c>
      <c r="S4" s="0" t="n">
        <f aca="false">E$2:E$16-(K$2:K$16*R$2:R$16)</f>
        <v>617.4</v>
      </c>
      <c r="T4" s="0" t="n">
        <f aca="false">J3</f>
        <v>6</v>
      </c>
      <c r="U4" s="0" t="n">
        <f aca="false">SUM(T$2:T$6)/COUNT(T$2:T$6)</f>
        <v>6.5</v>
      </c>
      <c r="V4" s="0" t="n">
        <f aca="false">T4-U4</f>
        <v>-0.5</v>
      </c>
      <c r="W4" s="0" t="n">
        <f aca="false">SUM(V$2:V$16)/COUNT(V$2:V$16)</f>
        <v>0</v>
      </c>
      <c r="X4" s="0" t="n">
        <f aca="false">(V4-W4)^2</f>
        <v>0.25</v>
      </c>
      <c r="Y4" s="0" t="n">
        <f aca="false">SUM(X$2:X$16)/COUNT(X$2:X$16)</f>
        <v>0.166666666666667</v>
      </c>
      <c r="Z4" s="0" t="n">
        <f aca="false">(L4-M4)*(V4-W4)</f>
        <v>-0.2</v>
      </c>
      <c r="AA4" s="0" t="n">
        <f aca="false">SUM(Z$2:Z$16)/COUNT(Z$2:Z$16)</f>
        <v>0.0833333333333333</v>
      </c>
      <c r="AB4" s="0" t="n">
        <f aca="false">(F4-G4)*(V4-W4)</f>
        <v>18.4</v>
      </c>
      <c r="AC4" s="0" t="n">
        <f aca="false">SUM(AB$2:AB$16)/COUNT(AB$2:AB$16)</f>
        <v>-5.20833333333333</v>
      </c>
      <c r="AD4" s="0" t="n">
        <f aca="false">AC4/AA4</f>
        <v>-62.5</v>
      </c>
      <c r="AE4" s="0" t="n">
        <f aca="false">E$2:E$16-(K$2:K$16*AD$2:AD$16)</f>
        <v>594.3</v>
      </c>
    </row>
    <row r="5" customFormat="false" ht="12.8" hidden="false" customHeight="false" outlineLevel="0" collapsed="false">
      <c r="A5" s="0" t="s">
        <v>30</v>
      </c>
      <c r="B5" s="0" t="s">
        <v>34</v>
      </c>
      <c r="D5" s="0" t="n">
        <v>145</v>
      </c>
      <c r="E5" s="0" t="n">
        <f aca="false">SUM(D$2:D$6)/COUNT(D$2:D$6)</f>
        <v>181.8</v>
      </c>
      <c r="F5" s="0" t="n">
        <f aca="false">D5-E5</f>
        <v>-36.8</v>
      </c>
      <c r="G5" s="0" t="n">
        <f aca="false">SUM(F$2:F$16)/COUNT(F$2:F$16)</f>
        <v>-4.736951571734E-015</v>
      </c>
      <c r="H5" s="0" t="n">
        <f aca="false">(F5-G5)^2</f>
        <v>1354.24</v>
      </c>
      <c r="I5" s="0" t="n">
        <f aca="false">SUM(H$2:H$16)/COUNT(H$2:H$16)</f>
        <v>1006.64</v>
      </c>
      <c r="J5" s="0" t="n">
        <v>7</v>
      </c>
      <c r="K5" s="0" t="n">
        <f aca="false">SUM(J$2:J$6)/COUNT(J$2:J$6)</f>
        <v>6.6</v>
      </c>
      <c r="L5" s="0" t="n">
        <f aca="false">J5-K5</f>
        <v>0.4</v>
      </c>
      <c r="M5" s="0" t="n">
        <f aca="false">SUM(L$2:L$16)/COUNT(L$2:L$16)</f>
        <v>1.25825276124184E-016</v>
      </c>
      <c r="N5" s="0" t="n">
        <f aca="false">(L5-M5)^2</f>
        <v>0.16</v>
      </c>
      <c r="O5" s="0" t="n">
        <f aca="false">SUM(N$2:N$16)/COUNT(N$2:N$16)</f>
        <v>0.16</v>
      </c>
      <c r="P5" s="0" t="n">
        <f aca="false">(F5-G5)*(L5-M5)</f>
        <v>-14.72</v>
      </c>
      <c r="Q5" s="0" t="n">
        <f aca="false">SUM(P$2:P$16)/COUNT(P$2:P$16)</f>
        <v>-10.56</v>
      </c>
      <c r="R5" s="0" t="n">
        <f aca="false">Q5/O5</f>
        <v>-66</v>
      </c>
      <c r="S5" s="0" t="n">
        <f aca="false">E$2:E$16-(K$2:K$16*R$2:R$16)</f>
        <v>617.4</v>
      </c>
      <c r="T5" s="0" t="n">
        <f aca="false">J4</f>
        <v>7</v>
      </c>
      <c r="U5" s="0" t="n">
        <f aca="false">SUM(T$2:T$6)/COUNT(T$2:T$6)</f>
        <v>6.5</v>
      </c>
      <c r="V5" s="0" t="n">
        <f aca="false">T5-U5</f>
        <v>0.5</v>
      </c>
      <c r="W5" s="0" t="n">
        <f aca="false">SUM(V$2:V$16)/COUNT(V$2:V$16)</f>
        <v>0</v>
      </c>
      <c r="X5" s="0" t="n">
        <f aca="false">(V5-W5)^2</f>
        <v>0.25</v>
      </c>
      <c r="Y5" s="0" t="n">
        <f aca="false">SUM(X$2:X$16)/COUNT(X$2:X$16)</f>
        <v>0.166666666666667</v>
      </c>
      <c r="Z5" s="0" t="n">
        <f aca="false">(L5-M5)*(V5-W5)</f>
        <v>0.2</v>
      </c>
      <c r="AA5" s="0" t="n">
        <f aca="false">SUM(Z$2:Z$16)/COUNT(Z$2:Z$16)</f>
        <v>0.0833333333333333</v>
      </c>
      <c r="AB5" s="0" t="n">
        <f aca="false">(F5-G5)*(V5-W5)</f>
        <v>-18.4</v>
      </c>
      <c r="AC5" s="0" t="n">
        <f aca="false">SUM(AB$2:AB$16)/COUNT(AB$2:AB$16)</f>
        <v>-5.20833333333333</v>
      </c>
      <c r="AD5" s="0" t="n">
        <f aca="false">AC5/AA5</f>
        <v>-62.5</v>
      </c>
      <c r="AE5" s="0" t="n">
        <f aca="false">E$2:E$16-(K$2:K$16*AD$2:AD$16)</f>
        <v>594.3</v>
      </c>
    </row>
    <row r="6" customFormat="false" ht="12.8" hidden="false" customHeight="false" outlineLevel="0" collapsed="false">
      <c r="A6" s="0" t="s">
        <v>30</v>
      </c>
      <c r="B6" s="0" t="s">
        <v>35</v>
      </c>
      <c r="D6" s="0" t="n">
        <v>138</v>
      </c>
      <c r="E6" s="0" t="n">
        <f aca="false">SUM(D$2:D$6)/COUNT(D$2:D$6)</f>
        <v>181.8</v>
      </c>
      <c r="F6" s="0" t="n">
        <f aca="false">D6-E6</f>
        <v>-43.8</v>
      </c>
      <c r="G6" s="0" t="n">
        <f aca="false">SUM(F$2:F$16)/COUNT(F$2:F$16)</f>
        <v>-4.736951571734E-015</v>
      </c>
      <c r="H6" s="0" t="n">
        <f aca="false">(F6-G6)^2</f>
        <v>1918.44</v>
      </c>
      <c r="I6" s="0" t="n">
        <f aca="false">SUM(H$2:H$16)/COUNT(H$2:H$16)</f>
        <v>1006.64</v>
      </c>
      <c r="J6" s="0" t="n">
        <v>7</v>
      </c>
      <c r="K6" s="0" t="n">
        <f aca="false">SUM(J$2:J$6)/COUNT(J$2:J$6)</f>
        <v>6.6</v>
      </c>
      <c r="L6" s="0" t="n">
        <f aca="false">J6-K6</f>
        <v>0.4</v>
      </c>
      <c r="M6" s="0" t="n">
        <f aca="false">SUM(L$2:L$16)/COUNT(L$2:L$16)</f>
        <v>1.25825276124184E-016</v>
      </c>
      <c r="N6" s="0" t="n">
        <f aca="false">(L6-M6)^2</f>
        <v>0.16</v>
      </c>
      <c r="O6" s="0" t="n">
        <f aca="false">SUM(N$2:N$16)/COUNT(N$2:N$16)</f>
        <v>0.16</v>
      </c>
      <c r="P6" s="0" t="n">
        <f aca="false">(F6-G6)*(L6-M6)</f>
        <v>-17.52</v>
      </c>
      <c r="Q6" s="0" t="n">
        <f aca="false">SUM(P$2:P$16)/COUNT(P$2:P$16)</f>
        <v>-10.56</v>
      </c>
      <c r="R6" s="0" t="n">
        <f aca="false">Q6/O6</f>
        <v>-66</v>
      </c>
      <c r="S6" s="0" t="n">
        <f aca="false">E$2:E$16-(K$2:K$16*R$2:R$16)</f>
        <v>617.4</v>
      </c>
      <c r="T6" s="0" t="n">
        <f aca="false">J5</f>
        <v>7</v>
      </c>
      <c r="U6" s="0" t="n">
        <f aca="false">SUM(T$2:T$6)/COUNT(T$2:T$6)</f>
        <v>6.5</v>
      </c>
      <c r="V6" s="0" t="n">
        <f aca="false">T6-U6</f>
        <v>0.5</v>
      </c>
      <c r="W6" s="0" t="n">
        <f aca="false">SUM(V$2:V$16)/COUNT(V$2:V$16)</f>
        <v>0</v>
      </c>
      <c r="X6" s="0" t="n">
        <f aca="false">(V6-W6)^2</f>
        <v>0.25</v>
      </c>
      <c r="Y6" s="0" t="n">
        <f aca="false">SUM(X$2:X$16)/COUNT(X$2:X$16)</f>
        <v>0.166666666666667</v>
      </c>
      <c r="Z6" s="0" t="n">
        <f aca="false">(L6-M6)*(V6-W6)</f>
        <v>0.2</v>
      </c>
      <c r="AA6" s="0" t="n">
        <f aca="false">SUM(Z$2:Z$16)/COUNT(Z$2:Z$16)</f>
        <v>0.0833333333333333</v>
      </c>
      <c r="AB6" s="0" t="n">
        <f aca="false">(F6-G6)*(V6-W6)</f>
        <v>-21.9</v>
      </c>
      <c r="AC6" s="0" t="n">
        <f aca="false">SUM(AB$2:AB$16)/COUNT(AB$2:AB$16)</f>
        <v>-5.20833333333333</v>
      </c>
      <c r="AD6" s="0" t="n">
        <f aca="false">AC6/AA6</f>
        <v>-62.5</v>
      </c>
      <c r="AE6" s="0" t="n">
        <f aca="false">E$2:E$16-(K$2:K$16*AD$2:AD$16)</f>
        <v>594.3</v>
      </c>
    </row>
    <row r="7" customFormat="false" ht="12.8" hidden="false" customHeight="false" outlineLevel="0" collapsed="false">
      <c r="A7" s="0" t="s">
        <v>36</v>
      </c>
      <c r="B7" s="0" t="s">
        <v>31</v>
      </c>
      <c r="D7" s="0" t="n">
        <v>74</v>
      </c>
      <c r="E7" s="0" t="n">
        <f aca="false">SUM(D$7:D$11)/COUNT(D$7:D$11)</f>
        <v>37</v>
      </c>
      <c r="F7" s="0" t="n">
        <f aca="false">D7-E7</f>
        <v>37</v>
      </c>
      <c r="G7" s="0" t="n">
        <f aca="false">SUM(F$2:F$16)/COUNT(F$2:F$16)</f>
        <v>-4.736951571734E-015</v>
      </c>
      <c r="H7" s="0" t="n">
        <f aca="false">(F7-G7)^2</f>
        <v>1369</v>
      </c>
      <c r="I7" s="0" t="n">
        <f aca="false">SUM(H$2:H$16)/COUNT(H$2:H$16)</f>
        <v>1006.64</v>
      </c>
      <c r="J7" s="0" t="n">
        <v>0</v>
      </c>
      <c r="K7" s="0" t="n">
        <f aca="false">SUM(J$7:J$11)/COUNT(J$7:J$11)</f>
        <v>0.6</v>
      </c>
      <c r="L7" s="0" t="n">
        <f aca="false">J7-K7</f>
        <v>-0.6</v>
      </c>
      <c r="M7" s="0" t="n">
        <f aca="false">SUM(L$2:L$16)/COUNT(L$2:L$16)</f>
        <v>1.25825276124184E-016</v>
      </c>
      <c r="N7" s="0" t="n">
        <f aca="false">(L7-M7)^2</f>
        <v>0.36</v>
      </c>
      <c r="O7" s="0" t="n">
        <f aca="false">SUM(N$2:N$16)/COUNT(N$2:N$16)</f>
        <v>0.16</v>
      </c>
      <c r="P7" s="0" t="n">
        <f aca="false">(F7-G7)*(L7-M7)</f>
        <v>-22.2</v>
      </c>
      <c r="Q7" s="0" t="n">
        <f aca="false">SUM(P$2:P$16)/COUNT(P$2:P$16)</f>
        <v>-10.56</v>
      </c>
      <c r="R7" s="0" t="n">
        <f aca="false">Q7/O7</f>
        <v>-66</v>
      </c>
      <c r="S7" s="0" t="n">
        <f aca="false">E$2:E$16-(K$2:K$16*R$2:R$16)</f>
        <v>76.6</v>
      </c>
      <c r="AA7" s="0" t="n">
        <f aca="false">SUM(Z$2:Z$16)/COUNT(Z$2:Z$16)</f>
        <v>0.0833333333333333</v>
      </c>
      <c r="AC7" s="0" t="n">
        <f aca="false">SUM(AB$2:AB$16)/COUNT(AB$2:AB$16)</f>
        <v>-5.20833333333333</v>
      </c>
      <c r="AD7" s="0" t="n">
        <f aca="false">AC7/AA7</f>
        <v>-62.5</v>
      </c>
      <c r="AE7" s="0" t="n">
        <f aca="false">E$2:E$16-(K$2:K$16*AD$2:AD$16)</f>
        <v>74.5</v>
      </c>
    </row>
    <row r="8" customFormat="false" ht="12.8" hidden="false" customHeight="false" outlineLevel="0" collapsed="false">
      <c r="A8" s="0" t="s">
        <v>36</v>
      </c>
      <c r="B8" s="0" t="s">
        <v>32</v>
      </c>
      <c r="D8" s="0" t="n">
        <v>41</v>
      </c>
      <c r="E8" s="0" t="n">
        <f aca="false">SUM(D$7:D$11)/COUNT(D$7:D$11)</f>
        <v>37</v>
      </c>
      <c r="F8" s="0" t="n">
        <f aca="false">D8-E8</f>
        <v>4</v>
      </c>
      <c r="G8" s="0" t="n">
        <f aca="false">SUM(F$2:F$16)/COUNT(F$2:F$16)</f>
        <v>-4.736951571734E-015</v>
      </c>
      <c r="H8" s="0" t="n">
        <f aca="false">(F8-G8)^2</f>
        <v>16</v>
      </c>
      <c r="I8" s="0" t="n">
        <f aca="false">SUM(H$2:H$16)/COUNT(H$2:H$16)</f>
        <v>1006.64</v>
      </c>
      <c r="J8" s="0" t="n">
        <v>0</v>
      </c>
      <c r="K8" s="0" t="n">
        <f aca="false">SUM(J$7:J$11)/COUNT(J$7:J$11)</f>
        <v>0.6</v>
      </c>
      <c r="L8" s="0" t="n">
        <f aca="false">J8-K8</f>
        <v>-0.6</v>
      </c>
      <c r="M8" s="0" t="n">
        <f aca="false">SUM(L$2:L$16)/COUNT(L$2:L$16)</f>
        <v>1.25825276124184E-016</v>
      </c>
      <c r="N8" s="0" t="n">
        <f aca="false">(L8-M8)^2</f>
        <v>0.36</v>
      </c>
      <c r="O8" s="0" t="n">
        <f aca="false">SUM(N$2:N$16)/COUNT(N$2:N$16)</f>
        <v>0.16</v>
      </c>
      <c r="P8" s="0" t="n">
        <f aca="false">(F8-G8)*(L8-M8)</f>
        <v>-2.4</v>
      </c>
      <c r="Q8" s="0" t="n">
        <f aca="false">SUM(P$2:P$16)/COUNT(P$2:P$16)</f>
        <v>-10.56</v>
      </c>
      <c r="R8" s="0" t="n">
        <f aca="false">Q8/O8</f>
        <v>-66</v>
      </c>
      <c r="S8" s="0" t="n">
        <f aca="false">E$2:E$16-(K$2:K$16*R$2:R$16)</f>
        <v>76.6</v>
      </c>
      <c r="T8" s="0" t="n">
        <f aca="false">J7</f>
        <v>0</v>
      </c>
      <c r="U8" s="0" t="n">
        <f aca="false">SUM(T$7:T$11)/COUNT(T$7:T$11)</f>
        <v>0.5</v>
      </c>
      <c r="V8" s="0" t="n">
        <f aca="false">T8-U8</f>
        <v>-0.5</v>
      </c>
      <c r="W8" s="0" t="n">
        <f aca="false">SUM(V$2:V$16)/COUNT(V$2:V$16)</f>
        <v>0</v>
      </c>
      <c r="X8" s="0" t="n">
        <f aca="false">(V8-W8)^2</f>
        <v>0.25</v>
      </c>
      <c r="Y8" s="0" t="n">
        <f aca="false">SUM(X$2:X$16)/COUNT(X$2:X$16)</f>
        <v>0.166666666666667</v>
      </c>
      <c r="Z8" s="0" t="n">
        <f aca="false">(L8-M8)*(V8-W8)</f>
        <v>0.3</v>
      </c>
      <c r="AA8" s="0" t="n">
        <f aca="false">SUM(Z$2:Z$16)/COUNT(Z$2:Z$16)</f>
        <v>0.0833333333333333</v>
      </c>
      <c r="AB8" s="0" t="n">
        <f aca="false">(F8-G8)*(V8-W8)</f>
        <v>-2</v>
      </c>
      <c r="AC8" s="0" t="n">
        <f aca="false">SUM(AB$2:AB$16)/COUNT(AB$2:AB$16)</f>
        <v>-5.20833333333333</v>
      </c>
      <c r="AD8" s="0" t="n">
        <f aca="false">AC8/AA8</f>
        <v>-62.5</v>
      </c>
      <c r="AE8" s="0" t="n">
        <f aca="false">E$2:E$16-(K$2:K$16*AD$2:AD$16)</f>
        <v>74.5</v>
      </c>
    </row>
    <row r="9" customFormat="false" ht="12.8" hidden="false" customHeight="false" outlineLevel="0" collapsed="false">
      <c r="A9" s="0" t="s">
        <v>36</v>
      </c>
      <c r="B9" s="0" t="s">
        <v>33</v>
      </c>
      <c r="D9" s="0" t="n">
        <v>29</v>
      </c>
      <c r="E9" s="0" t="n">
        <f aca="false">SUM(D$7:D$11)/COUNT(D$7:D$11)</f>
        <v>37</v>
      </c>
      <c r="F9" s="0" t="n">
        <f aca="false">D9-E9</f>
        <v>-8</v>
      </c>
      <c r="G9" s="0" t="n">
        <f aca="false">SUM(F$2:F$16)/COUNT(F$2:F$16)</f>
        <v>-4.736951571734E-015</v>
      </c>
      <c r="H9" s="0" t="n">
        <f aca="false">(F9-G9)^2</f>
        <v>63.9999999999999</v>
      </c>
      <c r="I9" s="0" t="n">
        <f aca="false">SUM(H$2:H$16)/COUNT(H$2:H$16)</f>
        <v>1006.64</v>
      </c>
      <c r="J9" s="0" t="n">
        <v>1</v>
      </c>
      <c r="K9" s="0" t="n">
        <f aca="false">SUM(J$7:J$11)/COUNT(J$7:J$11)</f>
        <v>0.6</v>
      </c>
      <c r="L9" s="0" t="n">
        <f aca="false">J9-K9</f>
        <v>0.4</v>
      </c>
      <c r="M9" s="0" t="n">
        <f aca="false">SUM(L$2:L$16)/COUNT(L$2:L$16)</f>
        <v>1.25825276124184E-016</v>
      </c>
      <c r="N9" s="0" t="n">
        <f aca="false">(L9-M9)^2</f>
        <v>0.16</v>
      </c>
      <c r="O9" s="0" t="n">
        <f aca="false">SUM(N$2:N$16)/COUNT(N$2:N$16)</f>
        <v>0.16</v>
      </c>
      <c r="P9" s="0" t="n">
        <f aca="false">(F9-G9)*(L9-M9)</f>
        <v>-3.2</v>
      </c>
      <c r="Q9" s="0" t="n">
        <f aca="false">SUM(P$2:P$16)/COUNT(P$2:P$16)</f>
        <v>-10.56</v>
      </c>
      <c r="R9" s="0" t="n">
        <f aca="false">Q9/O9</f>
        <v>-66</v>
      </c>
      <c r="S9" s="0" t="n">
        <f aca="false">E$2:E$16-(K$2:K$16*R$2:R$16)</f>
        <v>76.6</v>
      </c>
      <c r="T9" s="0" t="n">
        <f aca="false">J8</f>
        <v>0</v>
      </c>
      <c r="U9" s="0" t="n">
        <f aca="false">SUM(T$7:T$11)/COUNT(T$7:T$11)</f>
        <v>0.5</v>
      </c>
      <c r="V9" s="0" t="n">
        <f aca="false">T9-U9</f>
        <v>-0.5</v>
      </c>
      <c r="W9" s="0" t="n">
        <f aca="false">SUM(V$2:V$16)/COUNT(V$2:V$16)</f>
        <v>0</v>
      </c>
      <c r="X9" s="0" t="n">
        <f aca="false">(V9-W9)^2</f>
        <v>0.25</v>
      </c>
      <c r="Y9" s="0" t="n">
        <f aca="false">SUM(X$2:X$16)/COUNT(X$2:X$16)</f>
        <v>0.166666666666667</v>
      </c>
      <c r="Z9" s="0" t="n">
        <f aca="false">(L9-M9)*(V9-W9)</f>
        <v>-0.2</v>
      </c>
      <c r="AA9" s="0" t="n">
        <f aca="false">SUM(Z$2:Z$16)/COUNT(Z$2:Z$16)</f>
        <v>0.0833333333333333</v>
      </c>
      <c r="AB9" s="0" t="n">
        <f aca="false">(F9-G9)*(V9-W9)</f>
        <v>4</v>
      </c>
      <c r="AC9" s="0" t="n">
        <f aca="false">SUM(AB$2:AB$16)/COUNT(AB$2:AB$16)</f>
        <v>-5.20833333333333</v>
      </c>
      <c r="AD9" s="0" t="n">
        <f aca="false">AC9/AA9</f>
        <v>-62.5</v>
      </c>
      <c r="AE9" s="0" t="n">
        <f aca="false">E$2:E$16-(K$2:K$16*AD$2:AD$16)</f>
        <v>74.5</v>
      </c>
    </row>
    <row r="10" customFormat="false" ht="12.8" hidden="false" customHeight="false" outlineLevel="0" collapsed="false">
      <c r="A10" s="0" t="s">
        <v>36</v>
      </c>
      <c r="B10" s="0" t="s">
        <v>34</v>
      </c>
      <c r="D10" s="0" t="n">
        <v>17</v>
      </c>
      <c r="E10" s="0" t="n">
        <f aca="false">SUM(D$7:D$11)/COUNT(D$7:D$11)</f>
        <v>37</v>
      </c>
      <c r="F10" s="0" t="n">
        <f aca="false">D10-E10</f>
        <v>-20</v>
      </c>
      <c r="G10" s="0" t="n">
        <f aca="false">SUM(F$2:F$16)/COUNT(F$2:F$16)</f>
        <v>-4.736951571734E-015</v>
      </c>
      <c r="H10" s="0" t="n">
        <f aca="false">(F10-G10)^2</f>
        <v>400</v>
      </c>
      <c r="I10" s="0" t="n">
        <f aca="false">SUM(H$2:H$16)/COUNT(H$2:H$16)</f>
        <v>1006.64</v>
      </c>
      <c r="J10" s="0" t="n">
        <v>1</v>
      </c>
      <c r="K10" s="0" t="n">
        <f aca="false">SUM(J$7:J$11)/COUNT(J$7:J$11)</f>
        <v>0.6</v>
      </c>
      <c r="L10" s="0" t="n">
        <f aca="false">J10-K10</f>
        <v>0.4</v>
      </c>
      <c r="M10" s="0" t="n">
        <f aca="false">SUM(L$2:L$16)/COUNT(L$2:L$16)</f>
        <v>1.25825276124184E-016</v>
      </c>
      <c r="N10" s="0" t="n">
        <f aca="false">(L10-M10)^2</f>
        <v>0.16</v>
      </c>
      <c r="O10" s="0" t="n">
        <f aca="false">SUM(N$2:N$16)/COUNT(N$2:N$16)</f>
        <v>0.16</v>
      </c>
      <c r="P10" s="0" t="n">
        <f aca="false">(F10-G10)*(L10-M10)</f>
        <v>-8</v>
      </c>
      <c r="Q10" s="0" t="n">
        <f aca="false">SUM(P$2:P$16)/COUNT(P$2:P$16)</f>
        <v>-10.56</v>
      </c>
      <c r="R10" s="0" t="n">
        <f aca="false">Q10/O10</f>
        <v>-66</v>
      </c>
      <c r="S10" s="0" t="n">
        <f aca="false">E$2:E$16-(K$2:K$16*R$2:R$16)</f>
        <v>76.6</v>
      </c>
      <c r="T10" s="0" t="n">
        <f aca="false">J9</f>
        <v>1</v>
      </c>
      <c r="U10" s="0" t="n">
        <f aca="false">SUM(T$7:T$11)/COUNT(T$7:T$11)</f>
        <v>0.5</v>
      </c>
      <c r="V10" s="0" t="n">
        <f aca="false">T10-U10</f>
        <v>0.5</v>
      </c>
      <c r="W10" s="0" t="n">
        <f aca="false">SUM(V$2:V$16)/COUNT(V$2:V$16)</f>
        <v>0</v>
      </c>
      <c r="X10" s="0" t="n">
        <f aca="false">(V10-W10)^2</f>
        <v>0.25</v>
      </c>
      <c r="Y10" s="0" t="n">
        <f aca="false">SUM(X$2:X$16)/COUNT(X$2:X$16)</f>
        <v>0.166666666666667</v>
      </c>
      <c r="Z10" s="0" t="n">
        <f aca="false">(L10-M10)*(V10-W10)</f>
        <v>0.2</v>
      </c>
      <c r="AA10" s="0" t="n">
        <f aca="false">SUM(Z$2:Z$16)/COUNT(Z$2:Z$16)</f>
        <v>0.0833333333333333</v>
      </c>
      <c r="AB10" s="0" t="n">
        <f aca="false">(F10-G10)*(V10-W10)</f>
        <v>-10</v>
      </c>
      <c r="AC10" s="0" t="n">
        <f aca="false">SUM(AB$2:AB$16)/COUNT(AB$2:AB$16)</f>
        <v>-5.20833333333333</v>
      </c>
      <c r="AD10" s="0" t="n">
        <f aca="false">AC10/AA10</f>
        <v>-62.5</v>
      </c>
      <c r="AE10" s="0" t="n">
        <f aca="false">E$2:E$16-(K$2:K$16*AD$2:AD$16)</f>
        <v>74.5</v>
      </c>
    </row>
    <row r="11" customFormat="false" ht="12.8" hidden="false" customHeight="false" outlineLevel="0" collapsed="false">
      <c r="A11" s="0" t="s">
        <v>36</v>
      </c>
      <c r="B11" s="0" t="s">
        <v>35</v>
      </c>
      <c r="D11" s="0" t="n">
        <v>24</v>
      </c>
      <c r="E11" s="0" t="n">
        <f aca="false">SUM(D$7:D$11)/COUNT(D$7:D$11)</f>
        <v>37</v>
      </c>
      <c r="F11" s="0" t="n">
        <f aca="false">D11-E11</f>
        <v>-13</v>
      </c>
      <c r="G11" s="0" t="n">
        <f aca="false">SUM(F$2:F$16)/COUNT(F$2:F$16)</f>
        <v>-4.736951571734E-015</v>
      </c>
      <c r="H11" s="0" t="n">
        <f aca="false">(F11-G11)^2</f>
        <v>169</v>
      </c>
      <c r="I11" s="0" t="n">
        <f aca="false">SUM(H$2:H$16)/COUNT(H$2:H$16)</f>
        <v>1006.64</v>
      </c>
      <c r="J11" s="0" t="n">
        <v>1</v>
      </c>
      <c r="K11" s="0" t="n">
        <f aca="false">SUM(J$7:J$11)/COUNT(J$7:J$11)</f>
        <v>0.6</v>
      </c>
      <c r="L11" s="0" t="n">
        <f aca="false">J11-K11</f>
        <v>0.4</v>
      </c>
      <c r="M11" s="0" t="n">
        <f aca="false">SUM(L$2:L$16)/COUNT(L$2:L$16)</f>
        <v>1.25825276124184E-016</v>
      </c>
      <c r="N11" s="0" t="n">
        <f aca="false">(L11-M11)^2</f>
        <v>0.16</v>
      </c>
      <c r="O11" s="0" t="n">
        <f aca="false">SUM(N$2:N$16)/COUNT(N$2:N$16)</f>
        <v>0.16</v>
      </c>
      <c r="P11" s="0" t="n">
        <f aca="false">(F11-G11)*(L11-M11)</f>
        <v>-5.2</v>
      </c>
      <c r="Q11" s="0" t="n">
        <f aca="false">SUM(P$2:P$16)/COUNT(P$2:P$16)</f>
        <v>-10.56</v>
      </c>
      <c r="R11" s="0" t="n">
        <f aca="false">Q11/O11</f>
        <v>-66</v>
      </c>
      <c r="S11" s="0" t="n">
        <f aca="false">E$2:E$16-(K$2:K$16*R$2:R$16)</f>
        <v>76.6</v>
      </c>
      <c r="T11" s="0" t="n">
        <f aca="false">J10</f>
        <v>1</v>
      </c>
      <c r="U11" s="0" t="n">
        <f aca="false">SUM(T$7:T$11)/COUNT(T$7:T$11)</f>
        <v>0.5</v>
      </c>
      <c r="V11" s="0" t="n">
        <f aca="false">T11-U11</f>
        <v>0.5</v>
      </c>
      <c r="W11" s="0" t="n">
        <f aca="false">SUM(V$2:V$16)/COUNT(V$2:V$16)</f>
        <v>0</v>
      </c>
      <c r="X11" s="0" t="n">
        <f aca="false">(V11-W11)^2</f>
        <v>0.25</v>
      </c>
      <c r="Y11" s="0" t="n">
        <f aca="false">SUM(X$2:X$16)/COUNT(X$2:X$16)</f>
        <v>0.166666666666667</v>
      </c>
      <c r="Z11" s="0" t="n">
        <f aca="false">(L11-M11)*(V11-W11)</f>
        <v>0.2</v>
      </c>
      <c r="AA11" s="0" t="n">
        <f aca="false">SUM(Z$2:Z$16)/COUNT(Z$2:Z$16)</f>
        <v>0.0833333333333333</v>
      </c>
      <c r="AB11" s="0" t="n">
        <f aca="false">(F11-G11)*(V11-W11)</f>
        <v>-6.5</v>
      </c>
      <c r="AC11" s="0" t="n">
        <f aca="false">SUM(AB$2:AB$16)/COUNT(AB$2:AB$16)</f>
        <v>-5.20833333333333</v>
      </c>
      <c r="AD11" s="0" t="n">
        <f aca="false">AC11/AA11</f>
        <v>-62.5</v>
      </c>
      <c r="AE11" s="0" t="n">
        <f aca="false">E$2:E$16-(K$2:K$16*AD$2:AD$16)</f>
        <v>74.5</v>
      </c>
    </row>
    <row r="12" customFormat="false" ht="12.8" hidden="false" customHeight="false" outlineLevel="0" collapsed="false">
      <c r="A12" s="0" t="s">
        <v>37</v>
      </c>
      <c r="B12" s="0" t="s">
        <v>31</v>
      </c>
      <c r="D12" s="0" t="n">
        <v>106</v>
      </c>
      <c r="E12" s="0" t="n">
        <f aca="false">SUM(D$12:D$16)/COUNT(D$12:D$16)</f>
        <v>74.2</v>
      </c>
      <c r="F12" s="0" t="n">
        <f aca="false">D12-E12</f>
        <v>31.8</v>
      </c>
      <c r="G12" s="0" t="n">
        <f aca="false">SUM(F$2:F$16)/COUNT(F$2:F$16)</f>
        <v>-4.736951571734E-015</v>
      </c>
      <c r="H12" s="0" t="n">
        <f aca="false">(F12-G12)^2</f>
        <v>1011.24</v>
      </c>
      <c r="I12" s="0" t="n">
        <f aca="false">SUM(H$2:H$16)/COUNT(H$2:H$16)</f>
        <v>1006.64</v>
      </c>
      <c r="J12" s="0" t="n">
        <v>3</v>
      </c>
      <c r="K12" s="0" t="n">
        <f aca="false">SUM(J$12:J$16)/COUNT(J$12:J$16)</f>
        <v>3</v>
      </c>
      <c r="L12" s="0" t="n">
        <f aca="false">J12-K12</f>
        <v>0</v>
      </c>
      <c r="M12" s="0" t="n">
        <f aca="false">SUM(L$2:L$16)/COUNT(L$2:L$16)</f>
        <v>1.25825276124184E-016</v>
      </c>
      <c r="N12" s="0" t="n">
        <f aca="false">(L12-M12)^2</f>
        <v>1.58320001117272E-032</v>
      </c>
      <c r="O12" s="0" t="n">
        <f aca="false">SUM(N$2:N$16)/COUNT(N$2:N$16)</f>
        <v>0.16</v>
      </c>
      <c r="P12" s="0" t="n">
        <f aca="false">(F12-G12)*(L12-M12)</f>
        <v>-4.00124378074905E-015</v>
      </c>
      <c r="Q12" s="0" t="n">
        <f aca="false">SUM(P$2:P$16)/COUNT(P$2:P$16)</f>
        <v>-10.56</v>
      </c>
      <c r="R12" s="0" t="n">
        <f aca="false">Q12/O12</f>
        <v>-66</v>
      </c>
      <c r="S12" s="0" t="n">
        <f aca="false">E$2:E$16-(K$2:K$16*R$2:R$16)</f>
        <v>272.2</v>
      </c>
      <c r="AA12" s="0" t="n">
        <f aca="false">SUM(Z$2:Z$16)/COUNT(Z$2:Z$16)</f>
        <v>0.0833333333333333</v>
      </c>
      <c r="AC12" s="0" t="n">
        <f aca="false">SUM(AB$2:AB$16)/COUNT(AB$2:AB$16)</f>
        <v>-5.20833333333333</v>
      </c>
      <c r="AD12" s="0" t="n">
        <f aca="false">AC12/AA12</f>
        <v>-62.5</v>
      </c>
      <c r="AE12" s="0" t="n">
        <f aca="false">E$2:E$16-(K$2:K$16*AD$2:AD$16)</f>
        <v>261.7</v>
      </c>
    </row>
    <row r="13" customFormat="false" ht="12.8" hidden="false" customHeight="false" outlineLevel="0" collapsed="false">
      <c r="A13" s="0" t="s">
        <v>37</v>
      </c>
      <c r="B13" s="0" t="s">
        <v>32</v>
      </c>
      <c r="D13" s="0" t="n">
        <v>75</v>
      </c>
      <c r="E13" s="0" t="n">
        <f aca="false">SUM(D$12:D$16)/COUNT(D$12:D$16)</f>
        <v>74.2</v>
      </c>
      <c r="F13" s="0" t="n">
        <f aca="false">D13-E13</f>
        <v>0.799999999999997</v>
      </c>
      <c r="G13" s="0" t="n">
        <f aca="false">SUM(F$2:F$16)/COUNT(F$2:F$16)</f>
        <v>-4.736951571734E-015</v>
      </c>
      <c r="H13" s="0" t="n">
        <f aca="false">(F13-G13)^2</f>
        <v>0.640000000000003</v>
      </c>
      <c r="I13" s="0" t="n">
        <f aca="false">SUM(H$2:H$16)/COUNT(H$2:H$16)</f>
        <v>1006.64</v>
      </c>
      <c r="J13" s="0" t="n">
        <v>3</v>
      </c>
      <c r="K13" s="0" t="n">
        <f aca="false">SUM(J$12:J$16)/COUNT(J$12:J$16)</f>
        <v>3</v>
      </c>
      <c r="L13" s="0" t="n">
        <f aca="false">J13-K13</f>
        <v>0</v>
      </c>
      <c r="M13" s="0" t="n">
        <f aca="false">SUM(L$2:L$16)/COUNT(L$2:L$16)</f>
        <v>1.25825276124184E-016</v>
      </c>
      <c r="N13" s="0" t="n">
        <f aca="false">(L13-M13)^2</f>
        <v>1.58320001117272E-032</v>
      </c>
      <c r="O13" s="0" t="n">
        <f aca="false">SUM(N$2:N$16)/COUNT(N$2:N$16)</f>
        <v>0.16</v>
      </c>
      <c r="P13" s="0" t="n">
        <f aca="false">(F13-G13)*(L13-M13)</f>
        <v>-1.00660220899347E-016</v>
      </c>
      <c r="Q13" s="0" t="n">
        <f aca="false">SUM(P$2:P$16)/COUNT(P$2:P$16)</f>
        <v>-10.56</v>
      </c>
      <c r="R13" s="0" t="n">
        <f aca="false">Q13/O13</f>
        <v>-66</v>
      </c>
      <c r="S13" s="0" t="n">
        <f aca="false">E$2:E$16-(K$2:K$16*R$2:R$16)</f>
        <v>272.2</v>
      </c>
      <c r="T13" s="0" t="n">
        <f aca="false">J12</f>
        <v>3</v>
      </c>
      <c r="U13" s="0" t="n">
        <f aca="false">SUM(T$12:T$16)/COUNT(T$12:T$16)</f>
        <v>3</v>
      </c>
      <c r="V13" s="0" t="n">
        <f aca="false">T13-U13</f>
        <v>0</v>
      </c>
      <c r="W13" s="0" t="n">
        <f aca="false">SUM(V$2:V$16)/COUNT(V$2:V$16)</f>
        <v>0</v>
      </c>
      <c r="X13" s="0" t="n">
        <f aca="false">(V13-W13)^2</f>
        <v>0</v>
      </c>
      <c r="Y13" s="0" t="n">
        <f aca="false">SUM(X$2:X$16)/COUNT(X$2:X$16)</f>
        <v>0.166666666666667</v>
      </c>
      <c r="Z13" s="0" t="n">
        <f aca="false">(L13-M13)*(V13-W13)</f>
        <v>-0</v>
      </c>
      <c r="AA13" s="0" t="n">
        <f aca="false">SUM(Z$2:Z$16)/COUNT(Z$2:Z$16)</f>
        <v>0.0833333333333333</v>
      </c>
      <c r="AB13" s="0" t="n">
        <f aca="false">(F13-G13)*(V13-W13)</f>
        <v>0</v>
      </c>
      <c r="AC13" s="0" t="n">
        <f aca="false">SUM(AB$2:AB$16)/COUNT(AB$2:AB$16)</f>
        <v>-5.20833333333333</v>
      </c>
      <c r="AD13" s="0" t="n">
        <f aca="false">AC13/AA13</f>
        <v>-62.5</v>
      </c>
      <c r="AE13" s="0" t="n">
        <f aca="false">E$2:E$16-(K$2:K$16*AD$2:AD$16)</f>
        <v>261.7</v>
      </c>
    </row>
    <row r="14" customFormat="false" ht="12.8" hidden="false" customHeight="false" outlineLevel="0" collapsed="false">
      <c r="A14" s="0" t="s">
        <v>37</v>
      </c>
      <c r="B14" s="0" t="s">
        <v>33</v>
      </c>
      <c r="D14" s="0" t="n">
        <v>59</v>
      </c>
      <c r="E14" s="0" t="n">
        <f aca="false">SUM(D$12:D$16)/COUNT(D$12:D$16)</f>
        <v>74.2</v>
      </c>
      <c r="F14" s="0" t="n">
        <f aca="false">D14-E14</f>
        <v>-15.2</v>
      </c>
      <c r="G14" s="0" t="n">
        <f aca="false">SUM(F$2:F$16)/COUNT(F$2:F$16)</f>
        <v>-4.736951571734E-015</v>
      </c>
      <c r="H14" s="0" t="n">
        <f aca="false">(F14-G14)^2</f>
        <v>231.04</v>
      </c>
      <c r="I14" s="0" t="n">
        <f aca="false">SUM(H$2:H$16)/COUNT(H$2:H$16)</f>
        <v>1006.64</v>
      </c>
      <c r="J14" s="0" t="n">
        <v>3</v>
      </c>
      <c r="K14" s="0" t="n">
        <f aca="false">SUM(J$12:J$16)/COUNT(J$12:J$16)</f>
        <v>3</v>
      </c>
      <c r="L14" s="0" t="n">
        <f aca="false">J14-K14</f>
        <v>0</v>
      </c>
      <c r="M14" s="0" t="n">
        <f aca="false">SUM(L$2:L$16)/COUNT(L$2:L$16)</f>
        <v>1.25825276124184E-016</v>
      </c>
      <c r="N14" s="0" t="n">
        <f aca="false">(L14-M14)^2</f>
        <v>1.58320001117272E-032</v>
      </c>
      <c r="O14" s="0" t="n">
        <f aca="false">SUM(N$2:N$16)/COUNT(N$2:N$16)</f>
        <v>0.16</v>
      </c>
      <c r="P14" s="0" t="n">
        <f aca="false">(F14-G14)*(L14-M14)</f>
        <v>1.9125441970876E-015</v>
      </c>
      <c r="Q14" s="0" t="n">
        <f aca="false">SUM(P$2:P$16)/COUNT(P$2:P$16)</f>
        <v>-10.56</v>
      </c>
      <c r="R14" s="0" t="n">
        <f aca="false">Q14/O14</f>
        <v>-66</v>
      </c>
      <c r="S14" s="0" t="n">
        <f aca="false">E$2:E$16-(K$2:K$16*R$2:R$16)</f>
        <v>272.2</v>
      </c>
      <c r="T14" s="0" t="n">
        <f aca="false">J13</f>
        <v>3</v>
      </c>
      <c r="U14" s="0" t="n">
        <f aca="false">SUM(T$12:T$16)/COUNT(T$12:T$16)</f>
        <v>3</v>
      </c>
      <c r="V14" s="0" t="n">
        <f aca="false">T14-U14</f>
        <v>0</v>
      </c>
      <c r="W14" s="0" t="n">
        <f aca="false">SUM(V$2:V$16)/COUNT(V$2:V$16)</f>
        <v>0</v>
      </c>
      <c r="X14" s="0" t="n">
        <f aca="false">(V14-W14)^2</f>
        <v>0</v>
      </c>
      <c r="Y14" s="0" t="n">
        <f aca="false">SUM(X$2:X$16)/COUNT(X$2:X$16)</f>
        <v>0.166666666666667</v>
      </c>
      <c r="Z14" s="0" t="n">
        <f aca="false">(L14-M14)*(V14-W14)</f>
        <v>-0</v>
      </c>
      <c r="AA14" s="0" t="n">
        <f aca="false">SUM(Z$2:Z$16)/COUNT(Z$2:Z$16)</f>
        <v>0.0833333333333333</v>
      </c>
      <c r="AB14" s="0" t="n">
        <f aca="false">(F14-G14)*(V14-W14)</f>
        <v>-0</v>
      </c>
      <c r="AC14" s="0" t="n">
        <f aca="false">SUM(AB$2:AB$16)/COUNT(AB$2:AB$16)</f>
        <v>-5.20833333333333</v>
      </c>
      <c r="AD14" s="0" t="n">
        <f aca="false">AC14/AA14</f>
        <v>-62.5</v>
      </c>
      <c r="AE14" s="0" t="n">
        <f aca="false">E$2:E$16-(K$2:K$16*AD$2:AD$16)</f>
        <v>261.7</v>
      </c>
    </row>
    <row r="15" customFormat="false" ht="12.8" hidden="false" customHeight="false" outlineLevel="0" collapsed="false">
      <c r="A15" s="0" t="s">
        <v>37</v>
      </c>
      <c r="B15" s="0" t="s">
        <v>34</v>
      </c>
      <c r="D15" s="0" t="n">
        <v>59</v>
      </c>
      <c r="E15" s="0" t="n">
        <f aca="false">SUM(D$12:D$16)/COUNT(D$12:D$16)</f>
        <v>74.2</v>
      </c>
      <c r="F15" s="0" t="n">
        <f aca="false">D15-E15</f>
        <v>-15.2</v>
      </c>
      <c r="G15" s="0" t="n">
        <f aca="false">SUM(F$2:F$16)/COUNT(F$2:F$16)</f>
        <v>-4.736951571734E-015</v>
      </c>
      <c r="H15" s="0" t="n">
        <f aca="false">(F15-G15)^2</f>
        <v>231.04</v>
      </c>
      <c r="I15" s="0" t="n">
        <f aca="false">SUM(H$2:H$16)/COUNT(H$2:H$16)</f>
        <v>1006.64</v>
      </c>
      <c r="J15" s="0" t="n">
        <v>3</v>
      </c>
      <c r="K15" s="0" t="n">
        <f aca="false">SUM(J$12:J$16)/COUNT(J$12:J$16)</f>
        <v>3</v>
      </c>
      <c r="L15" s="0" t="n">
        <f aca="false">J15-K15</f>
        <v>0</v>
      </c>
      <c r="M15" s="0" t="n">
        <f aca="false">SUM(L$2:L$16)/COUNT(L$2:L$16)</f>
        <v>1.25825276124184E-016</v>
      </c>
      <c r="N15" s="0" t="n">
        <f aca="false">(L15-M15)^2</f>
        <v>1.58320001117272E-032</v>
      </c>
      <c r="O15" s="0" t="n">
        <f aca="false">SUM(N$2:N$16)/COUNT(N$2:N$16)</f>
        <v>0.16</v>
      </c>
      <c r="P15" s="0" t="n">
        <f aca="false">(F15-G15)*(L15-M15)</f>
        <v>1.9125441970876E-015</v>
      </c>
      <c r="Q15" s="0" t="n">
        <f aca="false">SUM(P$2:P$16)/COUNT(P$2:P$16)</f>
        <v>-10.56</v>
      </c>
      <c r="R15" s="0" t="n">
        <f aca="false">Q15/O15</f>
        <v>-66</v>
      </c>
      <c r="S15" s="0" t="n">
        <f aca="false">E$2:E$16-(K$2:K$16*R$2:R$16)</f>
        <v>272.2</v>
      </c>
      <c r="T15" s="0" t="n">
        <f aca="false">J14</f>
        <v>3</v>
      </c>
      <c r="U15" s="0" t="n">
        <f aca="false">SUM(T$12:T$16)/COUNT(T$12:T$16)</f>
        <v>3</v>
      </c>
      <c r="V15" s="0" t="n">
        <f aca="false">T15-U15</f>
        <v>0</v>
      </c>
      <c r="W15" s="0" t="n">
        <f aca="false">SUM(V$2:V$16)/COUNT(V$2:V$16)</f>
        <v>0</v>
      </c>
      <c r="X15" s="0" t="n">
        <f aca="false">(V15-W15)^2</f>
        <v>0</v>
      </c>
      <c r="Y15" s="0" t="n">
        <f aca="false">SUM(X$2:X$16)/COUNT(X$2:X$16)</f>
        <v>0.166666666666667</v>
      </c>
      <c r="Z15" s="0" t="n">
        <f aca="false">(L15-M15)*(V15-W15)</f>
        <v>-0</v>
      </c>
      <c r="AA15" s="0" t="n">
        <f aca="false">SUM(Z$2:Z$16)/COUNT(Z$2:Z$16)</f>
        <v>0.0833333333333333</v>
      </c>
      <c r="AB15" s="0" t="n">
        <f aca="false">(F15-G15)*(V15-W15)</f>
        <v>-0</v>
      </c>
      <c r="AC15" s="0" t="n">
        <f aca="false">SUM(AB$2:AB$16)/COUNT(AB$2:AB$16)</f>
        <v>-5.20833333333333</v>
      </c>
      <c r="AD15" s="0" t="n">
        <f aca="false">AC15/AA15</f>
        <v>-62.5</v>
      </c>
      <c r="AE15" s="0" t="n">
        <f aca="false">E$2:E$16-(K$2:K$16*AD$2:AD$16)</f>
        <v>261.7</v>
      </c>
    </row>
    <row r="16" customFormat="false" ht="12.8" hidden="false" customHeight="false" outlineLevel="0" collapsed="false">
      <c r="A16" s="0" t="s">
        <v>37</v>
      </c>
      <c r="B16" s="0" t="s">
        <v>35</v>
      </c>
      <c r="D16" s="0" t="n">
        <v>72</v>
      </c>
      <c r="E16" s="0" t="n">
        <f aca="false">SUM(D$12:D$16)/COUNT(D$12:D$16)</f>
        <v>74.2</v>
      </c>
      <c r="F16" s="0" t="n">
        <f aca="false">D16-E16</f>
        <v>-2.2</v>
      </c>
      <c r="G16" s="0" t="n">
        <f aca="false">SUM(F$2:F$16)/COUNT(F$2:F$16)</f>
        <v>-4.736951571734E-015</v>
      </c>
      <c r="H16" s="0" t="n">
        <f aca="false">(F16-G16)^2</f>
        <v>4.83999999999999</v>
      </c>
      <c r="I16" s="0" t="n">
        <f aca="false">SUM(H$2:H$16)/COUNT(H$2:H$16)</f>
        <v>1006.64</v>
      </c>
      <c r="J16" s="0" t="n">
        <v>3</v>
      </c>
      <c r="K16" s="0" t="n">
        <f aca="false">SUM(J$12:J$16)/COUNT(J$12:J$16)</f>
        <v>3</v>
      </c>
      <c r="L16" s="0" t="n">
        <f aca="false">J16-K16</f>
        <v>0</v>
      </c>
      <c r="M16" s="0" t="n">
        <f aca="false">SUM(L$2:L$16)/COUNT(L$2:L$16)</f>
        <v>1.25825276124184E-016</v>
      </c>
      <c r="N16" s="0" t="n">
        <f aca="false">(L16-M16)^2</f>
        <v>1.58320001117272E-032</v>
      </c>
      <c r="O16" s="0" t="n">
        <f aca="false">SUM(N$2:N$16)/COUNT(N$2:N$16)</f>
        <v>0.16</v>
      </c>
      <c r="P16" s="0" t="n">
        <f aca="false">(F16-G16)*(L16-M16)</f>
        <v>2.76815607473204E-016</v>
      </c>
      <c r="Q16" s="0" t="n">
        <f aca="false">SUM(P$2:P$16)/COUNT(P$2:P$16)</f>
        <v>-10.56</v>
      </c>
      <c r="R16" s="0" t="n">
        <f aca="false">Q16/O16</f>
        <v>-66</v>
      </c>
      <c r="S16" s="0" t="n">
        <f aca="false">E$2:E$16-(K$2:K$16*R$2:R$16)</f>
        <v>272.2</v>
      </c>
      <c r="T16" s="0" t="n">
        <f aca="false">J15</f>
        <v>3</v>
      </c>
      <c r="U16" s="0" t="n">
        <f aca="false">SUM(T$12:T$16)/COUNT(T$12:T$16)</f>
        <v>3</v>
      </c>
      <c r="V16" s="0" t="n">
        <f aca="false">T16-U16</f>
        <v>0</v>
      </c>
      <c r="W16" s="0" t="n">
        <f aca="false">SUM(V$2:V$16)/COUNT(V$2:V$16)</f>
        <v>0</v>
      </c>
      <c r="X16" s="0" t="n">
        <f aca="false">(V16-W16)^2</f>
        <v>0</v>
      </c>
      <c r="Y16" s="0" t="n">
        <f aca="false">SUM(X$2:X$16)/COUNT(X$2:X$16)</f>
        <v>0.166666666666667</v>
      </c>
      <c r="Z16" s="0" t="n">
        <f aca="false">(L16-M16)*(V16-W16)</f>
        <v>-0</v>
      </c>
      <c r="AA16" s="0" t="n">
        <f aca="false">SUM(Z$2:Z$16)/COUNT(Z$2:Z$16)</f>
        <v>0.0833333333333333</v>
      </c>
      <c r="AB16" s="0" t="n">
        <f aca="false">(F16-G16)*(V16-W16)</f>
        <v>-0</v>
      </c>
      <c r="AC16" s="0" t="n">
        <f aca="false">SUM(AB$2:AB$16)/COUNT(AB$2:AB$16)</f>
        <v>-5.20833333333333</v>
      </c>
      <c r="AD16" s="0" t="n">
        <f aca="false">AC16/AA16</f>
        <v>-62.5</v>
      </c>
      <c r="AE16" s="0" t="n">
        <f aca="false">E$2:E$16-(K$2:K$16*AD$2:AD$16)</f>
        <v>261.7</v>
      </c>
    </row>
    <row r="18" customFormat="false" ht="12.8" hidden="false" customHeight="false" outlineLevel="0" collapsed="false">
      <c r="I18" s="0" t="s">
        <v>38</v>
      </c>
      <c r="O18" s="0" t="s">
        <v>38</v>
      </c>
      <c r="Q18" s="0" t="s">
        <v>39</v>
      </c>
      <c r="AA18" s="0" t="s">
        <v>40</v>
      </c>
      <c r="AC18" s="0" t="s">
        <v>40</v>
      </c>
    </row>
    <row r="19" customFormat="false" ht="12.8" hidden="false" customHeight="false" outlineLevel="0" collapsed="false">
      <c r="A19" s="0" t="s">
        <v>41</v>
      </c>
      <c r="B19" s="0" t="n">
        <v>3</v>
      </c>
      <c r="I19" s="0" t="n">
        <f aca="false">_xlfn.VAR.P(F2:F16)</f>
        <v>1006.64</v>
      </c>
      <c r="O19" s="0" t="n">
        <f aca="false">_xlfn.VAR.P(L2:L16)</f>
        <v>0.16</v>
      </c>
      <c r="Q19" s="0" t="n">
        <f aca="false">COVAR(F2:F16,L2:L16)</f>
        <v>-10.56</v>
      </c>
      <c r="AA19" s="0" t="n">
        <f aca="false">COVAR(L2:L16,V2:V16)</f>
        <v>0.0833333333333333</v>
      </c>
      <c r="AC19" s="0" t="n">
        <f aca="false">COVAR(V2:V16,F2:F16)</f>
        <v>-5.20833333333333</v>
      </c>
    </row>
    <row r="20" customFormat="false" ht="12.8" hidden="false" customHeight="false" outlineLevel="0" collapsed="false">
      <c r="A20" s="0" t="s">
        <v>42</v>
      </c>
      <c r="B20" s="0" t="n">
        <v>5</v>
      </c>
    </row>
    <row r="21" customFormat="false" ht="12.8" hidden="false" customHeight="false" outlineLevel="0" collapsed="false">
      <c r="A21" s="0" t="s">
        <v>43</v>
      </c>
      <c r="B21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2015-11-16T08:46:55Z</dcterms:created>
  <dc:creator>Max Callaghan</dc:creator>
  <dc:language>en-GB</dc:language>
  <cp:revision>0</cp:revision>
</cp:coreProperties>
</file>