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1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l="1"/>
  <c r="N18" i="9" s="1"/>
  <c r="M4" i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O18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6" i="1" l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<sst xmlns="http://schemas.openxmlformats.org/spreadsheetml/2006/main" count="194" uniqueCount="34">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</sst>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-1.5050693807432882</c:v>
                </c:pt>
                <c:pt idx="1">
                  <c:v>-1.0235700026168926</c:v>
                </c:pt>
                <c:pt idx="2">
                  <c:v>-0.55524599319444168</c:v>
                </c:pt>
                <c:pt idx="3">
                  <c:v>-7.9935845143339734E-2</c:v>
                </c:pt>
                <c:pt idx="4">
                  <c:v>0.1540875918197934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43209</v>
      </c>
      <c r="B2" s="4" t="s">
        <v>27</v>
      </c>
      <c r="C2" s="4" t="s">
        <v>28</v>
      </c>
      <c r="D2" s="4" t="s">
        <v>4</v>
      </c>
      <c r="E2" s="4">
        <v>0</v>
      </c>
      <c r="F2" s="4">
        <v>0.18034829999999999</v>
      </c>
      <c r="G2" s="4">
        <v>0.17306440000000001</v>
      </c>
      <c r="H2" s="4">
        <f t="shared" ref="H2:H7" si="0">AVERAGE(F2:G2)</f>
        <v>0.17670635000000001</v>
      </c>
      <c r="I2" s="4"/>
      <c r="J2" s="4"/>
      <c r="M2">
        <f>INTERCEPT($I$3:$I$7,$J$3:$J$7)</f>
        <v>-0.6862133985061285</v>
      </c>
      <c r="N2">
        <f>SLOPE($I$3:$I$7,$J$3:$J$7)</f>
        <v>0.90753558987846528</v>
      </c>
    </row>
    <row r="3" spans="1:14" x14ac:dyDescent="0.25">
      <c r="A3" s="5">
        <f>Blank!A$2</f>
        <v>43209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0.20095879999999999</v>
      </c>
      <c r="G3" s="4">
        <v>0.2149655</v>
      </c>
      <c r="H3" s="4">
        <f t="shared" si="0"/>
        <v>0.20796215000000001</v>
      </c>
      <c r="I3" s="4">
        <f>LOG(H3-$H$2, 10)</f>
        <v>-1.5050693807432882</v>
      </c>
      <c r="J3" s="4">
        <f>LOG(E3/23, 10)</f>
        <v>-0.88460658129793046</v>
      </c>
    </row>
    <row r="4" spans="1:14" x14ac:dyDescent="0.25">
      <c r="A4" s="5">
        <f>Blank!A$2</f>
        <v>43209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0.28053499999999998</v>
      </c>
      <c r="G4" s="4">
        <v>0.26231260000000001</v>
      </c>
      <c r="H4" s="4">
        <f t="shared" si="0"/>
        <v>0.27142379999999999</v>
      </c>
      <c r="I4" s="4">
        <f t="shared" ref="I4:I7" si="1">LOG(H4-$H$2, 10)</f>
        <v>-1.0235700026168926</v>
      </c>
      <c r="J4" s="4">
        <f t="shared" ref="J4:J7" si="2">LOG(E4/23, 10)</f>
        <v>-0.37316887913897728</v>
      </c>
    </row>
    <row r="5" spans="1:14" x14ac:dyDescent="0.25">
      <c r="A5" s="5">
        <f>Blank!A$2</f>
        <v>43209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0.44636140000000002</v>
      </c>
      <c r="G5" s="4">
        <v>0.46395999999999998</v>
      </c>
      <c r="H5" s="4">
        <f t="shared" si="0"/>
        <v>0.45516069999999997</v>
      </c>
      <c r="I5" s="4">
        <f t="shared" si="1"/>
        <v>-0.55524599319444168</v>
      </c>
      <c r="J5" s="4">
        <f t="shared" si="2"/>
        <v>0.11248842805866237</v>
      </c>
    </row>
    <row r="6" spans="1:14" x14ac:dyDescent="0.25">
      <c r="A6" s="5">
        <f>Blank!A$2</f>
        <v>43209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1.014116</v>
      </c>
      <c r="G6" s="4">
        <v>1.0030699999999999</v>
      </c>
      <c r="H6" s="4">
        <f t="shared" si="0"/>
        <v>1.0085929999999999</v>
      </c>
      <c r="I6" s="4">
        <f t="shared" si="1"/>
        <v>-7.9935845143339734E-2</v>
      </c>
      <c r="J6" s="4">
        <f t="shared" si="2"/>
        <v>0.65530550328118731</v>
      </c>
    </row>
    <row r="7" spans="1:14" x14ac:dyDescent="0.25">
      <c r="A7" s="5">
        <f>Blank!A$2</f>
        <v>43209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1.6076440000000001</v>
      </c>
      <c r="G7" s="4">
        <v>1.597559</v>
      </c>
      <c r="H7" s="4">
        <f t="shared" si="0"/>
        <v>1.6026015</v>
      </c>
      <c r="I7" s="4">
        <f t="shared" si="1"/>
        <v>0.1540875918197934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43209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0.246723</v>
      </c>
      <c r="J2" s="1">
        <v>0.25275609999999998</v>
      </c>
      <c r="K2" s="1">
        <v>500</v>
      </c>
      <c r="L2" s="1">
        <f>50</f>
        <v>50</v>
      </c>
      <c r="M2" s="1">
        <f>10^((LOG(AVERAGE(I2:J2)-Blank!$H$2, 10)-Blank!$M$2)/Blank!$N$2) * K2</f>
        <v>159.52482652814123</v>
      </c>
      <c r="N2" s="1">
        <f t="shared" ref="N2:N19" si="1">(L2/10^3 * M2)</f>
        <v>7.9762413264070622</v>
      </c>
      <c r="O2" s="1"/>
    </row>
    <row r="3" spans="1:15" x14ac:dyDescent="0.25">
      <c r="A3" s="2">
        <f>Blank!A$2</f>
        <v>43209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0.25279889999999999</v>
      </c>
      <c r="J3" s="1">
        <v>0.24178250000000001</v>
      </c>
      <c r="K3" s="1">
        <v>500</v>
      </c>
      <c r="L3" s="1">
        <f>50</f>
        <v>50</v>
      </c>
      <c r="M3" s="1">
        <f>10^((LOG(AVERAGE(I3:J3)-Blank!$H$2, 10)-Blank!$M$2)/Blank!$N$2) * K3</f>
        <v>153.64104660083493</v>
      </c>
      <c r="N3" s="1">
        <f t="shared" si="1"/>
        <v>7.6820523300417465</v>
      </c>
      <c r="O3" s="1"/>
    </row>
    <row r="4" spans="1:15" x14ac:dyDescent="0.25">
      <c r="A4" s="2">
        <f>Blank!A$2</f>
        <v>43209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0.24804499999999999</v>
      </c>
      <c r="J4" s="1">
        <v>0.2528339</v>
      </c>
      <c r="K4" s="1">
        <v>500</v>
      </c>
      <c r="L4" s="1">
        <f>50</f>
        <v>50</v>
      </c>
      <c r="M4" s="1">
        <f>10^((LOG(AVERAGE(I4:J4)-Blank!$H$2, 10)-Blank!$M$2)/Blank!$N$2) * K4</f>
        <v>161.21018250009965</v>
      </c>
      <c r="N4" s="1">
        <f t="shared" si="1"/>
        <v>8.0605091250049821</v>
      </c>
      <c r="O4" s="1"/>
    </row>
    <row r="5" spans="1:15" x14ac:dyDescent="0.25">
      <c r="A5" s="2">
        <f>Blank!A$2</f>
        <v>43209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30</v>
      </c>
      <c r="H5" s="1" t="s">
        <v>31</v>
      </c>
      <c r="I5" s="1">
        <v>0.23675869999999999</v>
      </c>
      <c r="J5" s="1">
        <v>0.23265330000000001</v>
      </c>
      <c r="K5" s="1">
        <v>500</v>
      </c>
      <c r="L5" s="1">
        <f>50</f>
        <v>50</v>
      </c>
      <c r="M5" s="1">
        <f>10^((LOG(AVERAGE(I5:J5)-Blank!$H$2, 10)-Blank!$M$2)/Blank!$N$2) * K5</f>
        <v>123.74712932556822</v>
      </c>
      <c r="N5" s="1">
        <f t="shared" si="1"/>
        <v>6.1873564662784117</v>
      </c>
      <c r="O5" s="1"/>
    </row>
    <row r="6" spans="1:15" x14ac:dyDescent="0.25">
      <c r="A6" s="2">
        <f>Blank!A$2</f>
        <v>43209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30</v>
      </c>
      <c r="H6" s="1" t="s">
        <v>31</v>
      </c>
      <c r="I6" s="1">
        <v>0.26007530000000001</v>
      </c>
      <c r="J6" s="1">
        <v>0.26064540000000003</v>
      </c>
      <c r="K6" s="1">
        <v>500</v>
      </c>
      <c r="L6" s="1">
        <f>50</f>
        <v>50</v>
      </c>
      <c r="M6" s="1">
        <f>10^((LOG(AVERAGE(I6:J6)-Blank!$H$2, 10)-Blank!$M$2)/Blank!$N$2) * K6</f>
        <v>185.26887417404802</v>
      </c>
      <c r="N6" s="1">
        <f t="shared" si="1"/>
        <v>9.2634437087024022</v>
      </c>
      <c r="O6" s="1"/>
    </row>
    <row r="7" spans="1:15" x14ac:dyDescent="0.25">
      <c r="A7" s="2">
        <f>Blank!A$2</f>
        <v>43209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30</v>
      </c>
      <c r="H7" s="1" t="s">
        <v>31</v>
      </c>
      <c r="I7" s="1">
        <v>0.22411800000000001</v>
      </c>
      <c r="J7" s="1">
        <v>0.2285017</v>
      </c>
      <c r="K7" s="1">
        <v>500</v>
      </c>
      <c r="L7" s="1">
        <f>50</f>
        <v>50</v>
      </c>
      <c r="M7" s="1">
        <f>10^((LOG(AVERAGE(I7:J7)-Blank!$H$2, 10)-Blank!$M$2)/Blank!$N$2) * K7</f>
        <v>104.16042641248883</v>
      </c>
      <c r="N7" s="1">
        <f t="shared" si="1"/>
        <v>5.2080213206244421</v>
      </c>
      <c r="O7" s="1"/>
    </row>
    <row r="8" spans="1:15" x14ac:dyDescent="0.25">
      <c r="A8" s="5">
        <f>Blank!A$2</f>
        <v>43209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32</v>
      </c>
      <c r="H8" t="s">
        <v>24</v>
      </c>
      <c r="I8">
        <v>0.2041404</v>
      </c>
      <c r="J8">
        <v>0.2039909</v>
      </c>
      <c r="K8">
        <v>16</v>
      </c>
      <c r="L8">
        <v>100</v>
      </c>
      <c r="M8" s="4">
        <f>10^((LOG(AVERAGE(I8:J8)-Blank!$H$2, 10)-Blank!$M$2)/Blank!$N$2) * K8</f>
        <v>1.7302844878927701</v>
      </c>
      <c r="N8">
        <f t="shared" si="1"/>
        <v>0.17302844878927703</v>
      </c>
      <c r="O8">
        <f t="shared" ref="O8:O13" si="2">N8/(N2+N8+N14) * 100</f>
        <v>2.0029136061740127</v>
      </c>
    </row>
    <row r="9" spans="1:15" x14ac:dyDescent="0.25">
      <c r="A9" s="5">
        <f>Blank!A$2</f>
        <v>43209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32</v>
      </c>
      <c r="H9" t="s">
        <v>24</v>
      </c>
      <c r="I9">
        <v>0.23529310000000001</v>
      </c>
      <c r="J9">
        <v>0.2198377</v>
      </c>
      <c r="K9">
        <v>16</v>
      </c>
      <c r="L9">
        <v>100</v>
      </c>
      <c r="M9" s="4">
        <f>10^((LOG(AVERAGE(I9:J9)-Blank!$H$2, 10)-Blank!$M$2)/Blank!$N$2) * K9</f>
        <v>3.4262157517686358</v>
      </c>
      <c r="N9">
        <f t="shared" si="1"/>
        <v>0.34262157517686359</v>
      </c>
      <c r="O9">
        <f t="shared" si="2"/>
        <v>4.0181098789564595</v>
      </c>
    </row>
    <row r="10" spans="1:15" x14ac:dyDescent="0.25">
      <c r="A10" s="5">
        <f>Blank!A$2</f>
        <v>43209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32</v>
      </c>
      <c r="H10" t="s">
        <v>24</v>
      </c>
      <c r="I10">
        <v>0.2123398</v>
      </c>
      <c r="J10">
        <v>0.2131168</v>
      </c>
      <c r="K10">
        <v>16</v>
      </c>
      <c r="L10">
        <v>100</v>
      </c>
      <c r="M10" s="4">
        <f>10^((LOG(AVERAGE(I10:J10)-Blank!$H$2, 10)-Blank!$M$2)/Blank!$N$2) * K10</f>
        <v>2.3428861291602563</v>
      </c>
      <c r="N10">
        <f t="shared" si="1"/>
        <v>0.23428861291602565</v>
      </c>
      <c r="O10">
        <f t="shared" si="2"/>
        <v>2.6959517173345047</v>
      </c>
    </row>
    <row r="11" spans="1:15" x14ac:dyDescent="0.25">
      <c r="A11" s="5">
        <f>Blank!A$2</f>
        <v>43209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31</v>
      </c>
      <c r="I11">
        <v>0.28044380000000002</v>
      </c>
      <c r="J11">
        <v>0.27076420000000001</v>
      </c>
      <c r="K11">
        <v>16</v>
      </c>
      <c r="L11">
        <v>100</v>
      </c>
      <c r="M11" s="4">
        <f>10^((LOG(AVERAGE(I11:J11)-Blank!$H$2, 10)-Blank!$M$2)/Blank!$N$2) * K11</f>
        <v>7.1294934872267168</v>
      </c>
      <c r="N11">
        <f t="shared" si="1"/>
        <v>0.71294934872267168</v>
      </c>
      <c r="O11">
        <f t="shared" si="2"/>
        <v>7.3905730942342522</v>
      </c>
    </row>
    <row r="12" spans="1:15" x14ac:dyDescent="0.25">
      <c r="A12" s="5">
        <f>Blank!A$2</f>
        <v>43209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31</v>
      </c>
      <c r="I12">
        <v>0.26928049999999998</v>
      </c>
      <c r="J12">
        <v>0.27420860000000002</v>
      </c>
      <c r="K12">
        <v>16</v>
      </c>
      <c r="L12">
        <v>100</v>
      </c>
      <c r="M12" s="4">
        <f>10^((LOG(AVERAGE(I12:J12)-Blank!$H$2, 10)-Blank!$M$2)/Blank!$N$2) * K12</f>
        <v>6.8235368246773334</v>
      </c>
      <c r="N12">
        <f t="shared" si="1"/>
        <v>0.68235368246773342</v>
      </c>
      <c r="O12">
        <f t="shared" si="2"/>
        <v>5.4834430552885713</v>
      </c>
    </row>
    <row r="13" spans="1:15" x14ac:dyDescent="0.25">
      <c r="A13" s="5">
        <f>Blank!A$2</f>
        <v>43209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31</v>
      </c>
      <c r="I13">
        <v>0.25859209999999999</v>
      </c>
      <c r="J13">
        <v>0.26655499999999999</v>
      </c>
      <c r="K13">
        <v>16</v>
      </c>
      <c r="L13">
        <v>100</v>
      </c>
      <c r="M13" s="4">
        <f>10^((LOG(AVERAGE(I13:J13)-Blank!$H$2, 10)-Blank!$M$2)/Blank!$N$2) * K13</f>
        <v>6.1016665186443619</v>
      </c>
      <c r="N13">
        <f t="shared" si="1"/>
        <v>0.61016665186443619</v>
      </c>
      <c r="O13">
        <f t="shared" si="2"/>
        <v>7.4936339033392754</v>
      </c>
    </row>
    <row r="14" spans="1:15" x14ac:dyDescent="0.25">
      <c r="A14" s="2">
        <f>Blank!A$2</f>
        <v>43209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0.24847620000000001</v>
      </c>
      <c r="J14" s="1">
        <v>0.24556210000000001</v>
      </c>
      <c r="K14" s="1">
        <v>16</v>
      </c>
      <c r="L14" s="1">
        <v>100</v>
      </c>
      <c r="M14" s="1">
        <f>10^((LOG(AVERAGE(I14:J14)-Blank!$H$2, 10)-Blank!$M$2)/Blank!$N$2) * K14</f>
        <v>4.8956757934127566</v>
      </c>
      <c r="N14" s="1">
        <f t="shared" si="1"/>
        <v>0.4895675793412757</v>
      </c>
      <c r="O14" s="1">
        <f t="shared" ref="O14:O19" si="3">N14/(N2+N14) * 100</f>
        <v>5.7828801097654852</v>
      </c>
    </row>
    <row r="15" spans="1:15" x14ac:dyDescent="0.25">
      <c r="A15" s="2">
        <f>Blank!A$2</f>
        <v>43209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0.23312720000000001</v>
      </c>
      <c r="J15" s="1">
        <v>0.2642159</v>
      </c>
      <c r="K15" s="1">
        <v>16</v>
      </c>
      <c r="L15" s="1">
        <v>100</v>
      </c>
      <c r="M15" s="1">
        <f>10^((LOG(AVERAGE(I15:J15)-Blank!$H$2, 10)-Blank!$M$2)/Blank!$N$2) * K15</f>
        <v>5.0226003880398489</v>
      </c>
      <c r="N15" s="1">
        <f t="shared" si="1"/>
        <v>0.50226003880398495</v>
      </c>
      <c r="O15" s="1">
        <f t="shared" si="3"/>
        <v>6.1368630151004471</v>
      </c>
    </row>
    <row r="16" spans="1:15" x14ac:dyDescent="0.25">
      <c r="A16" s="2">
        <f>Blank!A$2</f>
        <v>43209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0.22145819999999999</v>
      </c>
      <c r="J16" s="1">
        <v>0.24784680000000001</v>
      </c>
      <c r="K16" s="1">
        <v>16</v>
      </c>
      <c r="L16" s="1">
        <v>100</v>
      </c>
      <c r="M16" s="1">
        <f>10^((LOG(AVERAGE(I16:J16)-Blank!$H$2, 10)-Blank!$M$2)/Blank!$N$2) * K16</f>
        <v>3.9558834761569752</v>
      </c>
      <c r="N16" s="1">
        <f t="shared" si="1"/>
        <v>0.39558834761569756</v>
      </c>
      <c r="O16" s="1">
        <f t="shared" si="3"/>
        <v>4.6781431848029342</v>
      </c>
    </row>
    <row r="17" spans="1:15" x14ac:dyDescent="0.25">
      <c r="A17" s="2">
        <f>Blank!A$2</f>
        <v>43209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30</v>
      </c>
      <c r="H17" s="1" t="s">
        <v>31</v>
      </c>
      <c r="I17" s="1">
        <v>0.50695749999999995</v>
      </c>
      <c r="J17" s="1">
        <v>0.51907409999999998</v>
      </c>
      <c r="K17" s="1">
        <v>16</v>
      </c>
      <c r="L17" s="1">
        <v>100</v>
      </c>
      <c r="M17" s="1">
        <f>10^((LOG(AVERAGE(I17:J17)-Blank!$H$2, 10)-Blank!$M$2)/Blank!$N$2) * K17</f>
        <v>27.464338847777924</v>
      </c>
      <c r="N17" s="1">
        <f t="shared" si="1"/>
        <v>2.7464338847777925</v>
      </c>
      <c r="O17" s="1">
        <f t="shared" si="3"/>
        <v>30.742090163925695</v>
      </c>
    </row>
    <row r="18" spans="1:15" x14ac:dyDescent="0.25">
      <c r="A18" s="2">
        <f>Blank!A$2</f>
        <v>43209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30</v>
      </c>
      <c r="H18" s="1" t="s">
        <v>31</v>
      </c>
      <c r="I18" s="1">
        <v>0.47736010000000001</v>
      </c>
      <c r="J18" s="1">
        <v>0.49323640000000002</v>
      </c>
      <c r="K18" s="1">
        <v>16</v>
      </c>
      <c r="L18" s="1">
        <v>100</v>
      </c>
      <c r="M18" s="1">
        <f>10^((LOG(AVERAGE(I18:J18)-Blank!$H$2, 10)-Blank!$M$2)/Blank!$N$2) * K18</f>
        <v>24.98093711330316</v>
      </c>
      <c r="N18" s="1">
        <f t="shared" si="1"/>
        <v>2.4980937113303163</v>
      </c>
      <c r="O18" s="1">
        <f t="shared" si="3"/>
        <v>21.239516758034231</v>
      </c>
    </row>
    <row r="19" spans="1:15" x14ac:dyDescent="0.25">
      <c r="A19" s="2">
        <f>Blank!A$2</f>
        <v>43209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30</v>
      </c>
      <c r="H19" s="1" t="s">
        <v>31</v>
      </c>
      <c r="I19" s="1">
        <v>0.45753490000000002</v>
      </c>
      <c r="J19" s="1">
        <v>0.47396060000000001</v>
      </c>
      <c r="K19" s="1">
        <v>16</v>
      </c>
      <c r="L19" s="1">
        <v>100</v>
      </c>
      <c r="M19" s="1">
        <f>10^((LOG(AVERAGE(I19:J19)-Blank!$H$2, 10)-Blank!$M$2)/Blank!$N$2) * K19</f>
        <v>23.242788164549577</v>
      </c>
      <c r="N19" s="1">
        <f t="shared" si="1"/>
        <v>2.3242788164549579</v>
      </c>
      <c r="O19" s="1">
        <f t="shared" si="3"/>
        <v>30.857490728671124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43209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0.25759759999999998</v>
      </c>
      <c r="J2" s="1">
        <v>0.25584249999999997</v>
      </c>
      <c r="K2" s="1">
        <v>500</v>
      </c>
      <c r="L2" s="1">
        <f>50</f>
        <v>50</v>
      </c>
      <c r="M2" s="1">
        <f>10^((LOG(AVERAGE(I2:J2)-Blank!$H$2, 10)-Blank!$M$2)/Blank!$N$2) * K2</f>
        <v>176.40522413579166</v>
      </c>
      <c r="N2" s="1">
        <f t="shared" ref="N2:N19" si="1">(L2/10^3 * M2)</f>
        <v>8.8202612067895831</v>
      </c>
      <c r="O2" s="1"/>
    </row>
    <row r="3" spans="1:15" x14ac:dyDescent="0.25">
      <c r="A3" s="2">
        <f>Blank!A$2</f>
        <v>43209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0.30458079999999998</v>
      </c>
      <c r="J3" s="1">
        <v>0.30849769999999999</v>
      </c>
      <c r="K3" s="1">
        <v>500</v>
      </c>
      <c r="L3" s="1">
        <f>50</f>
        <v>50</v>
      </c>
      <c r="M3" s="1">
        <f>10^((LOG(AVERAGE(I3:J3)-Blank!$H$2, 10)-Blank!$M$2)/Blank!$N$2) * K3</f>
        <v>300.71160346848222</v>
      </c>
      <c r="N3" s="1">
        <f t="shared" si="1"/>
        <v>15.035580173424112</v>
      </c>
      <c r="O3" s="1"/>
    </row>
    <row r="4" spans="1:15" x14ac:dyDescent="0.25">
      <c r="A4" s="2">
        <f>Blank!A$2</f>
        <v>43209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0.28064499999999998</v>
      </c>
      <c r="J4" s="1">
        <v>0.28497899999999998</v>
      </c>
      <c r="K4" s="1">
        <v>500</v>
      </c>
      <c r="L4" s="1">
        <f>50</f>
        <v>50</v>
      </c>
      <c r="M4" s="1">
        <f>10^((LOG(AVERAGE(I4:J4)-Blank!$H$2, 10)-Blank!$M$2)/Blank!$N$2) * K4</f>
        <v>240.75431892138914</v>
      </c>
      <c r="N4" s="1">
        <f t="shared" si="1"/>
        <v>12.037715946069458</v>
      </c>
      <c r="O4" s="1"/>
    </row>
    <row r="5" spans="1:15" x14ac:dyDescent="0.25">
      <c r="A5" s="2">
        <f>Blank!A$2</f>
        <v>43209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30</v>
      </c>
      <c r="H5" s="1" t="s">
        <v>31</v>
      </c>
      <c r="I5" s="1">
        <v>0.24942880000000001</v>
      </c>
      <c r="J5" s="1">
        <v>0.25383119999999998</v>
      </c>
      <c r="K5" s="1">
        <v>500</v>
      </c>
      <c r="L5" s="1">
        <f>50</f>
        <v>50</v>
      </c>
      <c r="M5" s="1">
        <f>10^((LOG(AVERAGE(I5:J5)-Blank!$H$2, 10)-Blank!$M$2)/Blank!$N$2) * K5</f>
        <v>164.0807603076945</v>
      </c>
      <c r="N5" s="1">
        <f t="shared" si="1"/>
        <v>8.2040380153847252</v>
      </c>
      <c r="O5" s="1"/>
    </row>
    <row r="6" spans="1:15" x14ac:dyDescent="0.25">
      <c r="A6" s="2">
        <f>Blank!A$2</f>
        <v>43209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30</v>
      </c>
      <c r="H6" s="1" t="s">
        <v>31</v>
      </c>
      <c r="I6" s="1">
        <v>0.24166679999999999</v>
      </c>
      <c r="J6" s="1">
        <v>0.241701</v>
      </c>
      <c r="K6" s="1">
        <v>500</v>
      </c>
      <c r="L6" s="1">
        <f>50</f>
        <v>50</v>
      </c>
      <c r="M6" s="1">
        <f>10^((LOG(AVERAGE(I6:J6)-Blank!$H$2, 10)-Blank!$M$2)/Blank!$N$2) * K6</f>
        <v>140.2490403324567</v>
      </c>
      <c r="N6" s="1">
        <f t="shared" si="1"/>
        <v>7.0124520166228352</v>
      </c>
      <c r="O6" s="1"/>
    </row>
    <row r="7" spans="1:15" x14ac:dyDescent="0.25">
      <c r="A7" s="2">
        <f>Blank!A$2</f>
        <v>43209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30</v>
      </c>
      <c r="H7" s="1" t="s">
        <v>31</v>
      </c>
      <c r="I7" s="1">
        <v>0.2389146</v>
      </c>
      <c r="J7" s="1">
        <v>0.23221710000000001</v>
      </c>
      <c r="K7" s="1">
        <v>500</v>
      </c>
      <c r="L7" s="1">
        <f>50</f>
        <v>50</v>
      </c>
      <c r="M7" s="1">
        <f>10^((LOG(AVERAGE(I7:J7)-Blank!$H$2, 10)-Blank!$M$2)/Blank!$N$2) * K7</f>
        <v>125.77012620902073</v>
      </c>
      <c r="N7" s="1">
        <f t="shared" si="1"/>
        <v>6.2885063104510373</v>
      </c>
      <c r="O7" s="1"/>
    </row>
    <row r="8" spans="1:15" x14ac:dyDescent="0.25">
      <c r="A8" s="5">
        <f>Blank!A$2</f>
        <v>43209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32</v>
      </c>
      <c r="H8" t="s">
        <v>24</v>
      </c>
      <c r="I8">
        <v>0.23478889999999999</v>
      </c>
      <c r="J8">
        <v>0.23121810000000001</v>
      </c>
      <c r="K8">
        <v>16</v>
      </c>
      <c r="L8">
        <v>100</v>
      </c>
      <c r="M8" s="4">
        <f>10^((LOG(AVERAGE(I8:J8)-Blank!$H$2, 10)-Blank!$M$2)/Blank!$N$2) * K8</f>
        <v>3.8320208175784187</v>
      </c>
      <c r="N8">
        <f t="shared" si="1"/>
        <v>0.38320208175784187</v>
      </c>
      <c r="O8">
        <f t="shared" ref="O8:O13" si="2">N8/(N2+N8+N14) * 100</f>
        <v>3.9283109876321149</v>
      </c>
    </row>
    <row r="9" spans="1:15" x14ac:dyDescent="0.25">
      <c r="A9" s="5">
        <f>Blank!A$2</f>
        <v>43209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32</v>
      </c>
      <c r="H9" t="s">
        <v>24</v>
      </c>
      <c r="I9">
        <v>0.25651109999999999</v>
      </c>
      <c r="J9">
        <v>0.26768500000000001</v>
      </c>
      <c r="K9">
        <v>16</v>
      </c>
      <c r="L9">
        <v>100</v>
      </c>
      <c r="M9" s="4">
        <f>10^((LOG(AVERAGE(I9:J9)-Blank!$H$2, 10)-Blank!$M$2)/Blank!$N$2) * K9</f>
        <v>6.0644457543506958</v>
      </c>
      <c r="N9">
        <f t="shared" si="1"/>
        <v>0.60644457543506958</v>
      </c>
      <c r="O9">
        <f t="shared" si="2"/>
        <v>3.7304180522285764</v>
      </c>
    </row>
    <row r="10" spans="1:15" x14ac:dyDescent="0.25">
      <c r="A10" s="5">
        <f>Blank!A$2</f>
        <v>43209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32</v>
      </c>
      <c r="H10" t="s">
        <v>24</v>
      </c>
      <c r="I10">
        <v>0.2346956</v>
      </c>
      <c r="J10">
        <v>0.23528379999999999</v>
      </c>
      <c r="K10">
        <v>16</v>
      </c>
      <c r="L10">
        <v>100</v>
      </c>
      <c r="M10" s="4">
        <f>10^((LOG(AVERAGE(I10:J10)-Blank!$H$2, 10)-Blank!$M$2)/Blank!$N$2) * K10</f>
        <v>3.9812564461953066</v>
      </c>
      <c r="N10">
        <f t="shared" si="1"/>
        <v>0.39812564461953071</v>
      </c>
      <c r="O10">
        <f t="shared" si="2"/>
        <v>3.0780511017560226</v>
      </c>
    </row>
    <row r="11" spans="1:15" x14ac:dyDescent="0.25">
      <c r="A11" s="5">
        <f>Blank!A$2</f>
        <v>43209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31</v>
      </c>
      <c r="I11">
        <v>0.25011660000000002</v>
      </c>
      <c r="J11">
        <v>0.25224289999999999</v>
      </c>
      <c r="K11">
        <v>16</v>
      </c>
      <c r="L11">
        <v>100</v>
      </c>
      <c r="M11" s="4">
        <f>10^((LOG(AVERAGE(I11:J11)-Blank!$H$2, 10)-Blank!$M$2)/Blank!$N$2) * K11</f>
        <v>5.2158270681391219</v>
      </c>
      <c r="N11">
        <f t="shared" si="1"/>
        <v>0.52158270681391217</v>
      </c>
      <c r="O11">
        <f t="shared" si="2"/>
        <v>4.8770501695170951</v>
      </c>
    </row>
    <row r="12" spans="1:15" x14ac:dyDescent="0.25">
      <c r="A12" s="5">
        <f>Blank!A$2</f>
        <v>43209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31</v>
      </c>
      <c r="I12">
        <v>0.26521169999999999</v>
      </c>
      <c r="J12">
        <v>0.2734857</v>
      </c>
      <c r="K12">
        <v>16</v>
      </c>
      <c r="L12">
        <v>100</v>
      </c>
      <c r="M12" s="4">
        <f>10^((LOG(AVERAGE(I12:J12)-Blank!$H$2, 10)-Blank!$M$2)/Blank!$N$2) * K12</f>
        <v>6.6342392984595593</v>
      </c>
      <c r="N12">
        <f t="shared" si="1"/>
        <v>0.663423929845956</v>
      </c>
      <c r="O12">
        <f t="shared" si="2"/>
        <v>6.3625845942559378</v>
      </c>
    </row>
    <row r="13" spans="1:15" x14ac:dyDescent="0.25">
      <c r="A13" s="5">
        <f>Blank!A$2</f>
        <v>43209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31</v>
      </c>
      <c r="I13">
        <v>0.24959490000000001</v>
      </c>
      <c r="J13">
        <v>0.26254339999999998</v>
      </c>
      <c r="K13">
        <v>16</v>
      </c>
      <c r="L13">
        <v>100</v>
      </c>
      <c r="M13" s="4">
        <f>10^((LOG(AVERAGE(I13:J13)-Blank!$H$2, 10)-Blank!$M$2)/Blank!$N$2) * K13</f>
        <v>5.5943885239458035</v>
      </c>
      <c r="N13">
        <f t="shared" si="1"/>
        <v>0.55943885239458035</v>
      </c>
      <c r="O13">
        <f t="shared" si="2"/>
        <v>6.0155487837049533</v>
      </c>
    </row>
    <row r="14" spans="1:15" x14ac:dyDescent="0.25">
      <c r="A14" s="2">
        <f>Blank!A$2</f>
        <v>43209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0.2632642</v>
      </c>
      <c r="J14" s="1">
        <v>0.24680750000000001</v>
      </c>
      <c r="K14" s="1">
        <v>16</v>
      </c>
      <c r="L14" s="1">
        <v>100</v>
      </c>
      <c r="M14" s="1">
        <f>10^((LOG(AVERAGE(I14:J14)-Blank!$H$2, 10)-Blank!$M$2)/Blank!$N$2) * K14</f>
        <v>5.5141821050686044</v>
      </c>
      <c r="N14" s="1">
        <f t="shared" si="1"/>
        <v>0.55141821050686046</v>
      </c>
      <c r="O14" s="1">
        <f t="shared" ref="O14:O19" si="3">N14/(N2+N14) * 100</f>
        <v>5.8838782885504894</v>
      </c>
    </row>
    <row r="15" spans="1:15" x14ac:dyDescent="0.25">
      <c r="A15" s="2">
        <f>Blank!A$2</f>
        <v>43209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0.26207609999999998</v>
      </c>
      <c r="J15" s="1">
        <v>0.26423390000000002</v>
      </c>
      <c r="K15" s="1">
        <v>16</v>
      </c>
      <c r="L15" s="1">
        <v>100</v>
      </c>
      <c r="M15" s="1">
        <f>10^((LOG(AVERAGE(I15:J15)-Blank!$H$2, 10)-Blank!$M$2)/Blank!$N$2) * K15</f>
        <v>6.1472092801677842</v>
      </c>
      <c r="N15" s="1">
        <f t="shared" si="1"/>
        <v>0.61472092801677847</v>
      </c>
      <c r="O15" s="1">
        <f t="shared" si="3"/>
        <v>3.9278536817427905</v>
      </c>
    </row>
    <row r="16" spans="1:15" x14ac:dyDescent="0.25">
      <c r="A16" s="2">
        <f>Blank!A$2</f>
        <v>43209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0.2461632</v>
      </c>
      <c r="J16" s="1">
        <v>0.25020170000000003</v>
      </c>
      <c r="K16" s="1">
        <v>16</v>
      </c>
      <c r="L16" s="1">
        <v>100</v>
      </c>
      <c r="M16" s="1">
        <f>10^((LOG(AVERAGE(I16:J16)-Blank!$H$2, 10)-Blank!$M$2)/Blank!$N$2) * K16</f>
        <v>4.985000254200072</v>
      </c>
      <c r="N16" s="1">
        <f t="shared" si="1"/>
        <v>0.49850002542000721</v>
      </c>
      <c r="O16" s="1">
        <f t="shared" si="3"/>
        <v>3.9764792386611929</v>
      </c>
    </row>
    <row r="17" spans="1:15" x14ac:dyDescent="0.25">
      <c r="A17" s="2">
        <f>Blank!A$2</f>
        <v>43209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30</v>
      </c>
      <c r="H17" s="1" t="s">
        <v>31</v>
      </c>
      <c r="I17" s="1">
        <v>0.43872749999999999</v>
      </c>
      <c r="J17" s="1">
        <v>0.4119775</v>
      </c>
      <c r="K17" s="1">
        <v>16</v>
      </c>
      <c r="L17" s="1">
        <v>100</v>
      </c>
      <c r="M17" s="1">
        <f>10^((LOG(AVERAGE(I17:J17)-Blank!$H$2, 10)-Blank!$M$2)/Blank!$N$2) * K17</f>
        <v>19.690141223216749</v>
      </c>
      <c r="N17" s="1">
        <f t="shared" si="1"/>
        <v>1.9690141223216751</v>
      </c>
      <c r="O17" s="1">
        <f t="shared" si="3"/>
        <v>19.355195428749724</v>
      </c>
    </row>
    <row r="18" spans="1:15" x14ac:dyDescent="0.25">
      <c r="A18" s="2">
        <f>Blank!A$2</f>
        <v>43209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30</v>
      </c>
      <c r="H18" s="1" t="s">
        <v>31</v>
      </c>
      <c r="I18" s="1">
        <v>0.51609249999999995</v>
      </c>
      <c r="J18" s="1">
        <v>0.51097179999999998</v>
      </c>
      <c r="K18" s="1">
        <v>16</v>
      </c>
      <c r="L18" s="1">
        <v>100</v>
      </c>
      <c r="M18" s="1">
        <f>10^((LOG(AVERAGE(I18:J18)-Blank!$H$2, 10)-Blank!$M$2)/Blank!$N$2) * K18</f>
        <v>27.510805838205957</v>
      </c>
      <c r="N18" s="1">
        <f t="shared" si="1"/>
        <v>2.7510805838205958</v>
      </c>
      <c r="O18" s="1">
        <f t="shared" si="3"/>
        <v>28.17710245260665</v>
      </c>
    </row>
    <row r="19" spans="1:15" x14ac:dyDescent="0.25">
      <c r="A19" s="2">
        <f>Blank!A$2</f>
        <v>43209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30</v>
      </c>
      <c r="H19" s="1" t="s">
        <v>31</v>
      </c>
      <c r="I19" s="1">
        <v>0.48629689999999998</v>
      </c>
      <c r="J19" s="1">
        <v>0.47394120000000001</v>
      </c>
      <c r="K19" s="1">
        <v>16</v>
      </c>
      <c r="L19" s="1">
        <v>100</v>
      </c>
      <c r="M19" s="1">
        <f>10^((LOG(AVERAGE(I19:J19)-Blank!$H$2, 10)-Blank!$M$2)/Blank!$N$2) * K19</f>
        <v>24.51935405158423</v>
      </c>
      <c r="N19" s="1">
        <f t="shared" si="1"/>
        <v>2.451935405158423</v>
      </c>
      <c r="O19" s="1">
        <f t="shared" si="3"/>
        <v>28.052763063216108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2020-03-02T15:17:20Z</dcterms:modified>
</cp:coreProperties>
</file>