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s="1"/>
  <c r="N18" i="9" s="1"/>
  <c r="M4" i="1" l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O18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6" i="1" l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<sst xmlns="http://schemas.openxmlformats.org/spreadsheetml/2006/main" count="194" uniqueCount="34">
  <si>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</si>
  <si>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</si>
  <si>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</si>
  <si>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</si>
  <si>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</si>
  <si>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</si>
  <si>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</si>
  <si>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</si>
  <si>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</si>
  <si>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</si>
  <si>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</si>
  <si>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</si>
  <si>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</si>
  <si>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</si>
  <si>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</si>
  <si>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</si>
  <si>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</si>
  <si>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</si>
  <si>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</si>
  <si>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</si>
  <si>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</si>
  <si>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</si>
  <si>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</si>
  <si>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</si>
  <si>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</si>
  <si>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</si>
  <si>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</si>
  <si>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User</t>
  </si>
  <si>
    <t>siGENE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</si>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</sst>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-1.4973202978848452</c:v>
                </c:pt>
                <c:pt idx="1">
                  <c:v>-1.1023297562752239</c:v>
                </c:pt>
                <c:pt idx="2">
                  <c:v>-0.61412813736118799</c:v>
                </c:pt>
                <c:pt idx="3">
                  <c:v>-0.12557112422716346</c:v>
                </c:pt>
                <c:pt idx="4">
                  <c:v>0.1276252022897012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D2" sqref="D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43146</v>
      </c>
      <c r="B2" s="4" t="s">
        <v>27</v>
      </c>
      <c r="C2" s="4" t="s">
        <v>28</v>
      </c>
      <c r="D2" s="4" t="s">
        <v>4</v>
      </c>
      <c r="E2" s="4">
        <v>0</v>
      </c>
      <c r="F2" s="4">
        <v>0.16966100000000001</v>
      </c>
      <c r="G2" s="4">
        <v>0.1699647</v>
      </c>
      <c r="H2" s="4">
        <f t="shared" ref="H2:H7" si="0">AVERAGE(F2:G2)</f>
        <v>0.16981285000000002</v>
      </c>
      <c r="I2" s="4"/>
      <c r="J2" s="4"/>
      <c r="M2">
        <f>INTERCEPT($I$3:$I$7,$J$3:$J$7)</f>
        <v>-0.72575888560299595</v>
      </c>
      <c r="N2">
        <f>SLOPE($I$3:$I$7,$J$3:$J$7)</f>
        <v>0.89835315095570589</v>
      </c>
    </row>
    <row r="3" spans="1:14" x14ac:dyDescent="0.25">
      <c r="A3" s="5">
        <f>Blank!A$2</f>
        <v>43146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0.1974207</v>
      </c>
      <c r="G3" s="4">
        <v>0.205842</v>
      </c>
      <c r="H3" s="4">
        <f t="shared" si="0"/>
        <v>0.20163134999999999</v>
      </c>
      <c r="I3" s="4">
        <f>LOG(H3-$H$2, 10)</f>
        <v>-1.4973202978848452</v>
      </c>
      <c r="J3" s="4">
        <f>LOG(E3/23, 10)</f>
        <v>-0.88460658129793046</v>
      </c>
    </row>
    <row r="4" spans="1:14" x14ac:dyDescent="0.25">
      <c r="A4" s="5">
        <f>Blank!A$2</f>
        <v>43146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0.243313</v>
      </c>
      <c r="G4" s="4">
        <v>0.25432840000000001</v>
      </c>
      <c r="H4" s="4">
        <f t="shared" si="0"/>
        <v>0.24882070000000001</v>
      </c>
      <c r="I4" s="4">
        <f t="shared" ref="I4:I7" si="1">LOG(H4-$H$2, 10)</f>
        <v>-1.1023297562752239</v>
      </c>
      <c r="J4" s="4">
        <f t="shared" ref="J4:J7" si="2">LOG(E4/23, 10)</f>
        <v>-0.37316887913897728</v>
      </c>
    </row>
    <row r="5" spans="1:14" x14ac:dyDescent="0.25">
      <c r="A5" s="5">
        <f>Blank!A$2</f>
        <v>43146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0.39867249999999999</v>
      </c>
      <c r="G5" s="4">
        <v>0.42725049999999998</v>
      </c>
      <c r="H5" s="4">
        <f t="shared" si="0"/>
        <v>0.41296149999999998</v>
      </c>
      <c r="I5" s="4">
        <f t="shared" si="1"/>
        <v>-0.61412813736118799</v>
      </c>
      <c r="J5" s="4">
        <f t="shared" si="2"/>
        <v>0.11248842805866237</v>
      </c>
    </row>
    <row r="6" spans="1:14" x14ac:dyDescent="0.25">
      <c r="A6" s="5">
        <f>Blank!A$2</f>
        <v>43146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0.89721519999999999</v>
      </c>
      <c r="G6" s="4">
        <v>0.94022790000000001</v>
      </c>
      <c r="H6" s="4">
        <f t="shared" si="0"/>
        <v>0.91872155</v>
      </c>
      <c r="I6" s="4">
        <f t="shared" si="1"/>
        <v>-0.12557112422716346</v>
      </c>
      <c r="J6" s="4">
        <f t="shared" si="2"/>
        <v>0.65530550328118731</v>
      </c>
    </row>
    <row r="7" spans="1:14" x14ac:dyDescent="0.25">
      <c r="A7" s="5">
        <f>Blank!A$2</f>
        <v>43146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1.4739370000000001</v>
      </c>
      <c r="G7" s="4">
        <v>1.548902</v>
      </c>
      <c r="H7" s="4">
        <f t="shared" si="0"/>
        <v>1.5114195000000001</v>
      </c>
      <c r="I7" s="4">
        <f t="shared" si="1"/>
        <v>0.1276252022897012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43146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0.59624540000000004</v>
      </c>
      <c r="J2" s="1">
        <v>0.59587109999999999</v>
      </c>
      <c r="K2" s="1">
        <v>500</v>
      </c>
      <c r="L2" s="1">
        <f>50</f>
        <v>50</v>
      </c>
      <c r="M2" s="1">
        <f>10^((LOG(AVERAGE(I2:J2)-Blank!$H$2, 10)-Blank!$M$2)/Blank!$N$2) * K2</f>
        <v>1243.3788982463245</v>
      </c>
      <c r="N2" s="1">
        <f t="shared" ref="N2:N19" si="1">(L2/10^3 * M2)</f>
        <v>62.168944912316228</v>
      </c>
      <c r="O2" s="1"/>
    </row>
    <row r="3" spans="1:15" x14ac:dyDescent="0.25">
      <c r="A3" s="2">
        <f>Blank!A$2</f>
        <v>43146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0.51721709999999999</v>
      </c>
      <c r="J3" s="1">
        <v>0.49907249999999997</v>
      </c>
      <c r="K3" s="1">
        <v>500</v>
      </c>
      <c r="L3" s="1">
        <f>50</f>
        <v>50</v>
      </c>
      <c r="M3" s="1">
        <f>10^((LOG(AVERAGE(I3:J3)-Blank!$H$2, 10)-Blank!$M$2)/Blank!$N$2) * K3</f>
        <v>961.4709512227779</v>
      </c>
      <c r="N3" s="1">
        <f t="shared" si="1"/>
        <v>48.073547561138895</v>
      </c>
      <c r="O3" s="1"/>
    </row>
    <row r="4" spans="1:15" x14ac:dyDescent="0.25">
      <c r="A4" s="2">
        <f>Blank!A$2</f>
        <v>43146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0.51636760000000004</v>
      </c>
      <c r="J4" s="1">
        <v>0.53183210000000003</v>
      </c>
      <c r="K4" s="1">
        <v>500</v>
      </c>
      <c r="L4" s="1">
        <f>50</f>
        <v>50</v>
      </c>
      <c r="M4" s="1">
        <f>10^((LOG(AVERAGE(I4:J4)-Blank!$H$2, 10)-Blank!$M$2)/Blank!$N$2) * K4</f>
        <v>1012.0750374034968</v>
      </c>
      <c r="N4" s="1">
        <f t="shared" si="1"/>
        <v>50.603751870174847</v>
      </c>
      <c r="O4" s="1"/>
    </row>
    <row r="5" spans="1:15" x14ac:dyDescent="0.25">
      <c r="A5" s="2">
        <f>Blank!A$2</f>
        <v>43146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30</v>
      </c>
      <c r="H5" s="1" t="s">
        <v>31</v>
      </c>
      <c r="I5" s="1">
        <v>0.43326179999999997</v>
      </c>
      <c r="J5" s="1">
        <v>0.45362839999999999</v>
      </c>
      <c r="K5" s="1">
        <v>500</v>
      </c>
      <c r="L5" s="1">
        <f>50</f>
        <v>50</v>
      </c>
      <c r="M5" s="1">
        <f>10^((LOG(AVERAGE(I5:J5)-Blank!$H$2, 10)-Blank!$M$2)/Blank!$N$2) * K5</f>
        <v>759.15584302936907</v>
      </c>
      <c r="N5" s="1">
        <f t="shared" si="1"/>
        <v>37.957792151468453</v>
      </c>
      <c r="O5" s="1"/>
    </row>
    <row r="6" spans="1:15" x14ac:dyDescent="0.25">
      <c r="A6" s="2">
        <f>Blank!A$2</f>
        <v>43146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30</v>
      </c>
      <c r="H6" s="1" t="s">
        <v>31</v>
      </c>
      <c r="I6" s="1">
        <v>0.4274869</v>
      </c>
      <c r="J6" s="1">
        <v>0.38659769999999999</v>
      </c>
      <c r="K6" s="1">
        <v>500</v>
      </c>
      <c r="L6" s="1">
        <f>50</f>
        <v>50</v>
      </c>
      <c r="M6" s="1">
        <f>10^((LOG(AVERAGE(I6:J6)-Blank!$H$2, 10)-Blank!$M$2)/Blank!$N$2) * K6</f>
        <v>647.61549879533379</v>
      </c>
      <c r="N6" s="1">
        <f t="shared" si="1"/>
        <v>32.380774939766688</v>
      </c>
      <c r="O6" s="1"/>
    </row>
    <row r="7" spans="1:15" x14ac:dyDescent="0.25">
      <c r="A7" s="2">
        <f>Blank!A$2</f>
        <v>43146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30</v>
      </c>
      <c r="H7" s="1" t="s">
        <v>31</v>
      </c>
      <c r="I7" s="1">
        <v>0.38990550000000002</v>
      </c>
      <c r="J7" s="1">
        <v>0.38598749999999998</v>
      </c>
      <c r="K7" s="1">
        <v>500</v>
      </c>
      <c r="L7" s="1">
        <f>50</f>
        <v>50</v>
      </c>
      <c r="M7" s="1">
        <f>10^((LOG(AVERAGE(I7:J7)-Blank!$H$2, 10)-Blank!$M$2)/Blank!$N$2) * K7</f>
        <v>589.85805446064433</v>
      </c>
      <c r="N7" s="1">
        <f t="shared" si="1"/>
        <v>29.492902723032216</v>
      </c>
      <c r="O7" s="1"/>
    </row>
    <row r="8" spans="1:15" x14ac:dyDescent="0.25">
      <c r="A8" s="5">
        <f>Blank!A$2</f>
        <v>43146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32</v>
      </c>
      <c r="H8" t="s">
        <v>24</v>
      </c>
      <c r="I8">
        <v>0.20945849999999999</v>
      </c>
      <c r="J8">
        <v>0.2246003</v>
      </c>
      <c r="K8">
        <v>16</v>
      </c>
      <c r="L8">
        <v>100</v>
      </c>
      <c r="M8" s="4">
        <f>10^((LOG(AVERAGE(I8:J8)-Blank!$H$2, 10)-Blank!$M$2)/Blank!$N$2) * K8</f>
        <v>3.4361151621907378</v>
      </c>
      <c r="N8">
        <f t="shared" si="1"/>
        <v>0.34361151621907382</v>
      </c>
      <c r="O8">
        <f t="shared" ref="O8:O13" si="2">N8/(N2+N8+N14) * 100</f>
        <v>0.54201562234570433</v>
      </c>
    </row>
    <row r="9" spans="1:15" x14ac:dyDescent="0.25">
      <c r="A9" s="5">
        <f>Blank!A$2</f>
        <v>43146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32</v>
      </c>
      <c r="H9" t="s">
        <v>24</v>
      </c>
      <c r="I9">
        <v>0.26782889999999998</v>
      </c>
      <c r="J9">
        <v>0.2247393</v>
      </c>
      <c r="K9">
        <v>16</v>
      </c>
      <c r="L9">
        <v>100</v>
      </c>
      <c r="M9" s="4">
        <f>10^((LOG(AVERAGE(I9:J9)-Blank!$H$2, 10)-Blank!$M$2)/Blank!$N$2) * K9</f>
        <v>5.877129803912946</v>
      </c>
      <c r="N9">
        <f t="shared" si="1"/>
        <v>0.5877129803912946</v>
      </c>
      <c r="O9">
        <f t="shared" si="2"/>
        <v>1.1819426640942379</v>
      </c>
    </row>
    <row r="10" spans="1:15" x14ac:dyDescent="0.25">
      <c r="A10" s="5">
        <f>Blank!A$2</f>
        <v>43146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32</v>
      </c>
      <c r="H10" t="s">
        <v>24</v>
      </c>
      <c r="I10">
        <v>0.21274299999999999</v>
      </c>
      <c r="J10">
        <v>0.21748429999999999</v>
      </c>
      <c r="K10">
        <v>16</v>
      </c>
      <c r="L10">
        <v>100</v>
      </c>
      <c r="M10" s="4">
        <f>10^((LOG(AVERAGE(I10:J10)-Blank!$H$2, 10)-Blank!$M$2)/Blank!$N$2) * K10</f>
        <v>3.2812852217535085</v>
      </c>
      <c r="N10">
        <f t="shared" si="1"/>
        <v>0.32812852217535088</v>
      </c>
      <c r="O10">
        <f t="shared" si="2"/>
        <v>0.62859404007618713</v>
      </c>
    </row>
    <row r="11" spans="1:15" x14ac:dyDescent="0.25">
      <c r="A11" s="5">
        <f>Blank!A$2</f>
        <v>43146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31</v>
      </c>
      <c r="I11">
        <v>0.2340991</v>
      </c>
      <c r="J11">
        <v>0.2310651</v>
      </c>
      <c r="K11">
        <v>16</v>
      </c>
      <c r="L11">
        <v>100</v>
      </c>
      <c r="M11" s="4">
        <f>10^((LOG(AVERAGE(I11:J11)-Blank!$H$2, 10)-Blank!$M$2)/Blank!$N$2) * K11</f>
        <v>4.7174950366015755</v>
      </c>
      <c r="N11">
        <f t="shared" si="1"/>
        <v>0.47174950366015755</v>
      </c>
      <c r="O11">
        <f t="shared" si="2"/>
        <v>1.1817587119962831</v>
      </c>
    </row>
    <row r="12" spans="1:15" x14ac:dyDescent="0.25">
      <c r="A12" s="5">
        <f>Blank!A$2</f>
        <v>43146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31</v>
      </c>
      <c r="I12">
        <v>0.2738042</v>
      </c>
      <c r="J12">
        <v>0.25403100000000001</v>
      </c>
      <c r="K12">
        <v>16</v>
      </c>
      <c r="L12">
        <v>100</v>
      </c>
      <c r="M12" s="4">
        <f>10^((LOG(AVERAGE(I12:J12)-Blank!$H$2, 10)-Blank!$M$2)/Blank!$N$2) * K12</f>
        <v>7.404142754291362</v>
      </c>
      <c r="N12">
        <f t="shared" si="1"/>
        <v>0.74041427542913629</v>
      </c>
      <c r="O12">
        <f t="shared" si="2"/>
        <v>2.0576020227565395</v>
      </c>
    </row>
    <row r="13" spans="1:15" x14ac:dyDescent="0.25">
      <c r="A13" s="5">
        <f>Blank!A$2</f>
        <v>43146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31</v>
      </c>
      <c r="I13">
        <v>0.25775589999999998</v>
      </c>
      <c r="J13">
        <v>0.2497093</v>
      </c>
      <c r="K13">
        <v>16</v>
      </c>
      <c r="L13">
        <v>100</v>
      </c>
      <c r="M13" s="4">
        <f>10^((LOG(AVERAGE(I13:J13)-Blank!$H$2, 10)-Blank!$M$2)/Blank!$N$2) * K13</f>
        <v>6.517763616907553</v>
      </c>
      <c r="N13">
        <f t="shared" si="1"/>
        <v>0.65177636169075537</v>
      </c>
      <c r="O13">
        <f t="shared" si="2"/>
        <v>1.9856942591121991</v>
      </c>
    </row>
    <row r="14" spans="1:15" x14ac:dyDescent="0.25">
      <c r="A14" s="2">
        <f>Blank!A$2</f>
        <v>43146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0.28051140000000002</v>
      </c>
      <c r="J14" s="1">
        <v>0.27949069999999998</v>
      </c>
      <c r="K14" s="1">
        <v>16</v>
      </c>
      <c r="L14" s="1">
        <v>100</v>
      </c>
      <c r="M14" s="1">
        <f>10^((LOG(AVERAGE(I14:J14)-Blank!$H$2, 10)-Blank!$M$2)/Blank!$N$2) * K14</f>
        <v>8.8257501288173366</v>
      </c>
      <c r="N14" s="1">
        <f t="shared" si="1"/>
        <v>0.88257501288173368</v>
      </c>
      <c r="O14" s="1">
        <f t="shared" ref="O14:O19" si="3">N14/(N2+N14) * 100</f>
        <v>1.399768021339991</v>
      </c>
    </row>
    <row r="15" spans="1:15" x14ac:dyDescent="0.25">
      <c r="A15" s="2">
        <f>Blank!A$2</f>
        <v>43146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0.29548600000000003</v>
      </c>
      <c r="J15" s="1">
        <v>0.30460999999999999</v>
      </c>
      <c r="K15" s="1">
        <v>16</v>
      </c>
      <c r="L15" s="1">
        <v>100</v>
      </c>
      <c r="M15" s="1">
        <f>10^((LOG(AVERAGE(I15:J15)-Blank!$H$2, 10)-Blank!$M$2)/Blank!$N$2) * K15</f>
        <v>10.63061817344864</v>
      </c>
      <c r="N15" s="1">
        <f t="shared" si="1"/>
        <v>1.063061817344864</v>
      </c>
      <c r="O15" s="1">
        <f t="shared" si="3"/>
        <v>2.1634822402100138</v>
      </c>
    </row>
    <row r="16" spans="1:15" x14ac:dyDescent="0.25">
      <c r="A16" s="2">
        <f>Blank!A$2</f>
        <v>43146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0.32550590000000001</v>
      </c>
      <c r="J16" s="1">
        <v>0.31939580000000001</v>
      </c>
      <c r="K16" s="1">
        <v>16</v>
      </c>
      <c r="L16" s="1">
        <v>100</v>
      </c>
      <c r="M16" s="1">
        <f>10^((LOG(AVERAGE(I16:J16)-Blank!$H$2, 10)-Blank!$M$2)/Blank!$N$2) * K16</f>
        <v>12.685067025673646</v>
      </c>
      <c r="N16" s="1">
        <f t="shared" si="1"/>
        <v>1.2685067025673646</v>
      </c>
      <c r="O16" s="1">
        <f t="shared" si="3"/>
        <v>2.445443359263979</v>
      </c>
    </row>
    <row r="17" spans="1:15" x14ac:dyDescent="0.25">
      <c r="A17" s="2">
        <f>Blank!A$2</f>
        <v>43146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30</v>
      </c>
      <c r="H17" s="1" t="s">
        <v>31</v>
      </c>
      <c r="I17" s="1">
        <v>0.35010140000000001</v>
      </c>
      <c r="J17" s="1">
        <v>0.34222940000000002</v>
      </c>
      <c r="K17" s="1">
        <v>16</v>
      </c>
      <c r="L17" s="1">
        <v>100</v>
      </c>
      <c r="M17" s="1">
        <f>10^((LOG(AVERAGE(I17:J17)-Blank!$H$2, 10)-Blank!$M$2)/Blank!$N$2) * K17</f>
        <v>14.8973280177434</v>
      </c>
      <c r="N17" s="1">
        <f t="shared" si="1"/>
        <v>1.4897328017743401</v>
      </c>
      <c r="O17" s="1">
        <f t="shared" si="3"/>
        <v>3.7764924505152666</v>
      </c>
    </row>
    <row r="18" spans="1:15" x14ac:dyDescent="0.25">
      <c r="A18" s="2">
        <f>Blank!A$2</f>
        <v>43146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30</v>
      </c>
      <c r="H18" s="1" t="s">
        <v>31</v>
      </c>
      <c r="I18" s="1">
        <v>0.51121570000000005</v>
      </c>
      <c r="J18" s="1">
        <v>0.46272530000000001</v>
      </c>
      <c r="K18" s="1">
        <v>16</v>
      </c>
      <c r="L18" s="1">
        <v>100</v>
      </c>
      <c r="M18" s="1">
        <f>10^((LOG(AVERAGE(I18:J18)-Blank!$H$2, 10)-Blank!$M$2)/Blank!$N$2) * K18</f>
        <v>28.631394956213466</v>
      </c>
      <c r="N18" s="1">
        <f t="shared" si="1"/>
        <v>2.863139495621347</v>
      </c>
      <c r="O18" s="1">
        <f t="shared" si="3"/>
        <v>8.123784039001352</v>
      </c>
    </row>
    <row r="19" spans="1:15" x14ac:dyDescent="0.25">
      <c r="A19" s="2">
        <f>Blank!A$2</f>
        <v>43146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30</v>
      </c>
      <c r="H19" s="1" t="s">
        <v>31</v>
      </c>
      <c r="I19" s="1">
        <v>0.4856955</v>
      </c>
      <c r="J19" s="1">
        <v>0.45145859999999999</v>
      </c>
      <c r="K19" s="1">
        <v>16</v>
      </c>
      <c r="L19" s="1">
        <v>100</v>
      </c>
      <c r="M19" s="1">
        <f>10^((LOG(AVERAGE(I19:J19)-Blank!$H$2, 10)-Blank!$M$2)/Blank!$N$2) * K19</f>
        <v>26.789219656302475</v>
      </c>
      <c r="N19" s="1">
        <f t="shared" si="1"/>
        <v>2.6789219656302476</v>
      </c>
      <c r="O19" s="1">
        <f t="shared" si="3"/>
        <v>8.3269195687688669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43146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0.64030670000000001</v>
      </c>
      <c r="J2" s="1">
        <v>0.60412399999999999</v>
      </c>
      <c r="K2" s="1">
        <v>500</v>
      </c>
      <c r="L2" s="1">
        <f>50</f>
        <v>50</v>
      </c>
      <c r="M2" s="1">
        <f>10^((LOG(AVERAGE(I2:J2)-Blank!$H$2, 10)-Blank!$M$2)/Blank!$N$2) * K2</f>
        <v>1328.6034907179078</v>
      </c>
      <c r="N2" s="1">
        <f t="shared" ref="N2:N19" si="1">(L2/10^3 * M2)</f>
        <v>66.430174535895389</v>
      </c>
      <c r="O2" s="1"/>
    </row>
    <row r="3" spans="1:15" x14ac:dyDescent="0.25">
      <c r="A3" s="2">
        <f>Blank!A$2</f>
        <v>43146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0.56672800000000001</v>
      </c>
      <c r="J3" s="1">
        <v>0.55759599999999998</v>
      </c>
      <c r="K3" s="1">
        <v>500</v>
      </c>
      <c r="L3" s="1">
        <f>50</f>
        <v>50</v>
      </c>
      <c r="M3" s="1">
        <f>10^((LOG(AVERAGE(I3:J3)-Blank!$H$2, 10)-Blank!$M$2)/Blank!$N$2) * K3</f>
        <v>1133.8213959635082</v>
      </c>
      <c r="N3" s="1">
        <f t="shared" si="1"/>
        <v>56.691069798175413</v>
      </c>
      <c r="O3" s="1"/>
    </row>
    <row r="4" spans="1:15" x14ac:dyDescent="0.25">
      <c r="A4" s="2">
        <f>Blank!A$2</f>
        <v>43146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0.46613320000000003</v>
      </c>
      <c r="J4" s="1">
        <v>0.46550039999999998</v>
      </c>
      <c r="K4" s="1">
        <v>500</v>
      </c>
      <c r="L4" s="1">
        <f>50</f>
        <v>50</v>
      </c>
      <c r="M4" s="1">
        <f>10^((LOG(AVERAGE(I4:J4)-Blank!$H$2, 10)-Blank!$M$2)/Blank!$N$2) * K4</f>
        <v>828.55802911015587</v>
      </c>
      <c r="N4" s="1">
        <f t="shared" si="1"/>
        <v>41.427901455507794</v>
      </c>
      <c r="O4" s="1"/>
    </row>
    <row r="5" spans="1:15" x14ac:dyDescent="0.25">
      <c r="A5" s="2">
        <f>Blank!A$2</f>
        <v>43146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30</v>
      </c>
      <c r="H5" s="1" t="s">
        <v>31</v>
      </c>
      <c r="I5" s="1">
        <v>0.51980479999999996</v>
      </c>
      <c r="J5" s="1">
        <v>0.53864250000000002</v>
      </c>
      <c r="K5" s="1">
        <v>500</v>
      </c>
      <c r="L5" s="1">
        <f>50</f>
        <v>50</v>
      </c>
      <c r="M5" s="1">
        <f>10^((LOG(AVERAGE(I5:J5)-Blank!$H$2, 10)-Blank!$M$2)/Blank!$N$2) * K5</f>
        <v>1028.3813683530677</v>
      </c>
      <c r="N5" s="1">
        <f t="shared" si="1"/>
        <v>51.419068417653392</v>
      </c>
      <c r="O5" s="1"/>
    </row>
    <row r="6" spans="1:15" x14ac:dyDescent="0.25">
      <c r="A6" s="2">
        <f>Blank!A$2</f>
        <v>43146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30</v>
      </c>
      <c r="H6" s="1" t="s">
        <v>31</v>
      </c>
      <c r="I6" s="1">
        <v>0.41306369999999998</v>
      </c>
      <c r="J6" s="1">
        <v>0.43359439999999999</v>
      </c>
      <c r="K6" s="1">
        <v>500</v>
      </c>
      <c r="L6" s="1">
        <f>50</f>
        <v>50</v>
      </c>
      <c r="M6" s="1">
        <f>10^((LOG(AVERAGE(I6:J6)-Blank!$H$2, 10)-Blank!$M$2)/Blank!$N$2) * K6</f>
        <v>697.29605752482541</v>
      </c>
      <c r="N6" s="1">
        <f t="shared" si="1"/>
        <v>34.864802876241271</v>
      </c>
      <c r="O6" s="1"/>
    </row>
    <row r="7" spans="1:15" x14ac:dyDescent="0.25">
      <c r="A7" s="2">
        <f>Blank!A$2</f>
        <v>43146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30</v>
      </c>
      <c r="H7" s="1" t="s">
        <v>31</v>
      </c>
      <c r="I7" s="1">
        <v>0.3998718</v>
      </c>
      <c r="J7" s="1">
        <v>0.37653900000000001</v>
      </c>
      <c r="K7" s="1">
        <v>500</v>
      </c>
      <c r="L7" s="1">
        <f>50</f>
        <v>50</v>
      </c>
      <c r="M7" s="1">
        <f>10^((LOG(AVERAGE(I7:J7)-Blank!$H$2, 10)-Blank!$M$2)/Blank!$N$2) * K7</f>
        <v>590.63741596942407</v>
      </c>
      <c r="N7" s="1">
        <f t="shared" si="1"/>
        <v>29.531870798471203</v>
      </c>
      <c r="O7" s="1"/>
    </row>
    <row r="8" spans="1:15" x14ac:dyDescent="0.25">
      <c r="A8" s="5">
        <f>Blank!A$2</f>
        <v>43146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32</v>
      </c>
      <c r="H8" t="s">
        <v>24</v>
      </c>
      <c r="I8">
        <v>0.24357799999999999</v>
      </c>
      <c r="J8">
        <v>0.24107149999999999</v>
      </c>
      <c r="K8">
        <v>16</v>
      </c>
      <c r="L8">
        <v>100</v>
      </c>
      <c r="M8" s="4">
        <f>10^((LOG(AVERAGE(I8:J8)-Blank!$H$2, 10)-Blank!$M$2)/Blank!$N$2) * K8</f>
        <v>5.5394151627881811</v>
      </c>
      <c r="N8">
        <f t="shared" si="1"/>
        <v>0.55394151627881816</v>
      </c>
      <c r="O8">
        <f t="shared" ref="O8:O13" si="2">N8/(N2+N8+N14) * 100</f>
        <v>0.82127753991320973</v>
      </c>
    </row>
    <row r="9" spans="1:15" x14ac:dyDescent="0.25">
      <c r="A9" s="5">
        <f>Blank!A$2</f>
        <v>43146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32</v>
      </c>
      <c r="H9" t="s">
        <v>24</v>
      </c>
      <c r="I9">
        <v>0.2417782</v>
      </c>
      <c r="J9">
        <v>0.22333510000000001</v>
      </c>
      <c r="K9">
        <v>16</v>
      </c>
      <c r="L9">
        <v>100</v>
      </c>
      <c r="M9" s="4">
        <f>10^((LOG(AVERAGE(I9:J9)-Blank!$H$2, 10)-Blank!$M$2)/Blank!$N$2) * K9</f>
        <v>4.7153659406191153</v>
      </c>
      <c r="N9">
        <f t="shared" si="1"/>
        <v>0.47153659406191156</v>
      </c>
      <c r="O9">
        <f t="shared" si="2"/>
        <v>0.80209908022357301</v>
      </c>
    </row>
    <row r="10" spans="1:15" x14ac:dyDescent="0.25">
      <c r="A10" s="5">
        <f>Blank!A$2</f>
        <v>43146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32</v>
      </c>
      <c r="H10" t="s">
        <v>24</v>
      </c>
      <c r="I10">
        <v>0.2629514</v>
      </c>
      <c r="J10">
        <v>0.2292844</v>
      </c>
      <c r="K10">
        <v>16</v>
      </c>
      <c r="L10">
        <v>100</v>
      </c>
      <c r="M10" s="4">
        <f>10^((LOG(AVERAGE(I10:J10)-Blank!$H$2, 10)-Blank!$M$2)/Blank!$N$2) * K10</f>
        <v>5.8629131437917881</v>
      </c>
      <c r="N10">
        <f t="shared" si="1"/>
        <v>0.58629131437917881</v>
      </c>
      <c r="O10">
        <f t="shared" si="2"/>
        <v>1.3494266350968154</v>
      </c>
    </row>
    <row r="11" spans="1:15" x14ac:dyDescent="0.25">
      <c r="A11" s="5">
        <f>Blank!A$2</f>
        <v>43146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31</v>
      </c>
      <c r="I11">
        <v>0.2722407</v>
      </c>
      <c r="J11">
        <v>0.2750592</v>
      </c>
      <c r="K11">
        <v>16</v>
      </c>
      <c r="L11">
        <v>100</v>
      </c>
      <c r="M11" s="4">
        <f>10^((LOG(AVERAGE(I11:J11)-Blank!$H$2, 10)-Blank!$M$2)/Blank!$N$2) * K11</f>
        <v>8.2613657027074829</v>
      </c>
      <c r="N11">
        <f t="shared" si="1"/>
        <v>0.82613657027074838</v>
      </c>
      <c r="O11">
        <f t="shared" si="2"/>
        <v>1.5364834156181844</v>
      </c>
    </row>
    <row r="12" spans="1:15" x14ac:dyDescent="0.25">
      <c r="A12" s="5">
        <f>Blank!A$2</f>
        <v>43146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31</v>
      </c>
      <c r="I12">
        <v>0.31608560000000002</v>
      </c>
      <c r="J12">
        <v>0.290016</v>
      </c>
      <c r="K12">
        <v>16</v>
      </c>
      <c r="L12">
        <v>100</v>
      </c>
      <c r="M12" s="4">
        <f>10^((LOG(AVERAGE(I12:J12)-Blank!$H$2, 10)-Blank!$M$2)/Blank!$N$2) * K12</f>
        <v>10.903812661020899</v>
      </c>
      <c r="N12">
        <f t="shared" si="1"/>
        <v>1.09038126610209</v>
      </c>
      <c r="O12">
        <f t="shared" si="2"/>
        <v>2.8905738985435891</v>
      </c>
    </row>
    <row r="13" spans="1:15" x14ac:dyDescent="0.25">
      <c r="A13" s="5">
        <f>Blank!A$2</f>
        <v>43146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31</v>
      </c>
      <c r="I13">
        <v>0.3002687</v>
      </c>
      <c r="J13">
        <v>0.26811760000000001</v>
      </c>
      <c r="K13">
        <v>16</v>
      </c>
      <c r="L13">
        <v>100</v>
      </c>
      <c r="M13" s="4">
        <f>10^((LOG(AVERAGE(I13:J13)-Blank!$H$2, 10)-Blank!$M$2)/Blank!$N$2) * K13</f>
        <v>9.2003128241998464</v>
      </c>
      <c r="N13">
        <f t="shared" si="1"/>
        <v>0.92003128241998466</v>
      </c>
      <c r="O13">
        <f t="shared" si="2"/>
        <v>2.8276455839088133</v>
      </c>
    </row>
    <row r="14" spans="1:15" x14ac:dyDescent="0.25">
      <c r="A14" s="2">
        <f>Blank!A$2</f>
        <v>43146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0.2223369</v>
      </c>
      <c r="J14" s="1">
        <v>0.24112729999999999</v>
      </c>
      <c r="K14" s="1">
        <v>16</v>
      </c>
      <c r="L14" s="1">
        <v>100</v>
      </c>
      <c r="M14" s="1">
        <f>10^((LOG(AVERAGE(I14:J14)-Blank!$H$2, 10)-Blank!$M$2)/Blank!$N$2) * K14</f>
        <v>4.6464388071731166</v>
      </c>
      <c r="N14" s="1">
        <f t="shared" si="1"/>
        <v>0.46464388071731166</v>
      </c>
      <c r="O14" s="1">
        <f t="shared" ref="O14:O19" si="3">N14/(N2+N14) * 100</f>
        <v>0.69458874650584546</v>
      </c>
    </row>
    <row r="15" spans="1:15" x14ac:dyDescent="0.25">
      <c r="A15" s="2">
        <f>Blank!A$2</f>
        <v>43146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0.376944</v>
      </c>
      <c r="J15" s="1">
        <v>0.3440743</v>
      </c>
      <c r="K15" s="1">
        <v>16</v>
      </c>
      <c r="L15" s="1">
        <v>100</v>
      </c>
      <c r="M15" s="1">
        <f>10^((LOG(AVERAGE(I15:J15)-Blank!$H$2, 10)-Blank!$M$2)/Blank!$N$2) * K15</f>
        <v>16.252174175690559</v>
      </c>
      <c r="N15" s="1">
        <f t="shared" si="1"/>
        <v>1.6252174175690559</v>
      </c>
      <c r="O15" s="1">
        <f t="shared" si="3"/>
        <v>2.7869013875257016</v>
      </c>
    </row>
    <row r="16" spans="1:15" x14ac:dyDescent="0.25">
      <c r="A16" s="2">
        <f>Blank!A$2</f>
        <v>43146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0.35826229999999998</v>
      </c>
      <c r="J16" s="1">
        <v>0.32203080000000001</v>
      </c>
      <c r="K16" s="1">
        <v>16</v>
      </c>
      <c r="L16" s="1">
        <v>100</v>
      </c>
      <c r="M16" s="1">
        <f>10^((LOG(AVERAGE(I16:J16)-Blank!$H$2, 10)-Blank!$M$2)/Blank!$N$2) * K16</f>
        <v>14.332462483235249</v>
      </c>
      <c r="N16" s="1">
        <f t="shared" si="1"/>
        <v>1.4332462483235249</v>
      </c>
      <c r="O16" s="1">
        <f t="shared" si="3"/>
        <v>3.3439287679069971</v>
      </c>
    </row>
    <row r="17" spans="1:15" x14ac:dyDescent="0.25">
      <c r="A17" s="2">
        <f>Blank!A$2</f>
        <v>43146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30</v>
      </c>
      <c r="H17" s="1" t="s">
        <v>31</v>
      </c>
      <c r="I17" s="1">
        <v>0.3604426</v>
      </c>
      <c r="J17" s="1">
        <v>0.33891470000000001</v>
      </c>
      <c r="K17" s="1">
        <v>16</v>
      </c>
      <c r="L17" s="1">
        <v>100</v>
      </c>
      <c r="M17" s="1">
        <f>10^((LOG(AVERAGE(I17:J17)-Blank!$H$2, 10)-Blank!$M$2)/Blank!$N$2) * K17</f>
        <v>15.228059045567912</v>
      </c>
      <c r="N17" s="1">
        <f t="shared" si="1"/>
        <v>1.5228059045567912</v>
      </c>
      <c r="O17" s="1">
        <f t="shared" si="3"/>
        <v>2.8763732377301636</v>
      </c>
    </row>
    <row r="18" spans="1:15" x14ac:dyDescent="0.25">
      <c r="A18" s="2">
        <f>Blank!A$2</f>
        <v>43146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30</v>
      </c>
      <c r="H18" s="1" t="s">
        <v>31</v>
      </c>
      <c r="I18" s="1">
        <v>0.39424500000000001</v>
      </c>
      <c r="J18" s="1">
        <v>0.35648930000000001</v>
      </c>
      <c r="K18" s="1">
        <v>16</v>
      </c>
      <c r="L18" s="1">
        <v>100</v>
      </c>
      <c r="M18" s="1">
        <f>10^((LOG(AVERAGE(I18:J18)-Blank!$H$2, 10)-Blank!$M$2)/Blank!$N$2) * K18</f>
        <v>17.667805737801984</v>
      </c>
      <c r="N18" s="1">
        <f t="shared" si="1"/>
        <v>1.7667805737801985</v>
      </c>
      <c r="O18" s="1">
        <f t="shared" si="3"/>
        <v>4.8231072953499723</v>
      </c>
    </row>
    <row r="19" spans="1:15" x14ac:dyDescent="0.25">
      <c r="A19" s="2">
        <f>Blank!A$2</f>
        <v>43146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30</v>
      </c>
      <c r="H19" s="1" t="s">
        <v>31</v>
      </c>
      <c r="I19" s="1">
        <v>0.41706179999999998</v>
      </c>
      <c r="J19" s="1">
        <v>0.39964159999999999</v>
      </c>
      <c r="K19" s="1">
        <v>16</v>
      </c>
      <c r="L19" s="1">
        <v>100</v>
      </c>
      <c r="M19" s="1">
        <f>10^((LOG(AVERAGE(I19:J19)-Blank!$H$2, 10)-Blank!$M$2)/Blank!$N$2) * K19</f>
        <v>20.851063637164199</v>
      </c>
      <c r="N19" s="1">
        <f t="shared" si="1"/>
        <v>2.0851063637164198</v>
      </c>
      <c r="O19" s="1">
        <f t="shared" si="3"/>
        <v>6.5948947396846851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2020-03-02T15:16:32Z</dcterms:modified>
</cp:coreProperties>
</file>