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2\"/>
    </mc:Choice>
  </mc:AlternateContent>
  <bookViews>
    <workbookView xWindow="0" yWindow="0" windowWidth="28800" windowHeight="11400" activeTab="3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M19" i="10"/>
  <c r="N19" i="10" s="1"/>
  <c r="D19" i="10"/>
  <c r="C19" i="10"/>
  <c r="B19" i="10"/>
  <c r="M18" i="10"/>
  <c r="N18" i="10" s="1"/>
  <c r="D18" i="10"/>
  <c r="C18" i="10"/>
  <c r="B18" i="10"/>
  <c r="M17" i="10"/>
  <c r="N17" i="10" s="1"/>
  <c r="D17" i="10"/>
  <c r="C17" i="10"/>
  <c r="B17" i="10"/>
  <c r="M16" i="10"/>
  <c r="N16" i="10" s="1"/>
  <c r="D16" i="10"/>
  <c r="C16" i="10"/>
  <c r="B16" i="10"/>
  <c r="M15" i="10"/>
  <c r="N15" i="10" s="1"/>
  <c r="D15" i="10"/>
  <c r="C15" i="10"/>
  <c r="B15" i="10"/>
  <c r="N14" i="10"/>
  <c r="M14" i="10"/>
  <c r="D14" i="10"/>
  <c r="C14" i="10"/>
  <c r="B14" i="10"/>
  <c r="N13" i="10"/>
  <c r="M13" i="10"/>
  <c r="D13" i="10"/>
  <c r="C13" i="10"/>
  <c r="B13" i="10"/>
  <c r="M12" i="10"/>
  <c r="N12" i="10" s="1"/>
  <c r="D12" i="10"/>
  <c r="C12" i="10"/>
  <c r="B12" i="10"/>
  <c r="M11" i="10"/>
  <c r="N11" i="10" s="1"/>
  <c r="D11" i="10"/>
  <c r="C11" i="10"/>
  <c r="B11" i="10"/>
  <c r="M10" i="10"/>
  <c r="N10" i="10" s="1"/>
  <c r="D10" i="10"/>
  <c r="C10" i="10"/>
  <c r="B10" i="10"/>
  <c r="M9" i="10"/>
  <c r="N9" i="10" s="1"/>
  <c r="D9" i="10"/>
  <c r="C9" i="10"/>
  <c r="B9" i="10"/>
  <c r="M8" i="10"/>
  <c r="N8" i="10" s="1"/>
  <c r="D8" i="10"/>
  <c r="C8" i="10"/>
  <c r="B8" i="10"/>
  <c r="M7" i="10"/>
  <c r="N7" i="10" s="1"/>
  <c r="L7" i="10"/>
  <c r="D7" i="10"/>
  <c r="C7" i="10"/>
  <c r="B7" i="10"/>
  <c r="M6" i="10"/>
  <c r="N6" i="10" s="1"/>
  <c r="L6" i="10"/>
  <c r="D6" i="10"/>
  <c r="C6" i="10"/>
  <c r="B6" i="10"/>
  <c r="M5" i="10"/>
  <c r="N5" i="10" s="1"/>
  <c r="L5" i="10"/>
  <c r="D5" i="10"/>
  <c r="C5" i="10"/>
  <c r="B5" i="10"/>
  <c r="M4" i="10"/>
  <c r="L4" i="10"/>
  <c r="D4" i="10"/>
  <c r="C4" i="10"/>
  <c r="B4" i="10"/>
  <c r="M3" i="10"/>
  <c r="N3" i="10" s="1"/>
  <c r="L3" i="10"/>
  <c r="D3" i="10"/>
  <c r="C3" i="10"/>
  <c r="B3" i="10"/>
  <c r="M2" i="10"/>
  <c r="N2" i="10" s="1"/>
  <c r="L2" i="10"/>
  <c r="D2" i="10"/>
  <c r="C2" i="10"/>
  <c r="B2" i="10"/>
  <c r="O18" i="10" l="1"/>
  <c r="O14" i="10"/>
  <c r="O15" i="10"/>
  <c r="O8" i="10"/>
  <c r="N4" i="10"/>
  <c r="O10" i="10" s="1"/>
  <c r="O12" i="10"/>
  <c r="O19" i="10"/>
  <c r="O13" i="10"/>
  <c r="O9" i="10"/>
  <c r="O17" i="10"/>
  <c r="O11" i="10"/>
  <c r="O16" i="10" l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N2" i="3" s="1"/>
  <c r="I3" i="3"/>
  <c r="I4" i="3"/>
  <c r="M2" i="3"/>
  <c r="M18" i="9" l="1"/>
  <c r="N18" i="9" s="1"/>
  <c r="M3" i="9"/>
  <c r="N3" i="9" s="1"/>
  <c r="M7" i="9"/>
  <c r="N7" i="9" s="1"/>
  <c r="M10" i="9"/>
  <c r="N10" i="9" s="1"/>
  <c r="M17" i="9"/>
  <c r="N17" i="9" s="1"/>
  <c r="M19" i="9"/>
  <c r="N19" i="9" s="1"/>
  <c r="M4" i="9"/>
  <c r="N4" i="9" s="1"/>
  <c r="M12" i="9"/>
  <c r="N12" i="9" s="1"/>
  <c r="M11" i="9"/>
  <c r="N11" i="9" s="1"/>
  <c r="M9" i="9"/>
  <c r="N9" i="9" s="1"/>
  <c r="M5" i="9"/>
  <c r="N5" i="9" s="1"/>
  <c r="M16" i="9"/>
  <c r="N16" i="9" s="1"/>
  <c r="M15" i="9"/>
  <c r="N15" i="9" s="1"/>
  <c r="M14" i="9"/>
  <c r="N14" i="9" s="1"/>
  <c r="M2" i="9"/>
  <c r="N2" i="9" s="1"/>
  <c r="M6" i="9"/>
  <c r="N6" i="9" s="1"/>
  <c r="O12" i="9" s="1"/>
  <c r="M13" i="9"/>
  <c r="N13" i="9" s="1"/>
  <c r="M8" i="9"/>
  <c r="N8" i="9" s="1"/>
  <c r="M6" i="1"/>
  <c r="N6" i="1" s="1"/>
  <c r="M12" i="1"/>
  <c r="N12" i="1" s="1"/>
  <c r="M13" i="1"/>
  <c r="N13" i="1" s="1"/>
  <c r="M14" i="1"/>
  <c r="N14" i="1" s="1"/>
  <c r="M3" i="1"/>
  <c r="N3" i="1" s="1"/>
  <c r="M16" i="1"/>
  <c r="N16" i="1" s="1"/>
  <c r="M17" i="1"/>
  <c r="N17" i="1" s="1"/>
  <c r="M18" i="1"/>
  <c r="N18" i="1" s="1"/>
  <c r="M11" i="1"/>
  <c r="N11" i="1" s="1"/>
  <c r="M4" i="1"/>
  <c r="N4" i="1" s="1"/>
  <c r="M7" i="1"/>
  <c r="N7" i="1" s="1"/>
  <c r="M5" i="1"/>
  <c r="M19" i="1"/>
  <c r="N19" i="1" s="1"/>
  <c r="M8" i="1"/>
  <c r="N8" i="1" s="1"/>
  <c r="M10" i="1"/>
  <c r="N10" i="1" s="1"/>
  <c r="M15" i="1"/>
  <c r="N15" i="1" s="1"/>
  <c r="M9" i="1"/>
  <c r="N9" i="1" s="1"/>
  <c r="M2" i="1"/>
  <c r="N2" i="1" s="1"/>
  <c r="N5" i="1"/>
  <c r="O8" i="9" l="1"/>
  <c r="O15" i="9"/>
  <c r="O9" i="9"/>
  <c r="O14" i="9"/>
  <c r="O19" i="9"/>
  <c r="O10" i="9"/>
  <c r="O16" i="9"/>
  <c r="O13" i="9"/>
  <c r="O11" i="9"/>
  <c r="O17" i="9"/>
  <c r="O18" i="9"/>
  <c r="O14" i="1"/>
  <c r="O16" i="1"/>
  <c r="O9" i="1"/>
  <c r="O17" i="1"/>
  <c r="O10" i="1"/>
  <c r="O13" i="1"/>
  <c r="O15" i="1"/>
  <c r="O8" i="1"/>
  <c r="O11" i="1"/>
  <c r="O18" i="1"/>
  <c r="O12" i="1"/>
  <c r="O19" i="1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<sst xmlns="http://schemas.openxmlformats.org/spreadsheetml/2006/main" count="264" uniqueCount="35">
  <si>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</si>
  <si>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</si>
  <si>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</si>
  <si>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</si>
  <si>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</si>
  <si>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</si>
  <si>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</si>
  <si>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</si>
  <si>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</si>
  <si>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</si>
  <si>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</si>
  <si>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</si>
  <si>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</si>
  <si>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</si>
  <si>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</si>
  <si>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</si>
  <si>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</si>
  <si>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</si>
  <si>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</si>
  <si>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</si>
  <si>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</si>
  <si>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</si>
  <si>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</si>
  <si>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</si>
  <si>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</si>
  <si>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User</t>
  </si>
  <si>
    <t>GENE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</si>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</sst>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-1.6171188328185646</c:v>
                </c:pt>
                <c:pt idx="1">
                  <c:v>-1.1348895080281001</c:v>
                </c:pt>
                <c:pt idx="2">
                  <c:v>-0.59986195284654265</c:v>
                </c:pt>
                <c:pt idx="3">
                  <c:v>-9.3588801690178136E-2</c:v>
                </c:pt>
                <c:pt idx="4">
                  <c:v>0.12843875411450839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43726</v>
      </c>
      <c r="B2" s="4" t="s">
        <v>25</v>
      </c>
      <c r="C2" s="4" t="s">
        <v>26</v>
      </c>
      <c r="D2" s="4" t="s">
        <v>4</v>
      </c>
      <c r="E2" s="4">
        <v>0</v>
      </c>
      <c r="F2" s="4">
        <v>0.1763641</v>
      </c>
      <c r="G2" s="4">
        <v>0.16216549999999999</v>
      </c>
      <c r="H2" s="4">
        <f t="shared" ref="H2:H7" si="0">AVERAGE(F2:G2)</f>
        <v>0.16926479999999999</v>
      </c>
      <c r="I2" s="4"/>
      <c r="J2" s="4"/>
      <c r="M2">
        <f>INTERCEPT($I$3:$I$7,$J$3:$J$7)</f>
        <v>-0.75311170846159248</v>
      </c>
      <c r="N2">
        <f>SLOPE($I$3:$I$7,$J$3:$J$7)</f>
        <v>0.96613374810954222</v>
      </c>
    </row>
    <row r="3" spans="1:14" x14ac:dyDescent="0.25">
      <c r="A3" s="5">
        <f>Blank!A$2</f>
        <v>43726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0.19498869999999999</v>
      </c>
      <c r="G3" s="4">
        <v>0.1918369</v>
      </c>
      <c r="H3" s="4">
        <f t="shared" si="0"/>
        <v>0.1934128</v>
      </c>
      <c r="I3" s="4">
        <f>LOG(H3-$H$2, 10)</f>
        <v>-1.6171188328185646</v>
      </c>
      <c r="J3" s="4">
        <f>LOG(E3/23, 10)</f>
        <v>-0.88460658129793046</v>
      </c>
    </row>
    <row r="4" spans="1:14" x14ac:dyDescent="0.25">
      <c r="A4" s="5">
        <f>Blank!A$2</f>
        <v>43726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0.24529400000000001</v>
      </c>
      <c r="G4" s="4">
        <v>0.23983779999999999</v>
      </c>
      <c r="H4" s="4">
        <f t="shared" si="0"/>
        <v>0.2425659</v>
      </c>
      <c r="I4" s="4">
        <f t="shared" ref="I4:I7" si="1">LOG(H4-$H$2, 10)</f>
        <v>-1.1348895080281001</v>
      </c>
      <c r="J4" s="4">
        <f t="shared" ref="J4:J7" si="2">LOG(E4/23, 10)</f>
        <v>-0.37316887913897728</v>
      </c>
    </row>
    <row r="5" spans="1:14" x14ac:dyDescent="0.25">
      <c r="A5" s="5">
        <f>Blank!A$2</f>
        <v>43726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0.42611120000000002</v>
      </c>
      <c r="G5" s="4">
        <v>0.41495539999999997</v>
      </c>
      <c r="H5" s="4">
        <f t="shared" si="0"/>
        <v>0.4205333</v>
      </c>
      <c r="I5" s="4">
        <f t="shared" si="1"/>
        <v>-0.59986195284654265</v>
      </c>
      <c r="J5" s="4">
        <f t="shared" si="2"/>
        <v>0.11248842805866237</v>
      </c>
    </row>
    <row r="6" spans="1:14" x14ac:dyDescent="0.25">
      <c r="A6" s="5">
        <f>Blank!A$2</f>
        <v>43726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0.97403810000000002</v>
      </c>
      <c r="G6" s="4">
        <v>0.97677420000000004</v>
      </c>
      <c r="H6" s="4">
        <f t="shared" si="0"/>
        <v>0.97540614999999997</v>
      </c>
      <c r="I6" s="4">
        <f t="shared" si="1"/>
        <v>-9.3588801690178136E-2</v>
      </c>
      <c r="J6" s="4">
        <f t="shared" si="2"/>
        <v>0.65530550328118731</v>
      </c>
    </row>
    <row r="7" spans="1:14" x14ac:dyDescent="0.25">
      <c r="A7" s="5">
        <f>Blank!A$2</f>
        <v>43726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1.4908680000000001</v>
      </c>
      <c r="G7" s="4">
        <v>1.535906</v>
      </c>
      <c r="H7" s="4">
        <f t="shared" si="0"/>
        <v>1.513387</v>
      </c>
      <c r="I7" s="4">
        <f t="shared" si="1"/>
        <v>0.12843875411450839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32</v>
      </c>
      <c r="F2" s="1" t="s">
        <v>23</v>
      </c>
      <c r="G2" s="1" t="s">
        <v>27</v>
      </c>
      <c r="H2" s="1" t="s">
        <v>21</v>
      </c>
      <c r="I2" s="1">
        <v>0.626799</v>
      </c>
      <c r="J2" s="1">
        <v>0.63131709999999996</v>
      </c>
      <c r="K2" s="1">
        <v>500</v>
      </c>
      <c r="L2" s="1">
        <f>50</f>
        <v>50</v>
      </c>
      <c r="M2" s="1">
        <f>10^((LOG(AVERAGE(I2:J2)-Blank!$H$2, 10)-Blank!$M$2)/Blank!$N$2) * K2</f>
        <v>1346.5270822271391</v>
      </c>
      <c r="N2" s="1">
        <f t="shared" ref="N2:N19" si="1">(L2/10^3 * M2)</f>
        <v>67.326354111356963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32</v>
      </c>
      <c r="F3" s="1" t="s">
        <v>23</v>
      </c>
      <c r="G3" s="1" t="s">
        <v>27</v>
      </c>
      <c r="H3" s="1" t="s">
        <v>21</v>
      </c>
      <c r="I3" s="1">
        <v>0.65531150000000005</v>
      </c>
      <c r="J3" s="1">
        <v>0.674844</v>
      </c>
      <c r="K3" s="1">
        <v>500</v>
      </c>
      <c r="L3" s="1">
        <f>50</f>
        <v>50</v>
      </c>
      <c r="M3" s="1">
        <f>10^((LOG(AVERAGE(I3:J3)-Blank!$H$2, 10)-Blank!$M$2)/Blank!$N$2) * K3</f>
        <v>1455.8564341477074</v>
      </c>
      <c r="N3" s="1">
        <f t="shared" si="1"/>
        <v>72.792821707385372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32</v>
      </c>
      <c r="F4" s="1" t="s">
        <v>23</v>
      </c>
      <c r="G4" s="1" t="s">
        <v>27</v>
      </c>
      <c r="H4" s="1" t="s">
        <v>21</v>
      </c>
      <c r="I4" s="1">
        <v>0.57781269999999996</v>
      </c>
      <c r="J4" s="1">
        <v>0.61589780000000005</v>
      </c>
      <c r="K4" s="1">
        <v>500</v>
      </c>
      <c r="L4" s="1">
        <f>50</f>
        <v>50</v>
      </c>
      <c r="M4" s="1">
        <f>10^((LOG(AVERAGE(I4:J4)-Blank!$H$2, 10)-Blank!$M$2)/Blank!$N$2) * K4</f>
        <v>1249.0364264749207</v>
      </c>
      <c r="N4" s="1">
        <f t="shared" si="1"/>
        <v>62.451821323746039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32</v>
      </c>
      <c r="F5" s="1" t="s">
        <v>23</v>
      </c>
      <c r="G5" s="1" t="s">
        <v>28</v>
      </c>
      <c r="H5" s="1" t="s">
        <v>29</v>
      </c>
      <c r="I5" s="1">
        <v>0.5715787</v>
      </c>
      <c r="J5" s="1">
        <v>0.53308279999999997</v>
      </c>
      <c r="K5" s="1">
        <v>500</v>
      </c>
      <c r="L5" s="1">
        <f>50</f>
        <v>50</v>
      </c>
      <c r="M5" s="1">
        <f>10^((LOG(AVERAGE(I5:J5)-Blank!$H$2, 10)-Blank!$M$2)/Blank!$N$2) * K5</f>
        <v>1114.6710006877624</v>
      </c>
      <c r="N5" s="1">
        <f t="shared" si="1"/>
        <v>55.733550034388124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32</v>
      </c>
      <c r="F6" s="1" t="s">
        <v>23</v>
      </c>
      <c r="G6" s="1" t="s">
        <v>28</v>
      </c>
      <c r="H6" s="1" t="s">
        <v>29</v>
      </c>
      <c r="I6" s="1">
        <v>0.52408650000000001</v>
      </c>
      <c r="J6" s="1">
        <v>0.53063300000000002</v>
      </c>
      <c r="K6" s="1">
        <v>500</v>
      </c>
      <c r="L6" s="1">
        <f>50</f>
        <v>50</v>
      </c>
      <c r="M6" s="1">
        <f>10^((LOG(AVERAGE(I6:J6)-Blank!$H$2, 10)-Blank!$M$2)/Blank!$N$2) * K6</f>
        <v>1039.5494404204678</v>
      </c>
      <c r="N6" s="1">
        <f t="shared" si="1"/>
        <v>51.977472021023395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32</v>
      </c>
      <c r="F7" s="1" t="s">
        <v>23</v>
      </c>
      <c r="G7" s="1" t="s">
        <v>28</v>
      </c>
      <c r="H7" s="1" t="s">
        <v>29</v>
      </c>
      <c r="I7" s="1">
        <v>0.49687759999999997</v>
      </c>
      <c r="J7" s="1">
        <v>0.48549029999999999</v>
      </c>
      <c r="K7" s="1">
        <v>500</v>
      </c>
      <c r="L7" s="1">
        <f>50</f>
        <v>50</v>
      </c>
      <c r="M7" s="1">
        <f>10^((LOG(AVERAGE(I7:J7)-Blank!$H$2, 10)-Blank!$M$2)/Blank!$N$2) * K7</f>
        <v>931.04891335577872</v>
      </c>
      <c r="N7" s="1">
        <f t="shared" si="1"/>
        <v>46.552445667788938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33</v>
      </c>
      <c r="F8" t="s">
        <v>23</v>
      </c>
      <c r="G8" t="s">
        <v>30</v>
      </c>
      <c r="H8" t="s">
        <v>21</v>
      </c>
      <c r="I8">
        <v>0.21877579999999999</v>
      </c>
      <c r="J8">
        <v>0.21261459999999999</v>
      </c>
      <c r="K8">
        <v>16</v>
      </c>
      <c r="L8">
        <v>100</v>
      </c>
      <c r="M8" s="4">
        <f>10^((LOG(AVERAGE(I8:J8)-Blank!$H$2, 10)-Blank!$M$2)/Blank!$N$2) * K8</f>
        <v>4.0151349521070552</v>
      </c>
      <c r="N8">
        <f t="shared" si="1"/>
        <v>0.40151349521070556</v>
      </c>
      <c r="O8">
        <f t="shared" ref="O8:O13" si="2">N8/(N2+N8+N14) * 100</f>
        <v>0.58603945444145022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33</v>
      </c>
      <c r="F9" t="s">
        <v>23</v>
      </c>
      <c r="G9" t="s">
        <v>30</v>
      </c>
      <c r="H9" t="s">
        <v>21</v>
      </c>
      <c r="I9">
        <v>0.22155159999999999</v>
      </c>
      <c r="J9">
        <v>0.21659610000000001</v>
      </c>
      <c r="K9">
        <v>16</v>
      </c>
      <c r="L9">
        <v>100</v>
      </c>
      <c r="M9" s="4">
        <f>10^((LOG(AVERAGE(I9:J9)-Blank!$H$2, 10)-Blank!$M$2)/Blank!$N$2) * K9</f>
        <v>4.3179271696227115</v>
      </c>
      <c r="N9">
        <f t="shared" si="1"/>
        <v>0.43179271696227117</v>
      </c>
      <c r="O9">
        <f t="shared" si="2"/>
        <v>0.5842047019743406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33</v>
      </c>
      <c r="F10" t="s">
        <v>23</v>
      </c>
      <c r="G10" t="s">
        <v>30</v>
      </c>
      <c r="H10" t="s">
        <v>21</v>
      </c>
      <c r="I10">
        <v>0.2426141</v>
      </c>
      <c r="J10">
        <v>0.22538349999999999</v>
      </c>
      <c r="K10">
        <v>16</v>
      </c>
      <c r="L10">
        <v>100</v>
      </c>
      <c r="M10" s="4">
        <f>10^((LOG(AVERAGE(I10:J10)-Blank!$H$2, 10)-Blank!$M$2)/Blank!$N$2) * K10</f>
        <v>5.6635588803948833</v>
      </c>
      <c r="N10">
        <f t="shared" si="1"/>
        <v>0.56635588803948833</v>
      </c>
      <c r="O10">
        <f t="shared" si="2"/>
        <v>0.88874580966963346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33</v>
      </c>
      <c r="F11" t="s">
        <v>23</v>
      </c>
      <c r="G11" t="s">
        <v>31</v>
      </c>
      <c r="H11" t="s">
        <v>29</v>
      </c>
      <c r="I11">
        <v>0.31157639999999998</v>
      </c>
      <c r="J11">
        <v>0.30418529999999999</v>
      </c>
      <c r="K11">
        <v>16</v>
      </c>
      <c r="L11">
        <v>100</v>
      </c>
      <c r="M11" s="4">
        <f>10^((LOG(AVERAGE(I11:J11)-Blank!$H$2, 10)-Blank!$M$2)/Blank!$N$2) * K11</f>
        <v>12.455523469550826</v>
      </c>
      <c r="N11">
        <f t="shared" si="1"/>
        <v>1.2455523469550827</v>
      </c>
      <c r="O11">
        <f t="shared" si="2"/>
        <v>2.0938583268089941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33</v>
      </c>
      <c r="F12" t="s">
        <v>23</v>
      </c>
      <c r="G12" t="s">
        <v>31</v>
      </c>
      <c r="H12" t="s">
        <v>29</v>
      </c>
      <c r="I12">
        <v>0.27168799999999999</v>
      </c>
      <c r="J12">
        <v>0.28078029999999998</v>
      </c>
      <c r="K12">
        <v>16</v>
      </c>
      <c r="L12">
        <v>100</v>
      </c>
      <c r="M12" s="4">
        <f>10^((LOG(AVERAGE(I12:J12)-Blank!$H$2, 10)-Blank!$M$2)/Blank!$N$2) * K12</f>
        <v>9.5249437263229542</v>
      </c>
      <c r="N12">
        <f t="shared" si="1"/>
        <v>0.95249437263229542</v>
      </c>
      <c r="O12">
        <f t="shared" si="2"/>
        <v>1.7313928276384978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33</v>
      </c>
      <c r="F13" t="s">
        <v>23</v>
      </c>
      <c r="G13" t="s">
        <v>31</v>
      </c>
      <c r="H13" t="s">
        <v>29</v>
      </c>
      <c r="I13">
        <v>0.24666930000000001</v>
      </c>
      <c r="J13">
        <v>0.24830730000000001</v>
      </c>
      <c r="K13">
        <v>16</v>
      </c>
      <c r="L13">
        <v>100</v>
      </c>
      <c r="M13" s="4">
        <f>10^((LOG(AVERAGE(I13:J13)-Blank!$H$2, 10)-Blank!$M$2)/Blank!$N$2) * K13</f>
        <v>6.8893107796042807</v>
      </c>
      <c r="N13">
        <f t="shared" si="1"/>
        <v>0.68893107796042807</v>
      </c>
      <c r="O13">
        <f t="shared" si="2"/>
        <v>1.4205246088283185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34</v>
      </c>
      <c r="F14" s="1" t="s">
        <v>23</v>
      </c>
      <c r="G14" s="1" t="s">
        <v>27</v>
      </c>
      <c r="H14" s="1" t="s">
        <v>21</v>
      </c>
      <c r="I14" s="1">
        <v>0.26217980000000002</v>
      </c>
      <c r="J14" s="1">
        <v>0.25386589999999998</v>
      </c>
      <c r="K14" s="1">
        <v>16</v>
      </c>
      <c r="L14" s="1">
        <v>100</v>
      </c>
      <c r="M14" s="1">
        <f>10^((LOG(AVERAGE(I14:J14)-Blank!$H$2, 10)-Blank!$M$2)/Blank!$N$2) * K14</f>
        <v>7.8518081836901521</v>
      </c>
      <c r="N14" s="1">
        <f t="shared" si="1"/>
        <v>0.78518081836901521</v>
      </c>
      <c r="O14" s="1">
        <f t="shared" ref="O14:O19" si="3">N14/(N2+N14) * 100</f>
        <v>1.1527868505373207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34</v>
      </c>
      <c r="F15" s="1" t="s">
        <v>23</v>
      </c>
      <c r="G15" s="1" t="s">
        <v>27</v>
      </c>
      <c r="H15" s="1" t="s">
        <v>21</v>
      </c>
      <c r="I15" s="1">
        <v>0.2495522</v>
      </c>
      <c r="J15" s="1">
        <v>0.24491019999999999</v>
      </c>
      <c r="K15" s="1">
        <v>16</v>
      </c>
      <c r="L15" s="1">
        <v>100</v>
      </c>
      <c r="M15" s="1">
        <f>10^((LOG(AVERAGE(I15:J15)-Blank!$H$2, 10)-Blank!$M$2)/Blank!$N$2) * K15</f>
        <v>6.8658750590253721</v>
      </c>
      <c r="N15" s="1">
        <f t="shared" si="1"/>
        <v>0.68658750590253725</v>
      </c>
      <c r="O15" s="1">
        <f t="shared" si="3"/>
        <v>0.9343944286617587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34</v>
      </c>
      <c r="F16" s="1" t="s">
        <v>23</v>
      </c>
      <c r="G16" s="1" t="s">
        <v>27</v>
      </c>
      <c r="H16" s="1" t="s">
        <v>21</v>
      </c>
      <c r="I16" s="1">
        <v>0.25193660000000001</v>
      </c>
      <c r="J16" s="1">
        <v>0.24702830000000001</v>
      </c>
      <c r="K16" s="1">
        <v>16</v>
      </c>
      <c r="L16" s="1">
        <v>100</v>
      </c>
      <c r="M16" s="1">
        <f>10^((LOG(AVERAGE(I16:J16)-Blank!$H$2, 10)-Blank!$M$2)/Blank!$N$2) * K16</f>
        <v>7.0711767877664649</v>
      </c>
      <c r="N16" s="1">
        <f t="shared" si="1"/>
        <v>0.70711767877664655</v>
      </c>
      <c r="O16" s="1">
        <f t="shared" si="3"/>
        <v>1.119584479955249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34</v>
      </c>
      <c r="F17" s="1" t="s">
        <v>23</v>
      </c>
      <c r="G17" s="1" t="s">
        <v>28</v>
      </c>
      <c r="H17" s="1" t="s">
        <v>29</v>
      </c>
      <c r="I17" s="1">
        <v>0.45868059999999999</v>
      </c>
      <c r="J17" s="1">
        <v>0.42476390000000003</v>
      </c>
      <c r="K17" s="1">
        <v>16</v>
      </c>
      <c r="L17" s="1">
        <v>100</v>
      </c>
      <c r="M17" s="1">
        <f>10^((LOG(AVERAGE(I17:J17)-Blank!$H$2, 10)-Blank!$M$2)/Blank!$N$2) * K17</f>
        <v>25.068872392288931</v>
      </c>
      <c r="N17" s="1">
        <f t="shared" si="1"/>
        <v>2.5068872392288934</v>
      </c>
      <c r="O17" s="1">
        <f t="shared" si="3"/>
        <v>4.3043757165685221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34</v>
      </c>
      <c r="F18" s="1" t="s">
        <v>23</v>
      </c>
      <c r="G18" s="1" t="s">
        <v>28</v>
      </c>
      <c r="H18" s="1" t="s">
        <v>29</v>
      </c>
      <c r="I18" s="1">
        <v>0.4074757</v>
      </c>
      <c r="J18" s="1">
        <v>0.3867255</v>
      </c>
      <c r="K18" s="1">
        <v>16</v>
      </c>
      <c r="L18" s="1">
        <v>100</v>
      </c>
      <c r="M18" s="1">
        <f>10^((LOG(AVERAGE(I18:J18)-Blank!$H$2, 10)-Blank!$M$2)/Blank!$N$2) * K18</f>
        <v>20.832205288888058</v>
      </c>
      <c r="N18" s="1">
        <f t="shared" si="1"/>
        <v>2.0832205288888059</v>
      </c>
      <c r="O18" s="1">
        <f t="shared" si="3"/>
        <v>3.8534847236103142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34</v>
      </c>
      <c r="F19" s="1" t="s">
        <v>23</v>
      </c>
      <c r="G19" s="1" t="s">
        <v>28</v>
      </c>
      <c r="H19" s="1" t="s">
        <v>29</v>
      </c>
      <c r="I19" s="1">
        <v>0.30263909999999999</v>
      </c>
      <c r="J19" s="1">
        <v>0.31557940000000001</v>
      </c>
      <c r="K19" s="1">
        <v>16</v>
      </c>
      <c r="L19" s="1">
        <v>100</v>
      </c>
      <c r="M19" s="1">
        <f>10^((LOG(AVERAGE(I19:J19)-Blank!$H$2, 10)-Blank!$M$2)/Blank!$N$2) * K19</f>
        <v>12.569789799338627</v>
      </c>
      <c r="N19" s="1">
        <f t="shared" si="1"/>
        <v>1.2569789799338629</v>
      </c>
      <c r="O19" s="1">
        <f t="shared" si="3"/>
        <v>2.6291447537713335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5" width="15" bestFit="1" customWidth="1"/>
    <col min="6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32</v>
      </c>
      <c r="F2" s="1" t="s">
        <v>24</v>
      </c>
      <c r="G2" s="1" t="s">
        <v>27</v>
      </c>
      <c r="H2" s="1" t="s">
        <v>21</v>
      </c>
      <c r="I2" s="1">
        <v>1.2538959999999999</v>
      </c>
      <c r="J2" s="1">
        <v>1.207935</v>
      </c>
      <c r="K2" s="1">
        <v>500</v>
      </c>
      <c r="L2" s="1">
        <f>50</f>
        <v>50</v>
      </c>
      <c r="M2" s="1">
        <f>10^((LOG(AVERAGE(I2:J2)-Blank!$H$2, 10)-Blank!$M$2)/Blank!$N$2) * K2</f>
        <v>3201.6453105132787</v>
      </c>
      <c r="N2" s="1">
        <f t="shared" ref="N2:N19" si="1">(L2/10^3 * M2)</f>
        <v>160.08226552566396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32</v>
      </c>
      <c r="F3" s="1" t="str">
        <f>$F$2</f>
        <v>Control</v>
      </c>
      <c r="G3" s="1" t="s">
        <v>27</v>
      </c>
      <c r="H3" s="1" t="s">
        <v>21</v>
      </c>
      <c r="I3" s="1">
        <v>0.95461430000000003</v>
      </c>
      <c r="J3" s="1">
        <v>0.95435669999999995</v>
      </c>
      <c r="K3" s="1">
        <v>500</v>
      </c>
      <c r="L3" s="1">
        <f>50</f>
        <v>50</v>
      </c>
      <c r="M3" s="1">
        <f>10^((LOG(AVERAGE(I3:J3)-Blank!$H$2, 10)-Blank!$M$2)/Blank!$N$2) * K3</f>
        <v>2343.1045544341446</v>
      </c>
      <c r="N3" s="1">
        <f t="shared" si="1"/>
        <v>117.15522772170723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32</v>
      </c>
      <c r="F4" s="1" t="str">
        <f t="shared" ref="F4:F19" si="2">$F$2</f>
        <v>Control</v>
      </c>
      <c r="G4" s="1" t="s">
        <v>27</v>
      </c>
      <c r="H4" s="1" t="s">
        <v>21</v>
      </c>
      <c r="I4" s="1">
        <v>0.90873990000000004</v>
      </c>
      <c r="J4" s="1">
        <v>0.95996210000000004</v>
      </c>
      <c r="K4" s="1">
        <v>500</v>
      </c>
      <c r="L4" s="1">
        <f>50</f>
        <v>50</v>
      </c>
      <c r="M4" s="1">
        <f>10^((LOG(AVERAGE(I4:J4)-Blank!$H$2, 10)-Blank!$M$2)/Blank!$N$2) * K4</f>
        <v>2280.9451749132054</v>
      </c>
      <c r="N4" s="1">
        <f t="shared" si="1"/>
        <v>114.04725874566027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32</v>
      </c>
      <c r="F5" s="1" t="str">
        <f t="shared" si="2"/>
        <v>Control</v>
      </c>
      <c r="G5" s="1" t="s">
        <v>28</v>
      </c>
      <c r="H5" s="1" t="s">
        <v>29</v>
      </c>
      <c r="I5" s="1">
        <v>0.8890671</v>
      </c>
      <c r="J5" s="1">
        <v>0.85035139999999998</v>
      </c>
      <c r="K5" s="1">
        <v>500</v>
      </c>
      <c r="L5" s="1">
        <f>50</f>
        <v>50</v>
      </c>
      <c r="M5" s="1">
        <f>10^((LOG(AVERAGE(I5:J5)-Blank!$H$2, 10)-Blank!$M$2)/Blank!$N$2) * K5</f>
        <v>2081.7776744903585</v>
      </c>
      <c r="N5" s="1">
        <f t="shared" si="1"/>
        <v>104.08888372451793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32</v>
      </c>
      <c r="F6" s="1" t="str">
        <f t="shared" si="2"/>
        <v>Control</v>
      </c>
      <c r="G6" s="1" t="s">
        <v>28</v>
      </c>
      <c r="H6" s="1" t="s">
        <v>29</v>
      </c>
      <c r="I6" s="1">
        <v>0.81566039999999995</v>
      </c>
      <c r="J6" s="1">
        <v>0.83765420000000002</v>
      </c>
      <c r="K6" s="1">
        <v>500</v>
      </c>
      <c r="L6" s="1">
        <f>50</f>
        <v>50</v>
      </c>
      <c r="M6" s="1">
        <f>10^((LOG(AVERAGE(I6:J6)-Blank!$H$2, 10)-Blank!$M$2)/Blank!$N$2) * K6</f>
        <v>1949.4841537190971</v>
      </c>
      <c r="N6" s="1">
        <f t="shared" si="1"/>
        <v>97.474207685954866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32</v>
      </c>
      <c r="F7" s="1" t="str">
        <f t="shared" si="2"/>
        <v>Control</v>
      </c>
      <c r="G7" s="1" t="s">
        <v>28</v>
      </c>
      <c r="H7" s="1" t="s">
        <v>29</v>
      </c>
      <c r="I7" s="1">
        <v>0.67774559999999995</v>
      </c>
      <c r="J7" s="1">
        <v>0.729298</v>
      </c>
      <c r="K7" s="1">
        <v>500</v>
      </c>
      <c r="L7" s="1">
        <f>50</f>
        <v>50</v>
      </c>
      <c r="M7" s="1">
        <f>10^((LOG(AVERAGE(I7:J7)-Blank!$H$2, 10)-Blank!$M$2)/Blank!$N$2) * K7</f>
        <v>1572.8516747968688</v>
      </c>
      <c r="N7" s="1">
        <f t="shared" si="1"/>
        <v>78.642583739843445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33</v>
      </c>
      <c r="F8" s="4" t="str">
        <f t="shared" si="2"/>
        <v>Control</v>
      </c>
      <c r="G8" t="s">
        <v>30</v>
      </c>
      <c r="H8" t="s">
        <v>21</v>
      </c>
      <c r="I8">
        <v>0.2334291</v>
      </c>
      <c r="J8">
        <v>0.22634180000000001</v>
      </c>
      <c r="K8">
        <v>16</v>
      </c>
      <c r="L8">
        <v>100</v>
      </c>
      <c r="M8" s="4">
        <f>10^((LOG(AVERAGE(I8:J8)-Blank!$H$2, 10)-Blank!$M$2)/Blank!$N$2) * K8</f>
        <v>5.2914918112731746</v>
      </c>
      <c r="N8">
        <f t="shared" si="1"/>
        <v>0.52914918112731746</v>
      </c>
      <c r="O8">
        <f t="shared" ref="O8:O13" si="3">N8/(N2+N8+N14) * 100</f>
        <v>0.32484942653363402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33</v>
      </c>
      <c r="F9" s="4" t="str">
        <f t="shared" si="2"/>
        <v>Control</v>
      </c>
      <c r="G9" t="s">
        <v>30</v>
      </c>
      <c r="H9" t="s">
        <v>21</v>
      </c>
      <c r="I9">
        <v>0.2091017</v>
      </c>
      <c r="J9">
        <v>0.21155769999999999</v>
      </c>
      <c r="K9">
        <v>16</v>
      </c>
      <c r="L9">
        <v>100</v>
      </c>
      <c r="M9" s="4">
        <f>10^((LOG(AVERAGE(I9:J9)-Blank!$H$2, 10)-Blank!$M$2)/Blank!$N$2) * K9</f>
        <v>3.5358923672677443</v>
      </c>
      <c r="N9">
        <f t="shared" si="1"/>
        <v>0.35358923672677445</v>
      </c>
      <c r="O9">
        <f t="shared" si="3"/>
        <v>0.29604674048856539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33</v>
      </c>
      <c r="F10" s="4" t="str">
        <f t="shared" si="2"/>
        <v>Control</v>
      </c>
      <c r="G10" t="s">
        <v>30</v>
      </c>
      <c r="H10" t="s">
        <v>21</v>
      </c>
      <c r="I10">
        <v>0.23145579999999999</v>
      </c>
      <c r="J10">
        <v>0.23084840000000001</v>
      </c>
      <c r="K10">
        <v>16</v>
      </c>
      <c r="L10">
        <v>100</v>
      </c>
      <c r="M10" s="4">
        <f>10^((LOG(AVERAGE(I10:J10)-Blank!$H$2, 10)-Blank!$M$2)/Blank!$N$2) * K10</f>
        <v>5.4059731956745161</v>
      </c>
      <c r="N10">
        <f t="shared" si="1"/>
        <v>0.54059731956745161</v>
      </c>
      <c r="O10">
        <f t="shared" si="3"/>
        <v>0.46633618065917937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33</v>
      </c>
      <c r="F11" s="4" t="str">
        <f t="shared" si="2"/>
        <v>Control</v>
      </c>
      <c r="G11" t="s">
        <v>31</v>
      </c>
      <c r="H11" t="s">
        <v>29</v>
      </c>
      <c r="I11">
        <v>0.37802340000000001</v>
      </c>
      <c r="J11">
        <v>0.36072949999999998</v>
      </c>
      <c r="K11">
        <v>16</v>
      </c>
      <c r="L11">
        <v>100</v>
      </c>
      <c r="M11" s="4">
        <f>10^((LOG(AVERAGE(I11:J11)-Blank!$H$2, 10)-Blank!$M$2)/Blank!$N$2) * K11</f>
        <v>18.214212951071328</v>
      </c>
      <c r="N11">
        <f t="shared" si="1"/>
        <v>1.8214212951071329</v>
      </c>
      <c r="O11">
        <f t="shared" si="3"/>
        <v>1.6483795374866261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33</v>
      </c>
      <c r="F12" s="4" t="str">
        <f t="shared" si="2"/>
        <v>Control</v>
      </c>
      <c r="G12" t="s">
        <v>31</v>
      </c>
      <c r="H12" t="s">
        <v>29</v>
      </c>
      <c r="I12">
        <v>0.31273220000000002</v>
      </c>
      <c r="J12">
        <v>0.3057628</v>
      </c>
      <c r="K12">
        <v>16</v>
      </c>
      <c r="L12">
        <v>100</v>
      </c>
      <c r="M12" s="4">
        <f>10^((LOG(AVERAGE(I12:J12)-Blank!$H$2, 10)-Blank!$M$2)/Blank!$N$2) * K12</f>
        <v>12.582652086154329</v>
      </c>
      <c r="N12">
        <f t="shared" si="1"/>
        <v>1.2582652086154331</v>
      </c>
      <c r="O12">
        <f t="shared" si="3"/>
        <v>1.2341365353298475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33</v>
      </c>
      <c r="F13" s="4" t="str">
        <f t="shared" si="2"/>
        <v>Control</v>
      </c>
      <c r="G13" t="s">
        <v>31</v>
      </c>
      <c r="H13" t="s">
        <v>29</v>
      </c>
      <c r="I13">
        <v>0.3950921</v>
      </c>
      <c r="J13">
        <v>0.34331070000000002</v>
      </c>
      <c r="K13">
        <v>16</v>
      </c>
      <c r="L13">
        <v>100</v>
      </c>
      <c r="M13" s="4">
        <f>10^((LOG(AVERAGE(I13:J13)-Blank!$H$2, 10)-Blank!$M$2)/Blank!$N$2) * K13</f>
        <v>18.197721599934521</v>
      </c>
      <c r="N13">
        <f t="shared" si="1"/>
        <v>1.8197721599934522</v>
      </c>
      <c r="O13">
        <f t="shared" si="3"/>
        <v>2.1850068193398844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34</v>
      </c>
      <c r="F14" s="1" t="str">
        <f t="shared" si="2"/>
        <v>Control</v>
      </c>
      <c r="G14" s="1" t="s">
        <v>27</v>
      </c>
      <c r="H14" s="1" t="s">
        <v>21</v>
      </c>
      <c r="I14" s="1">
        <v>0.42339830000000001</v>
      </c>
      <c r="J14" s="1">
        <v>0.41215160000000001</v>
      </c>
      <c r="K14" s="1">
        <v>16</v>
      </c>
      <c r="L14" s="1">
        <v>100</v>
      </c>
      <c r="M14" s="1">
        <f>10^((LOG(AVERAGE(I14:J14)-Blank!$H$2, 10)-Blank!$M$2)/Blank!$N$2) * K14</f>
        <v>22.791856472563815</v>
      </c>
      <c r="N14" s="1">
        <f t="shared" si="1"/>
        <v>2.2791856472563814</v>
      </c>
      <c r="O14" s="1">
        <f t="shared" ref="O14:O19" si="4">N14/(N2+N14) * 100</f>
        <v>1.4037726509533184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34</v>
      </c>
      <c r="F15" s="1" t="str">
        <f t="shared" si="2"/>
        <v>Control</v>
      </c>
      <c r="G15" s="1" t="s">
        <v>27</v>
      </c>
      <c r="H15" s="1" t="s">
        <v>21</v>
      </c>
      <c r="I15" s="1">
        <v>0.3816059</v>
      </c>
      <c r="J15" s="1">
        <v>0.3797816</v>
      </c>
      <c r="K15" s="1">
        <v>16</v>
      </c>
      <c r="L15" s="1">
        <v>100</v>
      </c>
      <c r="M15" s="1">
        <f>10^((LOG(AVERAGE(I15:J15)-Blank!$H$2, 10)-Blank!$M$2)/Blank!$N$2) * K15</f>
        <v>19.281463208261354</v>
      </c>
      <c r="N15" s="1">
        <f t="shared" si="1"/>
        <v>1.9281463208261354</v>
      </c>
      <c r="O15" s="1">
        <f t="shared" si="4"/>
        <v>1.6191566088289149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34</v>
      </c>
      <c r="F16" s="1" t="str">
        <f t="shared" si="2"/>
        <v>Control</v>
      </c>
      <c r="G16" s="1" t="s">
        <v>27</v>
      </c>
      <c r="H16" s="1" t="s">
        <v>21</v>
      </c>
      <c r="I16" s="1">
        <v>0.31764350000000002</v>
      </c>
      <c r="J16" s="1">
        <v>0.31765680000000002</v>
      </c>
      <c r="K16" s="1">
        <v>16</v>
      </c>
      <c r="L16" s="1">
        <v>100</v>
      </c>
      <c r="M16" s="1">
        <f>10^((LOG(AVERAGE(I16:J16)-Blank!$H$2, 10)-Blank!$M$2)/Blank!$N$2) * K16</f>
        <v>13.365225243344309</v>
      </c>
      <c r="N16" s="1">
        <f t="shared" si="1"/>
        <v>1.336522524334431</v>
      </c>
      <c r="O16" s="1">
        <f t="shared" si="4"/>
        <v>1.1583278946345215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34</v>
      </c>
      <c r="F17" s="1" t="str">
        <f t="shared" si="2"/>
        <v>Control</v>
      </c>
      <c r="G17" s="1" t="s">
        <v>28</v>
      </c>
      <c r="H17" s="1" t="s">
        <v>29</v>
      </c>
      <c r="I17" s="1">
        <v>0.67039669999999996</v>
      </c>
      <c r="J17" s="1">
        <v>0.64508089999999996</v>
      </c>
      <c r="K17" s="1">
        <v>16</v>
      </c>
      <c r="L17" s="1">
        <v>100</v>
      </c>
      <c r="M17" s="1">
        <f>10^((LOG(AVERAGE(I17:J17)-Blank!$H$2, 10)-Blank!$M$2)/Blank!$N$2) * K17</f>
        <v>45.873839946630632</v>
      </c>
      <c r="N17" s="1">
        <f t="shared" si="1"/>
        <v>4.587383994663063</v>
      </c>
      <c r="O17" s="1">
        <f t="shared" si="4"/>
        <v>4.2211460615456939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34</v>
      </c>
      <c r="F18" s="1" t="str">
        <f t="shared" si="2"/>
        <v>Control</v>
      </c>
      <c r="G18" s="1" t="s">
        <v>28</v>
      </c>
      <c r="H18" s="1" t="s">
        <v>29</v>
      </c>
      <c r="I18" s="1">
        <v>0.53370550000000005</v>
      </c>
      <c r="J18" s="1">
        <v>0.49938559999999999</v>
      </c>
      <c r="K18" s="1">
        <v>16</v>
      </c>
      <c r="L18" s="1">
        <v>100</v>
      </c>
      <c r="M18" s="1">
        <f>10^((LOG(AVERAGE(I18:J18)-Blank!$H$2, 10)-Blank!$M$2)/Blank!$N$2) * K18</f>
        <v>32.226327679597169</v>
      </c>
      <c r="N18" s="1">
        <f t="shared" si="1"/>
        <v>3.2226327679597171</v>
      </c>
      <c r="O18" s="1">
        <f t="shared" si="4"/>
        <v>3.2003315629695481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34</v>
      </c>
      <c r="F19" s="1" t="str">
        <f t="shared" si="2"/>
        <v>Control</v>
      </c>
      <c r="G19" s="1" t="s">
        <v>28</v>
      </c>
      <c r="H19" s="1" t="s">
        <v>29</v>
      </c>
      <c r="I19" s="1">
        <v>0.4803519</v>
      </c>
      <c r="J19" s="1">
        <v>0.46916459999999999</v>
      </c>
      <c r="K19" s="1">
        <v>16</v>
      </c>
      <c r="L19" s="1">
        <v>100</v>
      </c>
      <c r="M19" s="1">
        <f>10^((LOG(AVERAGE(I19:J19)-Blank!$H$2, 10)-Blank!$M$2)/Blank!$N$2) * K19</f>
        <v>28.221512186912783</v>
      </c>
      <c r="N19" s="1">
        <f t="shared" si="1"/>
        <v>2.8221512186912783</v>
      </c>
      <c r="O19" s="1">
        <f t="shared" si="4"/>
        <v>3.4642612169888531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43726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32</v>
      </c>
      <c r="F2" s="1" t="s">
        <v>17</v>
      </c>
      <c r="G2" s="1" t="s">
        <v>27</v>
      </c>
      <c r="H2" s="1" t="s">
        <v>21</v>
      </c>
      <c r="I2" s="1">
        <v>1.0355859999999999</v>
      </c>
      <c r="J2" s="1">
        <v>1.0118339999999999</v>
      </c>
      <c r="K2" s="1">
        <v>500</v>
      </c>
      <c r="L2" s="1">
        <f>50</f>
        <v>50</v>
      </c>
      <c r="M2" s="1">
        <f>10^((LOG(AVERAGE(I2:J2)-Blank!$H$2, 10)-Blank!$M$2)/Blank!$N$2) * K2</f>
        <v>2557.2332216466452</v>
      </c>
      <c r="N2" s="1">
        <f t="shared" ref="N2:N19" si="1">(L2/10^3 * M2)</f>
        <v>127.86166108233226</v>
      </c>
      <c r="O2" s="1"/>
    </row>
    <row r="3" spans="1:15" x14ac:dyDescent="0.25">
      <c r="A3" s="2">
        <f>Blank!A$2</f>
        <v>43726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32</v>
      </c>
      <c r="F3" s="1" t="s">
        <v>17</v>
      </c>
      <c r="G3" s="1" t="s">
        <v>27</v>
      </c>
      <c r="H3" s="1" t="s">
        <v>21</v>
      </c>
      <c r="I3" s="1">
        <v>1.1190910000000001</v>
      </c>
      <c r="J3" s="1">
        <v>1.106916</v>
      </c>
      <c r="K3" s="1">
        <v>500</v>
      </c>
      <c r="L3" s="1">
        <f>50</f>
        <v>50</v>
      </c>
      <c r="M3" s="1">
        <f>10^((LOG(AVERAGE(I3:J3)-Blank!$H$2, 10)-Blank!$M$2)/Blank!$N$2) * K3</f>
        <v>2834.3341956146328</v>
      </c>
      <c r="N3" s="1">
        <f t="shared" si="1"/>
        <v>141.71670978073163</v>
      </c>
      <c r="O3" s="1"/>
    </row>
    <row r="4" spans="1:15" x14ac:dyDescent="0.25">
      <c r="A4" s="2">
        <f>Blank!A$2</f>
        <v>43726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32</v>
      </c>
      <c r="F4" s="1" t="s">
        <v>17</v>
      </c>
      <c r="G4" s="1" t="s">
        <v>27</v>
      </c>
      <c r="H4" s="1" t="s">
        <v>21</v>
      </c>
      <c r="I4" s="1">
        <v>0.91001900000000002</v>
      </c>
      <c r="J4" s="1">
        <v>0.93138609999999999</v>
      </c>
      <c r="K4" s="1">
        <v>500</v>
      </c>
      <c r="L4" s="1">
        <f>50</f>
        <v>50</v>
      </c>
      <c r="M4" s="1">
        <f>10^((LOG(AVERAGE(I4:J4)-Blank!$H$2, 10)-Blank!$M$2)/Blank!$N$2) * K4</f>
        <v>2238.8420855179706</v>
      </c>
      <c r="N4" s="1">
        <f t="shared" si="1"/>
        <v>111.94210427589854</v>
      </c>
      <c r="O4" s="1"/>
    </row>
    <row r="5" spans="1:15" x14ac:dyDescent="0.25">
      <c r="A5" s="2">
        <f>Blank!A$2</f>
        <v>43726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32</v>
      </c>
      <c r="F5" s="1" t="s">
        <v>17</v>
      </c>
      <c r="G5" s="1" t="s">
        <v>28</v>
      </c>
      <c r="H5" s="1" t="s">
        <v>29</v>
      </c>
      <c r="I5" s="1">
        <v>0.92741660000000004</v>
      </c>
      <c r="J5" s="1">
        <v>0.89808770000000004</v>
      </c>
      <c r="K5" s="1">
        <v>500</v>
      </c>
      <c r="L5" s="1">
        <f>50</f>
        <v>50</v>
      </c>
      <c r="M5" s="1">
        <f>10^((LOG(AVERAGE(I5:J5)-Blank!$H$2, 10)-Blank!$M$2)/Blank!$N$2) * K5</f>
        <v>2214.3288090892597</v>
      </c>
      <c r="N5" s="1">
        <f t="shared" si="1"/>
        <v>110.716440454463</v>
      </c>
      <c r="O5" s="1"/>
    </row>
    <row r="6" spans="1:15" x14ac:dyDescent="0.25">
      <c r="A6" s="2">
        <f>Blank!A$2</f>
        <v>43726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32</v>
      </c>
      <c r="F6" s="1" t="s">
        <v>17</v>
      </c>
      <c r="G6" s="1" t="s">
        <v>28</v>
      </c>
      <c r="H6" s="1" t="s">
        <v>29</v>
      </c>
      <c r="I6" s="1">
        <v>0.88691779999999998</v>
      </c>
      <c r="J6" s="1">
        <v>0.93771780000000005</v>
      </c>
      <c r="K6" s="1">
        <v>500</v>
      </c>
      <c r="L6" s="1">
        <f>50</f>
        <v>50</v>
      </c>
      <c r="M6" s="1">
        <f>10^((LOG(AVERAGE(I6:J6)-Blank!$H$2, 10)-Blank!$M$2)/Blank!$N$2) * K6</f>
        <v>2212.9898520212132</v>
      </c>
      <c r="N6" s="1">
        <f t="shared" si="1"/>
        <v>110.64949260106067</v>
      </c>
      <c r="O6" s="1"/>
    </row>
    <row r="7" spans="1:15" x14ac:dyDescent="0.25">
      <c r="A7" s="2">
        <f>Blank!A$2</f>
        <v>43726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32</v>
      </c>
      <c r="F7" s="1" t="s">
        <v>17</v>
      </c>
      <c r="G7" s="1" t="s">
        <v>28</v>
      </c>
      <c r="H7" s="1" t="s">
        <v>29</v>
      </c>
      <c r="I7" s="1">
        <v>0.64143209999999995</v>
      </c>
      <c r="J7" s="1">
        <v>0.6448644</v>
      </c>
      <c r="K7" s="1">
        <v>500</v>
      </c>
      <c r="L7" s="1">
        <f>50</f>
        <v>50</v>
      </c>
      <c r="M7" s="1">
        <f>10^((LOG(AVERAGE(I7:J7)-Blank!$H$2, 10)-Blank!$M$2)/Blank!$N$2) * K7</f>
        <v>1389.2600778962981</v>
      </c>
      <c r="N7" s="1">
        <f t="shared" si="1"/>
        <v>69.463003894814904</v>
      </c>
      <c r="O7" s="1"/>
    </row>
    <row r="8" spans="1:15" x14ac:dyDescent="0.25">
      <c r="A8" s="5">
        <f>Blank!A$2</f>
        <v>43726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33</v>
      </c>
      <c r="F8" t="s">
        <v>17</v>
      </c>
      <c r="G8" t="s">
        <v>30</v>
      </c>
      <c r="H8" t="s">
        <v>21</v>
      </c>
      <c r="I8">
        <v>0.2401431</v>
      </c>
      <c r="J8">
        <v>0.23591519999999999</v>
      </c>
      <c r="K8">
        <v>16</v>
      </c>
      <c r="L8">
        <v>100</v>
      </c>
      <c r="M8" s="4">
        <f>10^((LOG(AVERAGE(I8:J8)-Blank!$H$2, 10)-Blank!$M$2)/Blank!$N$2) * K8</f>
        <v>6.0289238751467114</v>
      </c>
      <c r="N8">
        <f t="shared" si="1"/>
        <v>0.60289238751467122</v>
      </c>
      <c r="O8">
        <f t="shared" ref="O8:O13" si="2">N8/(N2+N8+N14) * 100</f>
        <v>0.46367027872035632</v>
      </c>
    </row>
    <row r="9" spans="1:15" x14ac:dyDescent="0.25">
      <c r="A9" s="5">
        <f>Blank!A$2</f>
        <v>43726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33</v>
      </c>
      <c r="F9" t="s">
        <v>17</v>
      </c>
      <c r="G9" t="s">
        <v>30</v>
      </c>
      <c r="H9" t="s">
        <v>21</v>
      </c>
      <c r="I9">
        <v>0.2476005</v>
      </c>
      <c r="J9">
        <v>0.24172689999999999</v>
      </c>
      <c r="K9">
        <v>16</v>
      </c>
      <c r="L9">
        <v>100</v>
      </c>
      <c r="M9" s="4">
        <f>10^((LOG(AVERAGE(I9:J9)-Blank!$H$2, 10)-Blank!$M$2)/Blank!$N$2) * K9</f>
        <v>6.6319869299112977</v>
      </c>
      <c r="N9">
        <f t="shared" si="1"/>
        <v>0.66319869299112977</v>
      </c>
      <c r="O9">
        <f t="shared" si="2"/>
        <v>0.46121745190027252</v>
      </c>
    </row>
    <row r="10" spans="1:15" x14ac:dyDescent="0.25">
      <c r="A10" s="5">
        <f>Blank!A$2</f>
        <v>43726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33</v>
      </c>
      <c r="F10" t="s">
        <v>17</v>
      </c>
      <c r="G10" t="s">
        <v>30</v>
      </c>
      <c r="H10" t="s">
        <v>21</v>
      </c>
      <c r="I10">
        <v>0.22331280000000001</v>
      </c>
      <c r="J10">
        <v>0.22508300000000001</v>
      </c>
      <c r="K10">
        <v>16</v>
      </c>
      <c r="L10">
        <v>100</v>
      </c>
      <c r="M10" s="4">
        <f>10^((LOG(AVERAGE(I10:J10)-Blank!$H$2, 10)-Blank!$M$2)/Blank!$N$2) * K10</f>
        <v>4.7785027125304396</v>
      </c>
      <c r="N10">
        <f t="shared" si="1"/>
        <v>0.47785027125304397</v>
      </c>
      <c r="O10">
        <f t="shared" si="2"/>
        <v>0.41996869323451325</v>
      </c>
    </row>
    <row r="11" spans="1:15" x14ac:dyDescent="0.25">
      <c r="A11" s="5">
        <f>Blank!A$2</f>
        <v>43726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33</v>
      </c>
      <c r="F11" t="s">
        <v>17</v>
      </c>
      <c r="G11" t="s">
        <v>31</v>
      </c>
      <c r="H11" t="s">
        <v>29</v>
      </c>
      <c r="I11">
        <v>0.39683059999999998</v>
      </c>
      <c r="J11">
        <v>0.38964880000000002</v>
      </c>
      <c r="K11">
        <v>16</v>
      </c>
      <c r="L11">
        <v>100</v>
      </c>
      <c r="M11" s="4">
        <f>10^((LOG(AVERAGE(I11:J11)-Blank!$H$2, 10)-Blank!$M$2)/Blank!$N$2) * K11</f>
        <v>20.466917744195115</v>
      </c>
      <c r="N11">
        <f t="shared" si="1"/>
        <v>2.0466917744195117</v>
      </c>
      <c r="O11">
        <f t="shared" si="2"/>
        <v>1.7699010931560386</v>
      </c>
    </row>
    <row r="12" spans="1:15" x14ac:dyDescent="0.25">
      <c r="A12" s="5">
        <f>Blank!A$2</f>
        <v>43726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33</v>
      </c>
      <c r="F12" t="s">
        <v>17</v>
      </c>
      <c r="G12" t="s">
        <v>31</v>
      </c>
      <c r="H12" t="s">
        <v>29</v>
      </c>
      <c r="I12">
        <v>0.39607439999999999</v>
      </c>
      <c r="J12">
        <v>0.38472200000000001</v>
      </c>
      <c r="K12">
        <v>16</v>
      </c>
      <c r="L12">
        <v>100</v>
      </c>
      <c r="M12" s="4">
        <f>10^((LOG(AVERAGE(I12:J12)-Blank!$H$2, 10)-Blank!$M$2)/Blank!$N$2) * K12</f>
        <v>20.198218450268179</v>
      </c>
      <c r="N12">
        <f t="shared" si="1"/>
        <v>2.0198218450268182</v>
      </c>
      <c r="O12">
        <f t="shared" si="2"/>
        <v>1.7334560609271681</v>
      </c>
    </row>
    <row r="13" spans="1:15" x14ac:dyDescent="0.25">
      <c r="A13" s="5">
        <f>Blank!A$2</f>
        <v>43726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33</v>
      </c>
      <c r="F13" t="s">
        <v>17</v>
      </c>
      <c r="G13" t="s">
        <v>31</v>
      </c>
      <c r="H13" t="s">
        <v>29</v>
      </c>
      <c r="I13">
        <v>0.32620710000000003</v>
      </c>
      <c r="J13">
        <v>0.3172896</v>
      </c>
      <c r="K13">
        <v>16</v>
      </c>
      <c r="L13">
        <v>100</v>
      </c>
      <c r="M13" s="4">
        <f>10^((LOG(AVERAGE(I13:J13)-Blank!$H$2, 10)-Blank!$M$2)/Blank!$N$2) * K13</f>
        <v>13.747476996967302</v>
      </c>
      <c r="N13">
        <f t="shared" si="1"/>
        <v>1.3747476996967303</v>
      </c>
      <c r="O13">
        <f t="shared" si="2"/>
        <v>1.8858250814996158</v>
      </c>
    </row>
    <row r="14" spans="1:15" x14ac:dyDescent="0.25">
      <c r="A14" s="2">
        <f>Blank!A$2</f>
        <v>43726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34</v>
      </c>
      <c r="F14" s="1" t="s">
        <v>17</v>
      </c>
      <c r="G14" s="1" t="s">
        <v>27</v>
      </c>
      <c r="H14" s="1" t="s">
        <v>21</v>
      </c>
      <c r="I14" s="1">
        <v>0.34146710000000002</v>
      </c>
      <c r="J14" s="1">
        <v>0.34197699999999998</v>
      </c>
      <c r="K14" s="1">
        <v>16</v>
      </c>
      <c r="L14" s="1">
        <v>100</v>
      </c>
      <c r="M14" s="1">
        <f>10^((LOG(AVERAGE(I14:J14)-Blank!$H$2, 10)-Blank!$M$2)/Blank!$N$2) * K14</f>
        <v>15.615480906287832</v>
      </c>
      <c r="N14" s="1">
        <f t="shared" si="1"/>
        <v>1.5615480906287833</v>
      </c>
      <c r="O14" s="1">
        <f t="shared" ref="O14:O19" si="3">N14/(N2+N14) * 100</f>
        <v>1.2065440971579773</v>
      </c>
    </row>
    <row r="15" spans="1:15" x14ac:dyDescent="0.25">
      <c r="A15" s="2">
        <f>Blank!A$2</f>
        <v>43726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34</v>
      </c>
      <c r="F15" s="1" t="s">
        <v>17</v>
      </c>
      <c r="G15" s="1" t="s">
        <v>27</v>
      </c>
      <c r="H15" s="1" t="s">
        <v>21</v>
      </c>
      <c r="I15" s="1">
        <v>0.33414460000000001</v>
      </c>
      <c r="J15" s="1">
        <v>0.31757930000000001</v>
      </c>
      <c r="K15" s="1">
        <v>16</v>
      </c>
      <c r="L15" s="1">
        <v>100</v>
      </c>
      <c r="M15" s="1">
        <f>10^((LOG(AVERAGE(I15:J15)-Blank!$H$2, 10)-Blank!$M$2)/Blank!$N$2) * K15</f>
        <v>14.131527512308164</v>
      </c>
      <c r="N15" s="1">
        <f t="shared" si="1"/>
        <v>1.4131527512308164</v>
      </c>
      <c r="O15" s="1">
        <f t="shared" si="3"/>
        <v>0.98732209074486044</v>
      </c>
    </row>
    <row r="16" spans="1:15" x14ac:dyDescent="0.25">
      <c r="A16" s="2">
        <f>Blank!A$2</f>
        <v>43726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34</v>
      </c>
      <c r="F16" s="1" t="s">
        <v>17</v>
      </c>
      <c r="G16" s="1" t="s">
        <v>27</v>
      </c>
      <c r="H16" s="1" t="s">
        <v>21</v>
      </c>
      <c r="I16" s="1">
        <v>0.31845630000000003</v>
      </c>
      <c r="J16" s="1">
        <v>0.32239380000000001</v>
      </c>
      <c r="K16" s="1">
        <v>16</v>
      </c>
      <c r="L16" s="1">
        <v>100</v>
      </c>
      <c r="M16" s="1">
        <f>10^((LOG(AVERAGE(I16:J16)-Blank!$H$2, 10)-Blank!$M$2)/Blank!$N$2) * K16</f>
        <v>13.624008881401608</v>
      </c>
      <c r="N16" s="1">
        <f t="shared" si="1"/>
        <v>1.3624008881401608</v>
      </c>
      <c r="O16" s="1">
        <f t="shared" si="3"/>
        <v>1.2024242868081192</v>
      </c>
    </row>
    <row r="17" spans="1:15" x14ac:dyDescent="0.25">
      <c r="A17" s="2">
        <f>Blank!A$2</f>
        <v>43726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34</v>
      </c>
      <c r="F17" s="1" t="s">
        <v>17</v>
      </c>
      <c r="G17" s="1" t="s">
        <v>28</v>
      </c>
      <c r="H17" s="1" t="s">
        <v>29</v>
      </c>
      <c r="I17" s="1">
        <v>0.49203330000000001</v>
      </c>
      <c r="J17" s="1">
        <v>0.46866619999999998</v>
      </c>
      <c r="K17" s="1">
        <v>16</v>
      </c>
      <c r="L17" s="1">
        <v>100</v>
      </c>
      <c r="M17" s="1">
        <f>10^((LOG(AVERAGE(I17:J17)-Blank!$H$2, 10)-Blank!$M$2)/Blank!$N$2) * K17</f>
        <v>28.75633255459196</v>
      </c>
      <c r="N17" s="1">
        <f t="shared" si="1"/>
        <v>2.8756332554591961</v>
      </c>
      <c r="O17" s="1">
        <f t="shared" si="3"/>
        <v>2.5315439374781055</v>
      </c>
    </row>
    <row r="18" spans="1:15" x14ac:dyDescent="0.25">
      <c r="A18" s="2">
        <f>Blank!A$2</f>
        <v>43726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34</v>
      </c>
      <c r="F18" s="1" t="s">
        <v>17</v>
      </c>
      <c r="G18" s="1" t="s">
        <v>28</v>
      </c>
      <c r="H18" s="1" t="s">
        <v>29</v>
      </c>
      <c r="I18" s="1">
        <v>0.58517989999999998</v>
      </c>
      <c r="J18" s="1">
        <v>0.57826979999999994</v>
      </c>
      <c r="K18" s="1">
        <v>16</v>
      </c>
      <c r="L18" s="1">
        <v>100</v>
      </c>
      <c r="M18" s="1">
        <f>10^((LOG(AVERAGE(I18:J18)-Blank!$H$2, 10)-Blank!$M$2)/Blank!$N$2) * K18</f>
        <v>38.506187990899306</v>
      </c>
      <c r="N18" s="1">
        <f t="shared" si="1"/>
        <v>3.850618799089931</v>
      </c>
      <c r="O18" s="1">
        <f t="shared" si="3"/>
        <v>3.3629825787967458</v>
      </c>
    </row>
    <row r="19" spans="1:15" x14ac:dyDescent="0.25">
      <c r="A19" s="2">
        <f>Blank!A$2</f>
        <v>43726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34</v>
      </c>
      <c r="F19" s="1" t="s">
        <v>17</v>
      </c>
      <c r="G19" s="1" t="s">
        <v>28</v>
      </c>
      <c r="H19" s="1" t="s">
        <v>29</v>
      </c>
      <c r="I19" s="1">
        <v>0.39259189999999999</v>
      </c>
      <c r="J19" s="1">
        <v>0.39696599999999999</v>
      </c>
      <c r="K19" s="1">
        <v>16</v>
      </c>
      <c r="L19" s="1">
        <v>100</v>
      </c>
      <c r="M19" s="1">
        <f>10^((LOG(AVERAGE(I19:J19)-Blank!$H$2, 10)-Blank!$M$2)/Blank!$N$2) * K19</f>
        <v>20.612523048068336</v>
      </c>
      <c r="N19" s="1">
        <f t="shared" si="1"/>
        <v>2.0612523048068336</v>
      </c>
      <c r="O19" s="1">
        <f t="shared" si="3"/>
        <v>2.8818926813498758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2020-06-30T10:46:11Z</dcterms:modified>
</cp:coreProperties>
</file>