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Profils\mcanouil\Downloads\"/>
    </mc:Choice>
  </mc:AlternateContent>
  <bookViews>
    <workbookView xWindow="0" yWindow="0" windowWidth="28800" windowHeight="11400"/>
  </bookViews>
  <sheets>
    <sheet name="Blank" sheetId="3" r:id="rId1"/>
    <sheet name="NAME" sheetId="10" r:id="rId2"/>
  </sheets>
  <definedNames>
    <definedName name="_xlchart.0" hidden="1">NAME!$G$11:$G$25</definedName>
    <definedName name="_xlchart.1" hidden="1">NAME!$O$11:$O$25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7" i="10" l="1"/>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D3" i="10"/>
  <c r="D4" i="10"/>
  <c r="D5" i="10"/>
  <c r="D6" i="10"/>
  <c r="D7" i="10"/>
  <c r="D8" i="10"/>
  <c r="D9" i="10"/>
  <c r="D10" i="10"/>
  <c r="D11" i="10"/>
  <c r="D12" i="10"/>
  <c r="D13" i="10"/>
  <c r="D14" i="10"/>
  <c r="D15" i="10"/>
  <c r="D16" i="10"/>
  <c r="D17" i="10"/>
  <c r="D18" i="10"/>
  <c r="D19" i="10"/>
  <c r="D20" i="10"/>
  <c r="D21" i="10"/>
  <c r="D22" i="10"/>
  <c r="D23" i="10"/>
  <c r="D24" i="10"/>
  <c r="D25" i="10"/>
  <c r="D26" i="10"/>
  <c r="D28" i="10"/>
  <c r="O28" i="10"/>
  <c r="O21" i="10"/>
  <c r="O22" i="10"/>
  <c r="O23" i="10"/>
  <c r="O24" i="10"/>
  <c r="O25" i="10"/>
  <c r="O26" i="10"/>
  <c r="O27" i="10"/>
  <c r="O12" i="10"/>
  <c r="O13" i="10"/>
  <c r="O14" i="10"/>
  <c r="O15" i="10"/>
  <c r="O16" i="10"/>
  <c r="O17" i="10"/>
  <c r="O18" i="10"/>
  <c r="O19" i="10"/>
  <c r="O11" i="10"/>
  <c r="N27" i="10"/>
  <c r="N16" i="10"/>
  <c r="N6" i="10"/>
  <c r="M28" i="10"/>
  <c r="N28" i="10" s="1"/>
  <c r="M27" i="10"/>
  <c r="N26" i="10"/>
  <c r="M26" i="10"/>
  <c r="M19" i="10"/>
  <c r="N19" i="10" s="1"/>
  <c r="M18" i="10"/>
  <c r="N18" i="10" s="1"/>
  <c r="M17" i="10"/>
  <c r="N17" i="10" s="1"/>
  <c r="M10" i="10"/>
  <c r="L10" i="10"/>
  <c r="N10" i="10" s="1"/>
  <c r="M9" i="10"/>
  <c r="N9" i="10" s="1"/>
  <c r="L9" i="10"/>
  <c r="M8" i="10"/>
  <c r="N8" i="10" s="1"/>
  <c r="L8" i="10"/>
  <c r="L7" i="10" l="1"/>
  <c r="L6" i="10"/>
  <c r="L5" i="10"/>
  <c r="L4" i="10"/>
  <c r="L3" i="10"/>
  <c r="L2" i="10"/>
  <c r="D2" i="10"/>
  <c r="C2" i="10"/>
  <c r="B2" i="10"/>
  <c r="A2" i="3" l="1"/>
  <c r="B4" i="3"/>
  <c r="C4" i="3"/>
  <c r="B5" i="3"/>
  <c r="C5" i="3"/>
  <c r="B6" i="3"/>
  <c r="C6" i="3"/>
  <c r="B7" i="3"/>
  <c r="C7" i="3"/>
  <c r="C3" i="3"/>
  <c r="B3" i="3"/>
  <c r="A3" i="10" l="1"/>
  <c r="A7" i="10"/>
  <c r="A11" i="10"/>
  <c r="A15" i="10"/>
  <c r="A19" i="10"/>
  <c r="A23" i="10"/>
  <c r="A27" i="10"/>
  <c r="A4" i="10"/>
  <c r="A8" i="10"/>
  <c r="A12" i="10"/>
  <c r="A16" i="10"/>
  <c r="A20" i="10"/>
  <c r="A24" i="10"/>
  <c r="A28" i="10"/>
  <c r="A10" i="10"/>
  <c r="A18" i="10"/>
  <c r="A26" i="10"/>
  <c r="A5" i="10"/>
  <c r="A9" i="10"/>
  <c r="A13" i="10"/>
  <c r="A17" i="10"/>
  <c r="A21" i="10"/>
  <c r="A25" i="10"/>
  <c r="A6" i="10"/>
  <c r="A14" i="10"/>
  <c r="A22" i="10"/>
  <c r="A6" i="3"/>
  <c r="A2" i="10"/>
  <c r="A3" i="3"/>
  <c r="A4" i="3"/>
  <c r="A7" i="3"/>
  <c r="A5" i="3"/>
  <c r="J4" i="3"/>
  <c r="J5" i="3"/>
  <c r="J6" i="3"/>
  <c r="J7" i="3"/>
  <c r="J3" i="3"/>
  <c r="H3" i="3" l="1"/>
  <c r="H4" i="3" l="1"/>
  <c r="H5" i="3"/>
  <c r="H6" i="3"/>
  <c r="H7" i="3"/>
  <c r="H2" i="3"/>
  <c r="I7" i="3" l="1"/>
  <c r="I6" i="3"/>
  <c r="I5" i="3"/>
  <c r="N2" i="3" s="1"/>
  <c r="I3" i="3"/>
  <c r="I4" i="3"/>
  <c r="M2" i="3"/>
  <c r="M20" i="10" s="1"/>
  <c r="N20" i="10" s="1"/>
  <c r="M11" i="10" l="1"/>
  <c r="N11" i="10" s="1"/>
  <c r="M23" i="10"/>
  <c r="N23" i="10" s="1"/>
  <c r="M24" i="10"/>
  <c r="N24" i="10" s="1"/>
  <c r="M25" i="10"/>
  <c r="N25" i="10" s="1"/>
  <c r="M12" i="10"/>
  <c r="N12" i="10" s="1"/>
  <c r="M3" i="10"/>
  <c r="N3" i="10" s="1"/>
  <c r="M14" i="10"/>
  <c r="N14" i="10" s="1"/>
  <c r="M4" i="10"/>
  <c r="N4" i="10" s="1"/>
  <c r="M2" i="10"/>
  <c r="N2" i="10" s="1"/>
  <c r="O20" i="10" s="1"/>
  <c r="M21" i="10"/>
  <c r="N21" i="10" s="1"/>
  <c r="M6" i="10"/>
  <c r="M15" i="10"/>
  <c r="N15" i="10" s="1"/>
  <c r="M7" i="10"/>
  <c r="N7" i="10" s="1"/>
  <c r="M5" i="10"/>
  <c r="N5" i="10" s="1"/>
  <c r="M22" i="10"/>
  <c r="N22" i="10" s="1"/>
  <c r="M13" i="10"/>
  <c r="N13" i="10" s="1"/>
  <c r="M16" i="10"/>
</calcChain>
</file>

<file path=xl/comments1.xml><?xml version="1.0" encoding="utf-8"?>
<comments xmlns="http://schemas.openxmlformats.org/spreadsheetml/2006/main">
  <authors>
    <author>Mickaël Canouil</author>
  </authors>
  <commentList>
    <comment ref="A1" authorId="0" shapeId="0">
      <text>
        <r>
          <rPr>
            <b/>
            <sz val="9"/>
            <color indexed="81"/>
            <rFont val="Tahoma"/>
            <charset val="1"/>
          </rPr>
          <t>Mickaël Canouil:</t>
        </r>
        <r>
          <rPr>
            <sz val="9"/>
            <color indexed="81"/>
            <rFont val="Tahoma"/>
            <charset val="1"/>
          </rPr>
          <t xml:space="preserve">
Date at which the experiment (Optical Density measures).</t>
        </r>
      </text>
    </comment>
    <comment ref="B1" authorId="0" shapeId="0">
      <text>
        <r>
          <rPr>
            <b/>
            <sz val="9"/>
            <color indexed="81"/>
            <rFont val="Tahoma"/>
            <charset val="1"/>
          </rPr>
          <t>Mickaël Canouil:</t>
        </r>
        <r>
          <rPr>
            <sz val="9"/>
            <color indexed="81"/>
            <rFont val="Tahoma"/>
            <charset val="1"/>
          </rPr>
          <t xml:space="preserve">
Unique name or id to allow correction for operator in the analyses.</t>
        </r>
      </text>
    </comment>
    <comment ref="C1" authorId="0" shapeId="0">
      <text>
        <r>
          <rPr>
            <b/>
            <sz val="9"/>
            <color indexed="81"/>
            <rFont val="Tahoma"/>
            <charset val="1"/>
          </rPr>
          <t>Mickaël Canouil:</t>
        </r>
        <r>
          <rPr>
            <sz val="9"/>
            <color indexed="81"/>
            <rFont val="Tahoma"/>
            <charset val="1"/>
          </rPr>
          <t xml:space="preserve">
Unique name for the project, i.e., a name allowing to group different experiments which should be analysed together.</t>
        </r>
      </text>
    </comment>
    <comment ref="E1" authorId="0" shapeId="0">
      <text>
        <r>
          <rPr>
            <b/>
            <sz val="9"/>
            <color indexed="81"/>
            <rFont val="Tahoma"/>
            <charset val="1"/>
          </rPr>
          <t>Mickaël Canouil:</t>
        </r>
        <r>
          <rPr>
            <sz val="9"/>
            <color indexed="81"/>
            <rFont val="Tahoma"/>
            <charset val="1"/>
          </rPr>
          <t xml:space="preserve">
The concentrations of insulin used to established the blank curve.
Could use more or less points.</t>
        </r>
      </text>
    </comment>
    <comment ref="F1" authorId="0" shapeId="0">
      <text>
        <r>
          <rPr>
            <b/>
            <sz val="9"/>
            <color indexed="81"/>
            <rFont val="Tahoma"/>
            <charset val="1"/>
          </rPr>
          <t>Mickaël Canouil:</t>
        </r>
        <r>
          <rPr>
            <sz val="9"/>
            <color indexed="81"/>
            <rFont val="Tahoma"/>
            <charset val="1"/>
          </rPr>
          <t xml:space="preserve">
Optical Density measures.</t>
        </r>
      </text>
    </comment>
    <comment ref="G1" authorId="0" shapeId="0">
      <text>
        <r>
          <rPr>
            <b/>
            <sz val="9"/>
            <color indexed="81"/>
            <rFont val="Tahoma"/>
            <charset val="1"/>
          </rPr>
          <t>Mickaël Canouil:</t>
        </r>
        <r>
          <rPr>
            <sz val="9"/>
            <color indexed="81"/>
            <rFont val="Tahoma"/>
            <charset val="1"/>
          </rPr>
          <t xml:space="preserve">
Optical Density measures.</t>
        </r>
      </text>
    </comment>
    <comment ref="H1" authorId="0" shapeId="0">
      <text>
        <r>
          <rPr>
            <b/>
            <sz val="9"/>
            <color indexed="81"/>
            <rFont val="Tahoma"/>
            <charset val="1"/>
          </rPr>
          <t>Mickaël Canouil:</t>
        </r>
        <r>
          <rPr>
            <sz val="9"/>
            <color indexed="81"/>
            <rFont val="Tahoma"/>
            <charset val="1"/>
          </rPr>
          <t xml:space="preserve">
Not used in 'insane'.
Only for 'interactive' reading when filling the template.</t>
        </r>
      </text>
    </comment>
    <comment ref="I1" authorId="0" shapeId="0">
      <text>
        <r>
          <rPr>
            <b/>
            <sz val="9"/>
            <color indexed="81"/>
            <rFont val="Tahoma"/>
            <charset val="1"/>
          </rPr>
          <t>Mickaël Canouil:</t>
        </r>
        <r>
          <rPr>
            <sz val="9"/>
            <color indexed="81"/>
            <rFont val="Tahoma"/>
            <charset val="1"/>
          </rPr>
          <t xml:space="preserve">
Not used in 'insane'.
Only for 'interactive' reading when filling the template.</t>
        </r>
      </text>
    </comment>
    <comment ref="J1" authorId="0" shapeId="0">
      <text>
        <r>
          <rPr>
            <b/>
            <sz val="9"/>
            <color indexed="81"/>
            <rFont val="Tahoma"/>
            <charset val="1"/>
          </rPr>
          <t>Mickaël Canouil:</t>
        </r>
        <r>
          <rPr>
            <sz val="9"/>
            <color indexed="81"/>
            <rFont val="Tahoma"/>
            <charset val="1"/>
          </rPr>
          <t xml:space="preserve">
Not used in 'insane'.
Only for 'interactive' reading when filling the template.</t>
        </r>
      </text>
    </comment>
    <comment ref="M1" authorId="0" shapeId="0">
      <text>
        <r>
          <rPr>
            <b/>
            <sz val="9"/>
            <color indexed="81"/>
            <rFont val="Tahoma"/>
            <charset val="1"/>
          </rPr>
          <t>Mickaël Canouil:</t>
        </r>
        <r>
          <rPr>
            <sz val="9"/>
            <color indexed="81"/>
            <rFont val="Tahoma"/>
            <charset val="1"/>
          </rPr>
          <t xml:space="preserve">
Not used in 'insane'.
Only for 'interactive' reading when filling the template.</t>
        </r>
      </text>
    </comment>
    <comment ref="N1" authorId="0" shapeId="0">
      <text>
        <r>
          <rPr>
            <b/>
            <sz val="9"/>
            <color indexed="81"/>
            <rFont val="Tahoma"/>
            <charset val="1"/>
          </rPr>
          <t>Mickaël Canouil:</t>
        </r>
        <r>
          <rPr>
            <sz val="9"/>
            <color indexed="81"/>
            <rFont val="Tahoma"/>
            <charset val="1"/>
          </rPr>
          <t xml:space="preserve">
Not used in 'insane'.
Only for 'interactive' reading when filling the template.</t>
        </r>
      </text>
    </comment>
  </commentList>
</comments>
</file>

<file path=xl/comments2.xml><?xml version="1.0" encoding="utf-8"?>
<comments xmlns="http://schemas.openxmlformats.org/spreadsheetml/2006/main">
  <authors>
    <author>Mickaël Canouil</author>
  </authors>
  <commentList>
    <comment ref="A1" authorId="0" shapeId="0">
      <text>
        <r>
          <rPr>
            <b/>
            <sz val="9"/>
            <color indexed="81"/>
            <rFont val="Tahoma"/>
            <charset val="1"/>
          </rPr>
          <t>Mickaël Canouil:</t>
        </r>
        <r>
          <rPr>
            <sz val="9"/>
            <color indexed="81"/>
            <rFont val="Tahoma"/>
            <charset val="1"/>
          </rPr>
          <t xml:space="preserve">
Don't fill this column manually!</t>
        </r>
      </text>
    </comment>
    <comment ref="B1" authorId="0" shapeId="0">
      <text>
        <r>
          <rPr>
            <b/>
            <sz val="9"/>
            <color indexed="81"/>
            <rFont val="Tahoma"/>
            <charset val="1"/>
          </rPr>
          <t>Mickaël Canouil:</t>
        </r>
        <r>
          <rPr>
            <sz val="9"/>
            <color indexed="81"/>
            <rFont val="Tahoma"/>
            <charset val="1"/>
          </rPr>
          <t xml:space="preserve">
Don't fill this column manually!</t>
        </r>
      </text>
    </comment>
    <comment ref="C1" authorId="0" shapeId="0">
      <text>
        <r>
          <rPr>
            <b/>
            <sz val="9"/>
            <color indexed="81"/>
            <rFont val="Tahoma"/>
            <charset val="1"/>
          </rPr>
          <t>Mickaël Canouil:</t>
        </r>
        <r>
          <rPr>
            <sz val="9"/>
            <color indexed="81"/>
            <rFont val="Tahoma"/>
            <charset val="1"/>
          </rPr>
          <t xml:space="preserve">
Don't fill this column manually!</t>
        </r>
      </text>
    </comment>
    <comment ref="D1" authorId="0" shapeId="0">
      <text>
        <r>
          <rPr>
            <b/>
            <sz val="9"/>
            <color indexed="81"/>
            <rFont val="Tahoma"/>
            <charset val="1"/>
          </rPr>
          <t>Mickaël Canouil:</t>
        </r>
        <r>
          <rPr>
            <sz val="9"/>
            <color indexed="81"/>
            <rFont val="Tahoma"/>
            <charset val="1"/>
          </rPr>
          <t xml:space="preserve">
Don't fill this column manually!
Please fill the name of the sheet instead!</t>
        </r>
      </text>
    </comment>
    <comment ref="E1" authorId="0" shapeId="0">
      <text>
        <r>
          <rPr>
            <b/>
            <sz val="9"/>
            <color indexed="81"/>
            <rFont val="Tahoma"/>
            <charset val="1"/>
          </rPr>
          <t>Mickaël Canouil:</t>
        </r>
        <r>
          <rPr>
            <sz val="9"/>
            <color indexed="81"/>
            <rFont val="Tahoma"/>
            <charset val="1"/>
          </rPr>
          <t xml:space="preserve">
Protocol has three steps, namely LYSAT, SN1 and SN2.
Each steps should have the same number of samples (rows).</t>
        </r>
      </text>
    </comment>
    <comment ref="F1" authorId="0" shapeId="0">
      <text>
        <r>
          <rPr>
            <b/>
            <sz val="9"/>
            <color indexed="81"/>
            <rFont val="Tahoma"/>
            <charset val="1"/>
          </rPr>
          <t>Mickaël Canouil:</t>
        </r>
        <r>
          <rPr>
            <sz val="9"/>
            <color indexed="81"/>
            <rFont val="Tahoma"/>
            <charset val="1"/>
          </rPr>
          <t xml:space="preserve">
'Reference' are experiments which will be used to define the basal insulin secretion, i.e., the threshold of insulin secreation is defined based on 'Reference'. 'Reference' are also 'Control' if no 'Control' are define.
'Control' are experiments used to compare with 'Target'.
</t>
        </r>
      </text>
    </comment>
    <comment ref="G1" authorId="0" shapeId="0">
      <text>
        <r>
          <rPr>
            <b/>
            <sz val="9"/>
            <color indexed="81"/>
            <rFont val="Tahoma"/>
            <charset val="1"/>
          </rPr>
          <t>Mickaël Canouil:</t>
        </r>
        <r>
          <rPr>
            <sz val="9"/>
            <color indexed="81"/>
            <rFont val="Tahoma"/>
            <charset val="1"/>
          </rPr>
          <t xml:space="preserve">
Labels used in the x-axis for figures.</t>
        </r>
      </text>
    </comment>
    <comment ref="H1" authorId="0" shapeId="0">
      <text>
        <r>
          <rPr>
            <b/>
            <sz val="9"/>
            <color indexed="81"/>
            <rFont val="Tahoma"/>
            <charset val="1"/>
          </rPr>
          <t>Mickaël Canouil:</t>
        </r>
        <r>
          <rPr>
            <sz val="9"/>
            <color indexed="81"/>
            <rFont val="Tahoma"/>
            <charset val="1"/>
          </rPr>
          <t xml:space="preserve">
Main treatment condition.
This will be used in the analyses to ensure measurements are grouped and compared properly.</t>
        </r>
      </text>
    </comment>
    <comment ref="I1" authorId="0" shapeId="0">
      <text>
        <r>
          <rPr>
            <b/>
            <sz val="9"/>
            <color indexed="81"/>
            <rFont val="Tahoma"/>
            <charset val="1"/>
          </rPr>
          <t>Mickaël Canouil:</t>
        </r>
        <r>
          <rPr>
            <sz val="9"/>
            <color indexed="81"/>
            <rFont val="Tahoma"/>
            <charset val="1"/>
          </rPr>
          <t xml:space="preserve">
Optical Density measures.</t>
        </r>
      </text>
    </comment>
    <comment ref="J1" authorId="0" shapeId="0">
      <text>
        <r>
          <rPr>
            <b/>
            <sz val="9"/>
            <color indexed="81"/>
            <rFont val="Tahoma"/>
            <charset val="1"/>
          </rPr>
          <t>Mickaël Canouil:</t>
        </r>
        <r>
          <rPr>
            <sz val="9"/>
            <color indexed="81"/>
            <rFont val="Tahoma"/>
            <charset val="1"/>
          </rPr>
          <t xml:space="preserve">
Optical Density measures.</t>
        </r>
      </text>
    </comment>
    <comment ref="M1" authorId="0" shapeId="0">
      <text>
        <r>
          <rPr>
            <b/>
            <sz val="9"/>
            <color indexed="81"/>
            <rFont val="Tahoma"/>
            <charset val="1"/>
          </rPr>
          <t>Mickaël Canouil:</t>
        </r>
        <r>
          <rPr>
            <sz val="9"/>
            <color indexed="81"/>
            <rFont val="Tahoma"/>
            <charset val="1"/>
          </rPr>
          <t xml:space="preserve">
Not used in 'insane'.
Only for 'interactive' reading when filling the template.</t>
        </r>
      </text>
    </comment>
    <comment ref="N1" authorId="0" shapeId="0">
      <text>
        <r>
          <rPr>
            <b/>
            <sz val="9"/>
            <color indexed="81"/>
            <rFont val="Tahoma"/>
            <charset val="1"/>
          </rPr>
          <t>Mickaël Canouil:</t>
        </r>
        <r>
          <rPr>
            <sz val="9"/>
            <color indexed="81"/>
            <rFont val="Tahoma"/>
            <charset val="1"/>
          </rPr>
          <t xml:space="preserve">
Not used in 'insane'.
Only for 'interactive' reading when filling the template.</t>
        </r>
      </text>
    </comment>
    <comment ref="O1" authorId="0" shapeId="0">
      <text>
        <r>
          <rPr>
            <b/>
            <sz val="9"/>
            <color indexed="81"/>
            <rFont val="Tahoma"/>
            <charset val="1"/>
          </rPr>
          <t>Mickaël Canouil:</t>
        </r>
        <r>
          <rPr>
            <sz val="9"/>
            <color indexed="81"/>
            <rFont val="Tahoma"/>
            <charset val="1"/>
          </rPr>
          <t xml:space="preserve">
Not used in 'insane'.
Only for 'interactive' reading when filling the template.</t>
        </r>
      </text>
    </comment>
  </commentList>
</comments>
</file>

<file path=xl/sharedStrings.xml><?xml version="1.0" encoding="utf-8"?>
<sst xmlns="http://schemas.openxmlformats.org/spreadsheetml/2006/main" count="143" uniqueCount="37">
  <si>
    <t>OD2</t>
  </si>
  <si>
    <t>OD1</t>
  </si>
  <si>
    <t>Date</t>
  </si>
  <si>
    <t>Operator</t>
  </si>
  <si>
    <t>BLANK</t>
  </si>
  <si>
    <t>SN1</t>
  </si>
  <si>
    <t>SN2</t>
  </si>
  <si>
    <t>Sample</t>
  </si>
  <si>
    <t>Type</t>
  </si>
  <si>
    <t>Step</t>
  </si>
  <si>
    <t>Mean</t>
  </si>
  <si>
    <t>Concentration (mU/L)</t>
  </si>
  <si>
    <t>Intercept</t>
  </si>
  <si>
    <t>Slope</t>
  </si>
  <si>
    <t>Dilution Factor</t>
  </si>
  <si>
    <t>Volume (µl)</t>
  </si>
  <si>
    <t>Total (ng)</t>
  </si>
  <si>
    <t>Insulin Secretion (% of content)</t>
  </si>
  <si>
    <t>Concentration (µg/L)</t>
  </si>
  <si>
    <t>LYSAT</t>
  </si>
  <si>
    <t>Target</t>
  </si>
  <si>
    <t>Log10(Mean - BlankBaseline)</t>
  </si>
  <si>
    <t>Log10(Concentration (µg/L))</t>
  </si>
  <si>
    <t>Condition</t>
  </si>
  <si>
    <t>Glc</t>
  </si>
  <si>
    <t>Project</t>
  </si>
  <si>
    <t>You</t>
  </si>
  <si>
    <t>Reference OR Control OR Target</t>
  </si>
  <si>
    <t>PROJECT_NAME</t>
  </si>
  <si>
    <t>16.7 mM Glc</t>
  </si>
  <si>
    <t>0.5 mM Glc</t>
  </si>
  <si>
    <t>16.7 mM Glc + A</t>
  </si>
  <si>
    <t>Glc + A</t>
  </si>
  <si>
    <t>16.7 mM Glc + B</t>
  </si>
  <si>
    <t>Glc + B</t>
  </si>
  <si>
    <t>0.5 mM Glc + A</t>
  </si>
  <si>
    <t>0.5 mM Glc +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</si>
</sst>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1"/>
      <color rgb="FFC00000"/>
      <name val="Calibri"/>
      <family val="2"/>
      <scheme val="minor"/>
    </font>
    <font>
      <sz val="11"/>
      <color rgb="FFC00000"/>
      <name val="Calibri"/>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2"/>
        <bgColor indexed="64"/>
      </patternFill>
    </fill>
    <fill>
      <patternFill patternType="solid">
        <fgColor rgb="FFFF7C80"/>
        <bgColor indexed="64"/>
      </patternFill>
    </fill>
  </fills>
  <borders count="2">
    <border>
      <left/>
      <right/>
      <top/>
      <bottom/>
      <diagonal/>
    </border>
    <border>
      <left/>
      <right/>
      <top/>
      <bottom style="thin">
        <color indexed="64"/>
      </bottom>
      <diagonal/>
    </border>
  </borders>
  <cellStyleXfs count="1">
    <xf numFmtId="0" fontId="0" fillId="0" borderId="0"/>
  </cellStyleXfs>
  <cellXfs count="17">
    <xf numFmtId="0" fontId="0" fillId="0" borderId="0" xfId="0"/>
    <xf numFmtId="0" fontId="0" fillId="2" borderId="0" xfId="0" applyFill="1"/>
    <xf numFmtId="0" fontId="1" fillId="0" borderId="1" xfId="0" applyFont="1" applyBorder="1" applyAlignment="1">
      <alignment horizontal="center"/>
    </xf>
    <xf numFmtId="0" fontId="0" fillId="0" borderId="0" xfId="0" applyFill="1"/>
    <xf numFmtId="0" fontId="3" fillId="2" borderId="0" xfId="0" applyFont="1" applyFill="1"/>
    <xf numFmtId="0" fontId="3" fillId="0" borderId="0" xfId="0" applyFont="1"/>
    <xf numFmtId="14" fontId="3" fillId="3" borderId="0" xfId="0" applyNumberFormat="1" applyFont="1" applyFill="1"/>
    <xf numFmtId="0" fontId="3" fillId="3" borderId="0" xfId="0" applyFont="1" applyFill="1"/>
    <xf numFmtId="0" fontId="3" fillId="0" borderId="0" xfId="0" applyFont="1" applyFill="1"/>
    <xf numFmtId="0" fontId="2" fillId="3" borderId="1" xfId="0" applyFont="1" applyFill="1" applyBorder="1" applyAlignment="1">
      <alignment horizontal="center"/>
    </xf>
    <xf numFmtId="0" fontId="0" fillId="4" borderId="0" xfId="0" applyFill="1"/>
    <xf numFmtId="0" fontId="3" fillId="4" borderId="0" xfId="0" applyFont="1" applyFill="1"/>
    <xf numFmtId="0" fontId="1" fillId="5" borderId="1" xfId="0" applyFont="1" applyFill="1" applyBorder="1" applyAlignment="1">
      <alignment horizontal="center"/>
    </xf>
    <xf numFmtId="0" fontId="0" fillId="5" borderId="0" xfId="0" applyFill="1"/>
    <xf numFmtId="0" fontId="1" fillId="6" borderId="1" xfId="0" applyFont="1" applyFill="1" applyBorder="1" applyAlignment="1">
      <alignment horizontal="center"/>
    </xf>
    <xf numFmtId="14" fontId="0" fillId="6" borderId="0" xfId="0" applyNumberFormat="1" applyFill="1"/>
    <xf numFmtId="0" fontId="0" fillId="6" borderId="0" xfId="0" applyFill="1"/>
  </cellXfs>
  <cellStyles count="1">
    <cellStyle name="Normal" xfId="0" builtinId="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Blank Curve</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62246719160105"/>
                  <c:y val="0.457916666666666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Blank!$J$3:$J$7</c:f>
              <c:numCache>
                <c:formatCode>General</c:formatCode>
                <c:ptCount val="5"/>
                <c:pt idx="0">
                  <c:v>-0.88460658129793046</c:v>
                </c:pt>
                <c:pt idx="1">
                  <c:v>-0.37316887913897728</c:v>
                </c:pt>
                <c:pt idx="2">
                  <c:v>0.11248842805866237</c:v>
                </c:pt>
                <c:pt idx="3">
                  <c:v>0.65530550328118731</c:v>
                </c:pt>
                <c:pt idx="4">
                  <c:v>0.95424250943932487</c:v>
                </c:pt>
              </c:numCache>
            </c:numRef>
          </c:xVal>
          <c:yVal>
            <c:numRef>
              <c:f>Blank!$I$3:$I$7</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0-31B6-4176-869F-A50BB663ABF5}"/>
            </c:ext>
          </c:extLst>
        </c:ser>
        <c:dLbls>
          <c:showLegendKey val="0"/>
          <c:showVal val="0"/>
          <c:showCatName val="0"/>
          <c:showSerName val="0"/>
          <c:showPercent val="0"/>
          <c:showBubbleSize val="0"/>
        </c:dLbls>
        <c:axId val="85250672"/>
        <c:axId val="85251920"/>
      </c:scatterChart>
      <c:valAx>
        <c:axId val="852506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Log10(Concentration (µg/L))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51920"/>
        <c:crosses val="autoZero"/>
        <c:crossBetween val="midCat"/>
      </c:valAx>
      <c:valAx>
        <c:axId val="8525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Log10(Mean - BlankBaseline)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506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val">
        <cx:f>_xlchart.1</cx:f>
      </cx:numDim>
    </cx:data>
  </cx:chartData>
  <cx:chart>
    <cx:title pos="t" align="ctr" overlay="0">
      <cx:tx>
        <cx:rich>
          <a:bodyPr rot="0" spcFirstLastPara="1" vertOverflow="ellipsis" vert="horz" wrap="square" lIns="0" tIns="0" rIns="0" bIns="0" anchor="ctr" anchorCtr="1"/>
          <a:lstStyle/>
          <a:p>
            <a:pPr algn="ctr">
              <a:defRPr/>
            </a:pPr>
            <a:r>
              <a:rPr lang="en-US"/>
              <a:t>Insulin Secretion in Human </a:t>
            </a:r>
            <a:r>
              <a:rPr lang="el-GR"/>
              <a:t>β</a:t>
            </a:r>
            <a:r>
              <a:rPr lang="en-US"/>
              <a:t>-Cell Line</a:t>
            </a:r>
          </a:p>
        </cx:rich>
      </cx:tx>
    </cx:title>
    <cx:plotArea>
      <cx:plotAreaRegion>
        <cx:series layoutId="boxWhisker" uniqueId="{1AADE385-274C-4E6D-891C-0A52BAD6D776}">
          <cx:dataId val="0"/>
          <cx:layoutPr>
            <cx:visibility meanLine="0" meanMarker="1" nonoutliers="0" outliers="1"/>
            <cx:statistics quartileMethod="exclusive"/>
          </cx:layoutPr>
        </cx:series>
      </cx:plotAreaRegion>
      <cx:axis id="0">
        <cx:catScaling gapWidth="1"/>
        <cx:tickLabels/>
      </cx:axis>
      <cx:axis id="1">
        <cx:valScaling/>
        <cx:title>
          <cx:tx>
            <cx:rich>
              <a:bodyPr spcFirstLastPara="1" vertOverflow="ellipsis" wrap="square" lIns="0" tIns="0" rIns="0" bIns="0" anchor="ctr" anchorCtr="1"/>
              <a:lstStyle/>
              <a:p>
                <a:pPr algn="ctr">
                  <a:defRPr/>
                </a:pPr>
                <a:r>
                  <a:rPr lang="en-US"/>
                  <a:t>Insulin Secretion (% of content)</a:t>
                </a:r>
              </a:p>
            </cx:rich>
          </cx:tx>
        </cx:title>
        <cx:majorGridlines/>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76200</xdr:colOff>
      <xdr:row>2</xdr:row>
      <xdr:rowOff>66675</xdr:rowOff>
    </xdr:from>
    <xdr:to>
      <xdr:col>15</xdr:col>
      <xdr:colOff>695325</xdr:colOff>
      <xdr:row>16</xdr:row>
      <xdr:rowOff>123825</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47625</xdr:colOff>
      <xdr:row>1</xdr:row>
      <xdr:rowOff>38099</xdr:rowOff>
    </xdr:from>
    <xdr:to>
      <xdr:col>20</xdr:col>
      <xdr:colOff>733424</xdr:colOff>
      <xdr:row>24</xdr:row>
      <xdr:rowOff>161924</xdr:rowOff>
    </xdr:to>
    <mc:AlternateContent xmlns:mc="http://schemas.openxmlformats.org/markup-compatibility/2006">
      <mc:Choice xmlns:cx="http://schemas.microsoft.com/office/drawing/2014/chartex" Requires="cx">
        <xdr:graphicFrame macro="">
          <xdr:nvGraphicFramePr>
            <xdr:cNvPr id="2" name="Graphique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Ce graphique n’est pas disponible dans votre version d’Excel.
La modification de cette forme ou l’enregistrement de ce classeur dans un autre format de fichier endommagera le graphique de façon irréparable.</a:t>
              </a:r>
            </a:p>
          </xdr:txBody>
        </xdr:sp>
      </mc:Fallback>
    </mc:AlternateContent>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
  <sheetViews>
    <sheetView tabSelected="1" workbookViewId="0"/>
  </sheetViews>
  <sheetFormatPr baseColWidth="10" defaultRowHeight="15" x14ac:dyDescent="0.25"/>
  <cols>
    <col min="3" max="3" width="15" bestFit="1" customWidth="1"/>
    <col min="5" max="5" width="20.28515625" bestFit="1" customWidth="1"/>
    <col min="9" max="9" width="27" bestFit="1" customWidth="1"/>
    <col min="10" max="10" width="26" bestFit="1" customWidth="1"/>
  </cols>
  <sheetData>
    <row r="1" spans="1:14" x14ac:dyDescent="0.25">
      <c r="A1" s="9" t="s">
        <v>2</v>
      </c>
      <c r="B1" s="9" t="s">
        <v>3</v>
      </c>
      <c r="C1" s="9" t="s">
        <v>25</v>
      </c>
      <c r="D1" s="2" t="s">
        <v>9</v>
      </c>
      <c r="E1" s="9" t="s">
        <v>11</v>
      </c>
      <c r="F1" s="9" t="s">
        <v>1</v>
      </c>
      <c r="G1" s="9" t="s">
        <v>0</v>
      </c>
      <c r="H1" s="12" t="s">
        <v>10</v>
      </c>
      <c r="I1" s="12" t="s">
        <v>21</v>
      </c>
      <c r="J1" s="12" t="s">
        <v>22</v>
      </c>
      <c r="M1" s="12" t="s">
        <v>12</v>
      </c>
      <c r="N1" s="12" t="s">
        <v>13</v>
      </c>
    </row>
    <row r="2" spans="1:14" x14ac:dyDescent="0.25">
      <c r="A2" s="6">
        <f ca="1">TODAY()</f>
        <v>43892</v>
      </c>
      <c r="B2" s="7" t="s">
        <v>26</v>
      </c>
      <c r="C2" s="7" t="s">
        <v>28</v>
      </c>
      <c r="D2" s="3" t="s">
        <v>4</v>
      </c>
      <c r="E2" s="8">
        <v>0</v>
      </c>
      <c r="F2" s="8"/>
      <c r="G2" s="8"/>
      <c r="H2" s="13" t="e">
        <f t="shared" ref="H2:H7" si="0">AVERAGE(F2:G2)</f>
        <v>#DIV/0!</v>
      </c>
      <c r="I2" s="13"/>
      <c r="J2" s="13"/>
      <c r="M2" s="13" t="e">
        <f>INTERCEPT($I$3:$I$7,$J$3:$J$7)</f>
        <v>#DIV/0!</v>
      </c>
      <c r="N2" s="13" t="e">
        <f>SLOPE($I$3:$I$7,$J$3:$J$7)</f>
        <v>#DIV/0!</v>
      </c>
    </row>
    <row r="3" spans="1:14" x14ac:dyDescent="0.25">
      <c r="A3" s="15">
        <f ca="1">Blank!A$2</f>
        <v>43892</v>
      </c>
      <c r="B3" s="15" t="str">
        <f>Blank!B$2</f>
        <v>You</v>
      </c>
      <c r="C3" s="15" t="str">
        <f>Blank!C$2</f>
        <v>PROJECT_NAME</v>
      </c>
      <c r="D3" s="3" t="s">
        <v>4</v>
      </c>
      <c r="E3" s="8">
        <v>3</v>
      </c>
      <c r="F3" s="8"/>
      <c r="G3" s="8"/>
      <c r="H3" s="13" t="e">
        <f t="shared" si="0"/>
        <v>#DIV/0!</v>
      </c>
      <c r="I3" s="13" t="e">
        <f>LOG(H3-$H$2, 10)</f>
        <v>#DIV/0!</v>
      </c>
      <c r="J3" s="13">
        <f>LOG(E3/23, 10)</f>
        <v>-0.88460658129793046</v>
      </c>
    </row>
    <row r="4" spans="1:14" x14ac:dyDescent="0.25">
      <c r="A4" s="15">
        <f ca="1">Blank!A$2</f>
        <v>43892</v>
      </c>
      <c r="B4" s="15" t="str">
        <f>Blank!B$2</f>
        <v>You</v>
      </c>
      <c r="C4" s="15" t="str">
        <f>Blank!C$2</f>
        <v>PROJECT_NAME</v>
      </c>
      <c r="D4" s="3" t="s">
        <v>4</v>
      </c>
      <c r="E4" s="8">
        <v>9.74</v>
      </c>
      <c r="F4" s="8"/>
      <c r="G4" s="8"/>
      <c r="H4" s="13" t="e">
        <f t="shared" si="0"/>
        <v>#DIV/0!</v>
      </c>
      <c r="I4" s="13" t="e">
        <f t="shared" ref="I4:I7" si="1">LOG(H4-$H$2, 10)</f>
        <v>#DIV/0!</v>
      </c>
      <c r="J4" s="13">
        <f t="shared" ref="J4:J7" si="2">LOG(E4/23, 10)</f>
        <v>-0.37316887913897728</v>
      </c>
    </row>
    <row r="5" spans="1:14" x14ac:dyDescent="0.25">
      <c r="A5" s="15">
        <f ca="1">Blank!A$2</f>
        <v>43892</v>
      </c>
      <c r="B5" s="15" t="str">
        <f>Blank!B$2</f>
        <v>You</v>
      </c>
      <c r="C5" s="15" t="str">
        <f>Blank!C$2</f>
        <v>PROJECT_NAME</v>
      </c>
      <c r="D5" s="3" t="s">
        <v>4</v>
      </c>
      <c r="E5" s="8">
        <v>29.8</v>
      </c>
      <c r="F5" s="8"/>
      <c r="G5" s="8"/>
      <c r="H5" s="13" t="e">
        <f t="shared" si="0"/>
        <v>#DIV/0!</v>
      </c>
      <c r="I5" s="13" t="e">
        <f t="shared" si="1"/>
        <v>#DIV/0!</v>
      </c>
      <c r="J5" s="13">
        <f t="shared" si="2"/>
        <v>0.11248842805866237</v>
      </c>
    </row>
    <row r="6" spans="1:14" x14ac:dyDescent="0.25">
      <c r="A6" s="15">
        <f ca="1">Blank!A$2</f>
        <v>43892</v>
      </c>
      <c r="B6" s="15" t="str">
        <f>Blank!B$2</f>
        <v>You</v>
      </c>
      <c r="C6" s="15" t="str">
        <f>Blank!C$2</f>
        <v>PROJECT_NAME</v>
      </c>
      <c r="D6" s="3" t="s">
        <v>4</v>
      </c>
      <c r="E6" s="8">
        <v>104</v>
      </c>
      <c r="F6" s="8"/>
      <c r="G6" s="8"/>
      <c r="H6" s="13" t="e">
        <f t="shared" si="0"/>
        <v>#DIV/0!</v>
      </c>
      <c r="I6" s="13" t="e">
        <f t="shared" si="1"/>
        <v>#DIV/0!</v>
      </c>
      <c r="J6" s="13">
        <f t="shared" si="2"/>
        <v>0.65530550328118731</v>
      </c>
    </row>
    <row r="7" spans="1:14" x14ac:dyDescent="0.25">
      <c r="A7" s="15">
        <f ca="1">Blank!A$2</f>
        <v>43892</v>
      </c>
      <c r="B7" s="15" t="str">
        <f>Blank!B$2</f>
        <v>You</v>
      </c>
      <c r="C7" s="15" t="str">
        <f>Blank!C$2</f>
        <v>PROJECT_NAME</v>
      </c>
      <c r="D7" s="3" t="s">
        <v>4</v>
      </c>
      <c r="E7" s="8">
        <v>207</v>
      </c>
      <c r="F7" s="8"/>
      <c r="G7" s="8"/>
      <c r="H7" s="13" t="e">
        <f t="shared" si="0"/>
        <v>#DIV/0!</v>
      </c>
      <c r="I7" s="13" t="e">
        <f t="shared" si="1"/>
        <v>#DIV/0!</v>
      </c>
      <c r="J7" s="13">
        <f t="shared" si="2"/>
        <v>0.95424250943932487</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8"/>
  <sheetViews>
    <sheetView workbookViewId="0"/>
  </sheetViews>
  <sheetFormatPr baseColWidth="10" defaultRowHeight="15" x14ac:dyDescent="0.25"/>
  <cols>
    <col min="1" max="2" width="11.42578125" customWidth="1"/>
    <col min="3" max="3" width="15" customWidth="1"/>
    <col min="4" max="5" width="11.42578125" customWidth="1"/>
    <col min="6" max="6" width="29.5703125" bestFit="1" customWidth="1"/>
    <col min="7" max="7" width="25.5703125" bestFit="1" customWidth="1"/>
    <col min="8" max="8" width="17.5703125" bestFit="1" customWidth="1"/>
    <col min="11" max="11" width="14" bestFit="1" customWidth="1"/>
    <col min="12" max="12" width="11.5703125" bestFit="1" customWidth="1"/>
    <col min="13" max="13" width="19.42578125" bestFit="1" customWidth="1"/>
    <col min="14" max="14" width="12" bestFit="1" customWidth="1"/>
    <col min="15" max="15" width="29.28515625" bestFit="1" customWidth="1"/>
  </cols>
  <sheetData>
    <row r="1" spans="1:15" x14ac:dyDescent="0.25">
      <c r="A1" s="14" t="s">
        <v>2</v>
      </c>
      <c r="B1" s="14" t="s">
        <v>3</v>
      </c>
      <c r="C1" s="14" t="s">
        <v>25</v>
      </c>
      <c r="D1" s="14" t="s">
        <v>20</v>
      </c>
      <c r="E1" s="2" t="s">
        <v>9</v>
      </c>
      <c r="F1" s="9" t="s">
        <v>8</v>
      </c>
      <c r="G1" s="9" t="s">
        <v>7</v>
      </c>
      <c r="H1" s="9" t="s">
        <v>23</v>
      </c>
      <c r="I1" s="9" t="s">
        <v>1</v>
      </c>
      <c r="J1" s="9" t="s">
        <v>0</v>
      </c>
      <c r="K1" s="9" t="s">
        <v>14</v>
      </c>
      <c r="L1" s="9" t="s">
        <v>15</v>
      </c>
      <c r="M1" s="2" t="s">
        <v>18</v>
      </c>
      <c r="N1" s="2" t="s">
        <v>16</v>
      </c>
      <c r="O1" s="2" t="s">
        <v>17</v>
      </c>
    </row>
    <row r="2" spans="1:15" x14ac:dyDescent="0.25">
      <c r="A2" s="15">
        <f ca="1">Blank!A$2</f>
        <v>43892</v>
      </c>
      <c r="B2" s="15" t="str">
        <f>Blank!B$2</f>
        <v>You</v>
      </c>
      <c r="C2" s="15" t="str">
        <f>Blank!C$2</f>
        <v>PROJECT_NAME</v>
      </c>
      <c r="D2" s="16" t="str">
        <f t="shared" ref="D2:D28" ca="1" si="0">RIGHT(CELL("nomfichier",A1),LEN(CELL("nomfichier",A1))-SEARCH("]",CELL("nomfichier",A1)))</f>
        <v>NAME</v>
      </c>
      <c r="E2" s="1" t="s">
        <v>19</v>
      </c>
      <c r="F2" s="4" t="s">
        <v>27</v>
      </c>
      <c r="G2" s="4" t="s">
        <v>29</v>
      </c>
      <c r="H2" s="4" t="s">
        <v>24</v>
      </c>
      <c r="I2" s="4"/>
      <c r="J2" s="4"/>
      <c r="K2" s="4">
        <v>500</v>
      </c>
      <c r="L2" s="4">
        <f>50</f>
        <v>50</v>
      </c>
      <c r="M2" s="1" t="e">
        <f>10^((LOG(AVERAGE(I2:J2)-Blank!$H$2, 10)-Blank!$M$2)/Blank!$N$2) * K2</f>
        <v>#DIV/0!</v>
      </c>
      <c r="N2" s="1" t="e">
        <f t="shared" ref="N2:N25" si="1">(L2/10^3 * M2)</f>
        <v>#DIV/0!</v>
      </c>
      <c r="O2" s="1"/>
    </row>
    <row r="3" spans="1:15" x14ac:dyDescent="0.25">
      <c r="A3" s="15">
        <f ca="1">Blank!A$2</f>
        <v>43892</v>
      </c>
      <c r="B3" s="15" t="str">
        <f>Blank!B$2</f>
        <v>You</v>
      </c>
      <c r="C3" s="15" t="str">
        <f>Blank!C$2</f>
        <v>PROJECT_NAME</v>
      </c>
      <c r="D3" s="16" t="str">
        <f t="shared" ca="1" si="0"/>
        <v>NAME</v>
      </c>
      <c r="E3" s="1" t="s">
        <v>19</v>
      </c>
      <c r="F3" s="4" t="s">
        <v>27</v>
      </c>
      <c r="G3" s="4" t="s">
        <v>29</v>
      </c>
      <c r="H3" s="4" t="s">
        <v>24</v>
      </c>
      <c r="I3" s="4"/>
      <c r="J3" s="4"/>
      <c r="K3" s="4">
        <v>500</v>
      </c>
      <c r="L3" s="4">
        <f>50</f>
        <v>50</v>
      </c>
      <c r="M3" s="1" t="e">
        <f>10^((LOG(AVERAGE(I3:J3)-Blank!$H$2, 10)-Blank!$M$2)/Blank!$N$2) * K3</f>
        <v>#DIV/0!</v>
      </c>
      <c r="N3" s="1" t="e">
        <f t="shared" si="1"/>
        <v>#DIV/0!</v>
      </c>
      <c r="O3" s="1"/>
    </row>
    <row r="4" spans="1:15" x14ac:dyDescent="0.25">
      <c r="A4" s="15">
        <f ca="1">Blank!A$2</f>
        <v>43892</v>
      </c>
      <c r="B4" s="15" t="str">
        <f>Blank!B$2</f>
        <v>You</v>
      </c>
      <c r="C4" s="15" t="str">
        <f>Blank!C$2</f>
        <v>PROJECT_NAME</v>
      </c>
      <c r="D4" s="16" t="str">
        <f t="shared" ca="1" si="0"/>
        <v>NAME</v>
      </c>
      <c r="E4" s="1" t="s">
        <v>19</v>
      </c>
      <c r="F4" s="4" t="s">
        <v>27</v>
      </c>
      <c r="G4" s="4" t="s">
        <v>29</v>
      </c>
      <c r="H4" s="4" t="s">
        <v>24</v>
      </c>
      <c r="I4" s="4"/>
      <c r="J4" s="4"/>
      <c r="K4" s="4">
        <v>500</v>
      </c>
      <c r="L4" s="4">
        <f>50</f>
        <v>50</v>
      </c>
      <c r="M4" s="1" t="e">
        <f>10^((LOG(AVERAGE(I4:J4)-Blank!$H$2, 10)-Blank!$M$2)/Blank!$N$2) * K4</f>
        <v>#DIV/0!</v>
      </c>
      <c r="N4" s="1" t="e">
        <f t="shared" si="1"/>
        <v>#DIV/0!</v>
      </c>
      <c r="O4" s="1"/>
    </row>
    <row r="5" spans="1:15" x14ac:dyDescent="0.25">
      <c r="A5" s="15">
        <f ca="1">Blank!A$2</f>
        <v>43892</v>
      </c>
      <c r="B5" s="15" t="str">
        <f>Blank!B$2</f>
        <v>You</v>
      </c>
      <c r="C5" s="15" t="str">
        <f>Blank!C$2</f>
        <v>PROJECT_NAME</v>
      </c>
      <c r="D5" s="16" t="str">
        <f t="shared" ca="1" si="0"/>
        <v>NAME</v>
      </c>
      <c r="E5" s="10" t="s">
        <v>19</v>
      </c>
      <c r="F5" s="11" t="s">
        <v>27</v>
      </c>
      <c r="G5" s="11" t="s">
        <v>31</v>
      </c>
      <c r="H5" s="11" t="s">
        <v>32</v>
      </c>
      <c r="I5" s="11"/>
      <c r="J5" s="11"/>
      <c r="K5" s="11">
        <v>500</v>
      </c>
      <c r="L5" s="11">
        <f>50</f>
        <v>50</v>
      </c>
      <c r="M5" s="10" t="e">
        <f>10^((LOG(AVERAGE(I5:J5)-Blank!$H$2, 10)-Blank!$M$2)/Blank!$N$2) * K5</f>
        <v>#DIV/0!</v>
      </c>
      <c r="N5" s="10" t="e">
        <f t="shared" si="1"/>
        <v>#DIV/0!</v>
      </c>
      <c r="O5" s="10"/>
    </row>
    <row r="6" spans="1:15" x14ac:dyDescent="0.25">
      <c r="A6" s="15">
        <f ca="1">Blank!A$2</f>
        <v>43892</v>
      </c>
      <c r="B6" s="15" t="str">
        <f>Blank!B$2</f>
        <v>You</v>
      </c>
      <c r="C6" s="15" t="str">
        <f>Blank!C$2</f>
        <v>PROJECT_NAME</v>
      </c>
      <c r="D6" s="16" t="str">
        <f t="shared" ca="1" si="0"/>
        <v>NAME</v>
      </c>
      <c r="E6" s="10" t="s">
        <v>19</v>
      </c>
      <c r="F6" s="11" t="s">
        <v>27</v>
      </c>
      <c r="G6" s="11" t="s">
        <v>31</v>
      </c>
      <c r="H6" s="11" t="s">
        <v>32</v>
      </c>
      <c r="I6" s="11"/>
      <c r="J6" s="11"/>
      <c r="K6" s="11">
        <v>500</v>
      </c>
      <c r="L6" s="11">
        <f>50</f>
        <v>50</v>
      </c>
      <c r="M6" s="10" t="e">
        <f>10^((LOG(AVERAGE(I6:J6)-Blank!$H$2, 10)-Blank!$M$2)/Blank!$N$2) * K6</f>
        <v>#DIV/0!</v>
      </c>
      <c r="N6" s="10" t="e">
        <f>(L6/10^3 * M6)</f>
        <v>#DIV/0!</v>
      </c>
      <c r="O6" s="10"/>
    </row>
    <row r="7" spans="1:15" x14ac:dyDescent="0.25">
      <c r="A7" s="15">
        <f ca="1">Blank!A$2</f>
        <v>43892</v>
      </c>
      <c r="B7" s="15" t="str">
        <f>Blank!B$2</f>
        <v>You</v>
      </c>
      <c r="C7" s="15" t="str">
        <f>Blank!C$2</f>
        <v>PROJECT_NAME</v>
      </c>
      <c r="D7" s="16" t="str">
        <f t="shared" ca="1" si="0"/>
        <v>NAME</v>
      </c>
      <c r="E7" s="10" t="s">
        <v>19</v>
      </c>
      <c r="F7" s="11" t="s">
        <v>27</v>
      </c>
      <c r="G7" s="11" t="s">
        <v>31</v>
      </c>
      <c r="H7" s="11" t="s">
        <v>32</v>
      </c>
      <c r="I7" s="11"/>
      <c r="J7" s="11"/>
      <c r="K7" s="11">
        <v>500</v>
      </c>
      <c r="L7" s="11">
        <f>50</f>
        <v>50</v>
      </c>
      <c r="M7" s="10" t="e">
        <f>10^((LOG(AVERAGE(I7:J7)-Blank!$H$2, 10)-Blank!$M$2)/Blank!$N$2) * K7</f>
        <v>#DIV/0!</v>
      </c>
      <c r="N7" s="10" t="e">
        <f t="shared" si="1"/>
        <v>#DIV/0!</v>
      </c>
      <c r="O7" s="10"/>
    </row>
    <row r="8" spans="1:15" x14ac:dyDescent="0.25">
      <c r="A8" s="15">
        <f ca="1">Blank!A$2</f>
        <v>43892</v>
      </c>
      <c r="B8" s="15" t="str">
        <f>Blank!B$2</f>
        <v>You</v>
      </c>
      <c r="C8" s="15" t="str">
        <f>Blank!C$2</f>
        <v>PROJECT_NAME</v>
      </c>
      <c r="D8" s="16" t="str">
        <f t="shared" ca="1" si="0"/>
        <v>NAME</v>
      </c>
      <c r="E8" s="1" t="s">
        <v>19</v>
      </c>
      <c r="F8" s="4" t="s">
        <v>27</v>
      </c>
      <c r="G8" s="4" t="s">
        <v>33</v>
      </c>
      <c r="H8" s="4" t="s">
        <v>34</v>
      </c>
      <c r="I8" s="4"/>
      <c r="J8" s="4"/>
      <c r="K8" s="4">
        <v>500</v>
      </c>
      <c r="L8" s="4">
        <f>50</f>
        <v>50</v>
      </c>
      <c r="M8" s="1" t="e">
        <f>10^((LOG(AVERAGE(I8:J8)-Blank!$H$2, 10)-Blank!$M$2)/Blank!$N$2) * K8</f>
        <v>#DIV/0!</v>
      </c>
      <c r="N8" s="1" t="e">
        <f t="shared" ref="N8:N10" si="2">(L8/10^3 * M8)</f>
        <v>#DIV/0!</v>
      </c>
      <c r="O8" s="1"/>
    </row>
    <row r="9" spans="1:15" x14ac:dyDescent="0.25">
      <c r="A9" s="15">
        <f ca="1">Blank!A$2</f>
        <v>43892</v>
      </c>
      <c r="B9" s="15" t="str">
        <f>Blank!B$2</f>
        <v>You</v>
      </c>
      <c r="C9" s="15" t="str">
        <f>Blank!C$2</f>
        <v>PROJECT_NAME</v>
      </c>
      <c r="D9" s="16" t="str">
        <f t="shared" ca="1" si="0"/>
        <v>NAME</v>
      </c>
      <c r="E9" s="1" t="s">
        <v>19</v>
      </c>
      <c r="F9" s="4" t="s">
        <v>27</v>
      </c>
      <c r="G9" s="4" t="s">
        <v>33</v>
      </c>
      <c r="H9" s="4" t="s">
        <v>34</v>
      </c>
      <c r="I9" s="4"/>
      <c r="J9" s="4"/>
      <c r="K9" s="4">
        <v>500</v>
      </c>
      <c r="L9" s="4">
        <f>50</f>
        <v>50</v>
      </c>
      <c r="M9" s="1" t="e">
        <f>10^((LOG(AVERAGE(I9:J9)-Blank!$H$2, 10)-Blank!$M$2)/Blank!$N$2) * K9</f>
        <v>#DIV/0!</v>
      </c>
      <c r="N9" s="1" t="e">
        <f t="shared" si="2"/>
        <v>#DIV/0!</v>
      </c>
      <c r="O9" s="1"/>
    </row>
    <row r="10" spans="1:15" x14ac:dyDescent="0.25">
      <c r="A10" s="15">
        <f ca="1">Blank!A$2</f>
        <v>43892</v>
      </c>
      <c r="B10" s="15" t="str">
        <f>Blank!B$2</f>
        <v>You</v>
      </c>
      <c r="C10" s="15" t="str">
        <f>Blank!C$2</f>
        <v>PROJECT_NAME</v>
      </c>
      <c r="D10" s="16" t="str">
        <f t="shared" ca="1" si="0"/>
        <v>NAME</v>
      </c>
      <c r="E10" s="1" t="s">
        <v>19</v>
      </c>
      <c r="F10" s="4" t="s">
        <v>27</v>
      </c>
      <c r="G10" s="4" t="s">
        <v>33</v>
      </c>
      <c r="H10" s="4" t="s">
        <v>34</v>
      </c>
      <c r="I10" s="4"/>
      <c r="J10" s="4"/>
      <c r="K10" s="4">
        <v>500</v>
      </c>
      <c r="L10" s="4">
        <f>50</f>
        <v>50</v>
      </c>
      <c r="M10" s="1" t="e">
        <f>10^((LOG(AVERAGE(I10:J10)-Blank!$H$2, 10)-Blank!$M$2)/Blank!$N$2) * K10</f>
        <v>#DIV/0!</v>
      </c>
      <c r="N10" s="1" t="e">
        <f t="shared" si="2"/>
        <v>#DIV/0!</v>
      </c>
      <c r="O10" s="1"/>
    </row>
    <row r="11" spans="1:15" x14ac:dyDescent="0.25">
      <c r="A11" s="15">
        <f ca="1">Blank!A$2</f>
        <v>43892</v>
      </c>
      <c r="B11" s="15" t="str">
        <f>Blank!B$2</f>
        <v>You</v>
      </c>
      <c r="C11" s="15" t="str">
        <f>Blank!C$2</f>
        <v>PROJECT_NAME</v>
      </c>
      <c r="D11" s="16" t="str">
        <f t="shared" ca="1" si="0"/>
        <v>NAME</v>
      </c>
      <c r="E11" t="s">
        <v>5</v>
      </c>
      <c r="F11" s="5" t="s">
        <v>27</v>
      </c>
      <c r="G11" s="5" t="s">
        <v>30</v>
      </c>
      <c r="H11" s="5" t="s">
        <v>24</v>
      </c>
      <c r="I11" s="5"/>
      <c r="J11" s="5"/>
      <c r="K11" s="5">
        <v>16</v>
      </c>
      <c r="L11" s="5">
        <v>100</v>
      </c>
      <c r="M11" s="3" t="e">
        <f>10^((LOG(AVERAGE(I11:J11)-Blank!$H$2, 10)-Blank!$M$2)/Blank!$N$2) * K11</f>
        <v>#DIV/0!</v>
      </c>
      <c r="N11" t="e">
        <f t="shared" si="1"/>
        <v>#DIV/0!</v>
      </c>
      <c r="O11" t="e">
        <f>N11/(N2+N11+N20) * 100</f>
        <v>#DIV/0!</v>
      </c>
    </row>
    <row r="12" spans="1:15" x14ac:dyDescent="0.25">
      <c r="A12" s="15">
        <f ca="1">Blank!A$2</f>
        <v>43892</v>
      </c>
      <c r="B12" s="15" t="str">
        <f>Blank!B$2</f>
        <v>You</v>
      </c>
      <c r="C12" s="15" t="str">
        <f>Blank!C$2</f>
        <v>PROJECT_NAME</v>
      </c>
      <c r="D12" s="16" t="str">
        <f t="shared" ca="1" si="0"/>
        <v>NAME</v>
      </c>
      <c r="E12" t="s">
        <v>5</v>
      </c>
      <c r="F12" s="5" t="s">
        <v>27</v>
      </c>
      <c r="G12" s="5" t="s">
        <v>30</v>
      </c>
      <c r="H12" s="5" t="s">
        <v>24</v>
      </c>
      <c r="I12" s="5"/>
      <c r="J12" s="5"/>
      <c r="K12" s="5">
        <v>16</v>
      </c>
      <c r="L12" s="5">
        <v>100</v>
      </c>
      <c r="M12" s="3" t="e">
        <f>10^((LOG(AVERAGE(I12:J12)-Blank!$H$2, 10)-Blank!$M$2)/Blank!$N$2) * K12</f>
        <v>#DIV/0!</v>
      </c>
      <c r="N12" t="e">
        <f t="shared" si="1"/>
        <v>#DIV/0!</v>
      </c>
      <c r="O12" t="e">
        <f t="shared" ref="O12:O19" si="3">N12/(N3+N12+N21) * 100</f>
        <v>#DIV/0!</v>
      </c>
    </row>
    <row r="13" spans="1:15" x14ac:dyDescent="0.25">
      <c r="A13" s="15">
        <f ca="1">Blank!A$2</f>
        <v>43892</v>
      </c>
      <c r="B13" s="15" t="str">
        <f>Blank!B$2</f>
        <v>You</v>
      </c>
      <c r="C13" s="15" t="str">
        <f>Blank!C$2</f>
        <v>PROJECT_NAME</v>
      </c>
      <c r="D13" s="16" t="str">
        <f t="shared" ca="1" si="0"/>
        <v>NAME</v>
      </c>
      <c r="E13" t="s">
        <v>5</v>
      </c>
      <c r="F13" s="5" t="s">
        <v>27</v>
      </c>
      <c r="G13" s="5" t="s">
        <v>30</v>
      </c>
      <c r="H13" s="5" t="s">
        <v>24</v>
      </c>
      <c r="I13" s="5"/>
      <c r="J13" s="5"/>
      <c r="K13" s="5">
        <v>16</v>
      </c>
      <c r="L13" s="5">
        <v>100</v>
      </c>
      <c r="M13" s="3" t="e">
        <f>10^((LOG(AVERAGE(I13:J13)-Blank!$H$2, 10)-Blank!$M$2)/Blank!$N$2) * K13</f>
        <v>#DIV/0!</v>
      </c>
      <c r="N13" t="e">
        <f t="shared" si="1"/>
        <v>#DIV/0!</v>
      </c>
      <c r="O13" t="e">
        <f t="shared" si="3"/>
        <v>#DIV/0!</v>
      </c>
    </row>
    <row r="14" spans="1:15" x14ac:dyDescent="0.25">
      <c r="A14" s="15">
        <f ca="1">Blank!A$2</f>
        <v>43892</v>
      </c>
      <c r="B14" s="15" t="str">
        <f>Blank!B$2</f>
        <v>You</v>
      </c>
      <c r="C14" s="15" t="str">
        <f>Blank!C$2</f>
        <v>PROJECT_NAME</v>
      </c>
      <c r="D14" s="16" t="str">
        <f t="shared" ca="1" si="0"/>
        <v>NAME</v>
      </c>
      <c r="E14" s="10" t="s">
        <v>5</v>
      </c>
      <c r="F14" s="11" t="s">
        <v>27</v>
      </c>
      <c r="G14" s="11" t="s">
        <v>35</v>
      </c>
      <c r="H14" s="11" t="s">
        <v>32</v>
      </c>
      <c r="I14" s="11"/>
      <c r="J14" s="11"/>
      <c r="K14" s="11">
        <v>16</v>
      </c>
      <c r="L14" s="11">
        <v>100</v>
      </c>
      <c r="M14" s="10" t="e">
        <f>10^((LOG(AVERAGE(I14:J14)-Blank!$H$2, 10)-Blank!$M$2)/Blank!$N$2) * K14</f>
        <v>#DIV/0!</v>
      </c>
      <c r="N14" s="10" t="e">
        <f t="shared" si="1"/>
        <v>#DIV/0!</v>
      </c>
      <c r="O14" s="10" t="e">
        <f t="shared" si="3"/>
        <v>#DIV/0!</v>
      </c>
    </row>
    <row r="15" spans="1:15" x14ac:dyDescent="0.25">
      <c r="A15" s="15">
        <f ca="1">Blank!A$2</f>
        <v>43892</v>
      </c>
      <c r="B15" s="15" t="str">
        <f>Blank!B$2</f>
        <v>You</v>
      </c>
      <c r="C15" s="15" t="str">
        <f>Blank!C$2</f>
        <v>PROJECT_NAME</v>
      </c>
      <c r="D15" s="16" t="str">
        <f t="shared" ca="1" si="0"/>
        <v>NAME</v>
      </c>
      <c r="E15" s="10" t="s">
        <v>5</v>
      </c>
      <c r="F15" s="11" t="s">
        <v>27</v>
      </c>
      <c r="G15" s="11" t="s">
        <v>35</v>
      </c>
      <c r="H15" s="11" t="s">
        <v>32</v>
      </c>
      <c r="I15" s="11"/>
      <c r="J15" s="11"/>
      <c r="K15" s="11">
        <v>16</v>
      </c>
      <c r="L15" s="11">
        <v>100</v>
      </c>
      <c r="M15" s="10" t="e">
        <f>10^((LOG(AVERAGE(I15:J15)-Blank!$H$2, 10)-Blank!$M$2)/Blank!$N$2) * K15</f>
        <v>#DIV/0!</v>
      </c>
      <c r="N15" s="10" t="e">
        <f t="shared" si="1"/>
        <v>#DIV/0!</v>
      </c>
      <c r="O15" s="10" t="e">
        <f t="shared" si="3"/>
        <v>#DIV/0!</v>
      </c>
    </row>
    <row r="16" spans="1:15" x14ac:dyDescent="0.25">
      <c r="A16" s="15">
        <f ca="1">Blank!A$2</f>
        <v>43892</v>
      </c>
      <c r="B16" s="15" t="str">
        <f>Blank!B$2</f>
        <v>You</v>
      </c>
      <c r="C16" s="15" t="str">
        <f>Blank!C$2</f>
        <v>PROJECT_NAME</v>
      </c>
      <c r="D16" s="16" t="str">
        <f t="shared" ca="1" si="0"/>
        <v>NAME</v>
      </c>
      <c r="E16" s="10" t="s">
        <v>5</v>
      </c>
      <c r="F16" s="11" t="s">
        <v>27</v>
      </c>
      <c r="G16" s="11" t="s">
        <v>35</v>
      </c>
      <c r="H16" s="11" t="s">
        <v>32</v>
      </c>
      <c r="I16" s="11"/>
      <c r="J16" s="11"/>
      <c r="K16" s="11">
        <v>16</v>
      </c>
      <c r="L16" s="11">
        <v>100</v>
      </c>
      <c r="M16" s="10" t="e">
        <f>10^((LOG(AVERAGE(I16:J16)-Blank!$H$2, 10)-Blank!$M$2)/Blank!$N$2) * K16</f>
        <v>#DIV/0!</v>
      </c>
      <c r="N16" s="10" t="e">
        <f>(L16/10^3 * M16)</f>
        <v>#DIV/0!</v>
      </c>
      <c r="O16" s="10" t="e">
        <f t="shared" si="3"/>
        <v>#DIV/0!</v>
      </c>
    </row>
    <row r="17" spans="1:15" x14ac:dyDescent="0.25">
      <c r="A17" s="15">
        <f ca="1">Blank!A$2</f>
        <v>43892</v>
      </c>
      <c r="B17" s="15" t="str">
        <f>Blank!B$2</f>
        <v>You</v>
      </c>
      <c r="C17" s="15" t="str">
        <f>Blank!C$2</f>
        <v>PROJECT_NAME</v>
      </c>
      <c r="D17" s="16" t="str">
        <f t="shared" ca="1" si="0"/>
        <v>NAME</v>
      </c>
      <c r="E17" t="s">
        <v>5</v>
      </c>
      <c r="F17" s="5" t="s">
        <v>27</v>
      </c>
      <c r="G17" s="5" t="s">
        <v>36</v>
      </c>
      <c r="H17" s="5" t="s">
        <v>34</v>
      </c>
      <c r="I17" s="5"/>
      <c r="J17" s="5"/>
      <c r="K17" s="5">
        <v>16</v>
      </c>
      <c r="L17" s="5">
        <v>100</v>
      </c>
      <c r="M17" s="3" t="e">
        <f>10^((LOG(AVERAGE(I17:J17)-Blank!$H$2, 10)-Blank!$M$2)/Blank!$N$2) * K17</f>
        <v>#DIV/0!</v>
      </c>
      <c r="N17" t="e">
        <f t="shared" ref="N17:N19" si="4">(L17/10^3 * M17)</f>
        <v>#DIV/0!</v>
      </c>
      <c r="O17" t="e">
        <f t="shared" si="3"/>
        <v>#DIV/0!</v>
      </c>
    </row>
    <row r="18" spans="1:15" x14ac:dyDescent="0.25">
      <c r="A18" s="15">
        <f ca="1">Blank!A$2</f>
        <v>43892</v>
      </c>
      <c r="B18" s="15" t="str">
        <f>Blank!B$2</f>
        <v>You</v>
      </c>
      <c r="C18" s="15" t="str">
        <f>Blank!C$2</f>
        <v>PROJECT_NAME</v>
      </c>
      <c r="D18" s="16" t="str">
        <f t="shared" ca="1" si="0"/>
        <v>NAME</v>
      </c>
      <c r="E18" t="s">
        <v>5</v>
      </c>
      <c r="F18" s="5" t="s">
        <v>27</v>
      </c>
      <c r="G18" s="5" t="s">
        <v>36</v>
      </c>
      <c r="H18" s="5" t="s">
        <v>34</v>
      </c>
      <c r="I18" s="5"/>
      <c r="J18" s="5"/>
      <c r="K18" s="5">
        <v>16</v>
      </c>
      <c r="L18" s="5">
        <v>100</v>
      </c>
      <c r="M18" s="3" t="e">
        <f>10^((LOG(AVERAGE(I18:J18)-Blank!$H$2, 10)-Blank!$M$2)/Blank!$N$2) * K18</f>
        <v>#DIV/0!</v>
      </c>
      <c r="N18" t="e">
        <f t="shared" si="4"/>
        <v>#DIV/0!</v>
      </c>
      <c r="O18" t="e">
        <f t="shared" si="3"/>
        <v>#DIV/0!</v>
      </c>
    </row>
    <row r="19" spans="1:15" x14ac:dyDescent="0.25">
      <c r="A19" s="15">
        <f ca="1">Blank!A$2</f>
        <v>43892</v>
      </c>
      <c r="B19" s="15" t="str">
        <f>Blank!B$2</f>
        <v>You</v>
      </c>
      <c r="C19" s="15" t="str">
        <f>Blank!C$2</f>
        <v>PROJECT_NAME</v>
      </c>
      <c r="D19" s="16" t="str">
        <f t="shared" ca="1" si="0"/>
        <v>NAME</v>
      </c>
      <c r="E19" t="s">
        <v>5</v>
      </c>
      <c r="F19" s="5" t="s">
        <v>27</v>
      </c>
      <c r="G19" s="5" t="s">
        <v>36</v>
      </c>
      <c r="H19" s="5" t="s">
        <v>34</v>
      </c>
      <c r="I19" s="5"/>
      <c r="J19" s="5"/>
      <c r="K19" s="5">
        <v>16</v>
      </c>
      <c r="L19" s="5">
        <v>100</v>
      </c>
      <c r="M19" s="3" t="e">
        <f>10^((LOG(AVERAGE(I19:J19)-Blank!$H$2, 10)-Blank!$M$2)/Blank!$N$2) * K19</f>
        <v>#DIV/0!</v>
      </c>
      <c r="N19" t="e">
        <f t="shared" si="4"/>
        <v>#DIV/0!</v>
      </c>
      <c r="O19" t="e">
        <f t="shared" si="3"/>
        <v>#DIV/0!</v>
      </c>
    </row>
    <row r="20" spans="1:15" x14ac:dyDescent="0.25">
      <c r="A20" s="15">
        <f ca="1">Blank!A$2</f>
        <v>43892</v>
      </c>
      <c r="B20" s="15" t="str">
        <f>Blank!B$2</f>
        <v>You</v>
      </c>
      <c r="C20" s="15" t="str">
        <f>Blank!C$2</f>
        <v>PROJECT_NAME</v>
      </c>
      <c r="D20" s="16" t="str">
        <f t="shared" ca="1" si="0"/>
        <v>NAME</v>
      </c>
      <c r="E20" s="1" t="s">
        <v>6</v>
      </c>
      <c r="F20" s="4" t="s">
        <v>27</v>
      </c>
      <c r="G20" s="4" t="s">
        <v>29</v>
      </c>
      <c r="H20" s="4" t="s">
        <v>24</v>
      </c>
      <c r="I20" s="4"/>
      <c r="J20" s="4"/>
      <c r="K20" s="4">
        <v>16</v>
      </c>
      <c r="L20" s="4">
        <v>100</v>
      </c>
      <c r="M20" s="1" t="e">
        <f>10^((LOG(AVERAGE(I20:J20)-Blank!$H$2, 10)-Blank!$M$2)/Blank!$N$2) * K20</f>
        <v>#DIV/0!</v>
      </c>
      <c r="N20" s="1" t="e">
        <f t="shared" si="1"/>
        <v>#DIV/0!</v>
      </c>
      <c r="O20" s="1" t="e">
        <f>N20/(N2+N20) * 100</f>
        <v>#DIV/0!</v>
      </c>
    </row>
    <row r="21" spans="1:15" x14ac:dyDescent="0.25">
      <c r="A21" s="15">
        <f ca="1">Blank!A$2</f>
        <v>43892</v>
      </c>
      <c r="B21" s="15" t="str">
        <f>Blank!B$2</f>
        <v>You</v>
      </c>
      <c r="C21" s="15" t="str">
        <f>Blank!C$2</f>
        <v>PROJECT_NAME</v>
      </c>
      <c r="D21" s="16" t="str">
        <f t="shared" ca="1" si="0"/>
        <v>NAME</v>
      </c>
      <c r="E21" s="1" t="s">
        <v>6</v>
      </c>
      <c r="F21" s="4" t="s">
        <v>27</v>
      </c>
      <c r="G21" s="4" t="s">
        <v>29</v>
      </c>
      <c r="H21" s="4" t="s">
        <v>24</v>
      </c>
      <c r="I21" s="4"/>
      <c r="J21" s="4"/>
      <c r="K21" s="4">
        <v>16</v>
      </c>
      <c r="L21" s="4">
        <v>100</v>
      </c>
      <c r="M21" s="1" t="e">
        <f>10^((LOG(AVERAGE(I21:J21)-Blank!$H$2, 10)-Blank!$M$2)/Blank!$N$2) * K21</f>
        <v>#DIV/0!</v>
      </c>
      <c r="N21" s="1" t="e">
        <f t="shared" si="1"/>
        <v>#DIV/0!</v>
      </c>
      <c r="O21" s="1" t="e">
        <f t="shared" ref="O21:O28" si="5">N21/(N3+N21) * 100</f>
        <v>#DIV/0!</v>
      </c>
    </row>
    <row r="22" spans="1:15" x14ac:dyDescent="0.25">
      <c r="A22" s="15">
        <f ca="1">Blank!A$2</f>
        <v>43892</v>
      </c>
      <c r="B22" s="15" t="str">
        <f>Blank!B$2</f>
        <v>You</v>
      </c>
      <c r="C22" s="15" t="str">
        <f>Blank!C$2</f>
        <v>PROJECT_NAME</v>
      </c>
      <c r="D22" s="16" t="str">
        <f t="shared" ca="1" si="0"/>
        <v>NAME</v>
      </c>
      <c r="E22" s="1" t="s">
        <v>6</v>
      </c>
      <c r="F22" s="4" t="s">
        <v>27</v>
      </c>
      <c r="G22" s="4" t="s">
        <v>29</v>
      </c>
      <c r="H22" s="4" t="s">
        <v>24</v>
      </c>
      <c r="I22" s="4"/>
      <c r="J22" s="4"/>
      <c r="K22" s="4">
        <v>16</v>
      </c>
      <c r="L22" s="4">
        <v>100</v>
      </c>
      <c r="M22" s="1" t="e">
        <f>10^((LOG(AVERAGE(I22:J22)-Blank!$H$2, 10)-Blank!$M$2)/Blank!$N$2) * K22</f>
        <v>#DIV/0!</v>
      </c>
      <c r="N22" s="1" t="e">
        <f t="shared" si="1"/>
        <v>#DIV/0!</v>
      </c>
      <c r="O22" s="1" t="e">
        <f t="shared" si="5"/>
        <v>#DIV/0!</v>
      </c>
    </row>
    <row r="23" spans="1:15" x14ac:dyDescent="0.25">
      <c r="A23" s="15">
        <f ca="1">Blank!A$2</f>
        <v>43892</v>
      </c>
      <c r="B23" s="15" t="str">
        <f>Blank!B$2</f>
        <v>You</v>
      </c>
      <c r="C23" s="15" t="str">
        <f>Blank!C$2</f>
        <v>PROJECT_NAME</v>
      </c>
      <c r="D23" s="16" t="str">
        <f t="shared" ca="1" si="0"/>
        <v>NAME</v>
      </c>
      <c r="E23" s="10" t="s">
        <v>6</v>
      </c>
      <c r="F23" s="11" t="s">
        <v>27</v>
      </c>
      <c r="G23" s="11" t="s">
        <v>31</v>
      </c>
      <c r="H23" s="11" t="s">
        <v>32</v>
      </c>
      <c r="I23" s="11"/>
      <c r="J23" s="11"/>
      <c r="K23" s="11">
        <v>16</v>
      </c>
      <c r="L23" s="11">
        <v>100</v>
      </c>
      <c r="M23" s="10" t="e">
        <f>10^((LOG(AVERAGE(I23:J23)-Blank!$H$2, 10)-Blank!$M$2)/Blank!$N$2) * K23</f>
        <v>#DIV/0!</v>
      </c>
      <c r="N23" s="10" t="e">
        <f t="shared" si="1"/>
        <v>#DIV/0!</v>
      </c>
      <c r="O23" s="10" t="e">
        <f t="shared" si="5"/>
        <v>#DIV/0!</v>
      </c>
    </row>
    <row r="24" spans="1:15" x14ac:dyDescent="0.25">
      <c r="A24" s="15">
        <f ca="1">Blank!A$2</f>
        <v>43892</v>
      </c>
      <c r="B24" s="15" t="str">
        <f>Blank!B$2</f>
        <v>You</v>
      </c>
      <c r="C24" s="15" t="str">
        <f>Blank!C$2</f>
        <v>PROJECT_NAME</v>
      </c>
      <c r="D24" s="16" t="str">
        <f t="shared" ca="1" si="0"/>
        <v>NAME</v>
      </c>
      <c r="E24" s="10" t="s">
        <v>6</v>
      </c>
      <c r="F24" s="11" t="s">
        <v>27</v>
      </c>
      <c r="G24" s="11" t="s">
        <v>31</v>
      </c>
      <c r="H24" s="11" t="s">
        <v>32</v>
      </c>
      <c r="I24" s="11"/>
      <c r="J24" s="11"/>
      <c r="K24" s="11">
        <v>16</v>
      </c>
      <c r="L24" s="11">
        <v>100</v>
      </c>
      <c r="M24" s="10" t="e">
        <f>10^((LOG(AVERAGE(I24:J24)-Blank!$H$2, 10)-Blank!$M$2)/Blank!$N$2) * K24</f>
        <v>#DIV/0!</v>
      </c>
      <c r="N24" s="10" t="e">
        <f t="shared" si="1"/>
        <v>#DIV/0!</v>
      </c>
      <c r="O24" s="10" t="e">
        <f t="shared" si="5"/>
        <v>#DIV/0!</v>
      </c>
    </row>
    <row r="25" spans="1:15" x14ac:dyDescent="0.25">
      <c r="A25" s="15">
        <f ca="1">Blank!A$2</f>
        <v>43892</v>
      </c>
      <c r="B25" s="15" t="str">
        <f>Blank!B$2</f>
        <v>You</v>
      </c>
      <c r="C25" s="15" t="str">
        <f>Blank!C$2</f>
        <v>PROJECT_NAME</v>
      </c>
      <c r="D25" s="16" t="str">
        <f t="shared" ca="1" si="0"/>
        <v>NAME</v>
      </c>
      <c r="E25" s="10" t="s">
        <v>6</v>
      </c>
      <c r="F25" s="11" t="s">
        <v>27</v>
      </c>
      <c r="G25" s="11" t="s">
        <v>31</v>
      </c>
      <c r="H25" s="11" t="s">
        <v>32</v>
      </c>
      <c r="I25" s="11"/>
      <c r="J25" s="11"/>
      <c r="K25" s="11">
        <v>16</v>
      </c>
      <c r="L25" s="11">
        <v>100</v>
      </c>
      <c r="M25" s="10" t="e">
        <f>10^((LOG(AVERAGE(I25:J25)-Blank!$H$2, 10)-Blank!$M$2)/Blank!$N$2) * K25</f>
        <v>#DIV/0!</v>
      </c>
      <c r="N25" s="10" t="e">
        <f t="shared" si="1"/>
        <v>#DIV/0!</v>
      </c>
      <c r="O25" s="10" t="e">
        <f t="shared" si="5"/>
        <v>#DIV/0!</v>
      </c>
    </row>
    <row r="26" spans="1:15" x14ac:dyDescent="0.25">
      <c r="A26" s="15">
        <f ca="1">Blank!A$2</f>
        <v>43892</v>
      </c>
      <c r="B26" s="15" t="str">
        <f>Blank!B$2</f>
        <v>You</v>
      </c>
      <c r="C26" s="15" t="str">
        <f>Blank!C$2</f>
        <v>PROJECT_NAME</v>
      </c>
      <c r="D26" s="16" t="str">
        <f t="shared" ca="1" si="0"/>
        <v>NAME</v>
      </c>
      <c r="E26" s="1" t="s">
        <v>6</v>
      </c>
      <c r="F26" s="4" t="s">
        <v>27</v>
      </c>
      <c r="G26" s="4" t="s">
        <v>33</v>
      </c>
      <c r="H26" s="4" t="s">
        <v>34</v>
      </c>
      <c r="I26" s="4"/>
      <c r="J26" s="4"/>
      <c r="K26" s="4">
        <v>16</v>
      </c>
      <c r="L26" s="4">
        <v>100</v>
      </c>
      <c r="M26" s="1" t="e">
        <f>10^((LOG(AVERAGE(I26:J26)-Blank!$H$2, 10)-Blank!$M$2)/Blank!$N$2) * K26</f>
        <v>#DIV/0!</v>
      </c>
      <c r="N26" s="1" t="e">
        <f t="shared" ref="N26:N28" si="6">(L26/10^3 * M26)</f>
        <v>#DIV/0!</v>
      </c>
      <c r="O26" s="1" t="e">
        <f t="shared" si="5"/>
        <v>#DIV/0!</v>
      </c>
    </row>
    <row r="27" spans="1:15" x14ac:dyDescent="0.25">
      <c r="A27" s="15">
        <f ca="1">Blank!A$2</f>
        <v>43892</v>
      </c>
      <c r="B27" s="15" t="str">
        <f>Blank!B$2</f>
        <v>You</v>
      </c>
      <c r="C27" s="15" t="str">
        <f>Blank!C$2</f>
        <v>PROJECT_NAME</v>
      </c>
      <c r="D27" s="16" t="str">
        <f ca="1">RIGHT(CELL("nomfichier",A26),LEN(CELL("nomfichier",A26))-SEARCH("]",CELL("nomfichier",A26)))</f>
        <v>NAME</v>
      </c>
      <c r="E27" s="1" t="s">
        <v>6</v>
      </c>
      <c r="F27" s="4" t="s">
        <v>27</v>
      </c>
      <c r="G27" s="4" t="s">
        <v>33</v>
      </c>
      <c r="H27" s="4" t="s">
        <v>34</v>
      </c>
      <c r="I27" s="4"/>
      <c r="J27" s="4"/>
      <c r="K27" s="4">
        <v>16</v>
      </c>
      <c r="L27" s="4">
        <v>100</v>
      </c>
      <c r="M27" s="1" t="e">
        <f>10^((LOG(AVERAGE(I27:J27)-Blank!$H$2, 10)-Blank!$M$2)/Blank!$N$2) * K27</f>
        <v>#DIV/0!</v>
      </c>
      <c r="N27" s="1" t="e">
        <f>(L27/10^3 * M27)</f>
        <v>#DIV/0!</v>
      </c>
      <c r="O27" s="1" t="e">
        <f t="shared" si="5"/>
        <v>#DIV/0!</v>
      </c>
    </row>
    <row r="28" spans="1:15" x14ac:dyDescent="0.25">
      <c r="A28" s="15">
        <f ca="1">Blank!A$2</f>
        <v>43892</v>
      </c>
      <c r="B28" s="15" t="str">
        <f>Blank!B$2</f>
        <v>You</v>
      </c>
      <c r="C28" s="15" t="str">
        <f>Blank!C$2</f>
        <v>PROJECT_NAME</v>
      </c>
      <c r="D28" s="16" t="str">
        <f t="shared" ca="1" si="0"/>
        <v>NAME</v>
      </c>
      <c r="E28" s="1" t="s">
        <v>6</v>
      </c>
      <c r="F28" s="4" t="s">
        <v>27</v>
      </c>
      <c r="G28" s="4" t="s">
        <v>33</v>
      </c>
      <c r="H28" s="4" t="s">
        <v>34</v>
      </c>
      <c r="I28" s="4"/>
      <c r="J28" s="4"/>
      <c r="K28" s="4">
        <v>16</v>
      </c>
      <c r="L28" s="4">
        <v>100</v>
      </c>
      <c r="M28" s="1" t="e">
        <f>10^((LOG(AVERAGE(I28:J28)-Blank!$H$2, 10)-Blank!$M$2)/Blank!$N$2) * K28</f>
        <v>#DIV/0!</v>
      </c>
      <c r="N28" s="1" t="e">
        <f t="shared" si="6"/>
        <v>#DIV/0!</v>
      </c>
      <c r="O28" s="1" t="e">
        <f>N28/(N10+N28) * 100</f>
        <v>#DIV/0!</v>
      </c>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Blank</vt:lpstr>
      <vt:lpstr>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Mickaël Canouil</dc:creator>
  <cp:lastModifiedBy>Mickaël Canouil</cp:lastModifiedBy>
  <dcterms:created xsi:type="dcterms:W3CDTF">2019-12-23T10:21:38Z</dcterms:created>
  <dcterms:modified xsi:type="dcterms:W3CDTF">2020-03-02T13:09:45Z</dcterms:modified>
</cp:coreProperties>
</file>