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joriecantine/Dropbox (Personal)/Marjorie-Kristin/Rainstorm/RainstormRevisited/Submission Sept 2020/"/>
    </mc:Choice>
  </mc:AlternateContent>
  <xr:revisionPtr revIDLastSave="0" documentId="13_ncr:1_{AFC730B8-41B7-F540-87F6-ECD67872A318}" xr6:coauthVersionLast="45" xr6:coauthVersionMax="45" xr10:uidLastSave="{00000000-0000-0000-0000-000000000000}"/>
  <bookViews>
    <workbookView xWindow="1160" yWindow="480" windowWidth="27640" windowHeight="15820" activeTab="3" xr2:uid="{DF1E8C24-D928-CB46-8C2A-BCB4CCB9F8C4}"/>
  </bookViews>
  <sheets>
    <sheet name="Table 1. ModelingParameters" sheetId="1" r:id="rId1"/>
    <sheet name="Table 2. Detritus" sheetId="2" r:id="rId2"/>
    <sheet name="Table 3. Size Shift" sheetId="3" r:id="rId3"/>
    <sheet name="Table 4. K-S te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6" l="1"/>
  <c r="C5" i="6"/>
  <c r="D4" i="6"/>
  <c r="C4" i="6"/>
  <c r="C10" i="3" l="1"/>
  <c r="C9" i="3"/>
  <c r="C8" i="3"/>
</calcChain>
</file>

<file path=xl/sharedStrings.xml><?xml version="1.0" encoding="utf-8"?>
<sst xmlns="http://schemas.openxmlformats.org/spreadsheetml/2006/main" count="100" uniqueCount="62">
  <si>
    <t>Source 1</t>
  </si>
  <si>
    <t>Total quartz grains</t>
  </si>
  <si>
    <t>Total zircon grains</t>
  </si>
  <si>
    <t>Base case</t>
  </si>
  <si>
    <t>Source 2</t>
  </si>
  <si>
    <t>Other parameters</t>
  </si>
  <si>
    <t xml:space="preserve">Mixing ratio </t>
  </si>
  <si>
    <t>1:1</t>
  </si>
  <si>
    <t>10:1</t>
  </si>
  <si>
    <t>Case 1</t>
  </si>
  <si>
    <t>Case 2</t>
  </si>
  <si>
    <t>Age (Myr)</t>
  </si>
  <si>
    <t>Zircon grain diameter (microns)</t>
  </si>
  <si>
    <t>Depositional grain diameter of quartz (microns)</t>
  </si>
  <si>
    <t>Quartz grains selected each iteration</t>
  </si>
  <si>
    <t>Zircon grains selected per iteration</t>
  </si>
  <si>
    <t>Total iterations</t>
  </si>
  <si>
    <t>100</t>
  </si>
  <si>
    <t>1000 ± 50 (1σ)</t>
  </si>
  <si>
    <t>200 ± 15 (1σ)</t>
  </si>
  <si>
    <t>40 ± 10 (1σ)</t>
  </si>
  <si>
    <t>500 ± 50 (1σ)</t>
  </si>
  <si>
    <t>100 ± 15 (1σ)</t>
  </si>
  <si>
    <t>30 ± 10 (1σ)</t>
  </si>
  <si>
    <t>55 ± 5 (1σ)</t>
  </si>
  <si>
    <t>Table 1. Modeling parameters used in size-mixing model. Parameters changed from the base case are bolded.</t>
  </si>
  <si>
    <r>
      <t xml:space="preserve">Zircon fertility </t>
    </r>
    <r>
      <rPr>
        <i/>
        <sz val="12"/>
        <color theme="1"/>
        <rFont val="Helvetica"/>
        <family val="2"/>
      </rPr>
      <t>(ratio of quartz grains:zircon grains)</t>
    </r>
  </si>
  <si>
    <t xml:space="preserve">Table 2. Characteristics of detrital material from crystal fan-bearing carbonate Rainstorm strata. </t>
  </si>
  <si>
    <t>Light fraction</t>
  </si>
  <si>
    <t>Heavy fraction</t>
  </si>
  <si>
    <t>Mass (g)</t>
  </si>
  <si>
    <t>Volume (mL)</t>
  </si>
  <si>
    <r>
      <t>Density (g/cm</t>
    </r>
    <r>
      <rPr>
        <b/>
        <vertAlign val="superscript"/>
        <sz val="12"/>
        <color theme="1"/>
        <rFont val="Helvetica"/>
        <family val="2"/>
      </rPr>
      <t>3</t>
    </r>
    <r>
      <rPr>
        <b/>
        <sz val="12"/>
        <color theme="1"/>
        <rFont val="Helvetica"/>
        <family val="2"/>
      </rPr>
      <t>)</t>
    </r>
  </si>
  <si>
    <t>Settling in air</t>
  </si>
  <si>
    <t>Settling in water</t>
  </si>
  <si>
    <t>64.9 μm</t>
  </si>
  <si>
    <t>79.8 μm</t>
  </si>
  <si>
    <t>43.1 μm</t>
  </si>
  <si>
    <t>47.3 μm</t>
  </si>
  <si>
    <r>
      <t>D</t>
    </r>
    <r>
      <rPr>
        <b/>
        <vertAlign val="subscript"/>
        <sz val="12"/>
        <color theme="1"/>
        <rFont val="Helvetica"/>
        <family val="2"/>
      </rPr>
      <t>50</t>
    </r>
  </si>
  <si>
    <t>Modal diameter</t>
  </si>
  <si>
    <t>58.2 μm</t>
  </si>
  <si>
    <t>55 μm</t>
  </si>
  <si>
    <t>52.7 μm</t>
  </si>
  <si>
    <r>
      <t>Measured D</t>
    </r>
    <r>
      <rPr>
        <b/>
        <vertAlign val="subscript"/>
        <sz val="12"/>
        <color theme="1"/>
        <rFont val="Helvetica"/>
        <family val="2"/>
      </rPr>
      <t>50</t>
    </r>
  </si>
  <si>
    <r>
      <t>Predicted sizes for heavy fraction given light fraction D</t>
    </r>
    <r>
      <rPr>
        <b/>
        <vertAlign val="subscript"/>
        <sz val="12"/>
        <color theme="1"/>
        <rFont val="Helvetica"/>
        <family val="2"/>
      </rPr>
      <t>50</t>
    </r>
  </si>
  <si>
    <t>% difference from measured</t>
  </si>
  <si>
    <t>very fine sand</t>
  </si>
  <si>
    <t>fine sand</t>
  </si>
  <si>
    <t>medium sand</t>
  </si>
  <si>
    <t>63.5-125 microns</t>
  </si>
  <si>
    <t>125-250 microns</t>
  </si>
  <si>
    <t>250-500 microns</t>
  </si>
  <si>
    <r>
      <rPr>
        <b/>
        <sz val="12"/>
        <color theme="1"/>
        <rFont val="Helvetica"/>
        <family val="2"/>
      </rPr>
      <t>silt</t>
    </r>
    <r>
      <rPr>
        <i/>
        <sz val="12"/>
        <color theme="1"/>
        <rFont val="Helvetica"/>
        <family val="2"/>
      </rPr>
      <t xml:space="preserve"> &lt;63.5 microns</t>
    </r>
  </si>
  <si>
    <r>
      <rPr>
        <b/>
        <sz val="12"/>
        <color theme="1"/>
        <rFont val="Helvetica"/>
        <family val="2"/>
      </rPr>
      <t xml:space="preserve">very fine sand </t>
    </r>
    <r>
      <rPr>
        <i/>
        <sz val="12"/>
        <color theme="1"/>
        <rFont val="Helvetica"/>
        <family val="2"/>
      </rPr>
      <t>63.5-125 microns</t>
    </r>
  </si>
  <si>
    <r>
      <rPr>
        <b/>
        <sz val="12"/>
        <color theme="1"/>
        <rFont val="Helvetica"/>
        <family val="2"/>
      </rPr>
      <t>fine sand</t>
    </r>
    <r>
      <rPr>
        <sz val="12"/>
        <color theme="1"/>
        <rFont val="Helvetica"/>
        <family val="2"/>
      </rPr>
      <t xml:space="preserve"> </t>
    </r>
    <r>
      <rPr>
        <i/>
        <sz val="12"/>
        <color theme="1"/>
        <rFont val="Helvetica"/>
        <family val="2"/>
      </rPr>
      <t>125-250 microns</t>
    </r>
  </si>
  <si>
    <t>"Grain shielding" size shift</t>
  </si>
  <si>
    <t xml:space="preserve">Table 4. K-S test p values for zircons by size class. </t>
  </si>
  <si>
    <t xml:space="preserve">Table 3. Measured and predicted grain sizes for heavy and light fractions of crystal fan-associated detritus from the Rainstorm Member. </t>
  </si>
  <si>
    <t>150 ± 15 (1σ)</t>
  </si>
  <si>
    <t>250,000</t>
  </si>
  <si>
    <t>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</si>
</sst>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  <font>
      <b/>
      <sz val="12"/>
      <color rgb="FF000000"/>
      <name val="Helvetica"/>
      <family val="2"/>
    </font>
    <font>
      <b/>
      <vertAlign val="superscript"/>
      <sz val="12"/>
      <color theme="1"/>
      <name val="Helvetica"/>
      <family val="2"/>
    </font>
    <font>
      <b/>
      <vertAlign val="subscript"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2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3" fontId="2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/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/>
    <xf numFmtId="2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/>
    <xf numFmtId="0" fontId="3" fillId="0" borderId="0" xfId="0" applyFont="1" applyAlignment="1">
      <alignment horizontal="left" vertical="center"/>
    </xf>
    <xf numFmtId="9" fontId="2" fillId="0" borderId="1" xfId="2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/>
    <xf numFmtId="49" fontId="2" fillId="0" borderId="0" xfId="1" quotePrefix="1" applyNumberFormat="1" applyFont="1" applyFill="1" applyAlignment="1">
      <alignment horizontal="center" vertical="center"/>
    </xf>
    <xf numFmtId="0" fontId="4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0" fontId="2" fillId="0" borderId="0" xfId="0" quotePrefix="1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BD52-59B6-CB4F-9C2E-D89D25D6B587}">
  <dimension ref="A1:D20"/>
  <sheetViews>
    <sheetView workbookViewId="0">
      <selection activeCell="B27" sqref="B27"/>
    </sheetView>
  </sheetViews>
  <sheetFormatPr baseColWidth="10" defaultRowHeight="16"/>
  <cols>
    <col min="1" max="1" width="46.6640625" style="1" bestFit="1" customWidth="1"/>
    <col min="2" max="4" width="18" style="1" bestFit="1" customWidth="1"/>
    <col min="5" max="16384" width="10.83203125" style="1"/>
  </cols>
  <sheetData>
    <row r="1" spans="1:4">
      <c r="A1" s="2" t="s">
        <v>25</v>
      </c>
      <c r="B1" s="2"/>
      <c r="C1" s="2"/>
      <c r="D1" s="2"/>
    </row>
    <row r="2" spans="1:4">
      <c r="A2" s="3"/>
      <c r="B2" s="9" t="s">
        <v>3</v>
      </c>
      <c r="C2" s="9" t="s">
        <v>9</v>
      </c>
      <c r="D2" s="9" t="s">
        <v>10</v>
      </c>
    </row>
    <row r="3" spans="1:4">
      <c r="A3" s="5" t="s">
        <v>0</v>
      </c>
      <c r="B3" s="10"/>
      <c r="C3" s="10"/>
      <c r="D3" s="10"/>
    </row>
    <row r="4" spans="1:4">
      <c r="A4" s="2" t="s">
        <v>11</v>
      </c>
      <c r="B4" s="11" t="s">
        <v>18</v>
      </c>
      <c r="C4" s="11" t="s">
        <v>18</v>
      </c>
      <c r="D4" s="11" t="s">
        <v>18</v>
      </c>
    </row>
    <row r="5" spans="1:4">
      <c r="A5" s="2" t="s">
        <v>12</v>
      </c>
      <c r="B5" s="11" t="s">
        <v>59</v>
      </c>
      <c r="C5" s="11" t="s">
        <v>59</v>
      </c>
      <c r="D5" s="12" t="s">
        <v>20</v>
      </c>
    </row>
    <row r="6" spans="1:4">
      <c r="A6" s="2" t="s">
        <v>26</v>
      </c>
      <c r="B6" s="6" t="s">
        <v>8</v>
      </c>
      <c r="C6" s="6" t="s">
        <v>8</v>
      </c>
      <c r="D6" s="6" t="s">
        <v>8</v>
      </c>
    </row>
    <row r="7" spans="1:4">
      <c r="A7" s="32" t="s">
        <v>1</v>
      </c>
      <c r="B7" s="33" t="s">
        <v>60</v>
      </c>
      <c r="C7" s="33" t="s">
        <v>60</v>
      </c>
      <c r="D7" s="33" t="s">
        <v>60</v>
      </c>
    </row>
    <row r="8" spans="1:4">
      <c r="A8" s="32" t="s">
        <v>2</v>
      </c>
      <c r="B8" s="33" t="s">
        <v>61</v>
      </c>
      <c r="C8" s="33" t="s">
        <v>61</v>
      </c>
      <c r="D8" s="33" t="s">
        <v>61</v>
      </c>
    </row>
    <row r="9" spans="1:4">
      <c r="A9" s="34" t="s">
        <v>4</v>
      </c>
      <c r="B9" s="35"/>
      <c r="C9" s="35"/>
      <c r="D9" s="35"/>
    </row>
    <row r="10" spans="1:4">
      <c r="A10" s="32" t="s">
        <v>11</v>
      </c>
      <c r="B10" s="35" t="s">
        <v>21</v>
      </c>
      <c r="C10" s="35" t="s">
        <v>21</v>
      </c>
      <c r="D10" s="35" t="s">
        <v>21</v>
      </c>
    </row>
    <row r="11" spans="1:4">
      <c r="A11" s="32" t="s">
        <v>12</v>
      </c>
      <c r="B11" s="35" t="s">
        <v>59</v>
      </c>
      <c r="C11" s="36" t="s">
        <v>22</v>
      </c>
      <c r="D11" s="37" t="s">
        <v>23</v>
      </c>
    </row>
    <row r="12" spans="1:4">
      <c r="A12" s="32" t="s">
        <v>26</v>
      </c>
      <c r="B12" s="38" t="s">
        <v>8</v>
      </c>
      <c r="C12" s="38" t="s">
        <v>8</v>
      </c>
      <c r="D12" s="38" t="s">
        <v>8</v>
      </c>
    </row>
    <row r="13" spans="1:4">
      <c r="A13" s="32" t="s">
        <v>1</v>
      </c>
      <c r="B13" s="33" t="s">
        <v>60</v>
      </c>
      <c r="C13" s="33" t="s">
        <v>60</v>
      </c>
      <c r="D13" s="33" t="s">
        <v>60</v>
      </c>
    </row>
    <row r="14" spans="1:4">
      <c r="A14" s="32" t="s">
        <v>2</v>
      </c>
      <c r="B14" s="33" t="s">
        <v>61</v>
      </c>
      <c r="C14" s="33" t="s">
        <v>61</v>
      </c>
      <c r="D14" s="33" t="s">
        <v>61</v>
      </c>
    </row>
    <row r="15" spans="1:4">
      <c r="A15" s="4" t="s">
        <v>5</v>
      </c>
      <c r="B15" s="11"/>
      <c r="C15" s="11"/>
      <c r="D15" s="11"/>
    </row>
    <row r="16" spans="1:4">
      <c r="A16" s="2" t="s">
        <v>6</v>
      </c>
      <c r="B16" s="6" t="s">
        <v>7</v>
      </c>
      <c r="C16" s="6" t="s">
        <v>7</v>
      </c>
      <c r="D16" s="6" t="s">
        <v>7</v>
      </c>
    </row>
    <row r="17" spans="1:4">
      <c r="A17" s="2" t="s">
        <v>13</v>
      </c>
      <c r="B17" s="11" t="s">
        <v>19</v>
      </c>
      <c r="C17" s="11" t="s">
        <v>19</v>
      </c>
      <c r="D17" s="9" t="s">
        <v>24</v>
      </c>
    </row>
    <row r="18" spans="1:4">
      <c r="A18" s="2" t="s">
        <v>14</v>
      </c>
      <c r="B18" s="7" t="s">
        <v>17</v>
      </c>
      <c r="C18" s="7" t="s">
        <v>17</v>
      </c>
      <c r="D18" s="7" t="s">
        <v>17</v>
      </c>
    </row>
    <row r="19" spans="1:4">
      <c r="A19" s="2" t="s">
        <v>15</v>
      </c>
      <c r="B19" s="7" t="s">
        <v>17</v>
      </c>
      <c r="C19" s="7" t="s">
        <v>17</v>
      </c>
      <c r="D19" s="7" t="s">
        <v>17</v>
      </c>
    </row>
    <row r="20" spans="1:4">
      <c r="A20" s="2" t="s">
        <v>16</v>
      </c>
      <c r="B20" s="8">
        <v>10000</v>
      </c>
      <c r="C20" s="8">
        <v>10000</v>
      </c>
      <c r="D20" s="8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F705-6372-734E-82D5-D1BE87FAEACC}">
  <dimension ref="A1:F10"/>
  <sheetViews>
    <sheetView workbookViewId="0">
      <selection activeCell="E15" sqref="E15"/>
    </sheetView>
  </sheetViews>
  <sheetFormatPr baseColWidth="10" defaultRowHeight="16"/>
  <cols>
    <col min="1" max="1" width="15" style="2" customWidth="1"/>
    <col min="2" max="2" width="10.83203125" style="2"/>
    <col min="3" max="3" width="13.1640625" style="2" bestFit="1" customWidth="1"/>
    <col min="4" max="4" width="15.6640625" style="2" bestFit="1" customWidth="1"/>
    <col min="5" max="5" width="18.83203125" style="2" bestFit="1" customWidth="1"/>
    <col min="6" max="6" width="25.33203125" style="2" bestFit="1" customWidth="1"/>
    <col min="7" max="16384" width="10.83203125" style="2"/>
  </cols>
  <sheetData>
    <row r="1" spans="1:6">
      <c r="A1" s="2" t="s">
        <v>27</v>
      </c>
    </row>
    <row r="2" spans="1:6" ht="18">
      <c r="B2" s="9" t="s">
        <v>30</v>
      </c>
      <c r="C2" s="9" t="s">
        <v>31</v>
      </c>
      <c r="D2" s="9" t="s">
        <v>32</v>
      </c>
      <c r="E2" s="9" t="s">
        <v>39</v>
      </c>
      <c r="F2" s="9" t="s">
        <v>40</v>
      </c>
    </row>
    <row r="3" spans="1:6">
      <c r="A3" s="15" t="s">
        <v>28</v>
      </c>
      <c r="B3" s="16">
        <v>6.1742899999999992</v>
      </c>
      <c r="C3" s="16">
        <v>2.3566900000000004</v>
      </c>
      <c r="D3" s="16">
        <v>2.6198990957656707</v>
      </c>
      <c r="E3" s="16" t="s">
        <v>35</v>
      </c>
      <c r="F3" s="16" t="s">
        <v>36</v>
      </c>
    </row>
    <row r="4" spans="1:6">
      <c r="A4" s="13" t="s">
        <v>29</v>
      </c>
      <c r="B4" s="14">
        <v>9.5111500000000007</v>
      </c>
      <c r="C4" s="14">
        <v>2.9817700000000009</v>
      </c>
      <c r="D4" s="14">
        <v>3.189766480982771</v>
      </c>
      <c r="E4" s="14" t="s">
        <v>37</v>
      </c>
      <c r="F4" s="14" t="s">
        <v>38</v>
      </c>
    </row>
    <row r="5" spans="1:6" customFormat="1"/>
    <row r="10" spans="1:6">
      <c r="A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44-D00B-B042-9D69-4BF53FE4105D}">
  <dimension ref="A1:F10"/>
  <sheetViews>
    <sheetView workbookViewId="0">
      <selection activeCell="D7" sqref="D7"/>
    </sheetView>
  </sheetViews>
  <sheetFormatPr baseColWidth="10" defaultRowHeight="16"/>
  <cols>
    <col min="1" max="1" width="28.6640625" customWidth="1"/>
    <col min="2" max="2" width="8.5" bestFit="1" customWidth="1"/>
    <col min="3" max="3" width="18.33203125" bestFit="1" customWidth="1"/>
    <col min="4" max="4" width="16.5" bestFit="1" customWidth="1"/>
    <col min="5" max="5" width="28.83203125" bestFit="1" customWidth="1"/>
  </cols>
  <sheetData>
    <row r="1" spans="1:6">
      <c r="A1" s="31" t="s">
        <v>58</v>
      </c>
    </row>
    <row r="2" spans="1:6" ht="18">
      <c r="A2" s="22" t="s">
        <v>44</v>
      </c>
    </row>
    <row r="3" spans="1:6">
      <c r="A3" s="5" t="s">
        <v>28</v>
      </c>
      <c r="B3" s="16" t="s">
        <v>35</v>
      </c>
      <c r="F3" s="9"/>
    </row>
    <row r="4" spans="1:6">
      <c r="A4" s="21" t="s">
        <v>29</v>
      </c>
      <c r="B4" s="14" t="s">
        <v>37</v>
      </c>
    </row>
    <row r="6" spans="1:6" ht="18">
      <c r="A6" s="18" t="s">
        <v>45</v>
      </c>
    </row>
    <row r="7" spans="1:6" ht="35" customHeight="1">
      <c r="C7" s="39" t="s">
        <v>46</v>
      </c>
    </row>
    <row r="8" spans="1:6">
      <c r="A8" s="19" t="s">
        <v>33</v>
      </c>
      <c r="B8" s="17" t="s">
        <v>41</v>
      </c>
      <c r="C8" s="23">
        <f>(58.2-43.1)/43.1</f>
        <v>0.35034802784222741</v>
      </c>
    </row>
    <row r="9" spans="1:6">
      <c r="A9" s="20" t="s">
        <v>34</v>
      </c>
      <c r="B9" s="17" t="s">
        <v>42</v>
      </c>
      <c r="C9" s="24">
        <f>(55-43.1)/43.1</f>
        <v>0.27610208816705334</v>
      </c>
    </row>
    <row r="10" spans="1:6">
      <c r="A10" s="20" t="s">
        <v>56</v>
      </c>
      <c r="B10" s="17" t="s">
        <v>43</v>
      </c>
      <c r="C10" s="23">
        <f>(52.7-43.1)/43.1</f>
        <v>0.22273781902552206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5A1B-0E89-F344-B94E-CF92382EA863}">
  <dimension ref="A1:D8"/>
  <sheetViews>
    <sheetView tabSelected="1" workbookViewId="0">
      <selection activeCell="A13" sqref="A13"/>
    </sheetView>
  </sheetViews>
  <sheetFormatPr baseColWidth="10" defaultRowHeight="16"/>
  <cols>
    <col min="1" max="1" width="31.83203125" style="2" bestFit="1" customWidth="1"/>
    <col min="2" max="2" width="14.6640625" style="2" bestFit="1" customWidth="1"/>
    <col min="3" max="3" width="11.83203125" style="2" bestFit="1" customWidth="1"/>
    <col min="4" max="4" width="32.1640625" style="2" bestFit="1" customWidth="1"/>
    <col min="5" max="5" width="18.5" style="2" customWidth="1"/>
    <col min="6" max="6" width="16.83203125" style="2" customWidth="1"/>
    <col min="7" max="7" width="19.5" style="2" bestFit="1" customWidth="1"/>
    <col min="8" max="8" width="28.1640625" style="2" bestFit="1" customWidth="1"/>
    <col min="9" max="16384" width="10.83203125" style="2"/>
  </cols>
  <sheetData>
    <row r="1" spans="1:4">
      <c r="A1" s="2" t="s">
        <v>57</v>
      </c>
    </row>
    <row r="2" spans="1:4">
      <c r="B2" s="28" t="s">
        <v>47</v>
      </c>
      <c r="C2" s="28" t="s">
        <v>48</v>
      </c>
      <c r="D2" s="28" t="s">
        <v>49</v>
      </c>
    </row>
    <row r="3" spans="1:4" ht="34">
      <c r="B3" s="27" t="s">
        <v>50</v>
      </c>
      <c r="C3" s="27" t="s">
        <v>51</v>
      </c>
      <c r="D3" s="27" t="s">
        <v>52</v>
      </c>
    </row>
    <row r="4" spans="1:4">
      <c r="A4" s="30" t="s">
        <v>53</v>
      </c>
      <c r="B4" s="11">
        <v>0.8931</v>
      </c>
      <c r="C4" s="25">
        <f>0.000833</f>
        <v>8.3299999999999997E-4</v>
      </c>
      <c r="D4" s="25">
        <f>0.0001827</f>
        <v>1.827E-4</v>
      </c>
    </row>
    <row r="5" spans="1:4">
      <c r="A5" s="30" t="s">
        <v>54</v>
      </c>
      <c r="B5" s="11"/>
      <c r="C5" s="11">
        <f>1.553*10^-11</f>
        <v>1.5529999999999997E-11</v>
      </c>
      <c r="D5" s="25">
        <f>8.073*10^-6</f>
        <v>8.0730000000000005E-6</v>
      </c>
    </row>
    <row r="6" spans="1:4">
      <c r="A6" s="30" t="s">
        <v>55</v>
      </c>
      <c r="B6" s="11"/>
      <c r="C6" s="11"/>
      <c r="D6" s="26">
        <v>9.5449999999999993E-2</v>
      </c>
    </row>
    <row r="8" spans="1:4">
      <c r="A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1. ModelingParameters</vt:lpstr>
      <vt:lpstr>Table 2. Detritus</vt:lpstr>
      <vt:lpstr>Table 3. Size Shift</vt:lpstr>
      <vt:lpstr>Table 4. K-S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Marjorie Cantine</dc:creator>
  <cp:lastModifiedBy>Marjorie Cantine</cp:lastModifiedBy>
  <dcterms:created xsi:type="dcterms:W3CDTF">2020-08-13T13:24:17Z</dcterms:created>
  <dcterms:modified xsi:type="dcterms:W3CDTF">2020-09-25T17:56:59Z</dcterms:modified>
</cp:coreProperties>
</file>