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6380" windowHeight="8190" tabRatio="845"/>
  </bookViews>
  <sheets>
    <sheet name="totake" sheetId="1" r:id="rId1"/>
    <sheet name="humains" sheetId="2" r:id="rId2"/>
    <sheet name="nains" sheetId="3" r:id="rId3"/>
    <sheet name="demons" sheetId="4" r:id="rId4"/>
    <sheet name="orks" sheetId="5" r:id="rId5"/>
    <sheet name="elfes" sheetId="6" r:id="rId6"/>
  </sheets>
  <calcPr calcId="125725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O45" i="1"/>
  <c r="N45"/>
  <c r="P45" s="1"/>
  <c r="M45"/>
  <c r="P44"/>
  <c r="O44"/>
  <c r="N44"/>
  <c r="M44"/>
  <c r="P43"/>
  <c r="O43"/>
  <c r="N43"/>
  <c r="M43"/>
  <c r="P42"/>
  <c r="O42"/>
  <c r="N42"/>
  <c r="M42"/>
  <c r="P41"/>
  <c r="O41"/>
  <c r="N41"/>
  <c r="M41"/>
  <c r="P40"/>
  <c r="O40"/>
  <c r="N40"/>
  <c r="M40"/>
  <c r="P39"/>
  <c r="O39"/>
  <c r="N39"/>
  <c r="M39"/>
  <c r="P38"/>
  <c r="Q45" s="1"/>
  <c r="O38"/>
  <c r="N38"/>
  <c r="M38"/>
  <c r="O36"/>
  <c r="N36"/>
  <c r="M36"/>
  <c r="P36" s="1"/>
  <c r="O35"/>
  <c r="N35"/>
  <c r="M35"/>
  <c r="P35" s="1"/>
  <c r="O34"/>
  <c r="N34"/>
  <c r="M34"/>
  <c r="P34" s="1"/>
  <c r="O33"/>
  <c r="N33"/>
  <c r="M33"/>
  <c r="P33" s="1"/>
  <c r="O32"/>
  <c r="N32"/>
  <c r="M32"/>
  <c r="P32" s="1"/>
  <c r="O31"/>
  <c r="N31"/>
  <c r="M31"/>
  <c r="P31" s="1"/>
  <c r="O30"/>
  <c r="N30"/>
  <c r="M30"/>
  <c r="P30" s="1"/>
  <c r="O29"/>
  <c r="N29"/>
  <c r="M29"/>
  <c r="P29" s="1"/>
  <c r="O27"/>
  <c r="N27"/>
  <c r="P27" s="1"/>
  <c r="M27"/>
  <c r="O26"/>
  <c r="N26"/>
  <c r="P26" s="1"/>
  <c r="M26"/>
  <c r="O25"/>
  <c r="N25"/>
  <c r="P25" s="1"/>
  <c r="M25"/>
  <c r="O24"/>
  <c r="N24"/>
  <c r="P24" s="1"/>
  <c r="M24"/>
  <c r="O23"/>
  <c r="N23"/>
  <c r="P23" s="1"/>
  <c r="M23"/>
  <c r="O22"/>
  <c r="N22"/>
  <c r="P22" s="1"/>
  <c r="M22"/>
  <c r="O21"/>
  <c r="N21"/>
  <c r="P21" s="1"/>
  <c r="M21"/>
  <c r="O20"/>
  <c r="N20"/>
  <c r="P20" s="1"/>
  <c r="M20"/>
  <c r="O18"/>
  <c r="N18"/>
  <c r="M18"/>
  <c r="P18" s="1"/>
  <c r="O17"/>
  <c r="N17"/>
  <c r="M17"/>
  <c r="P17" s="1"/>
  <c r="O16"/>
  <c r="N16"/>
  <c r="M16"/>
  <c r="P16" s="1"/>
  <c r="O15"/>
  <c r="N15"/>
  <c r="M15"/>
  <c r="P15" s="1"/>
  <c r="O14"/>
  <c r="N14"/>
  <c r="M14"/>
  <c r="P14" s="1"/>
  <c r="O13"/>
  <c r="N13"/>
  <c r="M13"/>
  <c r="P13" s="1"/>
  <c r="O12"/>
  <c r="N12"/>
  <c r="M12"/>
  <c r="P12" s="1"/>
  <c r="O11"/>
  <c r="N11"/>
  <c r="M11"/>
  <c r="P11" s="1"/>
  <c r="P9"/>
  <c r="O9"/>
  <c r="N9"/>
  <c r="M9"/>
  <c r="P8"/>
  <c r="O8"/>
  <c r="N8"/>
  <c r="M8"/>
  <c r="P7"/>
  <c r="O7"/>
  <c r="N7"/>
  <c r="M7"/>
  <c r="P6"/>
  <c r="O6"/>
  <c r="N6"/>
  <c r="M6"/>
  <c r="P5"/>
  <c r="O5"/>
  <c r="N5"/>
  <c r="M5"/>
  <c r="P4"/>
  <c r="O4"/>
  <c r="N4"/>
  <c r="M4"/>
  <c r="P3"/>
  <c r="O3"/>
  <c r="N3"/>
  <c r="M3"/>
  <c r="P2"/>
  <c r="Q9" s="1"/>
  <c r="O2"/>
  <c r="N2"/>
  <c r="M2"/>
  <c r="Q27" l="1"/>
  <c r="Q18"/>
  <c r="Q36"/>
</calcChain>
</file>

<file path=xl/sharedStrings.xml><?xml version="1.0" encoding="utf-8"?>
<sst xmlns="http://schemas.openxmlformats.org/spreadsheetml/2006/main" count="219" uniqueCount="104">
  <si>
    <t>pv</t>
  </si>
  <si>
    <t>armure</t>
  </si>
  <si>
    <t>precision</t>
  </si>
  <si>
    <t>atq</t>
  </si>
  <si>
    <t>dpl</t>
  </si>
  <si>
    <t>portée</t>
  </si>
  <si>
    <t>taux d'esquive</t>
  </si>
  <si>
    <t>taux de crit</t>
  </si>
  <si>
    <t>Potentiel off</t>
  </si>
  <si>
    <t>Potentiel def</t>
  </si>
  <si>
    <t>Portée</t>
  </si>
  <si>
    <t>type</t>
  </si>
  <si>
    <t>perte prec</t>
  </si>
  <si>
    <t>Humains</t>
  </si>
  <si>
    <t>enrolé</t>
  </si>
  <si>
    <t>CAC,prix --</t>
  </si>
  <si>
    <t>inf leg</t>
  </si>
  <si>
    <t>épéiste</t>
  </si>
  <si>
    <t>normal</t>
  </si>
  <si>
    <t>lancier</t>
  </si>
  <si>
    <t>atq+(si cavalier), range+, def- (si cac)</t>
  </si>
  <si>
    <t>anticav</t>
  </si>
  <si>
    <t>chevalier</t>
  </si>
  <si>
    <t>def+ ,atq++, mvspeed--, prix ++</t>
  </si>
  <si>
    <t>inf lourd</t>
  </si>
  <si>
    <t>archer</t>
  </si>
  <si>
    <t>range+++, def--, cac --,</t>
  </si>
  <si>
    <t>dist</t>
  </si>
  <si>
    <t>arbalétrier</t>
  </si>
  <si>
    <t>range+++, def--, cac --, pre+, prix+, atq +, vit atq -</t>
  </si>
  <si>
    <t>cavalier</t>
  </si>
  <si>
    <t>atq+(si non lance), mvspeed++, prix +</t>
  </si>
  <si>
    <t>cav</t>
  </si>
  <si>
    <t>général</t>
  </si>
  <si>
    <t>déplacement +2, sur cheval</t>
  </si>
  <si>
    <t>gen cav</t>
  </si>
  <si>
    <t>Nains</t>
  </si>
  <si>
    <t>Mineur</t>
  </si>
  <si>
    <t>Un mineur</t>
  </si>
  <si>
    <t>barbepierre</t>
  </si>
  <si>
    <t>La sagesse des Anciens Nains</t>
  </si>
  <si>
    <t>Sprinteur</t>
  </si>
  <si>
    <t>Nous les Nains sommes des Sprinter[…]</t>
  </si>
  <si>
    <t>Brisefer</t>
  </si>
  <si>
    <t>Les troupes de choc Naines!!</t>
  </si>
  <si>
    <t>Berzerk</t>
  </si>
  <si>
    <t>GRAAAAAAAAAAAAAAAAA</t>
  </si>
  <si>
    <t>Branner</t>
  </si>
  <si>
    <t>il t'balance de la lave sur la tronche!</t>
  </si>
  <si>
    <t>Ingénieur</t>
  </si>
  <si>
    <t>il t'fais péter la trogne!</t>
  </si>
  <si>
    <t>Jarl</t>
  </si>
  <si>
    <t>Basiquement,un bourrin sur un bouc</t>
  </si>
  <si>
    <t>Demons</t>
  </si>
  <si>
    <t>rejeton</t>
  </si>
  <si>
    <t>prix --, armure -,vit ++, atq -,</t>
  </si>
  <si>
    <t>soldat de la reine</t>
  </si>
  <si>
    <t>lancier détéré</t>
  </si>
  <si>
    <t>atq +(si cavalier), range +</t>
  </si>
  <si>
    <t>garde de la reine</t>
  </si>
  <si>
    <t>def++, atq +, vit -</t>
  </si>
  <si>
    <t>cracheur d'acide</t>
  </si>
  <si>
    <t>rang ++, def -, atq- (cac)</t>
  </si>
  <si>
    <t>chaomancien</t>
  </si>
  <si>
    <t>rang + (atq en zone), prix +, si tir raté crit</t>
  </si>
  <si>
    <t>centaur possédé</t>
  </si>
  <si>
    <t>vit ++</t>
  </si>
  <si>
    <t>reine du chaos</t>
  </si>
  <si>
    <t>sort de régène pour troupes, atq distance</t>
  </si>
  <si>
    <t>gen leg dist</t>
  </si>
  <si>
    <t>Orks</t>
  </si>
  <si>
    <t>Gobelin</t>
  </si>
  <si>
    <t>PV bas , Armure inexistante, bonne Précision , Attaque faible, Crits inexistants</t>
  </si>
  <si>
    <t>Ork</t>
  </si>
  <si>
    <t>PV corrects, Armure mauvaise, Précision moyenne, Attaque moyenne, Taux de crit normal</t>
  </si>
  <si>
    <t>Piquier</t>
  </si>
  <si>
    <t>Ork noir</t>
  </si>
  <si>
    <t>PV +, Armure moyenne, Précision correcte, Attaque correcte, Bon taux de crit</t>
  </si>
  <si>
    <t>Archer</t>
  </si>
  <si>
    <t>PV corrects, Armure mauvaise, Précision mauvaise, Attaque moyenne, Taux de crit normal</t>
  </si>
  <si>
    <t>Troll</t>
  </si>
  <si>
    <t>Sac à PV, Armure correcte, Précision basse, bonne Attaque, Bon taux de crit</t>
  </si>
  <si>
    <t>Cavalier warg</t>
  </si>
  <si>
    <t>PV corrects, Armure moyenne, Précision correcte, Attaque correcte, taux de Crit moyen</t>
  </si>
  <si>
    <t>Général</t>
  </si>
  <si>
    <t>PV très haut, Armure moyenne, bonne Précision, bonne Attaque, Bon taux de crit</t>
  </si>
  <si>
    <t>gen</t>
  </si>
  <si>
    <t>Elfes</t>
  </si>
  <si>
    <t>Elfe de maison</t>
  </si>
  <si>
    <t>Faible, dévêtu, pas beaucoup de force, c'est un elfe de maison bon qu'à faire le ménage quoi !</t>
  </si>
  <si>
    <t>Elfe furtif</t>
  </si>
  <si>
    <t>Fait peu de dégâts mais sa Pré, ESC et Crit peuvent en faire une unité terrifiante</t>
  </si>
  <si>
    <t>Haut Elfe</t>
  </si>
  <si>
    <t>Né et entraîné pour être combattant. Il peut encaisser plusieurs coup tout en vous faisant mal.</t>
  </si>
  <si>
    <t>Archer Elfe</t>
  </si>
  <si>
    <t>Elfe moyen (PV, Armure, Précision et attaque moyens)</t>
  </si>
  <si>
    <t>Archer long</t>
  </si>
  <si>
    <t>Elfe moyen mais Précision, Portée, Attaque et Critique sont améliorées</t>
  </si>
  <si>
    <t>Mage elfique</t>
  </si>
  <si>
    <t>Similaire à l'archer, le Mage Elfique vous lancera divers sorts pouvant parfois vous être critique.</t>
  </si>
  <si>
    <t>Golem</t>
  </si>
  <si>
    <t>Les elfes dotés de magie se sont réunis pour bâtir ces masses d'éléments défendant les frêles archers.</t>
  </si>
  <si>
    <t>Plus faible que ses confrères, le Général Elfe doit, et devra, sa survie à ses compétences de Préc et Portée.</t>
  </si>
  <si>
    <t>gen dist cav</t>
  </si>
</sst>
</file>

<file path=xl/styles.xml><?xml version="1.0" encoding="utf-8"?>
<styleSheet xmlns="http://schemas.openxmlformats.org/spreadsheetml/2006/main">
  <fonts count="7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b/>
      <sz val="11"/>
      <color rgb="FF000000"/>
      <name val="Georgia"/>
      <family val="1"/>
      <charset val="1"/>
    </font>
    <font>
      <sz val="11"/>
      <color rgb="FF000000"/>
      <name val="Georgia"/>
      <family val="1"/>
      <charset val="1"/>
    </font>
    <font>
      <sz val="11"/>
      <name val="Georgia"/>
      <family val="1"/>
      <charset val="1"/>
    </font>
    <font>
      <sz val="11"/>
      <color rgb="FFFFFFFF"/>
      <name val="Georgia"/>
      <family val="1"/>
      <charset val="1"/>
    </font>
  </fonts>
  <fills count="12">
    <fill>
      <patternFill patternType="none"/>
    </fill>
    <fill>
      <patternFill patternType="gray125"/>
    </fill>
    <fill>
      <patternFill patternType="solid">
        <fgColor rgb="FFF2DCDB"/>
        <bgColor rgb="FFFFFFCC"/>
      </patternFill>
    </fill>
    <fill>
      <patternFill patternType="solid">
        <fgColor rgb="FFFF0000"/>
        <bgColor rgb="FF993300"/>
      </patternFill>
    </fill>
    <fill>
      <patternFill patternType="solid">
        <fgColor rgb="FF00FF00"/>
        <bgColor rgb="FF33CCCC"/>
      </patternFill>
    </fill>
    <fill>
      <patternFill patternType="solid">
        <fgColor rgb="FF0000FF"/>
        <bgColor rgb="FF0000FF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003300"/>
      </patternFill>
    </fill>
    <fill>
      <patternFill patternType="solid">
        <fgColor rgb="FFB9CDE5"/>
        <bgColor rgb="FFC0C0C0"/>
      </patternFill>
    </fill>
    <fill>
      <patternFill patternType="solid">
        <fgColor rgb="FFE46C0A"/>
        <bgColor rgb="FFFF9900"/>
      </patternFill>
    </fill>
    <fill>
      <patternFill patternType="solid">
        <fgColor rgb="FF948A54"/>
        <bgColor rgb="FF969696"/>
      </patternFill>
    </fill>
    <fill>
      <patternFill patternType="solid">
        <fgColor rgb="FFFFFF66"/>
        <bgColor rgb="FFFFFF00"/>
      </patternFill>
    </fill>
  </fills>
  <borders count="10">
    <border>
      <left/>
      <right/>
      <top/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3" xfId="0" applyBorder="1" applyAlignment="1">
      <alignment horizontal="center" vertical="center"/>
    </xf>
    <xf numFmtId="0" fontId="0" fillId="10" borderId="3" xfId="0" applyFont="1" applyFill="1" applyBorder="1" applyAlignment="1">
      <alignment horizontal="center" vertical="center"/>
    </xf>
    <xf numFmtId="0" fontId="0" fillId="9" borderId="3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1" fillId="2" borderId="3" xfId="0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 wrapText="1"/>
    </xf>
    <xf numFmtId="0" fontId="0" fillId="2" borderId="3" xfId="0" applyFont="1" applyFill="1" applyBorder="1" applyAlignment="1">
      <alignment horizontal="center" vertical="center"/>
    </xf>
    <xf numFmtId="1" fontId="0" fillId="3" borderId="3" xfId="0" applyNumberFormat="1" applyFont="1" applyFill="1" applyBorder="1" applyAlignment="1">
      <alignment horizontal="center" vertical="center"/>
    </xf>
    <xf numFmtId="1" fontId="0" fillId="4" borderId="3" xfId="0" applyNumberFormat="1" applyFont="1" applyFill="1" applyBorder="1" applyAlignment="1">
      <alignment horizontal="center" vertical="center"/>
    </xf>
    <xf numFmtId="1" fontId="2" fillId="5" borderId="3" xfId="0" applyNumberFormat="1" applyFont="1" applyFill="1" applyBorder="1" applyAlignment="1">
      <alignment horizontal="center" vertical="center"/>
    </xf>
    <xf numFmtId="1" fontId="0" fillId="6" borderId="3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0" fontId="0" fillId="6" borderId="0" xfId="0" applyFill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0" fillId="6" borderId="3" xfId="0" applyFont="1" applyFill="1" applyBorder="1" applyAlignment="1">
      <alignment horizontal="center" vertical="center" wrapText="1"/>
    </xf>
    <xf numFmtId="0" fontId="0" fillId="6" borderId="3" xfId="0" applyFont="1" applyFill="1" applyBorder="1" applyAlignment="1">
      <alignment horizontal="center" vertical="center"/>
    </xf>
    <xf numFmtId="1" fontId="0" fillId="0" borderId="3" xfId="0" applyNumberFormat="1" applyFont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0" fillId="7" borderId="3" xfId="0" applyFont="1" applyFill="1" applyBorder="1" applyAlignment="1">
      <alignment horizontal="center" vertical="center" wrapText="1"/>
    </xf>
    <xf numFmtId="0" fontId="0" fillId="7" borderId="3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/>
    </xf>
    <xf numFmtId="0" fontId="3" fillId="8" borderId="3" xfId="0" applyFont="1" applyFill="1" applyBorder="1" applyAlignment="1">
      <alignment horizontal="center" vertical="center"/>
    </xf>
    <xf numFmtId="0" fontId="4" fillId="8" borderId="3" xfId="0" applyFont="1" applyFill="1" applyBorder="1" applyAlignment="1">
      <alignment horizontal="center" vertical="center" wrapText="1"/>
    </xf>
    <xf numFmtId="0" fontId="4" fillId="8" borderId="3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5" fillId="6" borderId="3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 wrapText="1"/>
    </xf>
    <xf numFmtId="0" fontId="4" fillId="6" borderId="3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1" fontId="0" fillId="0" borderId="3" xfId="0" applyNumberFormat="1" applyBorder="1" applyAlignment="1">
      <alignment horizontal="center" vertical="center"/>
    </xf>
    <xf numFmtId="0" fontId="3" fillId="7" borderId="3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center" vertical="center" wrapText="1"/>
    </xf>
    <xf numFmtId="0" fontId="4" fillId="7" borderId="3" xfId="0" applyFont="1" applyFill="1" applyBorder="1" applyAlignment="1">
      <alignment horizontal="center" vertical="center"/>
    </xf>
    <xf numFmtId="0" fontId="6" fillId="7" borderId="3" xfId="0" applyFont="1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1" fillId="9" borderId="3" xfId="0" applyFont="1" applyFill="1" applyBorder="1" applyAlignment="1">
      <alignment horizontal="center" vertical="center"/>
    </xf>
    <xf numFmtId="0" fontId="0" fillId="9" borderId="3" xfId="0" applyFont="1" applyFill="1" applyBorder="1" applyAlignment="1">
      <alignment horizontal="center" vertical="center" wrapText="1"/>
    </xf>
    <xf numFmtId="0" fontId="0" fillId="9" borderId="3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1" fillId="10" borderId="3" xfId="0" applyFont="1" applyFill="1" applyBorder="1" applyAlignment="1">
      <alignment horizontal="center" vertical="center"/>
    </xf>
    <xf numFmtId="0" fontId="0" fillId="10" borderId="3" xfId="0" applyFont="1" applyFill="1" applyBorder="1" applyAlignment="1">
      <alignment horizontal="center" vertical="center" wrapText="1"/>
    </xf>
    <xf numFmtId="0" fontId="0" fillId="10" borderId="3" xfId="0" applyFont="1" applyFill="1" applyBorder="1" applyAlignment="1">
      <alignment horizontal="center" vertical="center"/>
    </xf>
    <xf numFmtId="0" fontId="0" fillId="7" borderId="0" xfId="0" applyFill="1"/>
    <xf numFmtId="1" fontId="0" fillId="7" borderId="3" xfId="0" applyNumberFormat="1" applyFont="1" applyFill="1" applyBorder="1" applyAlignment="1">
      <alignment horizontal="center" vertical="center"/>
    </xf>
    <xf numFmtId="1" fontId="2" fillId="7" borderId="3" xfId="0" applyNumberFormat="1" applyFont="1" applyFill="1" applyBorder="1" applyAlignment="1">
      <alignment horizontal="center" vertical="center"/>
    </xf>
    <xf numFmtId="0" fontId="0" fillId="11" borderId="3" xfId="0" applyFont="1" applyFill="1" applyBorder="1" applyAlignment="1">
      <alignment horizontal="center" vertical="center" wrapText="1"/>
    </xf>
    <xf numFmtId="1" fontId="0" fillId="11" borderId="6" xfId="0" applyNumberFormat="1" applyFont="1" applyFill="1" applyBorder="1" applyAlignment="1">
      <alignment vertical="center"/>
    </xf>
    <xf numFmtId="0" fontId="0" fillId="0" borderId="4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" fontId="0" fillId="11" borderId="7" xfId="0" applyNumberFormat="1" applyFont="1" applyFill="1" applyBorder="1" applyAlignment="1">
      <alignment vertical="center"/>
    </xf>
    <xf numFmtId="0" fontId="0" fillId="0" borderId="7" xfId="0" applyBorder="1" applyAlignment="1">
      <alignment vertical="center" wrapText="1"/>
    </xf>
    <xf numFmtId="1" fontId="0" fillId="11" borderId="8" xfId="0" applyNumberFormat="1" applyFont="1" applyFill="1" applyBorder="1" applyAlignment="1">
      <alignment vertical="center"/>
    </xf>
    <xf numFmtId="0" fontId="0" fillId="0" borderId="8" xfId="0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9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948A54"/>
      <rgbColor rgb="FF9999FF"/>
      <rgbColor rgb="FF993366"/>
      <rgbColor rgb="FFFFFFCC"/>
      <rgbColor rgb="FFCCFFFF"/>
      <rgbColor rgb="FF660066"/>
      <rgbColor rgb="FFFF8080"/>
      <rgbColor rgb="FF0066CC"/>
      <rgbColor rgb="FFB9CD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66"/>
      <rgbColor rgb="FF99CCFF"/>
      <rgbColor rgb="FFFF99CC"/>
      <rgbColor rgb="FFCC99FF"/>
      <rgbColor rgb="FFF2DCDB"/>
      <rgbColor rgb="FF3366FF"/>
      <rgbColor rgb="FF33CCCC"/>
      <rgbColor rgb="FF99CC00"/>
      <rgbColor rgb="FFFFCC00"/>
      <rgbColor rgb="FFFF9900"/>
      <rgbColor rgb="FFE46C0A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S51"/>
  <sheetViews>
    <sheetView tabSelected="1" topLeftCell="C1" zoomScaleNormal="100" workbookViewId="0">
      <pane xSplit="3210" ySplit="585" topLeftCell="D4" activePane="bottomLeft"/>
      <selection activeCell="A4" sqref="A4:XFD4"/>
      <selection pane="bottomLeft" activeCell="C5" sqref="A5:XFD5"/>
      <selection pane="topRight" activeCell="D1" sqref="D1"/>
      <selection pane="bottomRight" activeCell="D3" sqref="D3"/>
    </sheetView>
  </sheetViews>
  <sheetFormatPr baseColWidth="10" defaultColWidth="9.140625" defaultRowHeight="15"/>
  <cols>
    <col min="1" max="1" width="14.5703125"/>
    <col min="2" max="2" width="0" hidden="1"/>
    <col min="3" max="3" width="26.85546875"/>
    <col min="4" max="4" width="64.7109375"/>
    <col min="5" max="5" width="14.42578125"/>
    <col min="6" max="6" width="14.28515625"/>
    <col min="7" max="7" width="13.28515625"/>
    <col min="8" max="8" width="9.7109375"/>
    <col min="9" max="9" width="8.42578125"/>
    <col min="10" max="10" width="9.85546875"/>
    <col min="11" max="11" width="17.42578125"/>
    <col min="12" max="12" width="12.7109375"/>
    <col min="13" max="13" width="12.5703125"/>
    <col min="14" max="14" width="13.140625"/>
    <col min="15" max="15" width="10.7109375"/>
    <col min="16" max="1025" width="10.5703125"/>
  </cols>
  <sheetData>
    <row r="1" spans="1:19">
      <c r="A1" s="7"/>
      <c r="B1" s="7"/>
      <c r="C1" s="7"/>
      <c r="D1" s="7"/>
      <c r="E1" s="8" t="s">
        <v>0</v>
      </c>
      <c r="F1" s="8" t="s">
        <v>1</v>
      </c>
      <c r="G1" s="8" t="s">
        <v>2</v>
      </c>
      <c r="H1" s="8" t="s">
        <v>3</v>
      </c>
      <c r="I1" s="8" t="s">
        <v>4</v>
      </c>
      <c r="J1" s="8" t="s">
        <v>5</v>
      </c>
      <c r="K1" s="8" t="s">
        <v>6</v>
      </c>
      <c r="L1" s="8" t="s">
        <v>7</v>
      </c>
      <c r="M1" s="8" t="s">
        <v>8</v>
      </c>
      <c r="N1" s="8" t="s">
        <v>9</v>
      </c>
      <c r="O1" s="8" t="s">
        <v>10</v>
      </c>
      <c r="P1" s="7"/>
      <c r="Q1" s="7"/>
      <c r="R1" s="9" t="s">
        <v>11</v>
      </c>
      <c r="S1" s="10" t="s">
        <v>12</v>
      </c>
    </row>
    <row r="2" spans="1:19">
      <c r="A2" s="11" t="s">
        <v>13</v>
      </c>
      <c r="B2" s="11" t="s">
        <v>14</v>
      </c>
      <c r="C2" s="11" t="s">
        <v>14</v>
      </c>
      <c r="D2" s="12" t="s">
        <v>15</v>
      </c>
      <c r="E2" s="13">
        <v>10</v>
      </c>
      <c r="F2" s="13">
        <v>2</v>
      </c>
      <c r="G2" s="13">
        <v>50</v>
      </c>
      <c r="H2" s="13">
        <v>10</v>
      </c>
      <c r="I2" s="13">
        <v>6</v>
      </c>
      <c r="J2" s="13">
        <v>1</v>
      </c>
      <c r="K2" s="13">
        <v>1</v>
      </c>
      <c r="L2" s="13">
        <v>1</v>
      </c>
      <c r="M2" s="14">
        <f t="shared" ref="M2:M9" si="0">H2*(G2+L2+1)/100</f>
        <v>5.2</v>
      </c>
      <c r="N2" s="15">
        <f t="shared" ref="N2:N9" si="1">(E2+F2)+(E2+F2)*K2/100</f>
        <v>12.12</v>
      </c>
      <c r="O2" s="16">
        <f t="shared" ref="O2:O9" si="2">I2+J2</f>
        <v>7</v>
      </c>
      <c r="P2" s="17">
        <f t="shared" ref="P2:P9" si="3">M2+N2+O2</f>
        <v>24.32</v>
      </c>
      <c r="Q2" s="6"/>
      <c r="R2" s="18" t="s">
        <v>16</v>
      </c>
      <c r="S2" s="18"/>
    </row>
    <row r="3" spans="1:19">
      <c r="A3" s="19"/>
      <c r="B3" s="19"/>
      <c r="C3" s="20" t="s">
        <v>17</v>
      </c>
      <c r="D3" s="21" t="s">
        <v>18</v>
      </c>
      <c r="E3" s="22">
        <v>25</v>
      </c>
      <c r="F3" s="22">
        <v>10</v>
      </c>
      <c r="G3" s="22">
        <v>60</v>
      </c>
      <c r="H3" s="22">
        <v>20</v>
      </c>
      <c r="I3" s="22">
        <v>5</v>
      </c>
      <c r="J3" s="22">
        <v>1</v>
      </c>
      <c r="K3" s="22">
        <v>5</v>
      </c>
      <c r="L3" s="22">
        <v>5</v>
      </c>
      <c r="M3" s="14">
        <f t="shared" si="0"/>
        <v>13.2</v>
      </c>
      <c r="N3" s="15">
        <f t="shared" si="1"/>
        <v>36.75</v>
      </c>
      <c r="O3" s="16">
        <f t="shared" si="2"/>
        <v>6</v>
      </c>
      <c r="P3" s="17">
        <f t="shared" si="3"/>
        <v>55.95</v>
      </c>
      <c r="Q3" s="6"/>
      <c r="R3" s="18" t="s">
        <v>16</v>
      </c>
      <c r="S3" s="18"/>
    </row>
    <row r="4" spans="1:19">
      <c r="A4" s="19"/>
      <c r="B4" s="19"/>
      <c r="C4" s="11" t="s">
        <v>19</v>
      </c>
      <c r="D4" s="12" t="s">
        <v>20</v>
      </c>
      <c r="E4" s="13">
        <v>25</v>
      </c>
      <c r="F4" s="13">
        <v>10</v>
      </c>
      <c r="G4" s="13">
        <v>60</v>
      </c>
      <c r="H4" s="13">
        <v>20</v>
      </c>
      <c r="I4" s="13">
        <v>5</v>
      </c>
      <c r="J4" s="13">
        <v>2</v>
      </c>
      <c r="K4" s="13">
        <v>2</v>
      </c>
      <c r="L4" s="13">
        <v>5</v>
      </c>
      <c r="M4" s="14">
        <f t="shared" si="0"/>
        <v>13.2</v>
      </c>
      <c r="N4" s="15">
        <f t="shared" si="1"/>
        <v>35.700000000000003</v>
      </c>
      <c r="O4" s="16">
        <f t="shared" si="2"/>
        <v>7</v>
      </c>
      <c r="P4" s="17">
        <f t="shared" si="3"/>
        <v>55.900000000000006</v>
      </c>
      <c r="Q4" s="6"/>
      <c r="R4" s="18" t="s">
        <v>21</v>
      </c>
      <c r="S4" s="18"/>
    </row>
    <row r="5" spans="1:19">
      <c r="A5" s="19"/>
      <c r="B5" s="19"/>
      <c r="C5" s="20" t="s">
        <v>22</v>
      </c>
      <c r="D5" s="21" t="s">
        <v>23</v>
      </c>
      <c r="E5" s="22">
        <v>40</v>
      </c>
      <c r="F5" s="22">
        <v>30</v>
      </c>
      <c r="G5" s="22">
        <v>70</v>
      </c>
      <c r="H5" s="22">
        <v>40</v>
      </c>
      <c r="I5" s="22">
        <v>3</v>
      </c>
      <c r="J5" s="22">
        <v>1</v>
      </c>
      <c r="K5" s="22">
        <v>1</v>
      </c>
      <c r="L5" s="22">
        <v>10</v>
      </c>
      <c r="M5" s="14">
        <f t="shared" si="0"/>
        <v>32.4</v>
      </c>
      <c r="N5" s="15">
        <f t="shared" si="1"/>
        <v>70.7</v>
      </c>
      <c r="O5" s="16">
        <f t="shared" si="2"/>
        <v>4</v>
      </c>
      <c r="P5" s="17">
        <f t="shared" si="3"/>
        <v>107.1</v>
      </c>
      <c r="Q5" s="6"/>
      <c r="R5" s="18" t="s">
        <v>24</v>
      </c>
      <c r="S5" s="18"/>
    </row>
    <row r="6" spans="1:19">
      <c r="A6" s="19"/>
      <c r="B6" s="19"/>
      <c r="C6" s="11" t="s">
        <v>25</v>
      </c>
      <c r="D6" s="12" t="s">
        <v>26</v>
      </c>
      <c r="E6" s="13">
        <v>15</v>
      </c>
      <c r="F6" s="13">
        <v>5</v>
      </c>
      <c r="G6" s="13">
        <v>90</v>
      </c>
      <c r="H6" s="13">
        <v>20</v>
      </c>
      <c r="I6" s="13">
        <v>6</v>
      </c>
      <c r="J6" s="13">
        <v>5</v>
      </c>
      <c r="K6" s="13">
        <v>7</v>
      </c>
      <c r="L6" s="13">
        <v>7</v>
      </c>
      <c r="M6" s="14">
        <f t="shared" si="0"/>
        <v>19.600000000000001</v>
      </c>
      <c r="N6" s="15">
        <f t="shared" si="1"/>
        <v>21.4</v>
      </c>
      <c r="O6" s="16">
        <f t="shared" si="2"/>
        <v>11</v>
      </c>
      <c r="P6" s="17">
        <f t="shared" si="3"/>
        <v>52</v>
      </c>
      <c r="Q6" s="6"/>
      <c r="R6" s="18" t="s">
        <v>27</v>
      </c>
      <c r="S6" s="18">
        <v>10</v>
      </c>
    </row>
    <row r="7" spans="1:19">
      <c r="A7" s="19"/>
      <c r="B7" s="19"/>
      <c r="C7" s="20" t="s">
        <v>28</v>
      </c>
      <c r="D7" s="21" t="s">
        <v>29</v>
      </c>
      <c r="E7" s="22">
        <v>20</v>
      </c>
      <c r="F7" s="22">
        <v>7</v>
      </c>
      <c r="G7" s="22">
        <v>90</v>
      </c>
      <c r="H7" s="22">
        <v>25</v>
      </c>
      <c r="I7" s="22">
        <v>6</v>
      </c>
      <c r="J7" s="22">
        <v>6</v>
      </c>
      <c r="K7" s="22">
        <v>4</v>
      </c>
      <c r="L7" s="22">
        <v>8</v>
      </c>
      <c r="M7" s="14">
        <f t="shared" si="0"/>
        <v>24.75</v>
      </c>
      <c r="N7" s="15">
        <f t="shared" si="1"/>
        <v>28.08</v>
      </c>
      <c r="O7" s="16">
        <f t="shared" si="2"/>
        <v>12</v>
      </c>
      <c r="P7" s="17">
        <f t="shared" si="3"/>
        <v>64.83</v>
      </c>
      <c r="Q7" s="6"/>
      <c r="R7" s="18" t="s">
        <v>27</v>
      </c>
      <c r="S7" s="18">
        <v>5</v>
      </c>
    </row>
    <row r="8" spans="1:19">
      <c r="A8" s="19"/>
      <c r="B8" s="19"/>
      <c r="C8" s="11" t="s">
        <v>30</v>
      </c>
      <c r="D8" s="12" t="s">
        <v>31</v>
      </c>
      <c r="E8" s="13">
        <v>25</v>
      </c>
      <c r="F8" s="13">
        <v>10</v>
      </c>
      <c r="G8" s="13">
        <v>60</v>
      </c>
      <c r="H8" s="13">
        <v>20</v>
      </c>
      <c r="I8" s="13">
        <v>7</v>
      </c>
      <c r="J8" s="13">
        <v>1</v>
      </c>
      <c r="K8" s="13">
        <v>2</v>
      </c>
      <c r="L8" s="13">
        <v>8</v>
      </c>
      <c r="M8" s="14">
        <f t="shared" si="0"/>
        <v>13.8</v>
      </c>
      <c r="N8" s="15">
        <f t="shared" si="1"/>
        <v>35.700000000000003</v>
      </c>
      <c r="O8" s="16">
        <f t="shared" si="2"/>
        <v>8</v>
      </c>
      <c r="P8" s="17">
        <f t="shared" si="3"/>
        <v>57.5</v>
      </c>
      <c r="Q8" s="6"/>
      <c r="R8" s="18" t="s">
        <v>32</v>
      </c>
      <c r="S8" s="18"/>
    </row>
    <row r="9" spans="1:19">
      <c r="A9" s="19"/>
      <c r="B9" s="19"/>
      <c r="C9" s="20" t="s">
        <v>33</v>
      </c>
      <c r="D9" s="21" t="s">
        <v>34</v>
      </c>
      <c r="E9" s="22">
        <v>80</v>
      </c>
      <c r="F9" s="22">
        <v>20</v>
      </c>
      <c r="G9" s="22">
        <v>80</v>
      </c>
      <c r="H9" s="22">
        <v>50</v>
      </c>
      <c r="I9" s="22">
        <v>7</v>
      </c>
      <c r="J9" s="22">
        <v>1</v>
      </c>
      <c r="K9" s="22">
        <v>2</v>
      </c>
      <c r="L9" s="22">
        <v>10</v>
      </c>
      <c r="M9" s="14">
        <f t="shared" si="0"/>
        <v>45.5</v>
      </c>
      <c r="N9" s="15">
        <f t="shared" si="1"/>
        <v>102</v>
      </c>
      <c r="O9" s="16">
        <f t="shared" si="2"/>
        <v>8</v>
      </c>
      <c r="P9" s="17">
        <f t="shared" si="3"/>
        <v>155.5</v>
      </c>
      <c r="Q9" s="23">
        <f>SUM(P2:P8)</f>
        <v>417.59999999999997</v>
      </c>
      <c r="R9" s="18" t="s">
        <v>35</v>
      </c>
      <c r="S9" s="18"/>
    </row>
    <row r="10" spans="1:19">
      <c r="A10" s="7"/>
      <c r="B10" s="7"/>
      <c r="C10" s="24"/>
      <c r="D10" s="25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7"/>
      <c r="P10" s="27"/>
      <c r="Q10" s="26"/>
      <c r="R10" s="26"/>
      <c r="S10" s="26"/>
    </row>
    <row r="11" spans="1:19">
      <c r="A11" s="28" t="s">
        <v>36</v>
      </c>
      <c r="B11" s="7"/>
      <c r="C11" s="29" t="s">
        <v>37</v>
      </c>
      <c r="D11" s="30" t="s">
        <v>38</v>
      </c>
      <c r="E11" s="31">
        <v>10</v>
      </c>
      <c r="F11" s="31">
        <v>4</v>
      </c>
      <c r="G11" s="31">
        <v>50</v>
      </c>
      <c r="H11" s="31">
        <v>10</v>
      </c>
      <c r="I11" s="31">
        <v>4</v>
      </c>
      <c r="J11" s="31">
        <v>1</v>
      </c>
      <c r="K11" s="31">
        <v>1</v>
      </c>
      <c r="L11" s="31">
        <v>1</v>
      </c>
      <c r="M11" s="14">
        <f t="shared" ref="M11:M18" si="4">H11*(G11+L11+1)/100</f>
        <v>5.2</v>
      </c>
      <c r="N11" s="15">
        <f t="shared" ref="N11:N18" si="5">(E11+F11)+(E11+F11)*K11/100</f>
        <v>14.14</v>
      </c>
      <c r="O11" s="16">
        <f t="shared" ref="O11:O18" si="6">I11+J11</f>
        <v>5</v>
      </c>
      <c r="P11" s="17">
        <f t="shared" ref="P11:P18" si="7">M11+N11+O11</f>
        <v>24.34</v>
      </c>
      <c r="Q11" s="5"/>
      <c r="R11" s="18" t="s">
        <v>16</v>
      </c>
      <c r="S11" s="18"/>
    </row>
    <row r="12" spans="1:19">
      <c r="A12" s="4"/>
      <c r="B12" s="7"/>
      <c r="C12" s="32" t="s">
        <v>39</v>
      </c>
      <c r="D12" s="33" t="s">
        <v>40</v>
      </c>
      <c r="E12" s="34">
        <v>20</v>
      </c>
      <c r="F12" s="34">
        <v>15</v>
      </c>
      <c r="G12" s="34">
        <v>60</v>
      </c>
      <c r="H12" s="34">
        <v>25</v>
      </c>
      <c r="I12" s="34">
        <v>3</v>
      </c>
      <c r="J12" s="34">
        <v>1</v>
      </c>
      <c r="K12" s="34">
        <v>1</v>
      </c>
      <c r="L12" s="34">
        <v>7</v>
      </c>
      <c r="M12" s="14">
        <f t="shared" si="4"/>
        <v>17</v>
      </c>
      <c r="N12" s="15">
        <f t="shared" si="5"/>
        <v>35.35</v>
      </c>
      <c r="O12" s="16">
        <f t="shared" si="6"/>
        <v>4</v>
      </c>
      <c r="P12" s="17">
        <f t="shared" si="7"/>
        <v>56.35</v>
      </c>
      <c r="Q12" s="5"/>
      <c r="R12" s="18" t="s">
        <v>24</v>
      </c>
      <c r="S12" s="18"/>
    </row>
    <row r="13" spans="1:19">
      <c r="A13" s="4"/>
      <c r="B13" s="7"/>
      <c r="C13" s="29" t="s">
        <v>41</v>
      </c>
      <c r="D13" s="30" t="s">
        <v>42</v>
      </c>
      <c r="E13" s="31">
        <v>25</v>
      </c>
      <c r="F13" s="31">
        <v>10</v>
      </c>
      <c r="G13" s="31">
        <v>65</v>
      </c>
      <c r="H13" s="31">
        <v>20</v>
      </c>
      <c r="I13" s="31">
        <v>6</v>
      </c>
      <c r="J13" s="31">
        <v>1</v>
      </c>
      <c r="K13" s="31">
        <v>3</v>
      </c>
      <c r="L13" s="31">
        <v>2</v>
      </c>
      <c r="M13" s="14">
        <f t="shared" si="4"/>
        <v>13.6</v>
      </c>
      <c r="N13" s="15">
        <f t="shared" si="5"/>
        <v>36.049999999999997</v>
      </c>
      <c r="O13" s="16">
        <f t="shared" si="6"/>
        <v>7</v>
      </c>
      <c r="P13" s="17">
        <f t="shared" si="7"/>
        <v>56.65</v>
      </c>
      <c r="Q13" s="5"/>
      <c r="R13" s="18" t="s">
        <v>16</v>
      </c>
      <c r="S13" s="18"/>
    </row>
    <row r="14" spans="1:19">
      <c r="A14" s="4"/>
      <c r="B14" s="7"/>
      <c r="C14" s="35" t="s">
        <v>43</v>
      </c>
      <c r="D14" s="36" t="s">
        <v>44</v>
      </c>
      <c r="E14" s="37">
        <v>20</v>
      </c>
      <c r="F14" s="37">
        <v>30</v>
      </c>
      <c r="G14" s="37">
        <v>50</v>
      </c>
      <c r="H14" s="37">
        <v>22</v>
      </c>
      <c r="I14" s="37">
        <v>3</v>
      </c>
      <c r="J14" s="37">
        <v>1</v>
      </c>
      <c r="K14" s="37">
        <v>1</v>
      </c>
      <c r="L14" s="37">
        <v>6</v>
      </c>
      <c r="M14" s="14">
        <f t="shared" si="4"/>
        <v>12.54</v>
      </c>
      <c r="N14" s="15">
        <f t="shared" si="5"/>
        <v>50.5</v>
      </c>
      <c r="O14" s="16">
        <f t="shared" si="6"/>
        <v>4</v>
      </c>
      <c r="P14" s="17">
        <f t="shared" si="7"/>
        <v>67.039999999999992</v>
      </c>
      <c r="Q14" s="5"/>
      <c r="R14" s="18" t="s">
        <v>24</v>
      </c>
      <c r="S14" s="18"/>
    </row>
    <row r="15" spans="1:19">
      <c r="A15" s="4"/>
      <c r="B15" s="7"/>
      <c r="C15" s="29" t="s">
        <v>45</v>
      </c>
      <c r="D15" s="30" t="s">
        <v>46</v>
      </c>
      <c r="E15" s="31">
        <v>30</v>
      </c>
      <c r="F15" s="31">
        <v>35</v>
      </c>
      <c r="G15" s="31">
        <v>65</v>
      </c>
      <c r="H15" s="31">
        <v>40</v>
      </c>
      <c r="I15" s="31">
        <v>5</v>
      </c>
      <c r="J15" s="31">
        <v>1</v>
      </c>
      <c r="K15" s="31">
        <v>1</v>
      </c>
      <c r="L15" s="31">
        <v>10</v>
      </c>
      <c r="M15" s="14">
        <f t="shared" si="4"/>
        <v>30.4</v>
      </c>
      <c r="N15" s="15">
        <f t="shared" si="5"/>
        <v>65.650000000000006</v>
      </c>
      <c r="O15" s="16">
        <f t="shared" si="6"/>
        <v>6</v>
      </c>
      <c r="P15" s="17">
        <f t="shared" si="7"/>
        <v>102.05000000000001</v>
      </c>
      <c r="Q15" s="5"/>
      <c r="R15" s="18" t="s">
        <v>24</v>
      </c>
      <c r="S15" s="18"/>
    </row>
    <row r="16" spans="1:19">
      <c r="A16" s="4"/>
      <c r="B16" s="7"/>
      <c r="C16" s="32" t="s">
        <v>47</v>
      </c>
      <c r="D16" s="33" t="s">
        <v>48</v>
      </c>
      <c r="E16" s="38">
        <v>20</v>
      </c>
      <c r="F16" s="38">
        <v>15</v>
      </c>
      <c r="G16" s="38">
        <v>50</v>
      </c>
      <c r="H16" s="38">
        <v>30</v>
      </c>
      <c r="I16" s="38">
        <v>3</v>
      </c>
      <c r="J16" s="38">
        <v>4</v>
      </c>
      <c r="K16" s="38">
        <v>1</v>
      </c>
      <c r="L16" s="38">
        <v>20</v>
      </c>
      <c r="M16" s="14">
        <f t="shared" si="4"/>
        <v>21.3</v>
      </c>
      <c r="N16" s="15">
        <f t="shared" si="5"/>
        <v>35.35</v>
      </c>
      <c r="O16" s="16">
        <f t="shared" si="6"/>
        <v>7</v>
      </c>
      <c r="P16" s="17">
        <f t="shared" si="7"/>
        <v>63.650000000000006</v>
      </c>
      <c r="Q16" s="5"/>
      <c r="R16" s="18" t="s">
        <v>27</v>
      </c>
      <c r="S16" s="18">
        <v>10</v>
      </c>
    </row>
    <row r="17" spans="1:19">
      <c r="A17" s="4"/>
      <c r="B17" s="7"/>
      <c r="C17" s="29" t="s">
        <v>49</v>
      </c>
      <c r="D17" s="30" t="s">
        <v>50</v>
      </c>
      <c r="E17" s="31">
        <v>20</v>
      </c>
      <c r="F17" s="31">
        <v>15</v>
      </c>
      <c r="G17" s="31">
        <v>90</v>
      </c>
      <c r="H17" s="31">
        <v>20</v>
      </c>
      <c r="I17" s="31">
        <v>4</v>
      </c>
      <c r="J17" s="31">
        <v>6</v>
      </c>
      <c r="K17" s="31">
        <v>1</v>
      </c>
      <c r="L17" s="31">
        <v>8</v>
      </c>
      <c r="M17" s="14">
        <f t="shared" si="4"/>
        <v>19.8</v>
      </c>
      <c r="N17" s="15">
        <f t="shared" si="5"/>
        <v>35.35</v>
      </c>
      <c r="O17" s="16">
        <f t="shared" si="6"/>
        <v>10</v>
      </c>
      <c r="P17" s="17">
        <f t="shared" si="7"/>
        <v>65.150000000000006</v>
      </c>
      <c r="Q17" s="5"/>
      <c r="R17" s="18" t="s">
        <v>27</v>
      </c>
      <c r="S17" s="18"/>
    </row>
    <row r="18" spans="1:19">
      <c r="A18" s="4"/>
      <c r="B18" s="7"/>
      <c r="C18" s="32" t="s">
        <v>51</v>
      </c>
      <c r="D18" s="33" t="s">
        <v>52</v>
      </c>
      <c r="E18" s="38">
        <v>70</v>
      </c>
      <c r="F18" s="38">
        <v>35</v>
      </c>
      <c r="G18" s="38">
        <v>80</v>
      </c>
      <c r="H18" s="38">
        <v>60</v>
      </c>
      <c r="I18" s="38">
        <v>5</v>
      </c>
      <c r="J18" s="38">
        <v>2</v>
      </c>
      <c r="K18" s="38">
        <v>2</v>
      </c>
      <c r="L18" s="38">
        <v>11</v>
      </c>
      <c r="M18" s="14">
        <f t="shared" si="4"/>
        <v>55.2</v>
      </c>
      <c r="N18" s="15">
        <f t="shared" si="5"/>
        <v>107.1</v>
      </c>
      <c r="O18" s="16">
        <f t="shared" si="6"/>
        <v>7</v>
      </c>
      <c r="P18" s="17">
        <f t="shared" si="7"/>
        <v>169.3</v>
      </c>
      <c r="Q18" s="39">
        <f>SUM(P11:P17)</f>
        <v>435.23</v>
      </c>
      <c r="R18" s="18" t="s">
        <v>35</v>
      </c>
      <c r="S18" s="18"/>
    </row>
    <row r="19" spans="1:19">
      <c r="A19" s="4"/>
      <c r="B19" s="7"/>
      <c r="C19" s="40"/>
      <c r="D19" s="41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3"/>
      <c r="P19" s="43"/>
      <c r="Q19" s="44"/>
      <c r="R19" s="44"/>
      <c r="S19" s="44"/>
    </row>
    <row r="20" spans="1:19">
      <c r="A20" s="45" t="s">
        <v>53</v>
      </c>
      <c r="B20" s="7"/>
      <c r="C20" s="45" t="s">
        <v>54</v>
      </c>
      <c r="D20" s="46" t="s">
        <v>55</v>
      </c>
      <c r="E20" s="47">
        <v>10</v>
      </c>
      <c r="F20" s="47">
        <v>0</v>
      </c>
      <c r="G20" s="47">
        <v>50</v>
      </c>
      <c r="H20" s="47">
        <v>5</v>
      </c>
      <c r="I20" s="47">
        <v>8</v>
      </c>
      <c r="J20" s="47">
        <v>1</v>
      </c>
      <c r="K20" s="47">
        <v>0</v>
      </c>
      <c r="L20" s="47">
        <v>2</v>
      </c>
      <c r="M20" s="14">
        <f t="shared" ref="M20:M27" si="8">H20*(G20+L20+1)/100</f>
        <v>2.65</v>
      </c>
      <c r="N20" s="15">
        <f t="shared" ref="N20:N27" si="9">(E20+F20)+(E20+F20)*K20/100</f>
        <v>10</v>
      </c>
      <c r="O20" s="16">
        <f t="shared" ref="O20:O27" si="10">I20+J20</f>
        <v>9</v>
      </c>
      <c r="P20" s="17">
        <f t="shared" ref="P20:P27" si="11">M20+N20+O20</f>
        <v>21.65</v>
      </c>
      <c r="Q20" s="3"/>
      <c r="R20" s="18" t="s">
        <v>16</v>
      </c>
      <c r="S20" s="18"/>
    </row>
    <row r="21" spans="1:19">
      <c r="A21" s="4"/>
      <c r="B21" s="7"/>
      <c r="C21" s="48" t="s">
        <v>56</v>
      </c>
      <c r="D21" s="49" t="s">
        <v>18</v>
      </c>
      <c r="E21" s="50">
        <v>30</v>
      </c>
      <c r="F21" s="50">
        <v>5</v>
      </c>
      <c r="G21" s="50">
        <v>60</v>
      </c>
      <c r="H21" s="50">
        <v>25</v>
      </c>
      <c r="I21" s="50">
        <v>5</v>
      </c>
      <c r="J21" s="50">
        <v>1</v>
      </c>
      <c r="K21" s="50">
        <v>5</v>
      </c>
      <c r="L21" s="50">
        <v>5</v>
      </c>
      <c r="M21" s="14">
        <f t="shared" si="8"/>
        <v>16.5</v>
      </c>
      <c r="N21" s="15">
        <f t="shared" si="9"/>
        <v>36.75</v>
      </c>
      <c r="O21" s="16">
        <f t="shared" si="10"/>
        <v>6</v>
      </c>
      <c r="P21" s="17">
        <f t="shared" si="11"/>
        <v>59.25</v>
      </c>
      <c r="Q21" s="3"/>
      <c r="R21" s="18" t="s">
        <v>16</v>
      </c>
      <c r="S21" s="18"/>
    </row>
    <row r="22" spans="1:19">
      <c r="A22" s="4"/>
      <c r="B22" s="7"/>
      <c r="C22" s="45" t="s">
        <v>57</v>
      </c>
      <c r="D22" s="46" t="s">
        <v>58</v>
      </c>
      <c r="E22" s="47">
        <v>25</v>
      </c>
      <c r="F22" s="47">
        <v>5</v>
      </c>
      <c r="G22" s="47">
        <v>55</v>
      </c>
      <c r="H22" s="47">
        <v>20</v>
      </c>
      <c r="I22" s="47">
        <v>5</v>
      </c>
      <c r="J22" s="47">
        <v>2</v>
      </c>
      <c r="K22" s="47">
        <v>5</v>
      </c>
      <c r="L22" s="47">
        <v>2</v>
      </c>
      <c r="M22" s="14">
        <f t="shared" si="8"/>
        <v>11.6</v>
      </c>
      <c r="N22" s="15">
        <f t="shared" si="9"/>
        <v>31.5</v>
      </c>
      <c r="O22" s="16">
        <f t="shared" si="10"/>
        <v>7</v>
      </c>
      <c r="P22" s="17">
        <f t="shared" si="11"/>
        <v>50.1</v>
      </c>
      <c r="Q22" s="3"/>
      <c r="R22" s="18" t="s">
        <v>21</v>
      </c>
      <c r="S22" s="18"/>
    </row>
    <row r="23" spans="1:19">
      <c r="A23" s="4"/>
      <c r="B23" s="7"/>
      <c r="C23" s="20" t="s">
        <v>59</v>
      </c>
      <c r="D23" s="21" t="s">
        <v>60</v>
      </c>
      <c r="E23" s="22">
        <v>45</v>
      </c>
      <c r="F23" s="22">
        <v>20</v>
      </c>
      <c r="G23" s="22">
        <v>65</v>
      </c>
      <c r="H23" s="22">
        <v>40</v>
      </c>
      <c r="I23" s="22">
        <v>4</v>
      </c>
      <c r="J23" s="22">
        <v>1</v>
      </c>
      <c r="K23" s="22">
        <v>10</v>
      </c>
      <c r="L23" s="22">
        <v>10</v>
      </c>
      <c r="M23" s="14">
        <f t="shared" si="8"/>
        <v>30.4</v>
      </c>
      <c r="N23" s="15">
        <f t="shared" si="9"/>
        <v>71.5</v>
      </c>
      <c r="O23" s="16">
        <f t="shared" si="10"/>
        <v>5</v>
      </c>
      <c r="P23" s="17">
        <f t="shared" si="11"/>
        <v>106.9</v>
      </c>
      <c r="Q23" s="3"/>
      <c r="R23" s="18" t="s">
        <v>24</v>
      </c>
      <c r="S23" s="18"/>
    </row>
    <row r="24" spans="1:19">
      <c r="A24" s="4"/>
      <c r="B24" s="51"/>
      <c r="C24" s="45" t="s">
        <v>61</v>
      </c>
      <c r="D24" s="46" t="s">
        <v>62</v>
      </c>
      <c r="E24" s="47">
        <v>20</v>
      </c>
      <c r="F24" s="47">
        <v>5</v>
      </c>
      <c r="G24" s="47">
        <v>65</v>
      </c>
      <c r="H24" s="47">
        <v>30</v>
      </c>
      <c r="I24" s="47">
        <v>6</v>
      </c>
      <c r="J24" s="47">
        <v>5</v>
      </c>
      <c r="K24" s="47">
        <v>5</v>
      </c>
      <c r="L24" s="47">
        <v>10</v>
      </c>
      <c r="M24" s="14">
        <f t="shared" si="8"/>
        <v>22.8</v>
      </c>
      <c r="N24" s="15">
        <f t="shared" si="9"/>
        <v>26.25</v>
      </c>
      <c r="O24" s="16">
        <f t="shared" si="10"/>
        <v>11</v>
      </c>
      <c r="P24" s="17">
        <f t="shared" si="11"/>
        <v>60.05</v>
      </c>
      <c r="Q24" s="3"/>
      <c r="R24" s="18" t="s">
        <v>27</v>
      </c>
      <c r="S24" s="18"/>
    </row>
    <row r="25" spans="1:19">
      <c r="A25" s="4"/>
      <c r="B25" s="7"/>
      <c r="C25" s="20" t="s">
        <v>63</v>
      </c>
      <c r="D25" s="21" t="s">
        <v>64</v>
      </c>
      <c r="E25" s="22">
        <v>15</v>
      </c>
      <c r="F25" s="22">
        <v>5</v>
      </c>
      <c r="G25" s="22">
        <v>70</v>
      </c>
      <c r="H25" s="22">
        <v>20</v>
      </c>
      <c r="I25" s="22">
        <v>5</v>
      </c>
      <c r="J25" s="22">
        <v>4</v>
      </c>
      <c r="K25" s="22">
        <v>5</v>
      </c>
      <c r="L25" s="22">
        <v>10</v>
      </c>
      <c r="M25" s="14">
        <f t="shared" si="8"/>
        <v>16.2</v>
      </c>
      <c r="N25" s="15">
        <f t="shared" si="9"/>
        <v>21</v>
      </c>
      <c r="O25" s="16">
        <f t="shared" si="10"/>
        <v>9</v>
      </c>
      <c r="P25" s="17">
        <f t="shared" si="11"/>
        <v>46.2</v>
      </c>
      <c r="Q25" s="3"/>
      <c r="R25" s="18" t="s">
        <v>27</v>
      </c>
      <c r="S25" s="18"/>
    </row>
    <row r="26" spans="1:19">
      <c r="A26" s="4"/>
      <c r="B26" s="7"/>
      <c r="C26" s="45" t="s">
        <v>65</v>
      </c>
      <c r="D26" s="46" t="s">
        <v>66</v>
      </c>
      <c r="E26" s="47">
        <v>30</v>
      </c>
      <c r="F26" s="47">
        <v>8</v>
      </c>
      <c r="G26" s="47">
        <v>60</v>
      </c>
      <c r="H26" s="47">
        <v>20</v>
      </c>
      <c r="I26" s="47">
        <v>7</v>
      </c>
      <c r="J26" s="47">
        <v>1</v>
      </c>
      <c r="K26" s="47">
        <v>5</v>
      </c>
      <c r="L26" s="47">
        <v>5</v>
      </c>
      <c r="M26" s="14">
        <f t="shared" si="8"/>
        <v>13.2</v>
      </c>
      <c r="N26" s="15">
        <f t="shared" si="9"/>
        <v>39.9</v>
      </c>
      <c r="O26" s="16">
        <f t="shared" si="10"/>
        <v>8</v>
      </c>
      <c r="P26" s="17">
        <f t="shared" si="11"/>
        <v>61.099999999999994</v>
      </c>
      <c r="Q26" s="3"/>
      <c r="R26" s="18" t="s">
        <v>32</v>
      </c>
      <c r="S26" s="18"/>
    </row>
    <row r="27" spans="1:19">
      <c r="A27" s="4"/>
      <c r="B27" s="7"/>
      <c r="C27" s="20" t="s">
        <v>67</v>
      </c>
      <c r="D27" s="21" t="s">
        <v>68</v>
      </c>
      <c r="E27" s="22">
        <v>80</v>
      </c>
      <c r="F27" s="22">
        <v>20</v>
      </c>
      <c r="G27" s="22">
        <v>80</v>
      </c>
      <c r="H27" s="22">
        <v>50</v>
      </c>
      <c r="I27" s="22">
        <v>5</v>
      </c>
      <c r="J27" s="22">
        <v>4</v>
      </c>
      <c r="K27" s="22">
        <v>10</v>
      </c>
      <c r="L27" s="22">
        <v>15</v>
      </c>
      <c r="M27" s="14">
        <f t="shared" si="8"/>
        <v>48</v>
      </c>
      <c r="N27" s="15">
        <f t="shared" si="9"/>
        <v>110</v>
      </c>
      <c r="O27" s="16">
        <f t="shared" si="10"/>
        <v>9</v>
      </c>
      <c r="P27" s="17">
        <f t="shared" si="11"/>
        <v>167</v>
      </c>
      <c r="Q27" s="23">
        <f>SUM(P20:P26)</f>
        <v>405.25</v>
      </c>
      <c r="R27" s="18" t="s">
        <v>69</v>
      </c>
      <c r="S27" s="18"/>
    </row>
    <row r="28" spans="1:19">
      <c r="A28" s="4"/>
      <c r="B28" s="7"/>
      <c r="C28" s="24"/>
      <c r="D28" s="25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7"/>
      <c r="P28" s="27"/>
      <c r="Q28" s="26"/>
      <c r="R28" s="26"/>
      <c r="S28" s="26"/>
    </row>
    <row r="29" spans="1:19" ht="29.85" customHeight="1">
      <c r="A29" s="52" t="s">
        <v>70</v>
      </c>
      <c r="B29" s="7"/>
      <c r="C29" s="52" t="s">
        <v>71</v>
      </c>
      <c r="D29" s="53" t="s">
        <v>72</v>
      </c>
      <c r="E29" s="54">
        <v>5</v>
      </c>
      <c r="F29" s="54">
        <v>0</v>
      </c>
      <c r="G29" s="54">
        <v>70</v>
      </c>
      <c r="H29" s="54">
        <v>5</v>
      </c>
      <c r="I29" s="54">
        <v>6</v>
      </c>
      <c r="J29" s="54">
        <v>1</v>
      </c>
      <c r="K29" s="54">
        <v>20</v>
      </c>
      <c r="L29" s="54">
        <v>0</v>
      </c>
      <c r="M29" s="14">
        <f t="shared" ref="M29:M36" si="12">H29*(G29+L29+1)/100</f>
        <v>3.55</v>
      </c>
      <c r="N29" s="15">
        <f t="shared" ref="N29:N36" si="13">(E29+F29)+(E29+F29)*K29/100</f>
        <v>6</v>
      </c>
      <c r="O29" s="16">
        <f t="shared" ref="O29:O36" si="14">I29+J29</f>
        <v>7</v>
      </c>
      <c r="P29" s="17">
        <f t="shared" ref="P29:P36" si="15">M29+N29+O29</f>
        <v>16.55</v>
      </c>
      <c r="Q29" s="2"/>
      <c r="R29" s="18" t="s">
        <v>16</v>
      </c>
      <c r="S29" s="18"/>
    </row>
    <row r="30" spans="1:19" ht="30">
      <c r="A30" s="1"/>
      <c r="B30" s="7"/>
      <c r="C30" s="48" t="s">
        <v>73</v>
      </c>
      <c r="D30" s="49" t="s">
        <v>74</v>
      </c>
      <c r="E30" s="50">
        <v>20</v>
      </c>
      <c r="F30" s="50">
        <v>2</v>
      </c>
      <c r="G30" s="50">
        <v>60</v>
      </c>
      <c r="H30" s="50">
        <v>25</v>
      </c>
      <c r="I30" s="50">
        <v>5</v>
      </c>
      <c r="J30" s="50">
        <v>1</v>
      </c>
      <c r="K30" s="50">
        <v>5</v>
      </c>
      <c r="L30" s="50">
        <v>5</v>
      </c>
      <c r="M30" s="14">
        <f t="shared" si="12"/>
        <v>16.5</v>
      </c>
      <c r="N30" s="15">
        <f t="shared" si="13"/>
        <v>23.1</v>
      </c>
      <c r="O30" s="16">
        <f t="shared" si="14"/>
        <v>6</v>
      </c>
      <c r="P30" s="17">
        <f t="shared" si="15"/>
        <v>45.6</v>
      </c>
      <c r="Q30" s="2"/>
      <c r="R30" s="18" t="s">
        <v>16</v>
      </c>
      <c r="S30" s="18"/>
    </row>
    <row r="31" spans="1:19" ht="30">
      <c r="A31" s="1"/>
      <c r="B31" s="19"/>
      <c r="C31" s="52" t="s">
        <v>75</v>
      </c>
      <c r="D31" s="53" t="s">
        <v>74</v>
      </c>
      <c r="E31" s="54">
        <v>15</v>
      </c>
      <c r="F31" s="54">
        <v>2</v>
      </c>
      <c r="G31" s="54">
        <v>60</v>
      </c>
      <c r="H31" s="54">
        <v>20</v>
      </c>
      <c r="I31" s="54">
        <v>5</v>
      </c>
      <c r="J31" s="54">
        <v>2</v>
      </c>
      <c r="K31" s="54">
        <v>5</v>
      </c>
      <c r="L31" s="54">
        <v>5</v>
      </c>
      <c r="M31" s="14">
        <f t="shared" si="12"/>
        <v>13.2</v>
      </c>
      <c r="N31" s="15">
        <f t="shared" si="13"/>
        <v>17.850000000000001</v>
      </c>
      <c r="O31" s="16">
        <f t="shared" si="14"/>
        <v>7</v>
      </c>
      <c r="P31" s="17">
        <f t="shared" si="15"/>
        <v>38.049999999999997</v>
      </c>
      <c r="Q31" s="2"/>
      <c r="R31" s="18" t="s">
        <v>21</v>
      </c>
      <c r="S31" s="18"/>
    </row>
    <row r="32" spans="1:19" ht="33.200000000000003" customHeight="1">
      <c r="A32" s="1"/>
      <c r="B32" s="19"/>
      <c r="C32" s="20" t="s">
        <v>76</v>
      </c>
      <c r="D32" s="21" t="s">
        <v>77</v>
      </c>
      <c r="E32" s="22">
        <v>30</v>
      </c>
      <c r="F32" s="22">
        <v>10</v>
      </c>
      <c r="G32" s="22">
        <v>60</v>
      </c>
      <c r="H32" s="22">
        <v>30</v>
      </c>
      <c r="I32" s="22">
        <v>5</v>
      </c>
      <c r="J32" s="22">
        <v>1</v>
      </c>
      <c r="K32" s="22">
        <v>5</v>
      </c>
      <c r="L32" s="22">
        <v>10</v>
      </c>
      <c r="M32" s="14">
        <f t="shared" si="12"/>
        <v>21.3</v>
      </c>
      <c r="N32" s="15">
        <f t="shared" si="13"/>
        <v>42</v>
      </c>
      <c r="O32" s="16">
        <f t="shared" si="14"/>
        <v>6</v>
      </c>
      <c r="P32" s="17">
        <f t="shared" si="15"/>
        <v>69.3</v>
      </c>
      <c r="Q32" s="2"/>
      <c r="R32" s="18" t="s">
        <v>16</v>
      </c>
      <c r="S32" s="18"/>
    </row>
    <row r="33" spans="1:19" ht="30">
      <c r="A33" s="1"/>
      <c r="B33" s="19"/>
      <c r="C33" s="52" t="s">
        <v>78</v>
      </c>
      <c r="D33" s="53" t="s">
        <v>79</v>
      </c>
      <c r="E33" s="54">
        <v>15</v>
      </c>
      <c r="F33" s="54">
        <v>5</v>
      </c>
      <c r="G33" s="54">
        <v>80</v>
      </c>
      <c r="H33" s="54">
        <v>20</v>
      </c>
      <c r="I33" s="54">
        <v>5</v>
      </c>
      <c r="J33" s="54">
        <v>4</v>
      </c>
      <c r="K33" s="54">
        <v>5</v>
      </c>
      <c r="L33" s="54">
        <v>5</v>
      </c>
      <c r="M33" s="14">
        <f t="shared" si="12"/>
        <v>17.2</v>
      </c>
      <c r="N33" s="15">
        <f t="shared" si="13"/>
        <v>21</v>
      </c>
      <c r="O33" s="16">
        <f t="shared" si="14"/>
        <v>9</v>
      </c>
      <c r="P33" s="17">
        <f t="shared" si="15"/>
        <v>47.2</v>
      </c>
      <c r="Q33" s="2"/>
      <c r="R33" s="18" t="s">
        <v>27</v>
      </c>
      <c r="S33" s="18">
        <v>5</v>
      </c>
    </row>
    <row r="34" spans="1:19" ht="30.95" customHeight="1">
      <c r="A34" s="1"/>
      <c r="B34" s="19"/>
      <c r="C34" s="20" t="s">
        <v>80</v>
      </c>
      <c r="D34" s="21" t="s">
        <v>81</v>
      </c>
      <c r="E34" s="22">
        <v>70</v>
      </c>
      <c r="F34" s="22">
        <v>0</v>
      </c>
      <c r="G34" s="22">
        <v>40</v>
      </c>
      <c r="H34" s="22">
        <v>40</v>
      </c>
      <c r="I34" s="22">
        <v>4</v>
      </c>
      <c r="J34" s="22">
        <v>1</v>
      </c>
      <c r="K34" s="22">
        <v>0</v>
      </c>
      <c r="L34" s="22">
        <v>15</v>
      </c>
      <c r="M34" s="14">
        <f t="shared" si="12"/>
        <v>22.4</v>
      </c>
      <c r="N34" s="15">
        <f t="shared" si="13"/>
        <v>70</v>
      </c>
      <c r="O34" s="16">
        <f t="shared" si="14"/>
        <v>5</v>
      </c>
      <c r="P34" s="17">
        <f t="shared" si="15"/>
        <v>97.4</v>
      </c>
      <c r="Q34" s="2"/>
      <c r="R34" s="18" t="s">
        <v>24</v>
      </c>
      <c r="S34" s="18"/>
    </row>
    <row r="35" spans="1:19" ht="30">
      <c r="A35" s="1"/>
      <c r="B35" s="19"/>
      <c r="C35" s="52" t="s">
        <v>82</v>
      </c>
      <c r="D35" s="53" t="s">
        <v>83</v>
      </c>
      <c r="E35" s="54">
        <v>30</v>
      </c>
      <c r="F35" s="54">
        <v>7</v>
      </c>
      <c r="G35" s="54">
        <v>60</v>
      </c>
      <c r="H35" s="54">
        <v>30</v>
      </c>
      <c r="I35" s="54">
        <v>7</v>
      </c>
      <c r="J35" s="54">
        <v>1</v>
      </c>
      <c r="K35" s="54">
        <v>5</v>
      </c>
      <c r="L35" s="54">
        <v>5</v>
      </c>
      <c r="M35" s="14">
        <f t="shared" si="12"/>
        <v>19.8</v>
      </c>
      <c r="N35" s="15">
        <f t="shared" si="13"/>
        <v>38.85</v>
      </c>
      <c r="O35" s="16">
        <f t="shared" si="14"/>
        <v>8</v>
      </c>
      <c r="P35" s="17">
        <f t="shared" si="15"/>
        <v>66.650000000000006</v>
      </c>
      <c r="Q35" s="2"/>
      <c r="R35" s="18" t="s">
        <v>32</v>
      </c>
      <c r="S35" s="18"/>
    </row>
    <row r="36" spans="1:19" ht="30">
      <c r="A36" s="1"/>
      <c r="B36" s="19"/>
      <c r="C36" s="20" t="s">
        <v>84</v>
      </c>
      <c r="D36" s="21" t="s">
        <v>85</v>
      </c>
      <c r="E36" s="22">
        <v>90</v>
      </c>
      <c r="F36" s="22">
        <v>10</v>
      </c>
      <c r="G36" s="22">
        <v>80</v>
      </c>
      <c r="H36" s="22">
        <v>50</v>
      </c>
      <c r="I36" s="22">
        <v>5</v>
      </c>
      <c r="J36" s="22">
        <v>1</v>
      </c>
      <c r="K36" s="22">
        <v>5</v>
      </c>
      <c r="L36" s="22">
        <v>15</v>
      </c>
      <c r="M36" s="14">
        <f t="shared" si="12"/>
        <v>48</v>
      </c>
      <c r="N36" s="15">
        <f t="shared" si="13"/>
        <v>105</v>
      </c>
      <c r="O36" s="16">
        <f t="shared" si="14"/>
        <v>6</v>
      </c>
      <c r="P36" s="17">
        <f t="shared" si="15"/>
        <v>159</v>
      </c>
      <c r="Q36" s="23">
        <f>SUM(P29:P35)</f>
        <v>380.75</v>
      </c>
      <c r="R36" s="18" t="s">
        <v>86</v>
      </c>
      <c r="S36" s="18"/>
    </row>
    <row r="37" spans="1:19">
      <c r="A37" s="1"/>
      <c r="C37" s="55"/>
      <c r="D37" s="55"/>
      <c r="E37" s="55"/>
      <c r="F37" s="55"/>
      <c r="G37" s="55"/>
      <c r="H37" s="55"/>
      <c r="I37" s="55"/>
      <c r="J37" s="55"/>
      <c r="K37" s="55"/>
      <c r="L37" s="55"/>
      <c r="M37" s="56"/>
      <c r="N37" s="56"/>
      <c r="O37" s="57"/>
      <c r="P37" s="56"/>
      <c r="Q37" s="56"/>
      <c r="R37" s="56"/>
      <c r="S37" s="56"/>
    </row>
    <row r="38" spans="1:19" s="61" customFormat="1" ht="30">
      <c r="A38" s="58" t="s">
        <v>87</v>
      </c>
      <c r="B38" s="58"/>
      <c r="C38" s="58" t="s">
        <v>88</v>
      </c>
      <c r="D38" s="58" t="s">
        <v>89</v>
      </c>
      <c r="E38" s="58">
        <v>7</v>
      </c>
      <c r="F38" s="58">
        <v>0</v>
      </c>
      <c r="G38" s="58">
        <v>60</v>
      </c>
      <c r="H38" s="58">
        <v>5</v>
      </c>
      <c r="I38" s="58">
        <v>5</v>
      </c>
      <c r="J38" s="58">
        <v>1</v>
      </c>
      <c r="K38" s="58">
        <v>15</v>
      </c>
      <c r="L38" s="58">
        <v>0</v>
      </c>
      <c r="M38" s="14">
        <f t="shared" ref="M38:M45" si="16">H38*(G38+L38+1)/100</f>
        <v>3.05</v>
      </c>
      <c r="N38" s="15">
        <f t="shared" ref="N38:N45" si="17">(E38+F38)+(E38+F38)*K38/100</f>
        <v>8.0500000000000007</v>
      </c>
      <c r="O38" s="16">
        <f t="shared" ref="O38:O45" si="18">I38+J38</f>
        <v>6</v>
      </c>
      <c r="P38" s="17">
        <f t="shared" ref="P38:P45" si="19">M38+N38+O38</f>
        <v>17.100000000000001</v>
      </c>
      <c r="Q38" s="59"/>
      <c r="R38" s="60" t="s">
        <v>16</v>
      </c>
      <c r="S38" s="60"/>
    </row>
    <row r="39" spans="1:19" ht="30">
      <c r="C39" s="49" t="s">
        <v>90</v>
      </c>
      <c r="D39" s="49" t="s">
        <v>91</v>
      </c>
      <c r="E39" s="49">
        <v>40</v>
      </c>
      <c r="F39" s="49">
        <v>10</v>
      </c>
      <c r="G39" s="49">
        <v>70</v>
      </c>
      <c r="H39" s="49">
        <v>5</v>
      </c>
      <c r="I39" s="49">
        <v>7</v>
      </c>
      <c r="J39" s="49">
        <v>1</v>
      </c>
      <c r="K39" s="49">
        <v>33</v>
      </c>
      <c r="L39" s="49">
        <v>10</v>
      </c>
      <c r="M39" s="14">
        <f t="shared" si="16"/>
        <v>4.05</v>
      </c>
      <c r="N39" s="15">
        <f t="shared" si="17"/>
        <v>66.5</v>
      </c>
      <c r="O39" s="16">
        <f t="shared" si="18"/>
        <v>8</v>
      </c>
      <c r="P39" s="17">
        <f t="shared" si="19"/>
        <v>78.55</v>
      </c>
      <c r="Q39" s="62"/>
      <c r="R39" s="18" t="s">
        <v>16</v>
      </c>
      <c r="S39" s="18"/>
    </row>
    <row r="40" spans="1:19" ht="30">
      <c r="C40" s="58" t="s">
        <v>92</v>
      </c>
      <c r="D40" s="58" t="s">
        <v>93</v>
      </c>
      <c r="E40" s="58">
        <v>40</v>
      </c>
      <c r="F40" s="58">
        <v>10</v>
      </c>
      <c r="G40" s="58">
        <v>60</v>
      </c>
      <c r="H40" s="58">
        <v>40</v>
      </c>
      <c r="I40" s="58">
        <v>4</v>
      </c>
      <c r="J40" s="58">
        <v>1</v>
      </c>
      <c r="K40" s="58">
        <v>5</v>
      </c>
      <c r="L40" s="58">
        <v>3</v>
      </c>
      <c r="M40" s="14">
        <f t="shared" si="16"/>
        <v>25.6</v>
      </c>
      <c r="N40" s="15">
        <f t="shared" si="17"/>
        <v>52.5</v>
      </c>
      <c r="O40" s="16">
        <f t="shared" si="18"/>
        <v>5</v>
      </c>
      <c r="P40" s="17">
        <f t="shared" si="19"/>
        <v>83.1</v>
      </c>
      <c r="Q40" s="62"/>
      <c r="R40" s="18" t="s">
        <v>24</v>
      </c>
      <c r="S40" s="18"/>
    </row>
    <row r="41" spans="1:19" ht="30" customHeight="1">
      <c r="A41" s="63"/>
      <c r="B41" s="49"/>
      <c r="C41" s="49" t="s">
        <v>94</v>
      </c>
      <c r="D41" s="49" t="s">
        <v>95</v>
      </c>
      <c r="E41" s="49">
        <v>18</v>
      </c>
      <c r="F41" s="49">
        <v>5</v>
      </c>
      <c r="G41" s="49">
        <v>75</v>
      </c>
      <c r="H41" s="49">
        <v>20</v>
      </c>
      <c r="I41" s="49">
        <v>5</v>
      </c>
      <c r="J41" s="49">
        <v>5</v>
      </c>
      <c r="K41" s="49">
        <v>10</v>
      </c>
      <c r="L41" s="49">
        <v>3</v>
      </c>
      <c r="M41" s="14">
        <f t="shared" si="16"/>
        <v>15.8</v>
      </c>
      <c r="N41" s="15">
        <f t="shared" si="17"/>
        <v>25.3</v>
      </c>
      <c r="O41" s="16">
        <f t="shared" si="18"/>
        <v>10</v>
      </c>
      <c r="P41" s="17">
        <f t="shared" si="19"/>
        <v>51.1</v>
      </c>
      <c r="Q41" s="62"/>
      <c r="R41" s="18" t="s">
        <v>27</v>
      </c>
      <c r="S41" s="18">
        <v>5</v>
      </c>
    </row>
    <row r="42" spans="1:19" ht="30.95" customHeight="1">
      <c r="A42" s="63"/>
      <c r="B42" s="49"/>
      <c r="C42" s="58" t="s">
        <v>96</v>
      </c>
      <c r="D42" s="58" t="s">
        <v>97</v>
      </c>
      <c r="E42" s="58">
        <v>22</v>
      </c>
      <c r="F42" s="58">
        <v>5</v>
      </c>
      <c r="G42" s="58">
        <v>90</v>
      </c>
      <c r="H42" s="58">
        <v>30</v>
      </c>
      <c r="I42" s="58">
        <v>4</v>
      </c>
      <c r="J42" s="58">
        <v>7</v>
      </c>
      <c r="K42" s="58">
        <v>8</v>
      </c>
      <c r="L42" s="58">
        <v>5</v>
      </c>
      <c r="M42" s="14">
        <f t="shared" si="16"/>
        <v>28.8</v>
      </c>
      <c r="N42" s="15">
        <f t="shared" si="17"/>
        <v>29.16</v>
      </c>
      <c r="O42" s="16">
        <f t="shared" si="18"/>
        <v>11</v>
      </c>
      <c r="P42" s="17">
        <f t="shared" si="19"/>
        <v>68.960000000000008</v>
      </c>
      <c r="Q42" s="62"/>
      <c r="R42" s="18" t="s">
        <v>27</v>
      </c>
      <c r="S42" s="18">
        <v>6</v>
      </c>
    </row>
    <row r="43" spans="1:19" ht="30">
      <c r="C43" s="49" t="s">
        <v>98</v>
      </c>
      <c r="D43" s="49" t="s">
        <v>99</v>
      </c>
      <c r="E43" s="49">
        <v>25</v>
      </c>
      <c r="F43" s="49">
        <v>8</v>
      </c>
      <c r="G43" s="49">
        <v>95</v>
      </c>
      <c r="H43" s="49">
        <v>20</v>
      </c>
      <c r="I43" s="49">
        <v>5</v>
      </c>
      <c r="J43" s="49">
        <v>4</v>
      </c>
      <c r="K43" s="49">
        <v>8</v>
      </c>
      <c r="L43" s="49">
        <v>15</v>
      </c>
      <c r="M43" s="14">
        <f t="shared" si="16"/>
        <v>22.2</v>
      </c>
      <c r="N43" s="15">
        <f t="shared" si="17"/>
        <v>35.64</v>
      </c>
      <c r="O43" s="16">
        <f t="shared" si="18"/>
        <v>9</v>
      </c>
      <c r="P43" s="17">
        <f t="shared" si="19"/>
        <v>66.84</v>
      </c>
      <c r="Q43" s="62"/>
      <c r="R43" s="18" t="s">
        <v>27</v>
      </c>
      <c r="S43" s="18">
        <v>10</v>
      </c>
    </row>
    <row r="44" spans="1:19" ht="30">
      <c r="A44" s="63"/>
      <c r="B44" s="49"/>
      <c r="C44" s="58" t="s">
        <v>100</v>
      </c>
      <c r="D44" s="58" t="s">
        <v>101</v>
      </c>
      <c r="E44" s="58">
        <v>30</v>
      </c>
      <c r="F44" s="58">
        <v>30</v>
      </c>
      <c r="G44" s="58">
        <v>0</v>
      </c>
      <c r="H44" s="58">
        <v>0</v>
      </c>
      <c r="I44" s="58">
        <v>3</v>
      </c>
      <c r="J44" s="58">
        <v>1</v>
      </c>
      <c r="K44" s="58">
        <v>0</v>
      </c>
      <c r="L44" s="58">
        <v>0</v>
      </c>
      <c r="M44" s="14">
        <f t="shared" si="16"/>
        <v>0</v>
      </c>
      <c r="N44" s="15">
        <f t="shared" si="17"/>
        <v>60</v>
      </c>
      <c r="O44" s="16">
        <f t="shared" si="18"/>
        <v>4</v>
      </c>
      <c r="P44" s="17">
        <f t="shared" si="19"/>
        <v>64</v>
      </c>
      <c r="Q44" s="64"/>
      <c r="R44" s="18" t="s">
        <v>24</v>
      </c>
      <c r="S44" s="18"/>
    </row>
    <row r="45" spans="1:19" ht="30">
      <c r="A45" s="63"/>
      <c r="B45" s="49"/>
      <c r="C45" s="49" t="s">
        <v>84</v>
      </c>
      <c r="D45" s="49" t="s">
        <v>102</v>
      </c>
      <c r="E45" s="49">
        <v>70</v>
      </c>
      <c r="F45" s="49">
        <v>20</v>
      </c>
      <c r="G45" s="49">
        <v>100</v>
      </c>
      <c r="H45" s="49">
        <v>30</v>
      </c>
      <c r="I45" s="49">
        <v>6</v>
      </c>
      <c r="J45" s="49">
        <v>9</v>
      </c>
      <c r="K45" s="49">
        <v>3</v>
      </c>
      <c r="L45" s="49">
        <v>12</v>
      </c>
      <c r="M45" s="14">
        <f t="shared" si="16"/>
        <v>33.9</v>
      </c>
      <c r="N45" s="15">
        <f t="shared" si="17"/>
        <v>92.7</v>
      </c>
      <c r="O45" s="16">
        <f t="shared" si="18"/>
        <v>15</v>
      </c>
      <c r="P45" s="17">
        <f t="shared" si="19"/>
        <v>141.6</v>
      </c>
      <c r="Q45" s="23">
        <f>SUM(P38:P44)</f>
        <v>429.65</v>
      </c>
      <c r="R45" s="18" t="s">
        <v>103</v>
      </c>
      <c r="S45" s="18">
        <v>5</v>
      </c>
    </row>
    <row r="46" spans="1:19">
      <c r="A46" s="65"/>
      <c r="C46" s="55"/>
      <c r="D46" s="55"/>
      <c r="E46" s="55"/>
      <c r="F46" s="55"/>
      <c r="G46" s="55"/>
      <c r="H46" s="55"/>
      <c r="I46" s="55"/>
      <c r="J46" s="55"/>
      <c r="K46" s="55"/>
      <c r="L46" s="55"/>
      <c r="M46" s="55"/>
      <c r="N46" s="55"/>
      <c r="O46" s="55"/>
      <c r="P46" s="55"/>
      <c r="Q46" s="55"/>
      <c r="R46" s="55"/>
      <c r="S46" s="55"/>
    </row>
    <row r="49" spans="1:2">
      <c r="A49" s="66"/>
      <c r="B49" s="67"/>
    </row>
    <row r="50" spans="1:2">
      <c r="A50" s="66"/>
      <c r="B50" s="67"/>
    </row>
    <row r="51" spans="1:2">
      <c r="A51" s="66"/>
      <c r="B51" s="67"/>
    </row>
  </sheetData>
  <mergeCells count="7">
    <mergeCell ref="Q29:Q35"/>
    <mergeCell ref="A30:A37"/>
    <mergeCell ref="Q2:Q8"/>
    <mergeCell ref="Q11:Q17"/>
    <mergeCell ref="A12:A19"/>
    <mergeCell ref="Q20:Q26"/>
    <mergeCell ref="A21:A28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L8"/>
  <sheetViews>
    <sheetView zoomScale="60" zoomScaleNormal="60" workbookViewId="0">
      <selection activeCell="L9" sqref="L9"/>
    </sheetView>
  </sheetViews>
  <sheetFormatPr baseColWidth="10" defaultColWidth="9.140625" defaultRowHeight="15"/>
  <cols>
    <col min="1" max="1025" width="10.5703125"/>
  </cols>
  <sheetData>
    <row r="1" spans="1:12">
      <c r="A1" s="11" t="s">
        <v>14</v>
      </c>
      <c r="B1" s="13">
        <v>10</v>
      </c>
      <c r="C1" s="13">
        <v>2</v>
      </c>
      <c r="D1" s="13">
        <v>50</v>
      </c>
      <c r="E1" s="13">
        <v>10</v>
      </c>
      <c r="F1" s="13">
        <v>6</v>
      </c>
      <c r="G1" s="13">
        <v>1</v>
      </c>
      <c r="H1" s="13">
        <v>1</v>
      </c>
      <c r="I1" s="13">
        <v>1</v>
      </c>
      <c r="J1" s="17">
        <v>24.32</v>
      </c>
      <c r="K1" s="18" t="s">
        <v>16</v>
      </c>
      <c r="L1" s="18">
        <v>0</v>
      </c>
    </row>
    <row r="2" spans="1:12">
      <c r="A2" s="20" t="s">
        <v>17</v>
      </c>
      <c r="B2" s="22">
        <v>25</v>
      </c>
      <c r="C2" s="22">
        <v>10</v>
      </c>
      <c r="D2" s="22">
        <v>60</v>
      </c>
      <c r="E2" s="22">
        <v>20</v>
      </c>
      <c r="F2" s="22">
        <v>5</v>
      </c>
      <c r="G2" s="22">
        <v>1</v>
      </c>
      <c r="H2" s="22">
        <v>5</v>
      </c>
      <c r="I2" s="22">
        <v>5</v>
      </c>
      <c r="J2" s="17">
        <v>55.95</v>
      </c>
      <c r="K2" s="18" t="s">
        <v>16</v>
      </c>
      <c r="L2" s="18">
        <v>0</v>
      </c>
    </row>
    <row r="3" spans="1:12">
      <c r="A3" s="11" t="s">
        <v>19</v>
      </c>
      <c r="B3" s="13">
        <v>25</v>
      </c>
      <c r="C3" s="13">
        <v>10</v>
      </c>
      <c r="D3" s="13">
        <v>60</v>
      </c>
      <c r="E3" s="13">
        <v>20</v>
      </c>
      <c r="F3" s="13">
        <v>5</v>
      </c>
      <c r="G3" s="13">
        <v>2</v>
      </c>
      <c r="H3" s="13">
        <v>2</v>
      </c>
      <c r="I3" s="13">
        <v>5</v>
      </c>
      <c r="J3" s="17">
        <v>55.9</v>
      </c>
      <c r="K3" s="18" t="s">
        <v>21</v>
      </c>
      <c r="L3" s="18">
        <v>0</v>
      </c>
    </row>
    <row r="4" spans="1:12">
      <c r="A4" s="20" t="s">
        <v>22</v>
      </c>
      <c r="B4" s="22">
        <v>40</v>
      </c>
      <c r="C4" s="22">
        <v>30</v>
      </c>
      <c r="D4" s="22">
        <v>70</v>
      </c>
      <c r="E4" s="22">
        <v>40</v>
      </c>
      <c r="F4" s="22">
        <v>3</v>
      </c>
      <c r="G4" s="22">
        <v>1</v>
      </c>
      <c r="H4" s="22">
        <v>1</v>
      </c>
      <c r="I4" s="22">
        <v>10</v>
      </c>
      <c r="J4" s="17">
        <v>107.1</v>
      </c>
      <c r="K4" s="18" t="s">
        <v>24</v>
      </c>
      <c r="L4" s="18">
        <v>0</v>
      </c>
    </row>
    <row r="5" spans="1:12">
      <c r="A5" s="11" t="s">
        <v>25</v>
      </c>
      <c r="B5" s="13">
        <v>15</v>
      </c>
      <c r="C5" s="13">
        <v>5</v>
      </c>
      <c r="D5" s="13">
        <v>90</v>
      </c>
      <c r="E5" s="13">
        <v>20</v>
      </c>
      <c r="F5" s="13">
        <v>6</v>
      </c>
      <c r="G5" s="13">
        <v>5</v>
      </c>
      <c r="H5" s="13">
        <v>7</v>
      </c>
      <c r="I5" s="13">
        <v>7</v>
      </c>
      <c r="J5" s="17">
        <v>52</v>
      </c>
      <c r="K5" s="18" t="s">
        <v>27</v>
      </c>
      <c r="L5" s="18">
        <v>10</v>
      </c>
    </row>
    <row r="6" spans="1:12">
      <c r="A6" s="20" t="s">
        <v>28</v>
      </c>
      <c r="B6" s="22">
        <v>20</v>
      </c>
      <c r="C6" s="22">
        <v>7</v>
      </c>
      <c r="D6" s="22">
        <v>90</v>
      </c>
      <c r="E6" s="22">
        <v>25</v>
      </c>
      <c r="F6" s="22">
        <v>6</v>
      </c>
      <c r="G6" s="22">
        <v>6</v>
      </c>
      <c r="H6" s="22">
        <v>4</v>
      </c>
      <c r="I6" s="22">
        <v>8</v>
      </c>
      <c r="J6" s="17">
        <v>64.83</v>
      </c>
      <c r="K6" s="18" t="s">
        <v>27</v>
      </c>
      <c r="L6" s="18">
        <v>5</v>
      </c>
    </row>
    <row r="7" spans="1:12">
      <c r="A7" s="11" t="s">
        <v>30</v>
      </c>
      <c r="B7" s="13">
        <v>25</v>
      </c>
      <c r="C7" s="13">
        <v>10</v>
      </c>
      <c r="D7" s="13">
        <v>60</v>
      </c>
      <c r="E7" s="13">
        <v>20</v>
      </c>
      <c r="F7" s="13">
        <v>7</v>
      </c>
      <c r="G7" s="13">
        <v>1</v>
      </c>
      <c r="H7" s="13">
        <v>2</v>
      </c>
      <c r="I7" s="13">
        <v>8</v>
      </c>
      <c r="J7" s="17">
        <v>57.5</v>
      </c>
      <c r="K7" s="18" t="s">
        <v>32</v>
      </c>
      <c r="L7" s="18">
        <v>0</v>
      </c>
    </row>
    <row r="8" spans="1:12">
      <c r="A8" s="20" t="s">
        <v>33</v>
      </c>
      <c r="B8" s="22">
        <v>80</v>
      </c>
      <c r="C8" s="22">
        <v>20</v>
      </c>
      <c r="D8" s="22">
        <v>80</v>
      </c>
      <c r="E8" s="22">
        <v>50</v>
      </c>
      <c r="F8" s="22">
        <v>7</v>
      </c>
      <c r="G8" s="22">
        <v>1</v>
      </c>
      <c r="H8" s="22">
        <v>2</v>
      </c>
      <c r="I8" s="22">
        <v>10</v>
      </c>
      <c r="J8" s="17">
        <v>155.5</v>
      </c>
      <c r="K8" s="18" t="s">
        <v>35</v>
      </c>
      <c r="L8" s="18">
        <v>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L8"/>
  <sheetViews>
    <sheetView zoomScale="60" zoomScaleNormal="60" workbookViewId="0">
      <selection activeCell="L9" sqref="L9"/>
    </sheetView>
  </sheetViews>
  <sheetFormatPr baseColWidth="10" defaultColWidth="9.140625" defaultRowHeight="15"/>
  <cols>
    <col min="1" max="1025" width="10.5703125"/>
  </cols>
  <sheetData>
    <row r="1" spans="1:12">
      <c r="A1" s="29" t="s">
        <v>37</v>
      </c>
      <c r="B1" s="31">
        <v>10</v>
      </c>
      <c r="C1" s="31">
        <v>4</v>
      </c>
      <c r="D1" s="31">
        <v>50</v>
      </c>
      <c r="E1" s="31">
        <v>10</v>
      </c>
      <c r="F1" s="31">
        <v>4</v>
      </c>
      <c r="G1" s="31">
        <v>1</v>
      </c>
      <c r="H1" s="31">
        <v>1</v>
      </c>
      <c r="I1" s="31">
        <v>1</v>
      </c>
      <c r="J1" s="17">
        <v>24.34</v>
      </c>
      <c r="K1" s="18" t="s">
        <v>16</v>
      </c>
      <c r="L1" s="18">
        <v>0</v>
      </c>
    </row>
    <row r="2" spans="1:12">
      <c r="A2" s="32" t="s">
        <v>39</v>
      </c>
      <c r="B2" s="34">
        <v>20</v>
      </c>
      <c r="C2" s="34">
        <v>15</v>
      </c>
      <c r="D2" s="34">
        <v>60</v>
      </c>
      <c r="E2" s="34">
        <v>25</v>
      </c>
      <c r="F2" s="34">
        <v>3</v>
      </c>
      <c r="G2" s="34">
        <v>1</v>
      </c>
      <c r="H2" s="34">
        <v>1</v>
      </c>
      <c r="I2" s="34">
        <v>7</v>
      </c>
      <c r="J2" s="17">
        <v>56.35</v>
      </c>
      <c r="K2" s="18" t="s">
        <v>24</v>
      </c>
      <c r="L2" s="18">
        <v>0</v>
      </c>
    </row>
    <row r="3" spans="1:12">
      <c r="A3" s="29" t="s">
        <v>41</v>
      </c>
      <c r="B3" s="31">
        <v>25</v>
      </c>
      <c r="C3" s="31">
        <v>10</v>
      </c>
      <c r="D3" s="31">
        <v>65</v>
      </c>
      <c r="E3" s="31">
        <v>20</v>
      </c>
      <c r="F3" s="31">
        <v>6</v>
      </c>
      <c r="G3" s="31">
        <v>1</v>
      </c>
      <c r="H3" s="31">
        <v>3</v>
      </c>
      <c r="I3" s="31">
        <v>2</v>
      </c>
      <c r="J3" s="17">
        <v>56.65</v>
      </c>
      <c r="K3" s="18" t="s">
        <v>16</v>
      </c>
      <c r="L3" s="18">
        <v>0</v>
      </c>
    </row>
    <row r="4" spans="1:12">
      <c r="A4" s="35" t="s">
        <v>43</v>
      </c>
      <c r="B4" s="37">
        <v>20</v>
      </c>
      <c r="C4" s="37">
        <v>30</v>
      </c>
      <c r="D4" s="37">
        <v>50</v>
      </c>
      <c r="E4" s="37">
        <v>22</v>
      </c>
      <c r="F4" s="37">
        <v>3</v>
      </c>
      <c r="G4" s="37">
        <v>1</v>
      </c>
      <c r="H4" s="37">
        <v>1</v>
      </c>
      <c r="I4" s="37">
        <v>6</v>
      </c>
      <c r="J4" s="17">
        <v>67.040000000000006</v>
      </c>
      <c r="K4" s="18" t="s">
        <v>24</v>
      </c>
      <c r="L4" s="18">
        <v>0</v>
      </c>
    </row>
    <row r="5" spans="1:12">
      <c r="A5" s="29" t="s">
        <v>45</v>
      </c>
      <c r="B5" s="31">
        <v>30</v>
      </c>
      <c r="C5" s="31">
        <v>35</v>
      </c>
      <c r="D5" s="31">
        <v>65</v>
      </c>
      <c r="E5" s="31">
        <v>40</v>
      </c>
      <c r="F5" s="31">
        <v>5</v>
      </c>
      <c r="G5" s="31">
        <v>1</v>
      </c>
      <c r="H5" s="31">
        <v>1</v>
      </c>
      <c r="I5" s="31">
        <v>10</v>
      </c>
      <c r="J5" s="17">
        <v>102.05</v>
      </c>
      <c r="K5" s="18" t="s">
        <v>24</v>
      </c>
      <c r="L5" s="18">
        <v>0</v>
      </c>
    </row>
    <row r="6" spans="1:12">
      <c r="A6" s="32" t="s">
        <v>47</v>
      </c>
      <c r="B6" s="38">
        <v>20</v>
      </c>
      <c r="C6" s="38">
        <v>15</v>
      </c>
      <c r="D6" s="38">
        <v>50</v>
      </c>
      <c r="E6" s="38">
        <v>30</v>
      </c>
      <c r="F6" s="38">
        <v>3</v>
      </c>
      <c r="G6" s="38">
        <v>4</v>
      </c>
      <c r="H6" s="38">
        <v>1</v>
      </c>
      <c r="I6" s="38">
        <v>20</v>
      </c>
      <c r="J6" s="17">
        <v>63.65</v>
      </c>
      <c r="K6" s="18" t="s">
        <v>27</v>
      </c>
      <c r="L6" s="18">
        <v>10</v>
      </c>
    </row>
    <row r="7" spans="1:12">
      <c r="A7" s="29" t="s">
        <v>49</v>
      </c>
      <c r="B7" s="31">
        <v>20</v>
      </c>
      <c r="C7" s="31">
        <v>15</v>
      </c>
      <c r="D7" s="31">
        <v>90</v>
      </c>
      <c r="E7" s="31">
        <v>20</v>
      </c>
      <c r="F7" s="31">
        <v>4</v>
      </c>
      <c r="G7" s="31">
        <v>6</v>
      </c>
      <c r="H7" s="31">
        <v>1</v>
      </c>
      <c r="I7" s="31">
        <v>8</v>
      </c>
      <c r="J7" s="17">
        <v>65.150000000000006</v>
      </c>
      <c r="K7" s="18" t="s">
        <v>27</v>
      </c>
      <c r="L7" s="18">
        <v>0</v>
      </c>
    </row>
    <row r="8" spans="1:12">
      <c r="A8" s="32" t="s">
        <v>51</v>
      </c>
      <c r="B8" s="38">
        <v>70</v>
      </c>
      <c r="C8" s="38">
        <v>35</v>
      </c>
      <c r="D8" s="38">
        <v>80</v>
      </c>
      <c r="E8" s="38">
        <v>60</v>
      </c>
      <c r="F8" s="38">
        <v>5</v>
      </c>
      <c r="G8" s="38">
        <v>2</v>
      </c>
      <c r="H8" s="38">
        <v>2</v>
      </c>
      <c r="I8" s="38">
        <v>11</v>
      </c>
      <c r="J8" s="17">
        <v>169.3</v>
      </c>
      <c r="K8" s="18" t="s">
        <v>35</v>
      </c>
      <c r="L8" s="18">
        <v>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L8"/>
  <sheetViews>
    <sheetView zoomScale="60" zoomScaleNormal="60" workbookViewId="0">
      <selection activeCell="L9" sqref="L9"/>
    </sheetView>
  </sheetViews>
  <sheetFormatPr baseColWidth="10" defaultColWidth="9.140625" defaultRowHeight="15"/>
  <sheetData>
    <row r="1" spans="1:12">
      <c r="A1" s="45" t="s">
        <v>54</v>
      </c>
      <c r="B1" s="47">
        <v>10</v>
      </c>
      <c r="C1" s="47">
        <v>0</v>
      </c>
      <c r="D1" s="47">
        <v>50</v>
      </c>
      <c r="E1" s="47">
        <v>5</v>
      </c>
      <c r="F1" s="47">
        <v>8</v>
      </c>
      <c r="G1" s="47">
        <v>1</v>
      </c>
      <c r="H1" s="47">
        <v>0</v>
      </c>
      <c r="I1" s="47">
        <v>2</v>
      </c>
      <c r="J1" s="17">
        <v>21.65</v>
      </c>
      <c r="K1" s="18" t="s">
        <v>16</v>
      </c>
      <c r="L1" s="18">
        <v>0</v>
      </c>
    </row>
    <row r="2" spans="1:12">
      <c r="A2" s="48" t="s">
        <v>56</v>
      </c>
      <c r="B2" s="50">
        <v>30</v>
      </c>
      <c r="C2" s="50">
        <v>5</v>
      </c>
      <c r="D2" s="50">
        <v>60</v>
      </c>
      <c r="E2" s="50">
        <v>25</v>
      </c>
      <c r="F2" s="50">
        <v>5</v>
      </c>
      <c r="G2" s="50">
        <v>1</v>
      </c>
      <c r="H2" s="50">
        <v>5</v>
      </c>
      <c r="I2" s="50">
        <v>5</v>
      </c>
      <c r="J2" s="17">
        <v>59.25</v>
      </c>
      <c r="K2" s="18" t="s">
        <v>16</v>
      </c>
      <c r="L2" s="18">
        <v>0</v>
      </c>
    </row>
    <row r="3" spans="1:12">
      <c r="A3" s="45" t="s">
        <v>57</v>
      </c>
      <c r="B3" s="47">
        <v>25</v>
      </c>
      <c r="C3" s="47">
        <v>5</v>
      </c>
      <c r="D3" s="47">
        <v>55</v>
      </c>
      <c r="E3" s="47">
        <v>20</v>
      </c>
      <c r="F3" s="47">
        <v>5</v>
      </c>
      <c r="G3" s="47">
        <v>2</v>
      </c>
      <c r="H3" s="47">
        <v>5</v>
      </c>
      <c r="I3" s="47">
        <v>2</v>
      </c>
      <c r="J3" s="17">
        <v>50.1</v>
      </c>
      <c r="K3" s="18" t="s">
        <v>21</v>
      </c>
      <c r="L3" s="18">
        <v>0</v>
      </c>
    </row>
    <row r="4" spans="1:12">
      <c r="A4" s="20" t="s">
        <v>59</v>
      </c>
      <c r="B4" s="22">
        <v>45</v>
      </c>
      <c r="C4" s="22">
        <v>20</v>
      </c>
      <c r="D4" s="22">
        <v>65</v>
      </c>
      <c r="E4" s="22">
        <v>40</v>
      </c>
      <c r="F4" s="22">
        <v>4</v>
      </c>
      <c r="G4" s="22">
        <v>1</v>
      </c>
      <c r="H4" s="22">
        <v>10</v>
      </c>
      <c r="I4" s="22">
        <v>10</v>
      </c>
      <c r="J4" s="17">
        <v>106.9</v>
      </c>
      <c r="K4" s="18" t="s">
        <v>24</v>
      </c>
      <c r="L4" s="18">
        <v>0</v>
      </c>
    </row>
    <row r="5" spans="1:12">
      <c r="A5" s="45" t="s">
        <v>61</v>
      </c>
      <c r="B5" s="47">
        <v>20</v>
      </c>
      <c r="C5" s="47">
        <v>5</v>
      </c>
      <c r="D5" s="47">
        <v>65</v>
      </c>
      <c r="E5" s="47">
        <v>30</v>
      </c>
      <c r="F5" s="47">
        <v>6</v>
      </c>
      <c r="G5" s="47">
        <v>5</v>
      </c>
      <c r="H5" s="47">
        <v>5</v>
      </c>
      <c r="I5" s="47">
        <v>10</v>
      </c>
      <c r="J5" s="17">
        <v>60.05</v>
      </c>
      <c r="K5" s="18" t="s">
        <v>27</v>
      </c>
      <c r="L5" s="18">
        <v>0</v>
      </c>
    </row>
    <row r="6" spans="1:12">
      <c r="A6" s="20" t="s">
        <v>63</v>
      </c>
      <c r="B6" s="22">
        <v>15</v>
      </c>
      <c r="C6" s="22">
        <v>5</v>
      </c>
      <c r="D6" s="22">
        <v>70</v>
      </c>
      <c r="E6" s="22">
        <v>20</v>
      </c>
      <c r="F6" s="22">
        <v>5</v>
      </c>
      <c r="G6" s="22">
        <v>4</v>
      </c>
      <c r="H6" s="22">
        <v>5</v>
      </c>
      <c r="I6" s="22">
        <v>10</v>
      </c>
      <c r="J6" s="17">
        <v>46.2</v>
      </c>
      <c r="K6" s="18" t="s">
        <v>27</v>
      </c>
      <c r="L6" s="18">
        <v>0</v>
      </c>
    </row>
    <row r="7" spans="1:12">
      <c r="A7" s="45" t="s">
        <v>65</v>
      </c>
      <c r="B7" s="47">
        <v>30</v>
      </c>
      <c r="C7" s="47">
        <v>8</v>
      </c>
      <c r="D7" s="47">
        <v>60</v>
      </c>
      <c r="E7" s="47">
        <v>20</v>
      </c>
      <c r="F7" s="47">
        <v>7</v>
      </c>
      <c r="G7" s="47">
        <v>1</v>
      </c>
      <c r="H7" s="47">
        <v>5</v>
      </c>
      <c r="I7" s="47">
        <v>5</v>
      </c>
      <c r="J7" s="17">
        <v>61.1</v>
      </c>
      <c r="K7" s="18" t="s">
        <v>32</v>
      </c>
      <c r="L7" s="18">
        <v>0</v>
      </c>
    </row>
    <row r="8" spans="1:12">
      <c r="A8" s="20" t="s">
        <v>67</v>
      </c>
      <c r="B8" s="22">
        <v>80</v>
      </c>
      <c r="C8" s="22">
        <v>20</v>
      </c>
      <c r="D8" s="22">
        <v>80</v>
      </c>
      <c r="E8" s="22">
        <v>50</v>
      </c>
      <c r="F8" s="22">
        <v>5</v>
      </c>
      <c r="G8" s="22">
        <v>4</v>
      </c>
      <c r="H8" s="22">
        <v>10</v>
      </c>
      <c r="I8" s="22">
        <v>15</v>
      </c>
      <c r="J8" s="17">
        <v>167</v>
      </c>
      <c r="K8" s="18" t="s">
        <v>69</v>
      </c>
      <c r="L8" s="18">
        <v>0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Roman,Normal"&amp;12&amp;A</oddHeader>
    <oddFooter>&amp;C&amp;"Times New Roman,Normal"&amp;12Page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A1:L8"/>
  <sheetViews>
    <sheetView zoomScale="60" zoomScaleNormal="60" workbookViewId="0">
      <selection activeCell="L9" sqref="L9"/>
    </sheetView>
  </sheetViews>
  <sheetFormatPr baseColWidth="10" defaultColWidth="9.140625" defaultRowHeight="15"/>
  <sheetData>
    <row r="1" spans="1:12">
      <c r="A1" s="52" t="s">
        <v>71</v>
      </c>
      <c r="B1" s="54">
        <v>5</v>
      </c>
      <c r="C1" s="54">
        <v>0</v>
      </c>
      <c r="D1" s="54">
        <v>70</v>
      </c>
      <c r="E1" s="54">
        <v>5</v>
      </c>
      <c r="F1" s="54">
        <v>6</v>
      </c>
      <c r="G1" s="54">
        <v>1</v>
      </c>
      <c r="H1" s="54">
        <v>20</v>
      </c>
      <c r="I1" s="54">
        <v>0</v>
      </c>
      <c r="J1" s="17">
        <v>16.55</v>
      </c>
      <c r="K1" s="18" t="s">
        <v>16</v>
      </c>
      <c r="L1" s="18">
        <v>0</v>
      </c>
    </row>
    <row r="2" spans="1:12">
      <c r="A2" s="48" t="s">
        <v>73</v>
      </c>
      <c r="B2" s="50">
        <v>20</v>
      </c>
      <c r="C2" s="50">
        <v>2</v>
      </c>
      <c r="D2" s="50">
        <v>60</v>
      </c>
      <c r="E2" s="50">
        <v>25</v>
      </c>
      <c r="F2" s="50">
        <v>5</v>
      </c>
      <c r="G2" s="50">
        <v>1</v>
      </c>
      <c r="H2" s="50">
        <v>5</v>
      </c>
      <c r="I2" s="50">
        <v>5</v>
      </c>
      <c r="J2" s="17">
        <v>45.6</v>
      </c>
      <c r="K2" s="18" t="s">
        <v>16</v>
      </c>
      <c r="L2" s="18">
        <v>0</v>
      </c>
    </row>
    <row r="3" spans="1:12">
      <c r="A3" s="52" t="s">
        <v>75</v>
      </c>
      <c r="B3" s="54">
        <v>15</v>
      </c>
      <c r="C3" s="54">
        <v>2</v>
      </c>
      <c r="D3" s="54">
        <v>60</v>
      </c>
      <c r="E3" s="54">
        <v>20</v>
      </c>
      <c r="F3" s="54">
        <v>5</v>
      </c>
      <c r="G3" s="54">
        <v>2</v>
      </c>
      <c r="H3" s="54">
        <v>5</v>
      </c>
      <c r="I3" s="54">
        <v>5</v>
      </c>
      <c r="J3" s="17">
        <v>38.049999999999997</v>
      </c>
      <c r="K3" s="18" t="s">
        <v>21</v>
      </c>
      <c r="L3" s="18">
        <v>0</v>
      </c>
    </row>
    <row r="4" spans="1:12">
      <c r="A4" s="20" t="s">
        <v>76</v>
      </c>
      <c r="B4" s="22">
        <v>30</v>
      </c>
      <c r="C4" s="22">
        <v>10</v>
      </c>
      <c r="D4" s="22">
        <v>60</v>
      </c>
      <c r="E4" s="22">
        <v>30</v>
      </c>
      <c r="F4" s="22">
        <v>5</v>
      </c>
      <c r="G4" s="22">
        <v>1</v>
      </c>
      <c r="H4" s="22">
        <v>5</v>
      </c>
      <c r="I4" s="22">
        <v>10</v>
      </c>
      <c r="J4" s="17">
        <v>69.3</v>
      </c>
      <c r="K4" s="18" t="s">
        <v>16</v>
      </c>
      <c r="L4" s="18">
        <v>0</v>
      </c>
    </row>
    <row r="5" spans="1:12">
      <c r="A5" s="52" t="s">
        <v>78</v>
      </c>
      <c r="B5" s="54">
        <v>15</v>
      </c>
      <c r="C5" s="54">
        <v>5</v>
      </c>
      <c r="D5" s="54">
        <v>80</v>
      </c>
      <c r="E5" s="54">
        <v>20</v>
      </c>
      <c r="F5" s="54">
        <v>5</v>
      </c>
      <c r="G5" s="54">
        <v>4</v>
      </c>
      <c r="H5" s="54">
        <v>5</v>
      </c>
      <c r="I5" s="54">
        <v>5</v>
      </c>
      <c r="J5" s="17">
        <v>47.2</v>
      </c>
      <c r="K5" s="18" t="s">
        <v>27</v>
      </c>
      <c r="L5" s="18">
        <v>5</v>
      </c>
    </row>
    <row r="6" spans="1:12">
      <c r="A6" s="20" t="s">
        <v>80</v>
      </c>
      <c r="B6" s="22">
        <v>70</v>
      </c>
      <c r="C6" s="22">
        <v>0</v>
      </c>
      <c r="D6" s="22">
        <v>40</v>
      </c>
      <c r="E6" s="22">
        <v>40</v>
      </c>
      <c r="F6" s="22">
        <v>4</v>
      </c>
      <c r="G6" s="22">
        <v>1</v>
      </c>
      <c r="H6" s="22">
        <v>0</v>
      </c>
      <c r="I6" s="22">
        <v>15</v>
      </c>
      <c r="J6" s="17">
        <v>97.4</v>
      </c>
      <c r="K6" s="18" t="s">
        <v>24</v>
      </c>
      <c r="L6" s="18">
        <v>0</v>
      </c>
    </row>
    <row r="7" spans="1:12">
      <c r="A7" s="52" t="s">
        <v>82</v>
      </c>
      <c r="B7" s="54">
        <v>30</v>
      </c>
      <c r="C7" s="54">
        <v>7</v>
      </c>
      <c r="D7" s="54">
        <v>60</v>
      </c>
      <c r="E7" s="54">
        <v>30</v>
      </c>
      <c r="F7" s="54">
        <v>7</v>
      </c>
      <c r="G7" s="54">
        <v>1</v>
      </c>
      <c r="H7" s="54">
        <v>5</v>
      </c>
      <c r="I7" s="54">
        <v>5</v>
      </c>
      <c r="J7" s="17">
        <v>66.650000000000006</v>
      </c>
      <c r="K7" s="18" t="s">
        <v>32</v>
      </c>
      <c r="L7" s="18">
        <v>0</v>
      </c>
    </row>
    <row r="8" spans="1:12">
      <c r="A8" s="20" t="s">
        <v>84</v>
      </c>
      <c r="B8" s="22">
        <v>90</v>
      </c>
      <c r="C8" s="22">
        <v>10</v>
      </c>
      <c r="D8" s="22">
        <v>80</v>
      </c>
      <c r="E8" s="22">
        <v>50</v>
      </c>
      <c r="F8" s="22">
        <v>5</v>
      </c>
      <c r="G8" s="22">
        <v>1</v>
      </c>
      <c r="H8" s="22">
        <v>5</v>
      </c>
      <c r="I8" s="22">
        <v>15</v>
      </c>
      <c r="J8" s="17">
        <v>159</v>
      </c>
      <c r="K8" s="18" t="s">
        <v>86</v>
      </c>
      <c r="L8" s="18">
        <v>0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Roman,Normal"&amp;12&amp;A</oddHeader>
    <oddFooter>&amp;C&amp;"Times New Roman,Normal"&amp;12Page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dimension ref="A1:L8"/>
  <sheetViews>
    <sheetView zoomScale="60" zoomScaleNormal="60" workbookViewId="0">
      <selection activeCell="L8" sqref="L8"/>
    </sheetView>
  </sheetViews>
  <sheetFormatPr baseColWidth="10" defaultColWidth="9.140625" defaultRowHeight="15"/>
  <cols>
    <col min="1" max="1" width="14"/>
    <col min="11" max="11" width="12.28515625"/>
  </cols>
  <sheetData>
    <row r="1" spans="1:12">
      <c r="A1" s="58" t="s">
        <v>88</v>
      </c>
      <c r="B1" s="58">
        <v>7</v>
      </c>
      <c r="C1" s="58">
        <v>0</v>
      </c>
      <c r="D1" s="58">
        <v>60</v>
      </c>
      <c r="E1" s="58">
        <v>5</v>
      </c>
      <c r="F1" s="58">
        <v>5</v>
      </c>
      <c r="G1" s="58">
        <v>1</v>
      </c>
      <c r="H1" s="58">
        <v>15</v>
      </c>
      <c r="I1" s="58">
        <v>0</v>
      </c>
      <c r="J1" s="17">
        <v>17.100000000000001</v>
      </c>
      <c r="K1" s="60" t="s">
        <v>16</v>
      </c>
      <c r="L1" s="60">
        <v>0</v>
      </c>
    </row>
    <row r="2" spans="1:12">
      <c r="A2" s="49" t="s">
        <v>90</v>
      </c>
      <c r="B2" s="49">
        <v>40</v>
      </c>
      <c r="C2" s="49">
        <v>10</v>
      </c>
      <c r="D2" s="49">
        <v>70</v>
      </c>
      <c r="E2" s="49">
        <v>5</v>
      </c>
      <c r="F2" s="49">
        <v>7</v>
      </c>
      <c r="G2" s="49">
        <v>1</v>
      </c>
      <c r="H2" s="49">
        <v>33</v>
      </c>
      <c r="I2" s="49">
        <v>10</v>
      </c>
      <c r="J2" s="17">
        <v>78.55</v>
      </c>
      <c r="K2" s="18" t="s">
        <v>16</v>
      </c>
      <c r="L2" s="18">
        <v>0</v>
      </c>
    </row>
    <row r="3" spans="1:12">
      <c r="A3" s="58" t="s">
        <v>92</v>
      </c>
      <c r="B3" s="58">
        <v>40</v>
      </c>
      <c r="C3" s="58">
        <v>10</v>
      </c>
      <c r="D3" s="58">
        <v>60</v>
      </c>
      <c r="E3" s="58">
        <v>40</v>
      </c>
      <c r="F3" s="58">
        <v>4</v>
      </c>
      <c r="G3" s="58">
        <v>1</v>
      </c>
      <c r="H3" s="58">
        <v>5</v>
      </c>
      <c r="I3" s="58">
        <v>3</v>
      </c>
      <c r="J3" s="17">
        <v>83.1</v>
      </c>
      <c r="K3" s="18" t="s">
        <v>24</v>
      </c>
      <c r="L3" s="18">
        <v>0</v>
      </c>
    </row>
    <row r="4" spans="1:12">
      <c r="A4" s="49" t="s">
        <v>94</v>
      </c>
      <c r="B4" s="49">
        <v>18</v>
      </c>
      <c r="C4" s="49">
        <v>5</v>
      </c>
      <c r="D4" s="49">
        <v>75</v>
      </c>
      <c r="E4" s="49">
        <v>20</v>
      </c>
      <c r="F4" s="49">
        <v>5</v>
      </c>
      <c r="G4" s="49">
        <v>5</v>
      </c>
      <c r="H4" s="49">
        <v>10</v>
      </c>
      <c r="I4" s="49">
        <v>3</v>
      </c>
      <c r="J4" s="17">
        <v>51.1</v>
      </c>
      <c r="K4" s="18" t="s">
        <v>27</v>
      </c>
      <c r="L4" s="18">
        <v>5</v>
      </c>
    </row>
    <row r="5" spans="1:12">
      <c r="A5" s="58" t="s">
        <v>96</v>
      </c>
      <c r="B5" s="58">
        <v>22</v>
      </c>
      <c r="C5" s="58">
        <v>5</v>
      </c>
      <c r="D5" s="58">
        <v>90</v>
      </c>
      <c r="E5" s="58">
        <v>30</v>
      </c>
      <c r="F5" s="58">
        <v>4</v>
      </c>
      <c r="G5" s="58">
        <v>7</v>
      </c>
      <c r="H5" s="58">
        <v>8</v>
      </c>
      <c r="I5" s="58">
        <v>5</v>
      </c>
      <c r="J5" s="17">
        <v>68.959999999999994</v>
      </c>
      <c r="K5" s="18" t="s">
        <v>27</v>
      </c>
      <c r="L5" s="18">
        <v>6</v>
      </c>
    </row>
    <row r="6" spans="1:12">
      <c r="A6" s="49" t="s">
        <v>98</v>
      </c>
      <c r="B6" s="49">
        <v>25</v>
      </c>
      <c r="C6" s="49">
        <v>8</v>
      </c>
      <c r="D6" s="49">
        <v>95</v>
      </c>
      <c r="E6" s="49">
        <v>20</v>
      </c>
      <c r="F6" s="49">
        <v>5</v>
      </c>
      <c r="G6" s="49">
        <v>4</v>
      </c>
      <c r="H6" s="49">
        <v>8</v>
      </c>
      <c r="I6" s="49">
        <v>15</v>
      </c>
      <c r="J6" s="17">
        <v>66.84</v>
      </c>
      <c r="K6" s="18" t="s">
        <v>27</v>
      </c>
      <c r="L6" s="18">
        <v>10</v>
      </c>
    </row>
    <row r="7" spans="1:12">
      <c r="A7" s="58" t="s">
        <v>100</v>
      </c>
      <c r="B7" s="58">
        <v>30</v>
      </c>
      <c r="C7" s="58">
        <v>30</v>
      </c>
      <c r="D7" s="58">
        <v>0</v>
      </c>
      <c r="E7" s="58">
        <v>0</v>
      </c>
      <c r="F7" s="58">
        <v>3</v>
      </c>
      <c r="G7" s="58">
        <v>1</v>
      </c>
      <c r="H7" s="58">
        <v>0</v>
      </c>
      <c r="I7" s="58">
        <v>0</v>
      </c>
      <c r="J7" s="17">
        <v>64</v>
      </c>
      <c r="K7" s="18" t="s">
        <v>24</v>
      </c>
      <c r="L7" s="18">
        <v>0</v>
      </c>
    </row>
    <row r="8" spans="1:12">
      <c r="A8" s="49" t="s">
        <v>84</v>
      </c>
      <c r="B8" s="49">
        <v>70</v>
      </c>
      <c r="C8" s="49">
        <v>20</v>
      </c>
      <c r="D8" s="49">
        <v>100</v>
      </c>
      <c r="E8" s="49">
        <v>30</v>
      </c>
      <c r="F8" s="49">
        <v>6</v>
      </c>
      <c r="G8" s="49">
        <v>9</v>
      </c>
      <c r="H8" s="49">
        <v>3</v>
      </c>
      <c r="I8" s="49">
        <v>12</v>
      </c>
      <c r="J8" s="17">
        <v>141.6</v>
      </c>
      <c r="K8" s="18" t="s">
        <v>103</v>
      </c>
      <c r="L8" s="18">
        <v>5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totake</vt:lpstr>
      <vt:lpstr>humains</vt:lpstr>
      <vt:lpstr>nains</vt:lpstr>
      <vt:lpstr>demons</vt:lpstr>
      <vt:lpstr>orks</vt:lpstr>
      <vt:lpstr>elfes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maxime canuet</dc:creator>
  <cp:lastModifiedBy>maxime canuet</cp:lastModifiedBy>
  <cp:revision>3</cp:revision>
  <dcterms:created xsi:type="dcterms:W3CDTF">2016-09-12T15:22:44Z</dcterms:created>
  <dcterms:modified xsi:type="dcterms:W3CDTF">2016-09-26T16:20:58Z</dcterms:modified>
  <dc:language>fr-FR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Company">
    <vt:lpwstr>Microsoft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