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codeName="ЭтаКнига" defaultThemeVersion="166925"/>
  <xr:revisionPtr revIDLastSave="0" documentId="13_ncr:1_{2C211C22-22CD-4BA4-A91C-0B7A2321E1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D6" i="1" a="1"/>
  <c r="D8" i="1" a="1"/>
  <c r="D28" i="1" a="1"/>
  <c r="D18" i="1" a="1"/>
  <c r="D12" i="1" a="1"/>
  <c r="D10" i="1" a="1"/>
  <c r="D16" i="1" a="1"/>
  <c r="D14" i="1" a="1"/>
  <c r="D6" i="1" l="1"/>
  <c r="D8" i="1"/>
  <c r="B8" i="1" a="1"/>
  <c r="B8" i="1" s="1"/>
  <c r="D28" i="1"/>
  <c r="B28" i="1" s="1" a="1"/>
  <c r="B28" i="1" s="1"/>
  <c r="D14" i="1"/>
  <c r="B14" i="1" s="1" a="1"/>
  <c r="B14" i="1" s="1"/>
  <c r="D16" i="1"/>
  <c r="B16" i="1" s="1" a="1"/>
  <c r="B16" i="1" s="1"/>
  <c r="D10" i="1"/>
  <c r="B10" i="1" s="1" a="1"/>
  <c r="B10" i="1" s="1"/>
  <c r="D12" i="1"/>
  <c r="B12" i="1" s="1" a="1"/>
  <c r="B12" i="1" s="1"/>
  <c r="D18" i="1"/>
  <c r="B18" i="1" s="1" a="1"/>
  <c r="B18" i="1" s="1"/>
  <c r="B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<sst xmlns="http://schemas.openxmlformats.org/spreadsheetml/2006/main" count="50" uniqueCount="45">
  <si>
    <t>ib</t>
  </si>
  <si>
    <t>e1c://filev/o/Tests/ib</t>
  </si>
  <si>
    <t>e1c://filev/o/Tests/ib#e1cib/data/Справочник.Товары?ref=8ca0000d8843cd1b11dc8cfecc6a7df2</t>
  </si>
  <si>
    <t>Кроссовки</t>
  </si>
  <si>
    <t>000000024</t>
  </si>
  <si>
    <t>Элемент справочника</t>
  </si>
  <si>
    <t>e1c://filev/o/Tests/ib#e1cib/enum/ВидыТоваров.Товар</t>
  </si>
  <si>
    <t>Администратор</t>
  </si>
  <si>
    <t>Kros001</t>
  </si>
  <si>
    <t>Пинетки</t>
  </si>
  <si>
    <t>Pin23</t>
  </si>
  <si>
    <t>e1c://filev/o/Tests/ib#e1cib/data/Справочник.Товары?ref=8ca0000d8843cd1b11dc8cfecc6a7df3</t>
  </si>
  <si>
    <t>Босоножки</t>
  </si>
  <si>
    <t>Bos0009</t>
  </si>
  <si>
    <t>e1c://filev/o/Tests/ib#e1cib/data/Справочник.Товары?ref=8ca1000d8843cd1b11dc8eacd471d6c7</t>
  </si>
  <si>
    <t>e1c://filev/o/Tests/ib#e1cib/data/Справочник.Контрагенты?ref=a9c500055d49b45e11dbf348086715b0</t>
  </si>
  <si>
    <t>Группа справочника</t>
  </si>
  <si>
    <t>e1c://filev/o/Tests/ib#e1cib/data/Справочник.Товары?ref=a9b000055d49b45e11db8c51bbb079ae</t>
  </si>
  <si>
    <t>Сапоги</t>
  </si>
  <si>
    <t>e1c://filev/o/Tests/ib#e1cib/data/Справочник.Товары?ref=a9b000055d49b45e11db8c51bbb079af</t>
  </si>
  <si>
    <t>ОБ-001</t>
  </si>
  <si>
    <t>Туфли</t>
  </si>
  <si>
    <t>e1c://filev/o/Tests/ib#e1cib/data/Справочник.Товары?ref=a9b000055d49b45e11db8e8bd1cb82af</t>
  </si>
  <si>
    <t>ОБ-002</t>
  </si>
  <si>
    <t>Тапочки</t>
  </si>
  <si>
    <t>e1c://filev/o/Tests/ib#e1cib/data/Справочник.Товары?ref=a9b000055d49b45e11db90e17cd1a8f0</t>
  </si>
  <si>
    <t>ОБ-008</t>
  </si>
  <si>
    <t>Ботинки</t>
  </si>
  <si>
    <t>e1c://filev/o/Tests/ib#e1cib/data/Справочник.Товары?ref=a9b000055d49b45e11db90eb5198ae43</t>
  </si>
  <si>
    <t>ОБ-003</t>
  </si>
  <si>
    <t>Сланцы</t>
  </si>
  <si>
    <t>e1c://filev/o/Tests/ib#e1cib/data/Справочник.Товары?ref=a9b200055d49b45e11db966b094c0e4a</t>
  </si>
  <si>
    <t>ОБ-00055</t>
  </si>
  <si>
    <t>Валенки</t>
  </si>
  <si>
    <t>e1c://filev/o/Tests/ib#e1cib/data/Справочник.Товары?ref=a9b200055d49b45e11db9b1315c596e3</t>
  </si>
  <si>
    <t>ОБ-00100</t>
  </si>
  <si>
    <t>Товар</t>
  </si>
  <si>
    <t>REFP ссылка</t>
  </si>
  <si>
    <t>REFP перечисление</t>
  </si>
  <si>
    <t>REFA простое значение</t>
  </si>
  <si>
    <t>REFA ссылка</t>
  </si>
  <si>
    <t>REFA перечисление</t>
  </si>
  <si>
    <t>YQ без параметров, результат одиночный</t>
  </si>
  <si>
    <t>YQ с одним параметром,  результат массив</t>
  </si>
  <si>
    <t>YQ с двумя параметрами, результат массив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</si>
</sst>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O:\Build\YellowQuery.xlam" TargetMode="External"/><Relationship Id="rId1" Type="http://schemas.openxmlformats.org/officeDocument/2006/relationships/externalLinkPath" Target="/Build/YellowQuery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</sheetNames>
    <definedNames>
      <definedName name="REFA"/>
      <definedName name="REFP"/>
      <definedName name="YQ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2:R30"/>
  <sheetViews>
    <sheetView tabSelected="1" workbookViewId="0"/>
  </sheetViews>
  <sheetFormatPr defaultRowHeight="15" x14ac:dyDescent="0.25"/>
  <cols>
    <col min="1" max="1" width="3" customWidth="1"/>
    <col min="2" max="2" width="6.42578125" customWidth="1"/>
    <col min="3" max="3" width="40.7109375" customWidth="1"/>
    <col min="4" max="4" width="16.5703125" customWidth="1"/>
  </cols>
  <sheetData>
    <row r="2" spans="2:16" x14ac:dyDescent="0.25">
      <c r="B2" t="str">
        <f>IF(COUNTIF(B6:B33,"FAIL")=0,"PASS","FAIL")</f>
        <v>PASS</v>
      </c>
      <c r="C2" t="s">
        <v>0</v>
      </c>
      <c r="D2" t="s">
        <v>1</v>
      </c>
    </row>
    <row r="3" spans="2:16" x14ac:dyDescent="0.25">
      <c r="C3" s="1" t="s">
        <v>5</v>
      </c>
      <c r="D3" t="s">
        <v>2</v>
      </c>
    </row>
    <row r="4" spans="2:16" x14ac:dyDescent="0.25">
      <c r="C4" s="1" t="s">
        <v>16</v>
      </c>
      <c r="D4" t="s">
        <v>17</v>
      </c>
    </row>
    <row r="5" spans="2:16" x14ac:dyDescent="0.25">
      <c r="C5" s="1"/>
    </row>
    <row r="6" spans="2:16" x14ac:dyDescent="0.25">
      <c r="B6" t="str" cm="1">
        <f t="array" ref="B6">IF(MAX(IF(D6:E7&lt;&gt;P6:Q7,1,0))=0,"PASS","FAIL")</f>
        <v>PASS</v>
      </c>
      <c r="C6" s="1" t="s">
        <v>37</v>
      </c>
      <c r="D6" t="str" cm="1">
        <f t="array" ref="D6">[1]!REFP(D3)</f>
        <v>Кроссовки</v>
      </c>
      <c r="P6" t="s">
        <v>3</v>
      </c>
    </row>
    <row r="7" spans="2:16" x14ac:dyDescent="0.25">
      <c r="C7" s="1"/>
    </row>
    <row r="8" spans="2:16" x14ac:dyDescent="0.25">
      <c r="B8" t="str" cm="1">
        <f t="array" ref="B8">IF(MAX(IF(D8:E11&lt;&gt;P8:Q11,1,0))=0,"PASS","FAIL")</f>
        <v>PASS</v>
      </c>
      <c r="C8" s="1" t="s">
        <v>38</v>
      </c>
      <c r="D8" t="str" cm="1">
        <f t="array" ref="D8">[1]!REFP(D14)</f>
        <v>Товар</v>
      </c>
      <c r="P8" t="s">
        <v>36</v>
      </c>
    </row>
    <row r="9" spans="2:16" x14ac:dyDescent="0.25">
      <c r="C9" s="1"/>
    </row>
    <row r="10" spans="2:16" x14ac:dyDescent="0.25">
      <c r="B10" t="str" cm="1">
        <f t="array" ref="B10">IF(MAX(IF(D10:E11&lt;&gt;P10:Q11,1,0))=0,"PASS","FAIL")</f>
        <v>PASS</v>
      </c>
      <c r="C10" s="1" t="s">
        <v>39</v>
      </c>
      <c r="D10" t="str" cm="1">
        <f t="array" ref="D10">[1]!REFA(D3,"Код")</f>
        <v>000000024</v>
      </c>
      <c r="P10" t="s">
        <v>4</v>
      </c>
    </row>
    <row r="11" spans="2:16" x14ac:dyDescent="0.25">
      <c r="C11" s="1"/>
    </row>
    <row r="12" spans="2:16" x14ac:dyDescent="0.25">
      <c r="B12" t="str" cm="1">
        <f t="array" ref="B12">IF(MAX(IF(D12:E13&lt;&gt;P12:Q13,1,0))=0,"PASS","FAIL")</f>
        <v>PASS</v>
      </c>
      <c r="C12" s="1" t="s">
        <v>40</v>
      </c>
      <c r="D12" t="str" cm="1">
        <f t="array" ref="D12">[1]!REFA(D3,"Поставщик")</f>
        <v>e1c://filev/o/Tests/ib#e1cib/data/Справочник.Контрагенты?ref=a9c500055d49b45e11dbf348086715b0</v>
      </c>
      <c r="P12" t="s">
        <v>15</v>
      </c>
    </row>
    <row r="13" spans="2:16" x14ac:dyDescent="0.25">
      <c r="C13" s="1"/>
    </row>
    <row r="14" spans="2:16" x14ac:dyDescent="0.25">
      <c r="B14" t="str" cm="1">
        <f t="array" ref="B14">IF(MAX(IF(D14:E15&lt;&gt;P14:Q15,1,0))=0,"PASS","FAIL")</f>
        <v>PASS</v>
      </c>
      <c r="C14" s="1" t="s">
        <v>41</v>
      </c>
      <c r="D14" t="str" cm="1">
        <f t="array" ref="D14">[1]!REFA(D3,"Вид")</f>
        <v>e1c://filev/o/Tests/ib#e1cib/enum/ВидыТоваров.Товар</v>
      </c>
      <c r="P14" t="s">
        <v>6</v>
      </c>
    </row>
    <row r="15" spans="2:16" x14ac:dyDescent="0.25">
      <c r="C15" s="1"/>
    </row>
    <row r="16" spans="2:16" ht="30" x14ac:dyDescent="0.25">
      <c r="B16" t="str" cm="1">
        <f t="array" ref="B16">IF(MAX(IF(D16:E17&lt;&gt;P16:Q17,1,0))=0,"PASS","FAIL")</f>
        <v>PASS</v>
      </c>
      <c r="C16" s="1" t="s">
        <v>42</v>
      </c>
      <c r="D16" t="str" cm="1">
        <f t="array" ref="D16">[1]!YQ(D2,"выбрать первые 1 спр.наименование из справочник.пользователи как спр")</f>
        <v>Администратор</v>
      </c>
      <c r="P16" t="s">
        <v>7</v>
      </c>
    </row>
    <row r="17" spans="2:18" x14ac:dyDescent="0.25">
      <c r="C17" s="1"/>
    </row>
    <row r="18" spans="2:18" ht="30" x14ac:dyDescent="0.25">
      <c r="B18" t="str" cm="1">
        <f t="array" ref="B18">IF(MAX(IF(D18:G27&lt;&gt;P18:S27,1,0))=0,"PASS","FAIL")</f>
        <v>PASS</v>
      </c>
      <c r="C18" s="1" t="s">
        <v>43</v>
      </c>
      <c r="D18" t="str" cm="1">
        <f t="array" ref="D18:F26">[1]!YQ(D2,"выбрать спр.наименование, спр.ссылка, спр.артикул из справочник.Товары как спр где спр.родитель = &amp;Группа","Группа",D4)</f>
        <v>Сапоги</v>
      </c>
      <c r="E18" t="str">
        <v>e1c://filev/o/Tests/ib#e1cib/data/Справочник.Товары?ref=a9b000055d49b45e11db8c51bbb079af</v>
      </c>
      <c r="F18" t="str">
        <v>ОБ-001</v>
      </c>
      <c r="P18" t="s">
        <v>18</v>
      </c>
      <c r="Q18" t="s">
        <v>19</v>
      </c>
      <c r="R18" t="s">
        <v>20</v>
      </c>
    </row>
    <row r="19" spans="2:18" x14ac:dyDescent="0.25">
      <c r="C19" s="1"/>
      <c r="D19" t="str">
        <v>Туфли</v>
      </c>
      <c r="E19" t="str">
        <v>e1c://filev/o/Tests/ib#e1cib/data/Справочник.Товары?ref=a9b000055d49b45e11db8e8bd1cb82af</v>
      </c>
      <c r="F19" t="str">
        <v>ОБ-002</v>
      </c>
      <c r="P19" t="s">
        <v>21</v>
      </c>
      <c r="Q19" t="s">
        <v>22</v>
      </c>
      <c r="R19" t="s">
        <v>23</v>
      </c>
    </row>
    <row r="20" spans="2:18" x14ac:dyDescent="0.25">
      <c r="C20" s="1"/>
      <c r="D20" t="str">
        <v>Тапочки</v>
      </c>
      <c r="E20" t="str">
        <v>e1c://filev/o/Tests/ib#e1cib/data/Справочник.Товары?ref=a9b000055d49b45e11db90e17cd1a8f0</v>
      </c>
      <c r="F20" t="str">
        <v>ОБ-008</v>
      </c>
      <c r="P20" t="s">
        <v>24</v>
      </c>
      <c r="Q20" t="s">
        <v>25</v>
      </c>
      <c r="R20" t="s">
        <v>26</v>
      </c>
    </row>
    <row r="21" spans="2:18" x14ac:dyDescent="0.25">
      <c r="C21" s="1"/>
      <c r="D21" t="str">
        <v>Ботинки</v>
      </c>
      <c r="E21" t="str">
        <v>e1c://filev/o/Tests/ib#e1cib/data/Справочник.Товары?ref=a9b000055d49b45e11db90eb5198ae43</v>
      </c>
      <c r="F21" t="str">
        <v>ОБ-003</v>
      </c>
      <c r="P21" t="s">
        <v>27</v>
      </c>
      <c r="Q21" t="s">
        <v>28</v>
      </c>
      <c r="R21" t="s">
        <v>29</v>
      </c>
    </row>
    <row r="22" spans="2:18" x14ac:dyDescent="0.25">
      <c r="C22" s="1"/>
      <c r="D22" t="str">
        <v>Сланцы</v>
      </c>
      <c r="E22" t="str">
        <v>e1c://filev/o/Tests/ib#e1cib/data/Справочник.Товары?ref=a9b200055d49b45e11db966b094c0e4a</v>
      </c>
      <c r="F22" t="str">
        <v>ОБ-00055</v>
      </c>
      <c r="P22" t="s">
        <v>30</v>
      </c>
      <c r="Q22" t="s">
        <v>31</v>
      </c>
      <c r="R22" t="s">
        <v>32</v>
      </c>
    </row>
    <row r="23" spans="2:18" x14ac:dyDescent="0.25">
      <c r="C23" s="1"/>
      <c r="D23" t="str">
        <v>Валенки</v>
      </c>
      <c r="E23" t="str">
        <v>e1c://filev/o/Tests/ib#e1cib/data/Справочник.Товары?ref=a9b200055d49b45e11db9b1315c596e3</v>
      </c>
      <c r="F23" t="str">
        <v>ОБ-00100</v>
      </c>
      <c r="P23" t="s">
        <v>33</v>
      </c>
      <c r="Q23" t="s">
        <v>34</v>
      </c>
      <c r="R23" t="s">
        <v>35</v>
      </c>
    </row>
    <row r="24" spans="2:18" x14ac:dyDescent="0.25">
      <c r="C24" s="1"/>
      <c r="D24" t="str">
        <v>Кроссовки</v>
      </c>
      <c r="E24" t="str">
        <v>e1c://filev/o/Tests/ib#e1cib/data/Справочник.Товары?ref=8ca0000d8843cd1b11dc8cfecc6a7df2</v>
      </c>
      <c r="F24" t="str">
        <v>Kros001</v>
      </c>
      <c r="P24" t="s">
        <v>3</v>
      </c>
      <c r="Q24" t="s">
        <v>2</v>
      </c>
      <c r="R24" t="s">
        <v>8</v>
      </c>
    </row>
    <row r="25" spans="2:18" x14ac:dyDescent="0.25">
      <c r="C25" s="1"/>
      <c r="D25" t="str">
        <v>Пинетки</v>
      </c>
      <c r="E25" t="str">
        <v>e1c://filev/o/Tests/ib#e1cib/data/Справочник.Товары?ref=8ca0000d8843cd1b11dc8cfecc6a7df3</v>
      </c>
      <c r="F25" t="str">
        <v>Pin23</v>
      </c>
      <c r="P25" t="s">
        <v>9</v>
      </c>
      <c r="Q25" t="s">
        <v>11</v>
      </c>
      <c r="R25" t="s">
        <v>10</v>
      </c>
    </row>
    <row r="26" spans="2:18" x14ac:dyDescent="0.25">
      <c r="C26" s="1"/>
      <c r="D26" t="str">
        <v>Босоножки</v>
      </c>
      <c r="E26" t="str">
        <v>e1c://filev/o/Tests/ib#e1cib/data/Справочник.Товары?ref=8ca1000d8843cd1b11dc8eacd471d6c7</v>
      </c>
      <c r="F26" t="str">
        <v>Bos0009</v>
      </c>
      <c r="P26" t="s">
        <v>12</v>
      </c>
      <c r="Q26" t="s">
        <v>14</v>
      </c>
      <c r="R26" t="s">
        <v>13</v>
      </c>
    </row>
    <row r="27" spans="2:18" x14ac:dyDescent="0.25">
      <c r="C27" s="1"/>
    </row>
    <row r="28" spans="2:18" ht="30" x14ac:dyDescent="0.25">
      <c r="B28" t="str" cm="1">
        <f t="array" ref="B28">IF(MAX(IF(D28:F31&lt;&gt;P28:R31,1,0))=0,"PASS","FAIL")</f>
        <v>PASS</v>
      </c>
      <c r="C28" s="1" t="s">
        <v>44</v>
      </c>
      <c r="D28" t="str" cm="1">
        <f t="array" ref="D28:E30">[1]!YQ(D2,"ВЫБРАТЬ ПРЕДСТАВЛЕНИЕ(Регистр.Товар) КАК ТоварПредставление, Регистр.КоличествоОстаток КАК КоличествоОстаток ИЗ РегистрНакопления.ТоварныеЗапасы.Остатки(, Товар В ИЕРАРХИИ (&amp;Группа) и Товар.Поставщик.Наименование = &amp;Наименование) КАК Регистр","Группа",D4,"Наименование","Корнет ЗАО")</f>
        <v>Кроссовки</v>
      </c>
      <c r="E28">
        <v>20</v>
      </c>
      <c r="P28" t="s">
        <v>3</v>
      </c>
      <c r="Q28">
        <v>20</v>
      </c>
    </row>
    <row r="29" spans="2:18" x14ac:dyDescent="0.25">
      <c r="D29" t="str">
        <v>Туфли</v>
      </c>
      <c r="E29">
        <v>10</v>
      </c>
      <c r="P29" t="s">
        <v>21</v>
      </c>
      <c r="Q29">
        <v>10</v>
      </c>
    </row>
    <row r="30" spans="2:18" x14ac:dyDescent="0.25">
      <c r="D30" t="str">
        <v>Тапочки</v>
      </c>
      <c r="E30">
        <v>17</v>
      </c>
      <c r="P30" t="s">
        <v>24</v>
      </c>
      <c r="Q30">
        <v>17</v>
      </c>
    </row>
  </sheetData>
  <conditionalFormatting sqref="B2">
    <cfRule type="cellIs" dxfId="15" priority="7" operator="equal">
      <formula>"PASS"</formula>
    </cfRule>
    <cfRule type="cellIs" dxfId="14" priority="8" operator="equal">
      <formula>"FAIL"</formula>
    </cfRule>
  </conditionalFormatting>
  <conditionalFormatting sqref="B6:B8">
    <cfRule type="cellIs" dxfId="13" priority="15" operator="equal">
      <formula>"PASS"</formula>
    </cfRule>
    <cfRule type="cellIs" dxfId="12" priority="16" operator="equal">
      <formula>"FAIL"</formula>
    </cfRule>
  </conditionalFormatting>
  <conditionalFormatting sqref="B10">
    <cfRule type="cellIs" dxfId="11" priority="3" operator="equal">
      <formula>"PASS"</formula>
    </cfRule>
    <cfRule type="cellIs" dxfId="10" priority="4" operator="equal">
      <formula>"FAIL"</formula>
    </cfRule>
  </conditionalFormatting>
  <conditionalFormatting sqref="B12">
    <cfRule type="cellIs" dxfId="9" priority="13" operator="equal">
      <formula>"PASS"</formula>
    </cfRule>
    <cfRule type="cellIs" dxfId="8" priority="14" operator="equal">
      <formula>"FAIL"</formula>
    </cfRule>
  </conditionalFormatting>
  <conditionalFormatting sqref="B14">
    <cfRule type="cellIs" dxfId="7" priority="11" operator="equal">
      <formula>"PASS"</formula>
    </cfRule>
    <cfRule type="cellIs" dxfId="6" priority="12" operator="equal">
      <formula>"FAIL"</formula>
    </cfRule>
  </conditionalFormatting>
  <conditionalFormatting sqref="B16">
    <cfRule type="cellIs" dxfId="5" priority="9" operator="equal">
      <formula>"PASS"</formula>
    </cfRule>
    <cfRule type="cellIs" dxfId="4" priority="10" operator="equal">
      <formula>"FAIL"</formula>
    </cfRule>
  </conditionalFormatting>
  <conditionalFormatting sqref="B18">
    <cfRule type="cellIs" dxfId="3" priority="5" operator="equal">
      <formula>"PASS"</formula>
    </cfRule>
    <cfRule type="cellIs" dxfId="2" priority="6" operator="equal">
      <formula>"FAIL"</formula>
    </cfRule>
  </conditionalFormatting>
  <conditionalFormatting sqref="B28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2024-03-11T15:32:36Z</dcterms:created>
  <dcterms:modified xsi:type="dcterms:W3CDTF">2024-04-16T10:35:03Z</dcterms:modified>
</cp:coreProperties>
</file>