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ЭтаКнига" defaultThemeVersion="166925"/>
  <xr:revisionPtr revIDLastSave="0" documentId="13_ncr:1_{17FD9ECC-1882-4608-8080-C47ACBF227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" l="1" a="1"/>
  <c r="D21" i="1" a="1"/>
  <c r="D51" i="1" a="1"/>
  <c r="D47" i="1" a="1"/>
  <c r="D43" i="1" a="1"/>
  <c r="D33" i="1" a="1"/>
  <c r="D27" i="1" a="1"/>
  <c r="D25" i="1" a="1"/>
  <c r="D31" i="1" a="1"/>
  <c r="D29" i="1" a="1"/>
  <c r="D55" i="1" l="1"/>
  <c r="B55" i="1" s="1" a="1"/>
  <c r="B55" i="1" s="1"/>
  <c r="D21" i="1"/>
  <c r="B21" i="1" s="1" a="1"/>
  <c r="B21" i="1" s="1"/>
  <c r="D51" i="1"/>
  <c r="B51" i="1" s="1" a="1"/>
  <c r="B51" i="1" s="1"/>
  <c r="D47" i="1"/>
  <c r="B47" i="1" s="1" a="1"/>
  <c r="B47" i="1" s="1"/>
  <c r="D29" i="1"/>
  <c r="B29" i="1" s="1" a="1"/>
  <c r="B29" i="1" s="1"/>
  <c r="D31" i="1"/>
  <c r="B31" i="1" s="1" a="1"/>
  <c r="B31" i="1" s="1"/>
  <c r="D25" i="1"/>
  <c r="B25" i="1" s="1" a="1"/>
  <c r="B25" i="1" s="1"/>
  <c r="D27" i="1"/>
  <c r="B27" i="1" s="1" a="1"/>
  <c r="B27" i="1" s="1"/>
  <c r="D33" i="1"/>
  <c r="B33" i="1" s="1" a="1"/>
  <c r="B33" i="1" s="1"/>
  <c r="D43" i="1"/>
  <c r="B43" i="1" s="1" a="1"/>
  <c r="B43" i="1" s="1"/>
  <c r="D23" i="1" a="1"/>
  <c r="D23" i="1" l="1"/>
  <c r="B23" i="1" s="1" a="1"/>
  <c r="B23" i="1" s="1"/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<sst xmlns="http://schemas.openxmlformats.org/spreadsheetml/2006/main" count="91" uniqueCount="60">
  <si>
    <t>ib</t>
  </si>
  <si>
    <t>e1c://filev/o/Tests/ib</t>
  </si>
  <si>
    <t>e1c://filev/o/Tests/ib#e1cib/data/Справочник.Товары?ref=8ca0000d8843cd1b11dc8cfecc6a7df2</t>
  </si>
  <si>
    <t>Кроссовки</t>
  </si>
  <si>
    <t>000000024</t>
  </si>
  <si>
    <t>Элемент справочника</t>
  </si>
  <si>
    <t>e1c://filev/o/Tests/ib#e1cib/enum/ВидыТоваров.Товар</t>
  </si>
  <si>
    <t>Администратор</t>
  </si>
  <si>
    <t>Kros001</t>
  </si>
  <si>
    <t>Пинетки</t>
  </si>
  <si>
    <t>Pin23</t>
  </si>
  <si>
    <t>e1c://filev/o/Tests/ib#e1cib/data/Справочник.Товары?ref=8ca0000d8843cd1b11dc8cfecc6a7df3</t>
  </si>
  <si>
    <t>Босоножки</t>
  </si>
  <si>
    <t>Bos0009</t>
  </si>
  <si>
    <t>e1c://filev/o/Tests/ib#e1cib/data/Справочник.Товары?ref=8ca1000d8843cd1b11dc8eacd471d6c7</t>
  </si>
  <si>
    <t>e1c://filev/o/Tests/ib#e1cib/data/Справочник.Контрагенты?ref=a9c500055d49b45e11dbf348086715b0</t>
  </si>
  <si>
    <t>Группа справочника</t>
  </si>
  <si>
    <t>e1c://filev/o/Tests/ib#e1cib/data/Справочник.Товары?ref=a9b000055d49b45e11db8c51bbb079ae</t>
  </si>
  <si>
    <t>Сапоги</t>
  </si>
  <si>
    <t>e1c://filev/o/Tests/ib#e1cib/data/Справочник.Товары?ref=a9b000055d49b45e11db8c51bbb079af</t>
  </si>
  <si>
    <t>ОБ-001</t>
  </si>
  <si>
    <t>Туфли</t>
  </si>
  <si>
    <t>e1c://filev/o/Tests/ib#e1cib/data/Справочник.Товары?ref=a9b000055d49b45e11db8e8bd1cb82af</t>
  </si>
  <si>
    <t>ОБ-002</t>
  </si>
  <si>
    <t>Тапочки</t>
  </si>
  <si>
    <t>e1c://filev/o/Tests/ib#e1cib/data/Справочник.Товары?ref=a9b000055d49b45e11db90e17cd1a8f0</t>
  </si>
  <si>
    <t>ОБ-008</t>
  </si>
  <si>
    <t>Ботинки</t>
  </si>
  <si>
    <t>e1c://filev/o/Tests/ib#e1cib/data/Справочник.Товары?ref=a9b000055d49b45e11db90eb5198ae43</t>
  </si>
  <si>
    <t>ОБ-003</t>
  </si>
  <si>
    <t>Сланцы</t>
  </si>
  <si>
    <t>e1c://filev/o/Tests/ib#e1cib/data/Справочник.Товары?ref=a9b200055d49b45e11db966b094c0e4a</t>
  </si>
  <si>
    <t>ОБ-00055</t>
  </si>
  <si>
    <t>Валенки</t>
  </si>
  <si>
    <t>e1c://filev/o/Tests/ib#e1cib/data/Справочник.Товары?ref=a9b200055d49b45e11db9b1315c596e3</t>
  </si>
  <si>
    <t>ОБ-00100</t>
  </si>
  <si>
    <t>Товар</t>
  </si>
  <si>
    <t>REFP ссылка</t>
  </si>
  <si>
    <t>REFP перечисление</t>
  </si>
  <si>
    <t>REFA простое значение</t>
  </si>
  <si>
    <t>REFA ссылка</t>
  </si>
  <si>
    <t>REFA перечисление</t>
  </si>
  <si>
    <t>YQ без параметров, результат одиночный</t>
  </si>
  <si>
    <t>YQ с одним параметром,  результат массив</t>
  </si>
  <si>
    <t>YQ с двумя параметрами, результат массив</t>
  </si>
  <si>
    <t>Общий результат</t>
  </si>
  <si>
    <t>Горизонтальный массив простых значений</t>
  </si>
  <si>
    <t>Вертикальный массив ссылок</t>
  </si>
  <si>
    <t>Таблица значений</t>
  </si>
  <si>
    <t>НомерСтроки</t>
  </si>
  <si>
    <t>Ссылка</t>
  </si>
  <si>
    <t>Наименование</t>
  </si>
  <si>
    <t>Количество</t>
  </si>
  <si>
    <t>Новые</t>
  </si>
  <si>
    <t>Дата</t>
  </si>
  <si>
    <t>БотинкиБотинкиБотинкиБотинкиБотинкиБотинкиБотинки</t>
  </si>
  <si>
    <t>Данные</t>
  </si>
  <si>
    <t>YQ с параметром-таблицей значений, результат массив</t>
  </si>
  <si>
    <t>YQ с параметром-вертикальным массивом ссылок,  результат массив</t>
  </si>
  <si>
    <t>YQ с параметром-горизонтальным массивом простых значений,  результат массив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</si>
</sst>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Build\YellowQuery.xlam" TargetMode="External"/><Relationship Id="rId1" Type="http://schemas.openxmlformats.org/officeDocument/2006/relationships/externalLinkPath" Target="/Build/YellowQue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definedNames>
      <definedName name="REFA"/>
      <definedName name="REFP"/>
      <definedName name="YQ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U57"/>
  <sheetViews>
    <sheetView tabSelected="1" workbookViewId="0">
      <selection activeCell="B2" sqref="B2"/>
    </sheetView>
  </sheetViews>
  <sheetFormatPr defaultRowHeight="15" outlineLevelRow="1" x14ac:dyDescent="0.25"/>
  <cols>
    <col min="1" max="1" width="3" customWidth="1"/>
    <col min="2" max="2" width="7.42578125" customWidth="1"/>
    <col min="3" max="3" width="40.7109375" customWidth="1"/>
    <col min="4" max="4" width="16.5703125" customWidth="1"/>
    <col min="9" max="9" width="14.85546875" customWidth="1"/>
    <col min="21" max="21" width="14.28515625" customWidth="1"/>
  </cols>
  <sheetData>
    <row r="2" spans="2:9" x14ac:dyDescent="0.25">
      <c r="B2" t="str" cm="1">
        <f t="array" ref="B2">IF(AND(COUNTIF(B21:B100,"FAIL")=0,COUNT(IF(ISERROR(B21:B100),1,""))=0),"PASS","FAIL")</f>
        <v>PASS</v>
      </c>
      <c r="C2" s="2" t="s">
        <v>45</v>
      </c>
    </row>
    <row r="3" spans="2:9" x14ac:dyDescent="0.25">
      <c r="C3" s="2"/>
    </row>
    <row r="4" spans="2:9" x14ac:dyDescent="0.25">
      <c r="C4" s="2" t="s">
        <v>56</v>
      </c>
    </row>
    <row r="5" spans="2:9" hidden="1" outlineLevel="1" x14ac:dyDescent="0.25"/>
    <row r="6" spans="2:9" hidden="1" outlineLevel="1" x14ac:dyDescent="0.25">
      <c r="C6" t="s">
        <v>0</v>
      </c>
      <c r="D6" t="s">
        <v>1</v>
      </c>
    </row>
    <row r="7" spans="2:9" hidden="1" outlineLevel="1" x14ac:dyDescent="0.25">
      <c r="C7" s="1" t="s">
        <v>5</v>
      </c>
      <c r="D7" t="s">
        <v>2</v>
      </c>
    </row>
    <row r="8" spans="2:9" hidden="1" outlineLevel="1" x14ac:dyDescent="0.25">
      <c r="C8" s="1" t="s">
        <v>16</v>
      </c>
      <c r="D8" t="s">
        <v>17</v>
      </c>
    </row>
    <row r="9" spans="2:9" hidden="1" outlineLevel="1" x14ac:dyDescent="0.25">
      <c r="C9" s="1"/>
    </row>
    <row r="10" spans="2:9" hidden="1" outlineLevel="1" x14ac:dyDescent="0.25">
      <c r="C10" t="s">
        <v>46</v>
      </c>
      <c r="D10" t="s">
        <v>29</v>
      </c>
      <c r="E10" t="s">
        <v>35</v>
      </c>
      <c r="F10" t="s">
        <v>13</v>
      </c>
    </row>
    <row r="11" spans="2:9" hidden="1" outlineLevel="1" x14ac:dyDescent="0.25"/>
    <row r="12" spans="2:9" hidden="1" outlineLevel="1" x14ac:dyDescent="0.25">
      <c r="C12" s="1" t="s">
        <v>47</v>
      </c>
      <c r="D12" t="s">
        <v>28</v>
      </c>
    </row>
    <row r="13" spans="2:9" hidden="1" outlineLevel="1" x14ac:dyDescent="0.25">
      <c r="D13" t="s">
        <v>34</v>
      </c>
    </row>
    <row r="14" spans="2:9" hidden="1" outlineLevel="1" x14ac:dyDescent="0.25">
      <c r="D14" t="s">
        <v>14</v>
      </c>
    </row>
    <row r="15" spans="2:9" hidden="1" outlineLevel="1" x14ac:dyDescent="0.25"/>
    <row r="16" spans="2:9" hidden="1" outlineLevel="1" x14ac:dyDescent="0.25"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</row>
    <row r="17" spans="1:16" hidden="1" outlineLevel="1" x14ac:dyDescent="0.25">
      <c r="D17">
        <v>1</v>
      </c>
      <c r="E17" t="s">
        <v>28</v>
      </c>
      <c r="F17" t="s">
        <v>55</v>
      </c>
      <c r="G17">
        <v>1</v>
      </c>
      <c r="H17" t="b">
        <v>1</v>
      </c>
      <c r="I17" s="3">
        <v>44197</v>
      </c>
    </row>
    <row r="18" spans="1:16" hidden="1" outlineLevel="1" x14ac:dyDescent="0.25">
      <c r="D18">
        <v>2</v>
      </c>
      <c r="E18" t="s">
        <v>34</v>
      </c>
      <c r="F18" t="s">
        <v>33</v>
      </c>
      <c r="G18">
        <v>1.2345600000000001</v>
      </c>
      <c r="H18" t="b">
        <v>0</v>
      </c>
      <c r="I18" s="4">
        <v>44593.5</v>
      </c>
    </row>
    <row r="19" spans="1:16" hidden="1" outlineLevel="1" x14ac:dyDescent="0.25">
      <c r="D19">
        <v>3</v>
      </c>
      <c r="E19" t="s">
        <v>14</v>
      </c>
      <c r="F19" t="s">
        <v>12</v>
      </c>
      <c r="G19">
        <v>2</v>
      </c>
      <c r="H19" t="b">
        <v>1</v>
      </c>
      <c r="I19" s="3">
        <v>45291</v>
      </c>
    </row>
    <row r="20" spans="1:16" collapsed="1" x14ac:dyDescent="0.25">
      <c r="C20" s="1"/>
    </row>
    <row r="21" spans="1:16" x14ac:dyDescent="0.25">
      <c r="A21">
        <v>1</v>
      </c>
      <c r="B21" t="str" cm="1">
        <f t="array" ref="B21">IFERROR(IF(MAX(IF(D21:E22&lt;&gt;P21:Q22,1,0))=0,"PASS","FAIL"),"FAIL")</f>
        <v>PASS</v>
      </c>
      <c r="C21" s="1" t="s">
        <v>37</v>
      </c>
      <c r="D21" t="str" cm="1">
        <f t="array" ref="D21">[1]!REFP(D7)</f>
        <v>Кроссовки</v>
      </c>
      <c r="P21" t="s">
        <v>3</v>
      </c>
    </row>
    <row r="22" spans="1:16" x14ac:dyDescent="0.25">
      <c r="C22" s="1"/>
    </row>
    <row r="23" spans="1:16" x14ac:dyDescent="0.25">
      <c r="A23">
        <v>2</v>
      </c>
      <c r="B23" t="str" cm="1">
        <f t="array" ref="B23">IFERROR(IF(MAX(IF(D23:E24&lt;&gt;P23:Q24,1,0))=0,"PASS","FAIL"),"FAIL")</f>
        <v>PASS</v>
      </c>
      <c r="C23" s="1" t="s">
        <v>38</v>
      </c>
      <c r="D23" t="str" cm="1">
        <f t="array" ref="D23">[1]!REFP(D29)</f>
        <v>Товар</v>
      </c>
      <c r="P23" t="s">
        <v>36</v>
      </c>
    </row>
    <row r="24" spans="1:16" x14ac:dyDescent="0.25">
      <c r="C24" s="1"/>
    </row>
    <row r="25" spans="1:16" x14ac:dyDescent="0.25">
      <c r="A25">
        <v>3</v>
      </c>
      <c r="B25" t="str" cm="1">
        <f t="array" ref="B25">IFERROR(IF(MAX(IF(D25:E26&lt;&gt;P25:Q26,1,0))=0,"PASS","FAIL"),"FAIL")</f>
        <v>PASS</v>
      </c>
      <c r="C25" s="1" t="s">
        <v>39</v>
      </c>
      <c r="D25" t="str" cm="1">
        <f t="array" ref="D25">[1]!REFA(D7,"Код")</f>
        <v>000000024</v>
      </c>
      <c r="P25" t="s">
        <v>4</v>
      </c>
    </row>
    <row r="26" spans="1:16" x14ac:dyDescent="0.25">
      <c r="C26" s="1"/>
    </row>
    <row r="27" spans="1:16" x14ac:dyDescent="0.25">
      <c r="A27">
        <v>4</v>
      </c>
      <c r="B27" t="str" cm="1">
        <f t="array" ref="B27">IFERROR(IF(MAX(IF(D27:E28&lt;&gt;P27:Q28,1,0))=0,"PASS","FAIL"),"FAIL")</f>
        <v>PASS</v>
      </c>
      <c r="C27" s="1" t="s">
        <v>40</v>
      </c>
      <c r="D27" t="str" cm="1">
        <f t="array" ref="D27">[1]!REFA(D7,"Поставщик")</f>
        <v>e1c://filev/o/Tests/ib#e1cib/data/Справочник.Контрагенты?ref=a9c500055d49b45e11dbf348086715b0</v>
      </c>
      <c r="P27" t="s">
        <v>15</v>
      </c>
    </row>
    <row r="28" spans="1:16" x14ac:dyDescent="0.25">
      <c r="C28" s="1"/>
    </row>
    <row r="29" spans="1:16" x14ac:dyDescent="0.25">
      <c r="A29">
        <v>5</v>
      </c>
      <c r="B29" t="str" cm="1">
        <f t="array" ref="B29">IFERROR(IF(MAX(IF(D29:E30&lt;&gt;P29:Q30,1,0))=0,"PASS","FAIL"),"FAIL")</f>
        <v>PASS</v>
      </c>
      <c r="C29" s="1" t="s">
        <v>41</v>
      </c>
      <c r="D29" t="str" cm="1">
        <f t="array" ref="D29">[1]!REFA(D7,"Вид")</f>
        <v>e1c://filev/o/Tests/ib#e1cib/enum/ВидыТоваров.Товар</v>
      </c>
      <c r="P29" t="s">
        <v>6</v>
      </c>
    </row>
    <row r="30" spans="1:16" x14ac:dyDescent="0.25">
      <c r="C30" s="1"/>
    </row>
    <row r="31" spans="1:16" x14ac:dyDescent="0.25">
      <c r="A31">
        <v>6</v>
      </c>
      <c r="B31" t="str" cm="1">
        <f t="array" ref="B31">IFERROR(IF(MAX(IF(D31:E32&lt;&gt;P31:Q32,1,0))=0,"PASS","FAIL"),"FAIL")</f>
        <v>PASS</v>
      </c>
      <c r="C31" s="1" t="s">
        <v>42</v>
      </c>
      <c r="D31" t="str" cm="1">
        <f t="array" ref="D31">[1]!YQ(D6,"выбрать первые 1 спр.наименование из справочник.пользователи как спр")</f>
        <v>Администратор</v>
      </c>
      <c r="P31" t="s">
        <v>7</v>
      </c>
    </row>
    <row r="32" spans="1:16" x14ac:dyDescent="0.25">
      <c r="C32" s="1"/>
    </row>
    <row r="33" spans="1:18" ht="30" x14ac:dyDescent="0.25">
      <c r="A33">
        <v>7</v>
      </c>
      <c r="B33" t="str" cm="1">
        <f t="array" ref="B33">IFERROR(IF(MAX(IF(D33:G42&lt;&gt;P33:S42,1,0))=0,"PASS","FAIL"),"FAIL")</f>
        <v>PASS</v>
      </c>
      <c r="C33" s="1" t="s">
        <v>43</v>
      </c>
      <c r="D33" t="str" cm="1">
        <f t="array" ref="D33:F41">[1]!YQ(D6,"выбрать спр.наименование, спр.ссылка, спр.артикул из справочник.Товары как спр где спр.родитель = &amp;Группа","Группа",D8)</f>
        <v>Сапоги</v>
      </c>
      <c r="E33" t="str">
        <v>e1c://filev/o/Tests/ib#e1cib/data/Справочник.Товары?ref=a9b000055d49b45e11db8c51bbb079af</v>
      </c>
      <c r="F33" t="str">
        <v>ОБ-001</v>
      </c>
      <c r="P33" t="s">
        <v>18</v>
      </c>
      <c r="Q33" t="s">
        <v>19</v>
      </c>
      <c r="R33" t="s">
        <v>20</v>
      </c>
    </row>
    <row r="34" spans="1:18" x14ac:dyDescent="0.25">
      <c r="C34" s="1"/>
      <c r="D34" t="str">
        <v>Туфли</v>
      </c>
      <c r="E34" t="str">
        <v>e1c://filev/o/Tests/ib#e1cib/data/Справочник.Товары?ref=a9b000055d49b45e11db8e8bd1cb82af</v>
      </c>
      <c r="F34" t="str">
        <v>ОБ-002</v>
      </c>
      <c r="P34" t="s">
        <v>21</v>
      </c>
      <c r="Q34" t="s">
        <v>22</v>
      </c>
      <c r="R34" t="s">
        <v>23</v>
      </c>
    </row>
    <row r="35" spans="1:18" x14ac:dyDescent="0.25">
      <c r="C35" s="1"/>
      <c r="D35" t="str">
        <v>Тапочки</v>
      </c>
      <c r="E35" t="str">
        <v>e1c://filev/o/Tests/ib#e1cib/data/Справочник.Товары?ref=a9b000055d49b45e11db90e17cd1a8f0</v>
      </c>
      <c r="F35" t="str">
        <v>ОБ-008</v>
      </c>
      <c r="P35" t="s">
        <v>24</v>
      </c>
      <c r="Q35" t="s">
        <v>25</v>
      </c>
      <c r="R35" t="s">
        <v>26</v>
      </c>
    </row>
    <row r="36" spans="1:18" x14ac:dyDescent="0.25">
      <c r="C36" s="1"/>
      <c r="D36" t="str">
        <v>Ботинки</v>
      </c>
      <c r="E36" t="str">
        <v>e1c://filev/o/Tests/ib#e1cib/data/Справочник.Товары?ref=a9b000055d49b45e11db90eb5198ae43</v>
      </c>
      <c r="F36" t="str">
        <v>ОБ-003</v>
      </c>
      <c r="P36" t="s">
        <v>27</v>
      </c>
      <c r="Q36" t="s">
        <v>28</v>
      </c>
      <c r="R36" t="s">
        <v>29</v>
      </c>
    </row>
    <row r="37" spans="1:18" x14ac:dyDescent="0.25">
      <c r="C37" s="1"/>
      <c r="D37" t="str">
        <v>Сланцы</v>
      </c>
      <c r="E37" t="str">
        <v>e1c://filev/o/Tests/ib#e1cib/data/Справочник.Товары?ref=a9b200055d49b45e11db966b094c0e4a</v>
      </c>
      <c r="F37" t="str">
        <v>ОБ-00055</v>
      </c>
      <c r="P37" t="s">
        <v>30</v>
      </c>
      <c r="Q37" t="s">
        <v>31</v>
      </c>
      <c r="R37" t="s">
        <v>32</v>
      </c>
    </row>
    <row r="38" spans="1:18" x14ac:dyDescent="0.25">
      <c r="C38" s="1"/>
      <c r="D38" t="str">
        <v>Валенки</v>
      </c>
      <c r="E38" t="str">
        <v>e1c://filev/o/Tests/ib#e1cib/data/Справочник.Товары?ref=a9b200055d49b45e11db9b1315c596e3</v>
      </c>
      <c r="F38" t="str">
        <v>ОБ-00100</v>
      </c>
      <c r="P38" t="s">
        <v>33</v>
      </c>
      <c r="Q38" t="s">
        <v>34</v>
      </c>
      <c r="R38" t="s">
        <v>35</v>
      </c>
    </row>
    <row r="39" spans="1:18" x14ac:dyDescent="0.25">
      <c r="C39" s="1"/>
      <c r="D39" t="str">
        <v>Кроссовки</v>
      </c>
      <c r="E39" t="str">
        <v>e1c://filev/o/Tests/ib#e1cib/data/Справочник.Товары?ref=8ca0000d8843cd1b11dc8cfecc6a7df2</v>
      </c>
      <c r="F39" t="str">
        <v>Kros001</v>
      </c>
      <c r="P39" t="s">
        <v>3</v>
      </c>
      <c r="Q39" t="s">
        <v>2</v>
      </c>
      <c r="R39" t="s">
        <v>8</v>
      </c>
    </row>
    <row r="40" spans="1:18" x14ac:dyDescent="0.25">
      <c r="C40" s="1"/>
      <c r="D40" t="str">
        <v>Пинетки</v>
      </c>
      <c r="E40" t="str">
        <v>e1c://filev/o/Tests/ib#e1cib/data/Справочник.Товары?ref=8ca0000d8843cd1b11dc8cfecc6a7df3</v>
      </c>
      <c r="F40" t="str">
        <v>Pin23</v>
      </c>
      <c r="P40" t="s">
        <v>9</v>
      </c>
      <c r="Q40" t="s">
        <v>11</v>
      </c>
      <c r="R40" t="s">
        <v>10</v>
      </c>
    </row>
    <row r="41" spans="1:18" x14ac:dyDescent="0.25">
      <c r="C41" s="1"/>
      <c r="D41" t="str">
        <v>Босоножки</v>
      </c>
      <c r="E41" t="str">
        <v>e1c://filev/o/Tests/ib#e1cib/data/Справочник.Товары?ref=8ca1000d8843cd1b11dc8eacd471d6c7</v>
      </c>
      <c r="F41" t="str">
        <v>Bos0009</v>
      </c>
      <c r="P41" t="s">
        <v>12</v>
      </c>
      <c r="Q41" t="s">
        <v>14</v>
      </c>
      <c r="R41" t="s">
        <v>13</v>
      </c>
    </row>
    <row r="42" spans="1:18" x14ac:dyDescent="0.25">
      <c r="C42" s="1"/>
    </row>
    <row r="43" spans="1:18" ht="30" x14ac:dyDescent="0.25">
      <c r="A43">
        <v>8</v>
      </c>
      <c r="B43" t="str" cm="1">
        <f t="array" ref="B43">IFERROR(IF(MAX(IF(D43:F46&lt;&gt;P43:R46,1,0))=0,"PASS","FAIL"),"FAIL")</f>
        <v>PASS</v>
      </c>
      <c r="C43" s="1" t="s">
        <v>44</v>
      </c>
      <c r="D43" t="str" cm="1">
        <f t="array" ref="D43:E45">[1]!YQ(D6,"ВЫБРАТЬ ПРЕДСТАВЛЕНИЕ(Регистр.Товар) КАК ТоварПредставление, Регистр.КоличествоОстаток КАК КоличествоОстаток ИЗ РегистрНакопления.ТоварныеЗапасы.Остатки(, Товар В ИЕРАРХИИ (&amp;Группа) и Товар.Поставщик.Наименование = &amp;Наименование) КАК Регистр","Группа",D8,"Наименование","Корнет ЗАО")</f>
        <v>Кроссовки</v>
      </c>
      <c r="E43">
        <v>20</v>
      </c>
      <c r="P43" t="s">
        <v>3</v>
      </c>
      <c r="Q43">
        <v>20</v>
      </c>
    </row>
    <row r="44" spans="1:18" x14ac:dyDescent="0.25">
      <c r="D44" t="str">
        <v>Туфли</v>
      </c>
      <c r="E44">
        <v>10</v>
      </c>
      <c r="P44" t="s">
        <v>21</v>
      </c>
      <c r="Q44">
        <v>10</v>
      </c>
    </row>
    <row r="45" spans="1:18" x14ac:dyDescent="0.25">
      <c r="D45" t="str">
        <v>Тапочки</v>
      </c>
      <c r="E45">
        <v>17</v>
      </c>
      <c r="P45" t="s">
        <v>24</v>
      </c>
      <c r="Q45">
        <v>17</v>
      </c>
    </row>
    <row r="47" spans="1:18" x14ac:dyDescent="0.25">
      <c r="A47">
        <v>9</v>
      </c>
      <c r="B47" t="str" cm="1">
        <f t="array" ref="B47">IFERROR(IF(MAX(IF(D47:F50&lt;&gt;P47:R50,1,0))=0,"PASS","FAIL"),"FAIL")</f>
        <v>PASS</v>
      </c>
      <c r="C47" t="s">
        <v>59</v>
      </c>
      <c r="D47" t="str" cm="1">
        <f t="array" ref="D47:E49">[1]!YQ(D6,"выбрать спр.наименование, спр.артикул из справочник.товары как спр где спр.артикул в (&amp;Массив)","Массив",D10:F10)</f>
        <v>Ботинки</v>
      </c>
      <c r="E47" t="str">
        <v>ОБ-003</v>
      </c>
      <c r="P47" t="s">
        <v>27</v>
      </c>
      <c r="Q47" t="s">
        <v>29</v>
      </c>
    </row>
    <row r="48" spans="1:18" x14ac:dyDescent="0.25">
      <c r="D48" t="str">
        <v>Валенки</v>
      </c>
      <c r="E48" t="str">
        <v>ОБ-00100</v>
      </c>
      <c r="P48" t="s">
        <v>33</v>
      </c>
      <c r="Q48" t="s">
        <v>35</v>
      </c>
    </row>
    <row r="49" spans="1:21" x14ac:dyDescent="0.25">
      <c r="D49" t="str">
        <v>Босоножки</v>
      </c>
      <c r="E49" t="str">
        <v>Bos0009</v>
      </c>
      <c r="P49" t="s">
        <v>12</v>
      </c>
      <c r="Q49" t="s">
        <v>13</v>
      </c>
    </row>
    <row r="51" spans="1:21" x14ac:dyDescent="0.25">
      <c r="A51">
        <v>10</v>
      </c>
      <c r="B51" t="str" cm="1">
        <f t="array" ref="B51">IFERROR(IF(MAX(IF(D51:E54&lt;&gt;P51:Q54,1,0))=0,"PASS","FAIL"),"FAIL")</f>
        <v>PASS</v>
      </c>
      <c r="C51" t="s">
        <v>58</v>
      </c>
      <c r="D51" t="str" cm="1">
        <f t="array" ref="D51:D53">[1]!YQ(D6,"выбрать спр.наименование из справочник.товары как спр где спр.ссылка в (&amp;Массив)","Массив",D12:D14)</f>
        <v>Ботинки</v>
      </c>
      <c r="P51" t="s">
        <v>27</v>
      </c>
    </row>
    <row r="52" spans="1:21" x14ac:dyDescent="0.25">
      <c r="D52" t="str">
        <v>Валенки</v>
      </c>
      <c r="P52" t="s">
        <v>33</v>
      </c>
    </row>
    <row r="53" spans="1:21" x14ac:dyDescent="0.25">
      <c r="D53" t="str">
        <v>Босоножки</v>
      </c>
      <c r="P53" t="s">
        <v>12</v>
      </c>
    </row>
    <row r="55" spans="1:21" x14ac:dyDescent="0.25">
      <c r="A55">
        <v>11</v>
      </c>
      <c r="B55" t="str" cm="1">
        <f t="array" ref="B55">IFERROR(IF(MAX(IF(D55:J58&lt;&gt;P55:V58,1,0))=0,"PASS","FAIL"),"FAIL")</f>
        <v>PASS</v>
      </c>
      <c r="C55" t="s">
        <v>57</v>
      </c>
      <c r="D55" cm="1">
        <f t="array" ref="D55:I57">[1]!YQ(D6,"выбрать * из ТаблицаОбувь как Т","ТаблицаОбувь",D16:I19)</f>
        <v>1</v>
      </c>
      <c r="E55" t="str">
        <v>e1c://filev/o/Tests/ib#e1cib/data/Справочник.Товары?ref=a9b000055d49b45e11db90eb5198ae43</v>
      </c>
      <c r="F55" t="str">
        <v>БотинкиБотинкиБотинкиБотинкиБотинкиБотинкиБотинки</v>
      </c>
      <c r="G55">
        <v>1</v>
      </c>
      <c r="H55" s="5" t="b">
        <v>1</v>
      </c>
      <c r="I55" s="5">
        <v>44197</v>
      </c>
      <c r="P55">
        <v>1</v>
      </c>
      <c r="Q55" t="s">
        <v>28</v>
      </c>
      <c r="R55" t="s">
        <v>55</v>
      </c>
      <c r="S55">
        <v>1</v>
      </c>
      <c r="T55" t="b">
        <v>1</v>
      </c>
      <c r="U55" s="5">
        <v>44197</v>
      </c>
    </row>
    <row r="56" spans="1:21" x14ac:dyDescent="0.25">
      <c r="D56">
        <v>2</v>
      </c>
      <c r="E56" t="str">
        <v>e1c://filev/o/Tests/ib#e1cib/data/Справочник.Товары?ref=a9b200055d49b45e11db9b1315c596e3</v>
      </c>
      <c r="F56" t="str">
        <v>Валенки</v>
      </c>
      <c r="G56">
        <v>1.2345600000000001</v>
      </c>
      <c r="H56" s="5" t="b">
        <v>0</v>
      </c>
      <c r="I56" s="5">
        <v>44593.5</v>
      </c>
      <c r="P56">
        <v>2</v>
      </c>
      <c r="Q56" t="s">
        <v>34</v>
      </c>
      <c r="R56" t="s">
        <v>33</v>
      </c>
      <c r="S56">
        <v>1.2345600000000001</v>
      </c>
      <c r="T56" t="b">
        <v>0</v>
      </c>
      <c r="U56" s="5">
        <v>44593.5</v>
      </c>
    </row>
    <row r="57" spans="1:21" x14ac:dyDescent="0.25">
      <c r="D57">
        <v>3</v>
      </c>
      <c r="E57" t="str">
        <v>e1c://filev/o/Tests/ib#e1cib/data/Справочник.Товары?ref=8ca1000d8843cd1b11dc8eacd471d6c7</v>
      </c>
      <c r="F57" t="str">
        <v>Босоножки</v>
      </c>
      <c r="G57">
        <v>2</v>
      </c>
      <c r="H57" t="b">
        <v>1</v>
      </c>
      <c r="I57" s="5">
        <v>45291</v>
      </c>
      <c r="P57">
        <v>3</v>
      </c>
      <c r="Q57" t="s">
        <v>14</v>
      </c>
      <c r="R57" t="s">
        <v>12</v>
      </c>
      <c r="S57">
        <v>2</v>
      </c>
      <c r="T57" t="b">
        <v>1</v>
      </c>
      <c r="U57" s="5">
        <v>45291</v>
      </c>
    </row>
  </sheetData>
  <conditionalFormatting sqref="B2:B4">
    <cfRule type="cellIs" dxfId="41" priority="33" operator="equal">
      <formula>"PASS"</formula>
    </cfRule>
    <cfRule type="cellIs" dxfId="40" priority="34" operator="equal">
      <formula>"FAIL"</formula>
    </cfRule>
  </conditionalFormatting>
  <conditionalFormatting sqref="B22">
    <cfRule type="cellIs" dxfId="39" priority="41" operator="equal">
      <formula>"PASS"</formula>
    </cfRule>
    <cfRule type="cellIs" dxfId="38" priority="42" operator="equal">
      <formula>"FAIL"</formula>
    </cfRule>
  </conditionalFormatting>
  <conditionalFormatting sqref="B55">
    <cfRule type="cellIs" dxfId="21" priority="21" operator="equal">
      <formula>"PASS"</formula>
    </cfRule>
    <cfRule type="cellIs" dxfId="20" priority="22" operator="equal">
      <formula>"FAIL"</formula>
    </cfRule>
  </conditionalFormatting>
  <conditionalFormatting sqref="B51">
    <cfRule type="cellIs" dxfId="19" priority="19" operator="equal">
      <formula>"PASS"</formula>
    </cfRule>
    <cfRule type="cellIs" dxfId="18" priority="20" operator="equal">
      <formula>"FAIL"</formula>
    </cfRule>
  </conditionalFormatting>
  <conditionalFormatting sqref="B47">
    <cfRule type="cellIs" dxfId="17" priority="17" operator="equal">
      <formula>"PASS"</formula>
    </cfRule>
    <cfRule type="cellIs" dxfId="16" priority="18" operator="equal">
      <formula>"FAIL"</formula>
    </cfRule>
  </conditionalFormatting>
  <conditionalFormatting sqref="B43">
    <cfRule type="cellIs" dxfId="15" priority="15" operator="equal">
      <formula>"PASS"</formula>
    </cfRule>
    <cfRule type="cellIs" dxfId="14" priority="16" operator="equal">
      <formula>"FAIL"</formula>
    </cfRule>
  </conditionalFormatting>
  <conditionalFormatting sqref="B33">
    <cfRule type="cellIs" dxfId="13" priority="13" operator="equal">
      <formula>"PASS"</formula>
    </cfRule>
    <cfRule type="cellIs" dxfId="12" priority="14" operator="equal">
      <formula>"FAIL"</formula>
    </cfRule>
  </conditionalFormatting>
  <conditionalFormatting sqref="B31">
    <cfRule type="cellIs" dxfId="11" priority="11" operator="equal">
      <formula>"PASS"</formula>
    </cfRule>
    <cfRule type="cellIs" dxfId="10" priority="12" operator="equal">
      <formula>"FAIL"</formula>
    </cfRule>
  </conditionalFormatting>
  <conditionalFormatting sqref="B29">
    <cfRule type="cellIs" dxfId="9" priority="9" operator="equal">
      <formula>"PASS"</formula>
    </cfRule>
    <cfRule type="cellIs" dxfId="8" priority="10" operator="equal">
      <formula>"FAIL"</formula>
    </cfRule>
  </conditionalFormatting>
  <conditionalFormatting sqref="B27">
    <cfRule type="cellIs" dxfId="7" priority="7" operator="equal">
      <formula>"PASS"</formula>
    </cfRule>
    <cfRule type="cellIs" dxfId="6" priority="8" operator="equal">
      <formula>"FAIL"</formula>
    </cfRule>
  </conditionalFormatting>
  <conditionalFormatting sqref="B25">
    <cfRule type="cellIs" dxfId="5" priority="5" operator="equal">
      <formula>"PASS"</formula>
    </cfRule>
    <cfRule type="cellIs" dxfId="4" priority="6" operator="equal">
      <formula>"FAIL"</formula>
    </cfRule>
  </conditionalFormatting>
  <conditionalFormatting sqref="B23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B21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2024-03-11T15:32:36Z</dcterms:created>
  <dcterms:modified xsi:type="dcterms:W3CDTF">2024-04-18T18:50:21Z</dcterms:modified>
</cp:coreProperties>
</file>