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05" windowWidth="15600" windowHeight="11760"/>
  </bookViews>
  <sheets>
    <sheet name="PE un producte - Enunciat" sheetId="1" r:id="rId1"/>
    <sheet name="PE un producte - Resultat" sheetId="2" r:id="rId2"/>
    <sheet name="PE varis productes - Enunciat" sheetId="3" r:id="rId3"/>
    <sheet name="PE varis productes - Resultat" sheetId="4" r:id="rId4"/>
    <sheet name="PE varis productes -Aclariments" sheetId="5" r:id="rId5"/>
  </sheets>
  <definedNames>
    <definedName name="_xlnm.Print_Area" localSheetId="0">'PE un producte - Enunciat'!$A$1:$F$25</definedName>
    <definedName name="_xlnm.Print_Area" localSheetId="1">'PE un producte - Resultat'!$A$1:$E$33</definedName>
    <definedName name="_xlnm.Print_Area" localSheetId="2">'PE varis productes - Enunciat'!$A$1:$C$15</definedName>
    <definedName name="_xlnm.Print_Area" localSheetId="3">'PE varis productes - Resultat'!$A$1:$C$20</definedName>
  </definedNames>
  <calcPr calcId="145621"/>
</workbook>
</file>

<file path=xl/calcChain.xml><?xml version="1.0" encoding="utf-8"?>
<calcChain xmlns="http://schemas.openxmlformats.org/spreadsheetml/2006/main">
  <c r="B29" i="2" l="1"/>
  <c r="B27" i="2"/>
  <c r="B18" i="4" l="1"/>
  <c r="B20" i="4" s="1"/>
  <c r="B17" i="4"/>
  <c r="B16" i="4"/>
  <c r="E10" i="2"/>
  <c r="E9" i="2"/>
  <c r="D13" i="2"/>
  <c r="E13" i="2" s="1"/>
  <c r="D11" i="2"/>
  <c r="E11" i="2" s="1"/>
  <c r="D10" i="2"/>
  <c r="C17" i="2"/>
  <c r="C16" i="2"/>
  <c r="C15" i="2"/>
  <c r="C14" i="2"/>
  <c r="C12" i="2"/>
  <c r="C18" i="2" s="1"/>
  <c r="D9" i="2"/>
  <c r="D18" i="2" s="1"/>
  <c r="E18" i="2" s="1"/>
  <c r="B18" i="2"/>
  <c r="B18" i="1"/>
  <c r="B28" i="2" l="1"/>
  <c r="D21" i="2"/>
  <c r="B25" i="2" s="1"/>
  <c r="B26" i="2" l="1"/>
</calcChain>
</file>

<file path=xl/sharedStrings.xml><?xml version="1.0" encoding="utf-8"?>
<sst xmlns="http://schemas.openxmlformats.org/spreadsheetml/2006/main" count="115" uniqueCount="71">
  <si>
    <t>Punt d'equilibri amb un producte</t>
  </si>
  <si>
    <t>Preu A</t>
  </si>
  <si>
    <t>Vendes anuals A</t>
  </si>
  <si>
    <t>Costos totals anuals del producte A</t>
  </si>
  <si>
    <t>Personal de taller</t>
  </si>
  <si>
    <t>Matèries Primeres</t>
  </si>
  <si>
    <t>Energia</t>
  </si>
  <si>
    <t>Amortització màquines</t>
  </si>
  <si>
    <t>Manteniment màquines</t>
  </si>
  <si>
    <t>Lloguer edifici</t>
  </si>
  <si>
    <t>Assegurances</t>
  </si>
  <si>
    <t>Materials oficina i diversos</t>
  </si>
  <si>
    <t>Personal administració</t>
  </si>
  <si>
    <t>TOTAL</t>
  </si>
  <si>
    <t>Es demana:</t>
  </si>
  <si>
    <t>- Classificar els costos entre fixos i variables</t>
  </si>
  <si>
    <t>- Calcular el punt mort en unitats del producte A</t>
  </si>
  <si>
    <t>Totals</t>
  </si>
  <si>
    <t>Fixos</t>
  </si>
  <si>
    <t>Variables</t>
  </si>
  <si>
    <t>Var/unit</t>
  </si>
  <si>
    <t>F / mc      =</t>
  </si>
  <si>
    <t>Unitats A Punt d'Equilibri        =</t>
  </si>
  <si>
    <t>F / (p - v)   =</t>
  </si>
  <si>
    <t>Calcul del resultat vendes d'equilibri</t>
  </si>
  <si>
    <t>Vendes</t>
  </si>
  <si>
    <t>Costos fixos</t>
  </si>
  <si>
    <t>Costos variables</t>
  </si>
  <si>
    <t>Resultat</t>
  </si>
  <si>
    <t>Punt d'equilibri amb varis productes</t>
  </si>
  <si>
    <t>Vendes anuals B</t>
  </si>
  <si>
    <t>Preu B</t>
  </si>
  <si>
    <t>Costos variables unitaris A</t>
  </si>
  <si>
    <t>Costos variables unitaris B</t>
  </si>
  <si>
    <t>€ / u</t>
  </si>
  <si>
    <t>unitats</t>
  </si>
  <si>
    <t>Costos Fixos anuals</t>
  </si>
  <si>
    <t>€</t>
  </si>
  <si>
    <t>- Calcular el valor (no les unitats) de les vendes d'equilibri</t>
  </si>
  <si>
    <t>Vendes Punt d'Equilibri  =</t>
  </si>
  <si>
    <t>F / (MC / V)</t>
  </si>
  <si>
    <t>V (vendes anuals)  =</t>
  </si>
  <si>
    <t>CV (costos variables totals) =</t>
  </si>
  <si>
    <t xml:space="preserve">MC (marge de contribució total) = </t>
  </si>
  <si>
    <t>Costos Fixos anuals (F)</t>
  </si>
  <si>
    <t>- Comprovar el resultat anterior calculant el resultat de l'empresa quan ven les unitats calculades</t>
  </si>
  <si>
    <t>Preu mínim = Cost variable unitari</t>
  </si>
  <si>
    <t>El preu mínim que podem acceptar és el que fa que el mc/u = 0, es a dir, 200 €</t>
  </si>
  <si>
    <t>- Quin és el preu mínim que es podria acceptar en una comanda especial?</t>
  </si>
  <si>
    <t>Marge de Contribució</t>
  </si>
  <si>
    <t>Capacitat anual de fabricació A</t>
  </si>
  <si>
    <t>1. Quin és el total d´INGRESSOS / ANY en l´actualitat?</t>
  </si>
  <si>
    <r>
      <t xml:space="preserve">(30.000 unitats/anyA x 500 pvA) + (60.000 unitats/anyB + 200 pvB) = </t>
    </r>
    <r>
      <rPr>
        <b/>
        <sz val="12"/>
        <color indexed="12"/>
        <rFont val="Arial"/>
        <family val="2"/>
      </rPr>
      <t>27.000.000 euros</t>
    </r>
  </si>
  <si>
    <t>2. Quin és el mcA i mcB?</t>
  </si>
  <si>
    <r>
      <t xml:space="preserve">mcA = pvA - cvA = 500 - 200 = </t>
    </r>
    <r>
      <rPr>
        <b/>
        <sz val="12"/>
        <color indexed="12"/>
        <rFont val="Arial"/>
        <family val="2"/>
      </rPr>
      <t>300 euros</t>
    </r>
  </si>
  <si>
    <r>
      <t xml:space="preserve">mcB = pvB - cvB = 200 - 125 = </t>
    </r>
    <r>
      <rPr>
        <b/>
        <sz val="12"/>
        <color indexed="12"/>
        <rFont val="Arial"/>
        <family val="2"/>
      </rPr>
      <t>75 euros</t>
    </r>
  </si>
  <si>
    <t>3. Quins són els CV totals?</t>
  </si>
  <si>
    <r>
      <t>(30.000 unitats/anyA x 200 cv/uA) + (60.000 unitats/anyB x 125 cv/uB) =</t>
    </r>
    <r>
      <rPr>
        <b/>
        <sz val="12"/>
        <color indexed="12"/>
        <rFont val="Arial"/>
        <family val="2"/>
      </rPr>
      <t xml:space="preserve"> 13.500.000 euros</t>
    </r>
  </si>
  <si>
    <t>4. Quin és el MC total?</t>
  </si>
  <si>
    <r>
      <t xml:space="preserve">MC = I - CV = 27.000.000 - 13.500.000 = </t>
    </r>
    <r>
      <rPr>
        <b/>
        <sz val="12"/>
        <color indexed="12"/>
        <rFont val="Arial"/>
        <family val="2"/>
      </rPr>
      <t>13.500.000 euros</t>
    </r>
  </si>
  <si>
    <t>De 1 euro venut tenim 1/2 euro de benefici</t>
  </si>
  <si>
    <t>5. Quin és el punt d´equilibri en VOLUM DE VENDES TOTAL?</t>
  </si>
  <si>
    <t>Les empreses no treballen només amb 1 producte</t>
  </si>
  <si>
    <t>Per tant, no es plantegen UNITATS sinó VOLUM DE VENDES en milions d´euros</t>
  </si>
  <si>
    <t>HIPÒTESI: Suposem que el mix de vendes no varia a curt termini (1/3 del producte A i 2/3 del producte B)</t>
  </si>
  <si>
    <r>
      <t xml:space="preserve">Ieq = CF /(MC / I) = 9.000.000 / (13.500.000 / 27.000.000) = 9.000.000 / 0,5 = </t>
    </r>
    <r>
      <rPr>
        <b/>
        <sz val="12"/>
        <color indexed="12"/>
        <rFont val="Arial"/>
        <family val="2"/>
      </rPr>
      <t>18.000.000 euros</t>
    </r>
  </si>
  <si>
    <t>MC / I = (I - CV) / I</t>
  </si>
  <si>
    <r>
      <t xml:space="preserve">Ieq = CF / ((I-CV)/I) =9.000.000 / ((27.000.000-13.500.000)/27.000.000) = </t>
    </r>
    <r>
      <rPr>
        <b/>
        <sz val="12"/>
        <color indexed="12"/>
        <rFont val="Arial"/>
        <family val="2"/>
      </rPr>
      <t>18.000.000 euros</t>
    </r>
  </si>
  <si>
    <r>
      <t xml:space="preserve">Restricció: partim de la hipòtesi que el </t>
    </r>
    <r>
      <rPr>
        <i/>
        <sz val="12"/>
        <rFont val="Arial"/>
        <family val="2"/>
      </rPr>
      <t>mix</t>
    </r>
    <r>
      <rPr>
        <sz val="12"/>
        <rFont val="Arial"/>
      </rPr>
      <t xml:space="preserve"> de vendes dels productes no varia a curt termini (1/3 del producte A i 2/3 del producte B)</t>
    </r>
  </si>
  <si>
    <r>
      <t xml:space="preserve">Normalment, el </t>
    </r>
    <r>
      <rPr>
        <i/>
        <sz val="12"/>
        <rFont val="Arial"/>
        <family val="2"/>
      </rPr>
      <t>mix</t>
    </r>
    <r>
      <rPr>
        <sz val="12"/>
        <rFont val="Arial"/>
      </rPr>
      <t xml:space="preserve"> de vendes de les empreses no canvia radicalment d´un any per a l´altre  </t>
    </r>
  </si>
  <si>
    <t>No obstant, aquest càlcul s´ha de fer periòdicament per seguretat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</si>
</sst>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_-* #,##0\ _€_-;\-* #,##0\ _€_-;_-* &quot;-&quot;??\ _€_-;_-@_-"/>
    <numFmt numFmtId="165" formatCode="#,##0_ ;\-#,##0\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</font>
    <font>
      <b/>
      <sz val="12"/>
      <color indexed="12"/>
      <name val="Arial"/>
      <family val="2"/>
    </font>
    <font>
      <sz val="12"/>
      <name val="Arial"/>
      <family val="2"/>
    </font>
    <font>
      <i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0" fillId="0" borderId="0" xfId="0" quotePrefix="1"/>
    <xf numFmtId="164" fontId="2" fillId="0" borderId="0" xfId="1" applyNumberFormat="1" applyFont="1"/>
    <xf numFmtId="165" fontId="0" fillId="0" borderId="0" xfId="1" applyNumberFormat="1" applyFont="1"/>
    <xf numFmtId="3" fontId="0" fillId="0" borderId="0" xfId="1" applyNumberFormat="1" applyFont="1" applyAlignment="1">
      <alignment horizontal="right"/>
    </xf>
    <xf numFmtId="3" fontId="0" fillId="0" borderId="0" xfId="0" applyNumberFormat="1" applyAlignment="1">
      <alignment horizontal="right"/>
    </xf>
    <xf numFmtId="3" fontId="2" fillId="0" borderId="0" xfId="1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3" fontId="0" fillId="0" borderId="0" xfId="0" applyNumberFormat="1"/>
    <xf numFmtId="3" fontId="2" fillId="0" borderId="0" xfId="0" applyNumberFormat="1" applyFont="1"/>
    <xf numFmtId="3" fontId="0" fillId="0" borderId="0" xfId="1" applyNumberFormat="1" applyFont="1"/>
    <xf numFmtId="3" fontId="2" fillId="0" borderId="0" xfId="1" applyNumberFormat="1" applyFont="1"/>
    <xf numFmtId="165" fontId="0" fillId="0" borderId="0" xfId="0" applyNumberFormat="1"/>
    <xf numFmtId="0" fontId="3" fillId="0" borderId="0" xfId="0" applyFont="1"/>
    <xf numFmtId="0" fontId="4" fillId="0" borderId="0" xfId="0" applyFont="1"/>
    <xf numFmtId="0" fontId="6" fillId="0" borderId="0" xfId="0" applyFont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/>
  </sheetViews>
  <sheetFormatPr baseColWidth="10" defaultColWidth="9.140625" defaultRowHeight="15" x14ac:dyDescent="0.25"/>
  <cols>
    <col min="1" max="1" width="30.7109375" customWidth="1"/>
    <col min="2" max="2" width="13.140625" customWidth="1"/>
  </cols>
  <sheetData>
    <row r="1" spans="1:3" ht="14.45" x14ac:dyDescent="0.3">
      <c r="A1" s="11" t="s">
        <v>0</v>
      </c>
      <c r="B1" s="10"/>
    </row>
    <row r="2" spans="1:3" ht="14.45" x14ac:dyDescent="0.3">
      <c r="A2" s="11"/>
      <c r="B2" s="12"/>
    </row>
    <row r="3" spans="1:3" x14ac:dyDescent="0.25">
      <c r="A3" s="10" t="s">
        <v>50</v>
      </c>
      <c r="B3" s="12">
        <v>50000</v>
      </c>
      <c r="C3" t="s">
        <v>35</v>
      </c>
    </row>
    <row r="4" spans="1:3" ht="14.45" x14ac:dyDescent="0.3">
      <c r="A4" s="10" t="s">
        <v>2</v>
      </c>
      <c r="B4" s="12">
        <v>30000</v>
      </c>
      <c r="C4" t="s">
        <v>35</v>
      </c>
    </row>
    <row r="5" spans="1:3" x14ac:dyDescent="0.25">
      <c r="A5" s="10" t="s">
        <v>1</v>
      </c>
      <c r="B5" s="12">
        <v>500</v>
      </c>
      <c r="C5" t="s">
        <v>34</v>
      </c>
    </row>
    <row r="6" spans="1:3" ht="14.45" x14ac:dyDescent="0.3">
      <c r="A6" s="10"/>
      <c r="B6" s="12"/>
    </row>
    <row r="7" spans="1:3" ht="14.45" x14ac:dyDescent="0.3">
      <c r="A7" s="11" t="s">
        <v>3</v>
      </c>
      <c r="B7" s="12"/>
    </row>
    <row r="8" spans="1:3" ht="14.45" x14ac:dyDescent="0.3">
      <c r="A8" s="10"/>
      <c r="B8" s="12"/>
    </row>
    <row r="9" spans="1:3" ht="14.45" x14ac:dyDescent="0.3">
      <c r="A9" s="10" t="s">
        <v>4</v>
      </c>
      <c r="B9" s="12">
        <v>2400000</v>
      </c>
    </row>
    <row r="10" spans="1:3" x14ac:dyDescent="0.25">
      <c r="A10" s="10" t="s">
        <v>5</v>
      </c>
      <c r="B10" s="12">
        <v>1800000</v>
      </c>
    </row>
    <row r="11" spans="1:3" ht="14.45" x14ac:dyDescent="0.3">
      <c r="A11" s="10" t="s">
        <v>6</v>
      </c>
      <c r="B11" s="12">
        <v>600000</v>
      </c>
    </row>
    <row r="12" spans="1:3" x14ac:dyDescent="0.25">
      <c r="A12" s="10" t="s">
        <v>7</v>
      </c>
      <c r="B12" s="12">
        <v>3250000</v>
      </c>
    </row>
    <row r="13" spans="1:3" x14ac:dyDescent="0.25">
      <c r="A13" s="10" t="s">
        <v>8</v>
      </c>
      <c r="B13" s="12">
        <v>1200000</v>
      </c>
    </row>
    <row r="14" spans="1:3" x14ac:dyDescent="0.25">
      <c r="A14" s="10" t="s">
        <v>12</v>
      </c>
      <c r="B14" s="12">
        <v>2425000</v>
      </c>
    </row>
    <row r="15" spans="1:3" ht="14.45" x14ac:dyDescent="0.3">
      <c r="A15" s="10" t="s">
        <v>9</v>
      </c>
      <c r="B15" s="12">
        <v>150000</v>
      </c>
    </row>
    <row r="16" spans="1:3" ht="14.45" x14ac:dyDescent="0.3">
      <c r="A16" s="10" t="s">
        <v>10</v>
      </c>
      <c r="B16" s="12">
        <v>125000</v>
      </c>
    </row>
    <row r="17" spans="1:2" ht="14.45" x14ac:dyDescent="0.3">
      <c r="A17" s="10" t="s">
        <v>11</v>
      </c>
      <c r="B17" s="12">
        <v>50000</v>
      </c>
    </row>
    <row r="18" spans="1:2" ht="14.45" x14ac:dyDescent="0.3">
      <c r="A18" s="11" t="s">
        <v>13</v>
      </c>
      <c r="B18" s="13">
        <f>SUM(B9:B17)</f>
        <v>12000000</v>
      </c>
    </row>
    <row r="20" spans="1:2" ht="14.45" x14ac:dyDescent="0.3">
      <c r="A20" t="s">
        <v>14</v>
      </c>
    </row>
    <row r="22" spans="1:2" ht="14.45" x14ac:dyDescent="0.3">
      <c r="A22" s="3" t="s">
        <v>15</v>
      </c>
    </row>
    <row r="23" spans="1:2" ht="14.45" x14ac:dyDescent="0.3">
      <c r="A23" s="3" t="s">
        <v>16</v>
      </c>
    </row>
    <row r="24" spans="1:2" ht="14.45" x14ac:dyDescent="0.3">
      <c r="A24" s="3" t="s">
        <v>45</v>
      </c>
    </row>
    <row r="25" spans="1:2" x14ac:dyDescent="0.25">
      <c r="A25" s="3" t="s">
        <v>48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7" workbookViewId="0">
      <selection activeCell="A9" sqref="A9"/>
    </sheetView>
  </sheetViews>
  <sheetFormatPr baseColWidth="10" defaultColWidth="9.140625" defaultRowHeight="15" x14ac:dyDescent="0.25"/>
  <cols>
    <col min="1" max="1" width="30.7109375" customWidth="1"/>
    <col min="2" max="2" width="13.140625" bestFit="1" customWidth="1"/>
    <col min="3" max="4" width="12" bestFit="1" customWidth="1"/>
  </cols>
  <sheetData>
    <row r="1" spans="1:5" ht="14.45" x14ac:dyDescent="0.3">
      <c r="A1" s="1" t="s">
        <v>0</v>
      </c>
    </row>
    <row r="3" spans="1:5" x14ac:dyDescent="0.25">
      <c r="A3" s="10" t="s">
        <v>50</v>
      </c>
      <c r="B3" s="12">
        <v>50000</v>
      </c>
      <c r="C3" s="10" t="s">
        <v>35</v>
      </c>
    </row>
    <row r="4" spans="1:5" ht="14.45" x14ac:dyDescent="0.3">
      <c r="A4" s="10" t="s">
        <v>2</v>
      </c>
      <c r="B4" s="12">
        <v>30000</v>
      </c>
      <c r="C4" s="10" t="s">
        <v>35</v>
      </c>
    </row>
    <row r="5" spans="1:5" x14ac:dyDescent="0.25">
      <c r="A5" s="10" t="s">
        <v>1</v>
      </c>
      <c r="B5" s="12">
        <v>500</v>
      </c>
      <c r="C5" s="10" t="s">
        <v>34</v>
      </c>
    </row>
    <row r="6" spans="1:5" ht="14.45" x14ac:dyDescent="0.3">
      <c r="B6" s="2"/>
    </row>
    <row r="7" spans="1:5" ht="14.45" x14ac:dyDescent="0.3">
      <c r="A7" s="1" t="s">
        <v>3</v>
      </c>
      <c r="B7" s="2"/>
    </row>
    <row r="8" spans="1:5" ht="14.45" x14ac:dyDescent="0.3">
      <c r="B8" s="4" t="s">
        <v>17</v>
      </c>
      <c r="C8" s="1" t="s">
        <v>18</v>
      </c>
      <c r="D8" s="1" t="s">
        <v>19</v>
      </c>
      <c r="E8" s="1" t="s">
        <v>20</v>
      </c>
    </row>
    <row r="9" spans="1:5" ht="14.45" x14ac:dyDescent="0.3">
      <c r="A9" t="s">
        <v>4</v>
      </c>
      <c r="B9" s="6">
        <v>2400000</v>
      </c>
      <c r="C9" s="7"/>
      <c r="D9" s="7">
        <f>+B9</f>
        <v>2400000</v>
      </c>
      <c r="E9" s="7">
        <f>+D9/$B$4</f>
        <v>80</v>
      </c>
    </row>
    <row r="10" spans="1:5" x14ac:dyDescent="0.25">
      <c r="A10" t="s">
        <v>5</v>
      </c>
      <c r="B10" s="6">
        <v>1800000</v>
      </c>
      <c r="C10" s="7"/>
      <c r="D10" s="7">
        <f t="shared" ref="D10:D11" si="0">+B10</f>
        <v>1800000</v>
      </c>
      <c r="E10" s="7">
        <f t="shared" ref="E10:E11" si="1">+D10/$B$4</f>
        <v>60</v>
      </c>
    </row>
    <row r="11" spans="1:5" ht="14.45" x14ac:dyDescent="0.3">
      <c r="A11" t="s">
        <v>6</v>
      </c>
      <c r="B11" s="6">
        <v>600000</v>
      </c>
      <c r="C11" s="7"/>
      <c r="D11" s="7">
        <f t="shared" si="0"/>
        <v>600000</v>
      </c>
      <c r="E11" s="7">
        <f t="shared" si="1"/>
        <v>20</v>
      </c>
    </row>
    <row r="12" spans="1:5" x14ac:dyDescent="0.25">
      <c r="A12" t="s">
        <v>7</v>
      </c>
      <c r="B12" s="6">
        <v>3250000</v>
      </c>
      <c r="C12" s="7">
        <f>+B12</f>
        <v>3250000</v>
      </c>
      <c r="D12" s="7"/>
      <c r="E12" s="7"/>
    </row>
    <row r="13" spans="1:5" x14ac:dyDescent="0.25">
      <c r="A13" t="s">
        <v>8</v>
      </c>
      <c r="B13" s="6">
        <v>1200000</v>
      </c>
      <c r="C13" s="7"/>
      <c r="D13" s="7">
        <f>+B13</f>
        <v>1200000</v>
      </c>
      <c r="E13" s="7">
        <f>+D13/$B$4</f>
        <v>40</v>
      </c>
    </row>
    <row r="14" spans="1:5" x14ac:dyDescent="0.25">
      <c r="A14" t="s">
        <v>12</v>
      </c>
      <c r="B14" s="6">
        <v>2425000</v>
      </c>
      <c r="C14" s="7">
        <f t="shared" ref="C14:C17" si="2">+B14</f>
        <v>2425000</v>
      </c>
      <c r="D14" s="7"/>
      <c r="E14" s="7"/>
    </row>
    <row r="15" spans="1:5" ht="14.45" x14ac:dyDescent="0.3">
      <c r="A15" t="s">
        <v>9</v>
      </c>
      <c r="B15" s="6">
        <v>150000</v>
      </c>
      <c r="C15" s="7">
        <f t="shared" si="2"/>
        <v>150000</v>
      </c>
      <c r="D15" s="7"/>
      <c r="E15" s="7"/>
    </row>
    <row r="16" spans="1:5" ht="14.45" x14ac:dyDescent="0.3">
      <c r="A16" t="s">
        <v>10</v>
      </c>
      <c r="B16" s="6">
        <v>125000</v>
      </c>
      <c r="C16" s="7">
        <f t="shared" si="2"/>
        <v>125000</v>
      </c>
      <c r="D16" s="7"/>
      <c r="E16" s="7"/>
    </row>
    <row r="17" spans="1:5" ht="14.45" x14ac:dyDescent="0.3">
      <c r="A17" t="s">
        <v>11</v>
      </c>
      <c r="B17" s="6">
        <v>50000</v>
      </c>
      <c r="C17" s="7">
        <f t="shared" si="2"/>
        <v>50000</v>
      </c>
      <c r="D17" s="7"/>
      <c r="E17" s="7"/>
    </row>
    <row r="18" spans="1:5" ht="14.45" x14ac:dyDescent="0.3">
      <c r="A18" s="1" t="s">
        <v>13</v>
      </c>
      <c r="B18" s="8">
        <f>SUM(B9:B17)</f>
        <v>12000000</v>
      </c>
      <c r="C18" s="8">
        <f t="shared" ref="C18:D18" si="3">SUM(C9:C17)</f>
        <v>6000000</v>
      </c>
      <c r="D18" s="8">
        <f t="shared" si="3"/>
        <v>6000000</v>
      </c>
      <c r="E18" s="9">
        <f>+D18/$B$4</f>
        <v>200</v>
      </c>
    </row>
    <row r="19" spans="1:5" ht="14.45" x14ac:dyDescent="0.3">
      <c r="B19" s="10"/>
      <c r="C19" s="10"/>
      <c r="D19" s="10"/>
      <c r="E19" s="10"/>
    </row>
    <row r="20" spans="1:5" ht="14.45" x14ac:dyDescent="0.3">
      <c r="B20" s="10"/>
      <c r="C20" s="10"/>
      <c r="D20" s="10"/>
      <c r="E20" s="10"/>
    </row>
    <row r="21" spans="1:5" ht="14.45" x14ac:dyDescent="0.3">
      <c r="A21" t="s">
        <v>22</v>
      </c>
      <c r="B21" s="10" t="s">
        <v>21</v>
      </c>
      <c r="C21" s="10" t="s">
        <v>23</v>
      </c>
      <c r="D21" s="10">
        <f>+C18/(B5-E18)</f>
        <v>20000</v>
      </c>
      <c r="E21" s="10"/>
    </row>
    <row r="22" spans="1:5" ht="14.45" x14ac:dyDescent="0.3">
      <c r="B22" s="10"/>
      <c r="C22" s="10"/>
      <c r="D22" s="10"/>
      <c r="E22" s="10"/>
    </row>
    <row r="23" spans="1:5" ht="14.45" x14ac:dyDescent="0.3">
      <c r="A23" s="1" t="s">
        <v>24</v>
      </c>
      <c r="B23" s="10"/>
      <c r="C23" s="10"/>
      <c r="D23" s="10"/>
      <c r="E23" s="10"/>
    </row>
    <row r="24" spans="1:5" ht="14.45" x14ac:dyDescent="0.3">
      <c r="B24" s="10"/>
      <c r="C24" s="10"/>
      <c r="D24" s="10"/>
      <c r="E24" s="10"/>
    </row>
    <row r="25" spans="1:5" ht="14.45" x14ac:dyDescent="0.3">
      <c r="A25" t="s">
        <v>25</v>
      </c>
      <c r="B25" s="10">
        <f>+B5*D21</f>
        <v>10000000</v>
      </c>
      <c r="C25" s="10"/>
      <c r="D25" s="10"/>
      <c r="E25" s="10"/>
    </row>
    <row r="26" spans="1:5" ht="14.45" x14ac:dyDescent="0.3">
      <c r="A26" t="s">
        <v>27</v>
      </c>
      <c r="B26" s="10">
        <f>-E18*D21</f>
        <v>-4000000</v>
      </c>
      <c r="C26" s="10"/>
      <c r="D26" s="10"/>
      <c r="E26" s="10"/>
    </row>
    <row r="27" spans="1:5" x14ac:dyDescent="0.25">
      <c r="A27" s="1" t="s">
        <v>49</v>
      </c>
      <c r="B27" s="11">
        <f>+B25+B26</f>
        <v>6000000</v>
      </c>
      <c r="C27" s="10"/>
      <c r="D27" s="10"/>
      <c r="E27" s="10"/>
    </row>
    <row r="28" spans="1:5" ht="14.45" x14ac:dyDescent="0.3">
      <c r="A28" t="s">
        <v>26</v>
      </c>
      <c r="B28" s="10">
        <f>-C18</f>
        <v>-6000000</v>
      </c>
      <c r="C28" s="10"/>
      <c r="D28" s="10"/>
      <c r="E28" s="10"/>
    </row>
    <row r="29" spans="1:5" ht="14.45" x14ac:dyDescent="0.3">
      <c r="A29" s="1" t="s">
        <v>28</v>
      </c>
      <c r="B29" s="11">
        <f>+B27+B28</f>
        <v>0</v>
      </c>
      <c r="C29" s="10"/>
      <c r="D29" s="10"/>
      <c r="E29" s="10"/>
    </row>
    <row r="32" spans="1:5" x14ac:dyDescent="0.25">
      <c r="A32" t="s">
        <v>47</v>
      </c>
    </row>
    <row r="33" spans="1:1" x14ac:dyDescent="0.25">
      <c r="A33" t="s">
        <v>46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A3" sqref="A3"/>
    </sheetView>
  </sheetViews>
  <sheetFormatPr baseColWidth="10" defaultColWidth="9.140625" defaultRowHeight="15" x14ac:dyDescent="0.25"/>
  <cols>
    <col min="1" max="1" width="31.7109375" customWidth="1"/>
    <col min="2" max="2" width="14.7109375" customWidth="1"/>
  </cols>
  <sheetData>
    <row r="1" spans="1:3" ht="14.45" x14ac:dyDescent="0.3">
      <c r="A1" s="1" t="s">
        <v>29</v>
      </c>
    </row>
    <row r="3" spans="1:3" ht="14.45" x14ac:dyDescent="0.3">
      <c r="A3" t="s">
        <v>2</v>
      </c>
      <c r="B3" s="5">
        <v>30000</v>
      </c>
      <c r="C3" t="s">
        <v>35</v>
      </c>
    </row>
    <row r="4" spans="1:3" x14ac:dyDescent="0.25">
      <c r="A4" t="s">
        <v>1</v>
      </c>
      <c r="B4" s="5">
        <v>500</v>
      </c>
      <c r="C4" t="s">
        <v>34</v>
      </c>
    </row>
    <row r="5" spans="1:3" x14ac:dyDescent="0.25">
      <c r="A5" t="s">
        <v>32</v>
      </c>
      <c r="B5" s="5">
        <v>200</v>
      </c>
      <c r="C5" t="s">
        <v>34</v>
      </c>
    </row>
    <row r="6" spans="1:3" ht="14.45" x14ac:dyDescent="0.3">
      <c r="B6" s="14"/>
    </row>
    <row r="7" spans="1:3" ht="14.45" x14ac:dyDescent="0.3">
      <c r="A7" t="s">
        <v>30</v>
      </c>
      <c r="B7" s="5">
        <v>60000</v>
      </c>
      <c r="C7" t="s">
        <v>35</v>
      </c>
    </row>
    <row r="8" spans="1:3" x14ac:dyDescent="0.25">
      <c r="A8" t="s">
        <v>31</v>
      </c>
      <c r="B8" s="5">
        <v>200</v>
      </c>
      <c r="C8" t="s">
        <v>34</v>
      </c>
    </row>
    <row r="9" spans="1:3" x14ac:dyDescent="0.25">
      <c r="A9" t="s">
        <v>33</v>
      </c>
      <c r="B9" s="5">
        <v>125</v>
      </c>
      <c r="C9" t="s">
        <v>34</v>
      </c>
    </row>
    <row r="10" spans="1:3" ht="14.45" x14ac:dyDescent="0.3">
      <c r="B10" s="14"/>
    </row>
    <row r="11" spans="1:3" x14ac:dyDescent="0.25">
      <c r="A11" t="s">
        <v>36</v>
      </c>
      <c r="B11" s="5">
        <v>9000000</v>
      </c>
      <c r="C11" t="s">
        <v>37</v>
      </c>
    </row>
    <row r="13" spans="1:3" ht="14.45" x14ac:dyDescent="0.3">
      <c r="A13" t="s">
        <v>14</v>
      </c>
    </row>
    <row r="15" spans="1:3" ht="14.45" x14ac:dyDescent="0.3">
      <c r="A15" s="3" t="s">
        <v>38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C20" sqref="C20"/>
    </sheetView>
  </sheetViews>
  <sheetFormatPr baseColWidth="10" defaultColWidth="9.140625" defaultRowHeight="15" x14ac:dyDescent="0.25"/>
  <cols>
    <col min="1" max="1" width="31.7109375" bestFit="1" customWidth="1"/>
    <col min="2" max="2" width="14.7109375" customWidth="1"/>
  </cols>
  <sheetData>
    <row r="1" spans="1:3" ht="14.45" x14ac:dyDescent="0.3">
      <c r="A1" s="1" t="s">
        <v>29</v>
      </c>
    </row>
    <row r="3" spans="1:3" ht="14.45" x14ac:dyDescent="0.3">
      <c r="A3" t="s">
        <v>2</v>
      </c>
      <c r="B3" s="12">
        <v>30000</v>
      </c>
      <c r="C3" t="s">
        <v>35</v>
      </c>
    </row>
    <row r="4" spans="1:3" x14ac:dyDescent="0.25">
      <c r="A4" t="s">
        <v>1</v>
      </c>
      <c r="B4" s="12">
        <v>500</v>
      </c>
      <c r="C4" t="s">
        <v>34</v>
      </c>
    </row>
    <row r="5" spans="1:3" x14ac:dyDescent="0.25">
      <c r="A5" t="s">
        <v>32</v>
      </c>
      <c r="B5" s="12">
        <v>200</v>
      </c>
      <c r="C5" t="s">
        <v>34</v>
      </c>
    </row>
    <row r="6" spans="1:3" ht="14.45" x14ac:dyDescent="0.3">
      <c r="B6" s="10"/>
    </row>
    <row r="7" spans="1:3" ht="14.45" x14ac:dyDescent="0.3">
      <c r="A7" t="s">
        <v>30</v>
      </c>
      <c r="B7" s="12">
        <v>60000</v>
      </c>
      <c r="C7" t="s">
        <v>35</v>
      </c>
    </row>
    <row r="8" spans="1:3" x14ac:dyDescent="0.25">
      <c r="A8" t="s">
        <v>31</v>
      </c>
      <c r="B8" s="12">
        <v>200</v>
      </c>
      <c r="C8" t="s">
        <v>34</v>
      </c>
    </row>
    <row r="9" spans="1:3" x14ac:dyDescent="0.25">
      <c r="A9" t="s">
        <v>33</v>
      </c>
      <c r="B9" s="12">
        <v>125</v>
      </c>
      <c r="C9" t="s">
        <v>34</v>
      </c>
    </row>
    <row r="10" spans="1:3" ht="14.45" x14ac:dyDescent="0.3">
      <c r="B10" s="10"/>
    </row>
    <row r="11" spans="1:3" x14ac:dyDescent="0.25">
      <c r="A11" t="s">
        <v>44</v>
      </c>
      <c r="B11" s="12">
        <v>9000000</v>
      </c>
      <c r="C11" t="s">
        <v>37</v>
      </c>
    </row>
    <row r="12" spans="1:3" ht="14.45" x14ac:dyDescent="0.3">
      <c r="B12" s="10"/>
    </row>
    <row r="13" spans="1:3" ht="14.45" x14ac:dyDescent="0.3">
      <c r="B13" s="10"/>
    </row>
    <row r="14" spans="1:3" ht="14.45" x14ac:dyDescent="0.3">
      <c r="A14" t="s">
        <v>39</v>
      </c>
      <c r="B14" s="10" t="s">
        <v>40</v>
      </c>
    </row>
    <row r="15" spans="1:3" ht="14.45" x14ac:dyDescent="0.3">
      <c r="B15" s="10"/>
    </row>
    <row r="16" spans="1:3" ht="14.45" x14ac:dyDescent="0.3">
      <c r="A16" t="s">
        <v>41</v>
      </c>
      <c r="B16" s="10">
        <f>+B3*B4+B7*B8</f>
        <v>27000000</v>
      </c>
    </row>
    <row r="17" spans="1:3" ht="14.45" x14ac:dyDescent="0.3">
      <c r="A17" t="s">
        <v>42</v>
      </c>
      <c r="B17" s="10">
        <f>+B3*B5+B7*B9</f>
        <v>13500000</v>
      </c>
    </row>
    <row r="18" spans="1:3" x14ac:dyDescent="0.25">
      <c r="A18" t="s">
        <v>43</v>
      </c>
      <c r="B18" s="10">
        <f>+B16-B17</f>
        <v>13500000</v>
      </c>
    </row>
    <row r="19" spans="1:3" ht="14.45" x14ac:dyDescent="0.3">
      <c r="B19" s="10"/>
    </row>
    <row r="20" spans="1:3" x14ac:dyDescent="0.25">
      <c r="A20" t="s">
        <v>39</v>
      </c>
      <c r="B20" s="12">
        <f>+B11/(B18/B16)</f>
        <v>18000000</v>
      </c>
      <c r="C20" t="s">
        <v>37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"/>
  <sheetViews>
    <sheetView workbookViewId="0"/>
  </sheetViews>
  <sheetFormatPr baseColWidth="10" defaultRowHeight="15" x14ac:dyDescent="0.25"/>
  <sheetData>
    <row r="1" spans="1:1" ht="15.75" x14ac:dyDescent="0.25">
      <c r="A1" s="15" t="s">
        <v>51</v>
      </c>
    </row>
    <row r="2" spans="1:1" ht="15.75" x14ac:dyDescent="0.25">
      <c r="A2" s="16"/>
    </row>
    <row r="3" spans="1:1" ht="15.75" x14ac:dyDescent="0.25">
      <c r="A3" s="16" t="s">
        <v>52</v>
      </c>
    </row>
    <row r="4" spans="1:1" ht="15.75" x14ac:dyDescent="0.25">
      <c r="A4" s="16"/>
    </row>
    <row r="5" spans="1:1" ht="15.75" x14ac:dyDescent="0.25">
      <c r="A5" s="15" t="s">
        <v>53</v>
      </c>
    </row>
    <row r="6" spans="1:1" ht="15.75" x14ac:dyDescent="0.25">
      <c r="A6" s="16"/>
    </row>
    <row r="7" spans="1:1" ht="15.75" x14ac:dyDescent="0.25">
      <c r="A7" s="16" t="s">
        <v>54</v>
      </c>
    </row>
    <row r="8" spans="1:1" ht="15.75" x14ac:dyDescent="0.25">
      <c r="A8" s="16" t="s">
        <v>55</v>
      </c>
    </row>
    <row r="9" spans="1:1" ht="15.75" x14ac:dyDescent="0.25">
      <c r="A9" s="16"/>
    </row>
    <row r="10" spans="1:1" ht="15.75" x14ac:dyDescent="0.25">
      <c r="A10" s="15" t="s">
        <v>56</v>
      </c>
    </row>
    <row r="11" spans="1:1" ht="15.75" x14ac:dyDescent="0.25">
      <c r="A11" s="16"/>
    </row>
    <row r="12" spans="1:1" ht="15.75" x14ac:dyDescent="0.25">
      <c r="A12" s="16" t="s">
        <v>57</v>
      </c>
    </row>
    <row r="13" spans="1:1" ht="15.75" x14ac:dyDescent="0.25">
      <c r="A13" s="16"/>
    </row>
    <row r="14" spans="1:1" ht="15.75" x14ac:dyDescent="0.25">
      <c r="A14" s="15" t="s">
        <v>58</v>
      </c>
    </row>
    <row r="15" spans="1:1" ht="15.75" x14ac:dyDescent="0.25">
      <c r="A15" s="16"/>
    </row>
    <row r="16" spans="1:1" ht="15.75" x14ac:dyDescent="0.25">
      <c r="A16" s="16" t="s">
        <v>59</v>
      </c>
    </row>
    <row r="17" spans="1:1" ht="15.75" x14ac:dyDescent="0.25">
      <c r="A17" s="17" t="s">
        <v>60</v>
      </c>
    </row>
    <row r="18" spans="1:1" ht="15.75" x14ac:dyDescent="0.25">
      <c r="A18" s="16"/>
    </row>
    <row r="19" spans="1:1" ht="15.75" x14ac:dyDescent="0.25">
      <c r="A19" s="15" t="s">
        <v>61</v>
      </c>
    </row>
    <row r="20" spans="1:1" ht="15.75" x14ac:dyDescent="0.25">
      <c r="A20" s="16"/>
    </row>
    <row r="21" spans="1:1" ht="15.75" x14ac:dyDescent="0.25">
      <c r="A21" s="16" t="s">
        <v>62</v>
      </c>
    </row>
    <row r="22" spans="1:1" ht="15.75" x14ac:dyDescent="0.25">
      <c r="A22" s="16" t="s">
        <v>63</v>
      </c>
    </row>
    <row r="23" spans="1:1" ht="15.75" x14ac:dyDescent="0.25">
      <c r="A23" s="17" t="s">
        <v>64</v>
      </c>
    </row>
    <row r="24" spans="1:1" ht="15.75" x14ac:dyDescent="0.25">
      <c r="A24" s="16"/>
    </row>
    <row r="25" spans="1:1" ht="15.75" x14ac:dyDescent="0.25">
      <c r="A25" s="17" t="s">
        <v>65</v>
      </c>
    </row>
    <row r="26" spans="1:1" ht="15.75" x14ac:dyDescent="0.25">
      <c r="A26" s="17" t="s">
        <v>66</v>
      </c>
    </row>
    <row r="27" spans="1:1" ht="15.75" x14ac:dyDescent="0.25">
      <c r="A27" s="16" t="s">
        <v>67</v>
      </c>
    </row>
    <row r="28" spans="1:1" ht="15.75" x14ac:dyDescent="0.25">
      <c r="A28" s="16"/>
    </row>
    <row r="29" spans="1:1" ht="15.75" x14ac:dyDescent="0.25">
      <c r="A29" s="17" t="s">
        <v>68</v>
      </c>
    </row>
    <row r="30" spans="1:1" ht="15.75" x14ac:dyDescent="0.25">
      <c r="A30" s="17" t="s">
        <v>69</v>
      </c>
    </row>
    <row r="31" spans="1:1" ht="15.75" x14ac:dyDescent="0.25">
      <c r="A31" s="16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PE un producte - Enunciat</vt:lpstr>
      <vt:lpstr>PE un producte - Resultat</vt:lpstr>
      <vt:lpstr>PE varis productes - Enunciat</vt:lpstr>
      <vt:lpstr>PE varis productes - Resultat</vt:lpstr>
      <vt:lpstr>PE varis productes -Aclariments</vt:lpstr>
      <vt:lpstr>'PE un producte - Enunciat'!Área_de_impresión</vt:lpstr>
      <vt:lpstr>'PE un producte - Resultat'!Área_de_impresión</vt:lpstr>
      <vt:lpstr>'PE varis productes - Enunciat'!Área_de_impresión</vt:lpstr>
      <vt:lpstr>'PE varis productes - Resultat'!Área_de_impresión</vt:lpstr>
    </vt:vector>
  </TitlesOfParts>
  <Company>UPCnet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UPCnet</dc:creator>
  <cp:lastModifiedBy>jocagil</cp:lastModifiedBy>
  <cp:lastPrinted>2016-11-22T11:51:45Z</cp:lastPrinted>
  <dcterms:created xsi:type="dcterms:W3CDTF">2011-06-01T14:11:34Z</dcterms:created>
  <dcterms:modified xsi:type="dcterms:W3CDTF">2018-05-08T19:26:29Z</dcterms:modified>
</cp:coreProperties>
</file>