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18060" windowHeight="11640" activeTab="3"/>
  </bookViews>
  <sheets>
    <sheet name="MSCIW" sheetId="1" r:id="rId1"/>
    <sheet name="NMX" sheetId="2" r:id="rId2"/>
    <sheet name="FX" sheetId="3" r:id="rId3"/>
    <sheet name="Factors" sheetId="7" r:id="rId4"/>
  </sheets>
  <externalReferences>
    <externalReference r:id="rId5"/>
    <externalReference r:id="rId6"/>
  </externalReferences>
  <definedNames>
    <definedName name="_xlnm._FilterDatabase" localSheetId="1" hidden="1">NMX!$A$3:$M$41</definedName>
    <definedName name="_xlnm.Print_Area" localSheetId="3">Factors!$C$2:$N$108</definedName>
    <definedName name="_xlnm.Print_Area" localSheetId="0">MSCIW!$A$2:$M$104</definedName>
    <definedName name="_xlnm.Print_Area" localSheetId="1">NMX!$A$3:$M$41</definedName>
  </definedNames>
  <calcPr calcId="145621" calcMode="autoNoTable"/>
</workbook>
</file>

<file path=xl/calcChain.xml><?xml version="1.0" encoding="utf-8"?>
<calcChain xmlns="http://schemas.openxmlformats.org/spreadsheetml/2006/main">
  <c r="R2" i="2" l="1"/>
  <c r="I24" i="1" l="1"/>
  <c r="D63" i="7"/>
  <c r="C4" i="1"/>
  <c r="C39" i="1"/>
  <c r="C72" i="1"/>
  <c r="D56" i="7"/>
  <c r="C103" i="1"/>
  <c r="C96" i="1"/>
  <c r="C53" i="1"/>
  <c r="I5" i="1"/>
  <c r="C93" i="1"/>
  <c r="I14" i="1"/>
  <c r="I32" i="1"/>
  <c r="B14" i="2"/>
  <c r="D8" i="7"/>
  <c r="D87" i="7"/>
  <c r="C68" i="1"/>
  <c r="C58" i="1"/>
  <c r="B20" i="2"/>
  <c r="C44" i="1"/>
  <c r="D21" i="7"/>
  <c r="D94" i="7"/>
  <c r="B40" i="2"/>
  <c r="I31" i="2"/>
  <c r="C99" i="1"/>
  <c r="D49" i="7"/>
  <c r="C23" i="1"/>
  <c r="D57" i="7"/>
  <c r="I20" i="1"/>
  <c r="C61" i="1"/>
  <c r="C83" i="1"/>
  <c r="C36" i="1"/>
  <c r="D34" i="7"/>
  <c r="I29" i="2"/>
  <c r="D48" i="7"/>
  <c r="B22" i="2"/>
  <c r="I9" i="2"/>
  <c r="I4" i="2"/>
  <c r="D95" i="7"/>
  <c r="C22" i="1"/>
  <c r="I26" i="1"/>
  <c r="C73" i="1"/>
  <c r="D77" i="7"/>
  <c r="B15" i="2"/>
  <c r="B37" i="2"/>
  <c r="I15" i="1"/>
  <c r="C78" i="1"/>
  <c r="C17" i="1"/>
  <c r="D33" i="7"/>
  <c r="D106" i="7"/>
  <c r="I9" i="1"/>
  <c r="C8" i="1"/>
  <c r="D104" i="7"/>
  <c r="D47" i="7"/>
  <c r="I15" i="2"/>
  <c r="D100" i="7"/>
  <c r="D83" i="7"/>
  <c r="D28" i="7"/>
  <c r="B28" i="2"/>
  <c r="I36" i="1"/>
  <c r="C74" i="1"/>
  <c r="I7" i="2"/>
  <c r="D52" i="7"/>
  <c r="B5" i="2"/>
  <c r="B13" i="2"/>
  <c r="C81" i="1"/>
  <c r="B10" i="2"/>
  <c r="I17" i="1"/>
  <c r="D10" i="7"/>
  <c r="I10" i="2"/>
  <c r="C48" i="1"/>
  <c r="B34" i="2"/>
  <c r="I33" i="2"/>
  <c r="C50" i="1"/>
  <c r="I11" i="2"/>
  <c r="I30" i="2"/>
  <c r="I25" i="2"/>
  <c r="N2" i="2"/>
  <c r="C67" i="1"/>
  <c r="N20" i="2"/>
  <c r="D29" i="7"/>
  <c r="B9" i="2"/>
  <c r="I12" i="1"/>
  <c r="D42" i="7"/>
  <c r="I27" i="1"/>
  <c r="D40" i="7"/>
  <c r="B41" i="2"/>
  <c r="C52" i="1"/>
  <c r="C51" i="1"/>
  <c r="C89" i="1"/>
  <c r="C85" i="1"/>
  <c r="C26" i="1"/>
  <c r="B16" i="2"/>
  <c r="I34" i="2"/>
  <c r="D19" i="7"/>
  <c r="C45" i="1"/>
  <c r="D108" i="7"/>
  <c r="I20" i="2"/>
  <c r="D31" i="7"/>
  <c r="C98" i="1"/>
  <c r="I19" i="2"/>
  <c r="C90" i="1"/>
  <c r="I18" i="2"/>
  <c r="D37" i="7"/>
  <c r="C92" i="1"/>
  <c r="C32" i="1"/>
  <c r="D86" i="7"/>
  <c r="I23" i="1"/>
  <c r="C69" i="1"/>
  <c r="I14" i="2"/>
  <c r="D91" i="7"/>
  <c r="D20" i="7"/>
  <c r="C59" i="1"/>
  <c r="I29" i="1"/>
  <c r="C57" i="1"/>
  <c r="D44" i="7"/>
  <c r="I22" i="1"/>
  <c r="O3" i="7"/>
  <c r="C55" i="1"/>
  <c r="C10" i="1"/>
  <c r="I22" i="2"/>
  <c r="C43" i="1"/>
  <c r="I39" i="2"/>
  <c r="C6" i="1"/>
  <c r="D16" i="7"/>
  <c r="I30" i="1"/>
  <c r="D103" i="7"/>
  <c r="D60" i="7"/>
  <c r="C63" i="1"/>
  <c r="C66" i="1"/>
  <c r="D14" i="7"/>
  <c r="D6" i="7"/>
  <c r="I24" i="2"/>
  <c r="D101" i="7"/>
  <c r="C71" i="1"/>
  <c r="C104" i="1"/>
  <c r="C21" i="1"/>
  <c r="B38" i="2"/>
  <c r="O94" i="7"/>
  <c r="O5" i="7"/>
  <c r="O67" i="7"/>
  <c r="O85" i="7"/>
  <c r="O33" i="7"/>
  <c r="O65" i="7"/>
  <c r="D17" i="7"/>
  <c r="D88" i="7"/>
  <c r="B4" i="3"/>
  <c r="D74" i="7"/>
  <c r="D9" i="7"/>
  <c r="I7" i="1"/>
  <c r="B30" i="2"/>
  <c r="B31" i="2"/>
  <c r="B35" i="2"/>
  <c r="B9" i="3"/>
  <c r="D38" i="7"/>
  <c r="N2" i="1"/>
  <c r="C60" i="1"/>
  <c r="B18" i="2"/>
  <c r="N76" i="1"/>
  <c r="I8" i="1"/>
  <c r="C94" i="1"/>
  <c r="D41" i="7"/>
  <c r="B23" i="2"/>
  <c r="I11" i="1"/>
  <c r="I18" i="1"/>
  <c r="I5" i="2"/>
  <c r="O10" i="7"/>
  <c r="O15" i="7"/>
  <c r="O89" i="7"/>
  <c r="O76" i="7"/>
  <c r="O34" i="7"/>
  <c r="O66" i="7"/>
  <c r="N77" i="1"/>
  <c r="I35" i="1"/>
  <c r="D72" i="7"/>
  <c r="D84" i="7"/>
  <c r="I12" i="2"/>
  <c r="C70" i="1"/>
  <c r="D39" i="7"/>
  <c r="C29" i="1"/>
  <c r="C46" i="1"/>
  <c r="D93" i="7"/>
  <c r="C13" i="1"/>
  <c r="D61" i="7"/>
  <c r="D102" i="7"/>
  <c r="C42" i="1"/>
  <c r="C80" i="1"/>
  <c r="D79" i="7"/>
  <c r="D51" i="7"/>
  <c r="D15" i="7"/>
  <c r="D45" i="7"/>
  <c r="D35" i="7"/>
  <c r="C88" i="1"/>
  <c r="I37" i="1"/>
  <c r="C35" i="1"/>
  <c r="C41" i="1"/>
  <c r="C100" i="1"/>
  <c r="D70" i="7"/>
  <c r="C7" i="1"/>
  <c r="D53" i="7"/>
  <c r="I36" i="2"/>
  <c r="I38" i="2"/>
  <c r="C33" i="1"/>
  <c r="D18" i="7"/>
  <c r="D24" i="7"/>
  <c r="D55" i="7"/>
  <c r="D54" i="7"/>
  <c r="D81" i="7"/>
  <c r="D43" i="7"/>
  <c r="C82" i="1"/>
  <c r="D107" i="7"/>
  <c r="I31" i="1"/>
  <c r="B17" i="2"/>
  <c r="B27" i="2"/>
  <c r="C9" i="1"/>
  <c r="O22" i="7"/>
  <c r="C34" i="1"/>
  <c r="O86" i="7"/>
  <c r="O14" i="7"/>
  <c r="O43" i="7"/>
  <c r="D90" i="7"/>
  <c r="B8" i="2"/>
  <c r="D92" i="7"/>
  <c r="D23" i="7"/>
  <c r="C75" i="1"/>
  <c r="I23" i="2"/>
  <c r="C95" i="1"/>
  <c r="D99" i="7"/>
  <c r="I6" i="2"/>
  <c r="I40" i="2"/>
  <c r="O101" i="7"/>
  <c r="O21" i="7"/>
  <c r="O45" i="7"/>
  <c r="N38" i="1"/>
  <c r="B21" i="2"/>
  <c r="N9" i="2"/>
  <c r="N18" i="2"/>
  <c r="C97" i="1"/>
  <c r="C38" i="1"/>
  <c r="C87" i="1"/>
  <c r="O44" i="7"/>
  <c r="N97" i="1"/>
  <c r="D96" i="7"/>
  <c r="O75" i="7"/>
  <c r="N19" i="1"/>
  <c r="I17" i="2"/>
  <c r="O29" i="7"/>
  <c r="N93" i="1"/>
  <c r="N17" i="2"/>
  <c r="C25" i="1"/>
  <c r="B12" i="2"/>
  <c r="N88" i="1"/>
  <c r="N72" i="1"/>
  <c r="N26" i="2"/>
  <c r="O31" i="7"/>
  <c r="O7" i="7"/>
  <c r="N54" i="1"/>
  <c r="N83" i="1"/>
  <c r="B36" i="2"/>
  <c r="O103" i="7"/>
  <c r="O95" i="7"/>
  <c r="O40" i="7"/>
  <c r="I16" i="1"/>
  <c r="C31" i="1"/>
  <c r="C30" i="1"/>
  <c r="B25" i="2"/>
  <c r="D62" i="7"/>
  <c r="I26" i="2"/>
  <c r="D32" i="7"/>
  <c r="B24" i="2"/>
  <c r="C47" i="1"/>
  <c r="D50" i="7"/>
  <c r="C12" i="1"/>
  <c r="O96" i="7"/>
  <c r="O88" i="7"/>
  <c r="O32" i="7"/>
  <c r="O54" i="7"/>
  <c r="N90" i="1"/>
  <c r="N11" i="1"/>
  <c r="N62" i="1"/>
  <c r="N50" i="1"/>
  <c r="C102" i="1"/>
  <c r="N34" i="1"/>
  <c r="N29" i="2"/>
  <c r="N58" i="1"/>
  <c r="N79" i="1"/>
  <c r="I4" i="1"/>
  <c r="C20" i="1"/>
  <c r="I28" i="2"/>
  <c r="D59" i="7"/>
  <c r="C19" i="1"/>
  <c r="C56" i="1"/>
  <c r="O72" i="7"/>
  <c r="N36" i="1"/>
  <c r="N6" i="2"/>
  <c r="N21" i="2"/>
  <c r="D64" i="7"/>
  <c r="B5" i="3"/>
  <c r="C27" i="1"/>
  <c r="B11" i="2"/>
  <c r="D71" i="7"/>
  <c r="O69" i="7"/>
  <c r="O55" i="7"/>
  <c r="N35" i="1"/>
  <c r="N34" i="2"/>
  <c r="I34" i="1"/>
  <c r="I33" i="1"/>
  <c r="D30" i="7"/>
  <c r="D65" i="7"/>
  <c r="D73" i="7"/>
  <c r="O102" i="7"/>
  <c r="O59" i="7"/>
  <c r="N102" i="1"/>
  <c r="N94" i="1"/>
  <c r="N15" i="1"/>
  <c r="I35" i="2"/>
  <c r="O71" i="7"/>
  <c r="O30" i="7"/>
  <c r="O36" i="7"/>
  <c r="D58" i="7"/>
  <c r="C5" i="1"/>
  <c r="D69" i="7"/>
  <c r="I41" i="2"/>
  <c r="I10" i="1"/>
  <c r="C101" i="1"/>
  <c r="D98" i="7"/>
  <c r="N27" i="1"/>
  <c r="B6" i="3"/>
  <c r="D75" i="7"/>
  <c r="B32" i="2"/>
  <c r="O104" i="7"/>
  <c r="O107" i="7"/>
  <c r="O48" i="7"/>
  <c r="O46" i="7"/>
  <c r="N85" i="1"/>
  <c r="N5" i="1"/>
  <c r="N66" i="1"/>
  <c r="C64" i="1"/>
  <c r="O97" i="7"/>
  <c r="N68" i="1"/>
  <c r="N31" i="2"/>
  <c r="N35" i="2"/>
  <c r="N12" i="1"/>
  <c r="B39" i="2"/>
  <c r="D46" i="7"/>
  <c r="D66" i="7"/>
  <c r="C84" i="1"/>
  <c r="D12" i="7"/>
  <c r="O18" i="7"/>
  <c r="O38" i="7"/>
  <c r="N24" i="1"/>
  <c r="N19" i="2"/>
  <c r="N36" i="2"/>
  <c r="C40" i="1"/>
  <c r="O9" i="7"/>
  <c r="C76" i="1"/>
  <c r="B4" i="2"/>
  <c r="D80" i="7"/>
  <c r="O77" i="7"/>
  <c r="O56" i="7"/>
  <c r="N16" i="1"/>
  <c r="N14" i="2"/>
  <c r="C14" i="1"/>
  <c r="D78" i="7"/>
  <c r="L2" i="3"/>
  <c r="D11" i="7"/>
  <c r="D105" i="7"/>
  <c r="O98" i="7"/>
  <c r="N45" i="1"/>
  <c r="N67" i="1"/>
  <c r="I13" i="2"/>
  <c r="O73" i="7"/>
  <c r="O63" i="7"/>
  <c r="O26" i="7"/>
  <c r="B7" i="3"/>
  <c r="B33" i="2"/>
  <c r="C28" i="1"/>
  <c r="I13" i="1"/>
  <c r="C91" i="1"/>
  <c r="I6" i="1"/>
  <c r="C15" i="1"/>
  <c r="D13" i="7"/>
  <c r="N21" i="1"/>
  <c r="D25" i="7"/>
  <c r="O91" i="7"/>
  <c r="O108" i="7"/>
  <c r="O19" i="7"/>
  <c r="O64" i="7"/>
  <c r="O39" i="7"/>
  <c r="N29" i="1"/>
  <c r="N48" i="1"/>
  <c r="N30" i="1"/>
  <c r="D4" i="7"/>
  <c r="N80" i="1"/>
  <c r="N27" i="2"/>
  <c r="N89" i="1"/>
  <c r="N40" i="2"/>
  <c r="N39" i="2"/>
  <c r="D26" i="7"/>
  <c r="B29" i="2"/>
  <c r="C54" i="1"/>
  <c r="C79" i="1"/>
  <c r="C37" i="1"/>
  <c r="O74" i="7"/>
  <c r="O49" i="7"/>
  <c r="N63" i="1"/>
  <c r="N40" i="1"/>
  <c r="N25" i="2"/>
  <c r="I37" i="2"/>
  <c r="I8" i="2"/>
  <c r="N22" i="1"/>
  <c r="I21" i="2"/>
  <c r="D5" i="7"/>
  <c r="O12" i="7"/>
  <c r="O58" i="7"/>
  <c r="N47" i="1"/>
  <c r="D27" i="7"/>
  <c r="D68" i="7"/>
  <c r="C16" i="1"/>
  <c r="D89" i="7"/>
  <c r="B6" i="2"/>
  <c r="I25" i="1"/>
  <c r="O87" i="7"/>
  <c r="N9" i="1"/>
  <c r="N78" i="1"/>
  <c r="N46" i="1"/>
  <c r="N7" i="2"/>
  <c r="N22" i="2"/>
  <c r="N10" i="2"/>
  <c r="D82" i="7"/>
  <c r="C24" i="1"/>
  <c r="D36" i="7"/>
  <c r="D22" i="7"/>
  <c r="O17" i="7"/>
  <c r="N60" i="1"/>
  <c r="N6" i="1"/>
  <c r="N12" i="2"/>
  <c r="N37" i="2"/>
  <c r="N42" i="1"/>
  <c r="N32" i="2"/>
  <c r="N23" i="2"/>
  <c r="O27" i="7"/>
  <c r="O42" i="7"/>
  <c r="O28" i="7"/>
  <c r="O100" i="7"/>
  <c r="O81" i="7"/>
  <c r="O99" i="7"/>
  <c r="N26" i="1"/>
  <c r="N75" i="1"/>
  <c r="N103" i="1"/>
  <c r="N25" i="1"/>
  <c r="N57" i="1"/>
  <c r="N101" i="1"/>
  <c r="N41" i="1"/>
  <c r="N104" i="1"/>
  <c r="N69" i="1"/>
  <c r="L6" i="3"/>
  <c r="B19" i="2"/>
  <c r="O106" i="7"/>
  <c r="O57" i="7"/>
  <c r="N65" i="1"/>
  <c r="N55" i="1"/>
  <c r="N10" i="1"/>
  <c r="N37" i="1"/>
  <c r="N15" i="2"/>
  <c r="C86" i="1"/>
  <c r="N81" i="1"/>
  <c r="O4" i="7"/>
  <c r="N17" i="1"/>
  <c r="I27" i="2"/>
  <c r="I19" i="1"/>
  <c r="D76" i="7"/>
  <c r="D7" i="7"/>
  <c r="I16" i="2"/>
  <c r="N52" i="1"/>
  <c r="C65" i="1"/>
  <c r="D97" i="7"/>
  <c r="C62" i="1"/>
  <c r="B8" i="3"/>
  <c r="O23" i="7"/>
  <c r="N56" i="1"/>
  <c r="N32" i="1"/>
  <c r="N13" i="2"/>
  <c r="D67" i="7"/>
  <c r="C77" i="1"/>
  <c r="I28" i="1"/>
  <c r="O93" i="7"/>
  <c r="N84" i="1"/>
  <c r="N5" i="2"/>
  <c r="N33" i="2"/>
  <c r="N13" i="1"/>
  <c r="O62" i="7"/>
  <c r="O82" i="7"/>
  <c r="O24" i="7"/>
  <c r="O92" i="7"/>
  <c r="N91" i="1"/>
  <c r="N96" i="1"/>
  <c r="O11" i="7"/>
  <c r="N82" i="1"/>
  <c r="N86" i="1"/>
  <c r="C49" i="1"/>
  <c r="O80" i="7"/>
  <c r="N87" i="1"/>
  <c r="O60" i="7"/>
  <c r="N99" i="1"/>
  <c r="N11" i="2"/>
  <c r="C18" i="1"/>
  <c r="I32" i="2"/>
  <c r="N8" i="1"/>
  <c r="N31" i="1"/>
  <c r="N24" i="2"/>
  <c r="O61" i="7"/>
  <c r="O90" i="7"/>
  <c r="N20" i="1"/>
  <c r="N16" i="2"/>
  <c r="C11" i="1"/>
  <c r="I21" i="1"/>
  <c r="O13" i="7"/>
  <c r="N73" i="1"/>
  <c r="N4" i="2"/>
  <c r="N28" i="2"/>
  <c r="O50" i="7"/>
  <c r="O41" i="7"/>
  <c r="O68" i="7"/>
  <c r="O105" i="7"/>
  <c r="N49" i="1"/>
  <c r="N100" i="1"/>
  <c r="N14" i="1"/>
  <c r="N51" i="1"/>
  <c r="N23" i="1"/>
  <c r="L7" i="3"/>
  <c r="N98" i="1"/>
  <c r="N30" i="2"/>
  <c r="B7" i="2"/>
  <c r="D85" i="7"/>
  <c r="O37" i="7"/>
  <c r="N39" i="1"/>
  <c r="N28" i="1"/>
  <c r="N33" i="1"/>
  <c r="O25" i="7"/>
  <c r="O20" i="7"/>
  <c r="O70" i="7"/>
  <c r="N43" i="1"/>
  <c r="N70" i="1"/>
  <c r="N18" i="1"/>
  <c r="N64" i="1"/>
  <c r="N71" i="1"/>
  <c r="N95" i="1"/>
  <c r="L4" i="3"/>
  <c r="L9" i="3"/>
  <c r="N38" i="2"/>
  <c r="B26" i="2"/>
  <c r="O35" i="7"/>
  <c r="L8" i="3"/>
  <c r="N7" i="1"/>
  <c r="N8" i="2"/>
  <c r="O52" i="7"/>
  <c r="N53" i="1"/>
  <c r="N4" i="1"/>
  <c r="N74" i="1"/>
  <c r="N61" i="1"/>
  <c r="N44" i="1"/>
  <c r="N41" i="2"/>
  <c r="O84" i="7"/>
  <c r="N92" i="1"/>
  <c r="L5" i="3"/>
  <c r="O79" i="7"/>
  <c r="O51" i="7"/>
  <c r="O53" i="7"/>
  <c r="O47" i="7"/>
  <c r="O6" i="7"/>
  <c r="O8" i="7"/>
  <c r="O78" i="7"/>
  <c r="O16" i="7"/>
  <c r="O83" i="7"/>
  <c r="N59" i="1"/>
  <c r="M2" i="3" l="1"/>
  <c r="N2" i="3"/>
  <c r="O2" i="3"/>
  <c r="P2" i="3"/>
  <c r="P2" i="1"/>
  <c r="C2" i="1"/>
  <c r="Q2" i="1"/>
  <c r="O2" i="1"/>
  <c r="R2" i="1"/>
  <c r="T3" i="7"/>
  <c r="C2" i="7"/>
  <c r="Q3" i="7" s="1"/>
  <c r="R3" i="7"/>
  <c r="P3" i="7"/>
  <c r="S3" i="7"/>
  <c r="P2" i="2"/>
  <c r="Q2" i="2"/>
  <c r="O2" i="2"/>
  <c r="S2" i="2"/>
  <c r="M6" i="3"/>
  <c r="M5" i="3"/>
  <c r="M8" i="3"/>
  <c r="M4" i="3"/>
  <c r="M9" i="3"/>
  <c r="M7" i="3"/>
  <c r="N4" i="3"/>
  <c r="N7" i="3"/>
  <c r="N9" i="3"/>
  <c r="N6" i="3"/>
  <c r="N8" i="3"/>
  <c r="N5" i="3"/>
  <c r="O7" i="3"/>
  <c r="O9" i="3"/>
  <c r="O4" i="3"/>
  <c r="O8" i="3"/>
  <c r="O5" i="3"/>
  <c r="O6" i="3"/>
  <c r="P9" i="3"/>
  <c r="P6" i="3"/>
  <c r="P8" i="3"/>
  <c r="P5" i="3"/>
  <c r="P4" i="3"/>
  <c r="P7" i="3"/>
  <c r="O43" i="1"/>
  <c r="O4" i="1"/>
  <c r="O57" i="1"/>
  <c r="O93" i="1"/>
  <c r="O99" i="1"/>
  <c r="O44" i="1"/>
  <c r="O50" i="1"/>
  <c r="O104" i="1"/>
  <c r="O91" i="1"/>
  <c r="O15" i="1"/>
  <c r="O88" i="1"/>
  <c r="O71" i="1"/>
  <c r="O49" i="1"/>
  <c r="O42" i="1"/>
  <c r="O101" i="1"/>
  <c r="O73" i="1"/>
  <c r="O47" i="1"/>
  <c r="O46" i="1"/>
  <c r="O39" i="1"/>
  <c r="O98" i="1"/>
  <c r="O12" i="1"/>
  <c r="O68" i="1"/>
  <c r="O25" i="1"/>
  <c r="O10" i="1"/>
  <c r="O65" i="1"/>
  <c r="O32" i="1"/>
  <c r="O86" i="1"/>
  <c r="O40" i="1"/>
  <c r="O27" i="1"/>
  <c r="O19" i="1"/>
  <c r="O28" i="1"/>
  <c r="O11" i="1"/>
  <c r="O22" i="1"/>
  <c r="O67" i="1"/>
  <c r="O37" i="1"/>
  <c r="O33" i="1"/>
  <c r="O56" i="1"/>
  <c r="O60" i="1"/>
  <c r="O79" i="1"/>
  <c r="O20" i="1"/>
  <c r="O87" i="1"/>
  <c r="O45" i="1"/>
  <c r="O61" i="1"/>
  <c r="O30" i="1"/>
  <c r="O29" i="1"/>
  <c r="O66" i="1"/>
  <c r="O83" i="1"/>
  <c r="O62" i="1"/>
  <c r="O102" i="1"/>
  <c r="O38" i="1"/>
  <c r="O103" i="1"/>
  <c r="O70" i="1"/>
  <c r="O97" i="1"/>
  <c r="O80" i="1"/>
  <c r="O13" i="1"/>
  <c r="O54" i="1"/>
  <c r="O9" i="1"/>
  <c r="O96" i="1"/>
  <c r="O41" i="1"/>
  <c r="O72" i="1"/>
  <c r="O5" i="1"/>
  <c r="O7" i="1"/>
  <c r="O52" i="1"/>
  <c r="O64" i="1"/>
  <c r="O8" i="1"/>
  <c r="O16" i="1"/>
  <c r="O14" i="1"/>
  <c r="O51" i="1"/>
  <c r="O26" i="1"/>
  <c r="O85" i="1"/>
  <c r="O55" i="1"/>
  <c r="O89" i="1"/>
  <c r="O84" i="1"/>
  <c r="O31" i="1"/>
  <c r="O18" i="1"/>
  <c r="O76" i="1"/>
  <c r="O53" i="1"/>
  <c r="O77" i="1"/>
  <c r="O36" i="1"/>
  <c r="O78" i="1"/>
  <c r="O100" i="1"/>
  <c r="O48" i="1"/>
  <c r="O90" i="1"/>
  <c r="O21" i="1"/>
  <c r="O75" i="1"/>
  <c r="O23" i="1"/>
  <c r="O58" i="1"/>
  <c r="O6" i="1"/>
  <c r="O63" i="1"/>
  <c r="O34" i="1"/>
  <c r="O94" i="1"/>
  <c r="O24" i="1"/>
  <c r="O82" i="1"/>
  <c r="O92" i="1"/>
  <c r="O81" i="1"/>
  <c r="O35" i="1"/>
  <c r="O95" i="1"/>
  <c r="O59" i="1"/>
  <c r="O74" i="1"/>
  <c r="O17" i="1"/>
  <c r="O69" i="1"/>
  <c r="T49" i="7"/>
  <c r="T78" i="7"/>
  <c r="T59" i="7"/>
  <c r="T22" i="7"/>
  <c r="T12" i="7"/>
  <c r="T34" i="7"/>
  <c r="T32" i="7"/>
  <c r="T56" i="7"/>
  <c r="T67" i="7"/>
  <c r="T23" i="7"/>
  <c r="T90" i="7"/>
  <c r="T92" i="7"/>
  <c r="T85" i="7"/>
  <c r="T68" i="7"/>
  <c r="T31" i="7"/>
  <c r="T54" i="7"/>
  <c r="T25" i="7"/>
  <c r="T19" i="7"/>
  <c r="T8" i="7"/>
  <c r="T77" i="7"/>
  <c r="T42" i="7"/>
  <c r="T20" i="7"/>
  <c r="T76" i="7"/>
  <c r="T47" i="7"/>
  <c r="T103" i="7"/>
  <c r="T96" i="7"/>
  <c r="T33" i="7"/>
  <c r="T58" i="7"/>
  <c r="T6" i="7"/>
  <c r="T107" i="7"/>
  <c r="T52" i="7"/>
  <c r="T104" i="7"/>
  <c r="T13" i="7"/>
  <c r="T45" i="7"/>
  <c r="T80" i="7"/>
  <c r="T94" i="7"/>
  <c r="T39" i="7"/>
  <c r="T82" i="7"/>
  <c r="T86" i="7"/>
  <c r="T93" i="7"/>
  <c r="T29" i="7"/>
  <c r="T7" i="7"/>
  <c r="T79" i="7"/>
  <c r="T106" i="7"/>
  <c r="T44" i="7"/>
  <c r="T74" i="7"/>
  <c r="T9" i="7"/>
  <c r="T4" i="7"/>
  <c r="T91" i="7"/>
  <c r="T43" i="7"/>
  <c r="T38" i="7"/>
  <c r="T53" i="7"/>
  <c r="T18" i="7"/>
  <c r="T75" i="7"/>
  <c r="T28" i="7"/>
  <c r="T61" i="7"/>
  <c r="T102" i="7"/>
  <c r="T30" i="7"/>
  <c r="T64" i="7"/>
  <c r="T16" i="7"/>
  <c r="T84" i="7"/>
  <c r="T65" i="7"/>
  <c r="T100" i="7"/>
  <c r="T97" i="7"/>
  <c r="T37" i="7"/>
  <c r="T36" i="7"/>
  <c r="T15" i="7"/>
  <c r="T89" i="7"/>
  <c r="T46" i="7"/>
  <c r="T101" i="7"/>
  <c r="T95" i="7"/>
  <c r="T10" i="7"/>
  <c r="T73" i="7"/>
  <c r="T63" i="7"/>
  <c r="T51" i="7"/>
  <c r="T105" i="7"/>
  <c r="T72" i="7"/>
  <c r="T99" i="7"/>
  <c r="T41" i="7"/>
  <c r="T88" i="7"/>
  <c r="T40" i="7"/>
  <c r="T98" i="7"/>
  <c r="T108" i="7"/>
  <c r="T11" i="7"/>
  <c r="T71" i="7"/>
  <c r="T26" i="7"/>
  <c r="T48" i="7"/>
  <c r="T66" i="7"/>
  <c r="T14" i="7"/>
  <c r="T21" i="7"/>
  <c r="T27" i="7"/>
  <c r="T70" i="7"/>
  <c r="T5" i="7"/>
  <c r="T57" i="7"/>
  <c r="T55" i="7"/>
  <c r="T83" i="7"/>
  <c r="T81" i="7"/>
  <c r="T50" i="7"/>
  <c r="T69" i="7"/>
  <c r="T24" i="7"/>
  <c r="T35" i="7"/>
  <c r="T60" i="7"/>
  <c r="T87" i="7"/>
  <c r="T17" i="7"/>
  <c r="T62" i="7"/>
  <c r="S82" i="7"/>
  <c r="S14" i="7"/>
  <c r="S46" i="7"/>
  <c r="S11" i="7"/>
  <c r="S26" i="7"/>
  <c r="S72" i="7"/>
  <c r="S83" i="7"/>
  <c r="S77" i="7"/>
  <c r="S22" i="7"/>
  <c r="S49" i="7"/>
  <c r="S19" i="7"/>
  <c r="S17" i="7"/>
  <c r="S91" i="7"/>
  <c r="S27" i="7"/>
  <c r="S65" i="7"/>
  <c r="S44" i="7"/>
  <c r="S63" i="7"/>
  <c r="S80" i="7"/>
  <c r="S79" i="7"/>
  <c r="S20" i="7"/>
  <c r="S95" i="7"/>
  <c r="S39" i="7"/>
  <c r="S57" i="7"/>
  <c r="S70" i="7"/>
  <c r="S12" i="7"/>
  <c r="S67" i="7"/>
  <c r="S101" i="7"/>
  <c r="S38" i="7"/>
  <c r="S62" i="7"/>
  <c r="S31" i="7"/>
  <c r="S15" i="7"/>
  <c r="S9" i="7"/>
  <c r="S74" i="7"/>
  <c r="S85" i="7"/>
  <c r="S32" i="7"/>
  <c r="S54" i="7"/>
  <c r="S69" i="7"/>
  <c r="S50" i="7"/>
  <c r="S8" i="7"/>
  <c r="S34" i="7"/>
  <c r="S45" i="7"/>
  <c r="S93" i="7"/>
  <c r="S52" i="7"/>
  <c r="S76" i="7"/>
  <c r="S43" i="7"/>
  <c r="S81" i="7"/>
  <c r="S87" i="7"/>
  <c r="S98" i="7"/>
  <c r="S5" i="7"/>
  <c r="S37" i="7"/>
  <c r="S55" i="7"/>
  <c r="S86" i="7"/>
  <c r="S88" i="7"/>
  <c r="S104" i="7"/>
  <c r="S96" i="7"/>
  <c r="S36" i="7"/>
  <c r="S60" i="7"/>
  <c r="S16" i="7"/>
  <c r="S4" i="7"/>
  <c r="S99" i="7"/>
  <c r="S78" i="7"/>
  <c r="S13" i="7"/>
  <c r="S58" i="7"/>
  <c r="S29" i="7"/>
  <c r="S48" i="7"/>
  <c r="S71" i="7"/>
  <c r="S23" i="7"/>
  <c r="S103" i="7"/>
  <c r="S33" i="7"/>
  <c r="S56" i="7"/>
  <c r="S28" i="7"/>
  <c r="S7" i="7"/>
  <c r="S89" i="7"/>
  <c r="S105" i="7"/>
  <c r="S66" i="7"/>
  <c r="S90" i="7"/>
  <c r="S25" i="7"/>
  <c r="S84" i="7"/>
  <c r="S61" i="7"/>
  <c r="S75" i="7"/>
  <c r="S21" i="7"/>
  <c r="S108" i="7"/>
  <c r="S35" i="7"/>
  <c r="S59" i="7"/>
  <c r="S30" i="7"/>
  <c r="S24" i="7"/>
  <c r="S97" i="7"/>
  <c r="S73" i="7"/>
  <c r="S102" i="7"/>
  <c r="S51" i="7"/>
  <c r="S68" i="7"/>
  <c r="S47" i="7"/>
  <c r="S6" i="7"/>
  <c r="S92" i="7"/>
  <c r="S94" i="7"/>
  <c r="S40" i="7"/>
  <c r="S18" i="7"/>
  <c r="S53" i="7"/>
  <c r="S107" i="7"/>
  <c r="S106" i="7"/>
  <c r="S10" i="7"/>
  <c r="S100" i="7"/>
  <c r="S41" i="7"/>
  <c r="S64" i="7"/>
  <c r="S42" i="7"/>
  <c r="P15" i="2"/>
  <c r="P31" i="2"/>
  <c r="P8" i="2"/>
  <c r="P24" i="2"/>
  <c r="P40" i="2"/>
  <c r="P17" i="2"/>
  <c r="P33" i="2"/>
  <c r="P10" i="2"/>
  <c r="P26" i="2"/>
  <c r="P19" i="2"/>
  <c r="P35" i="2"/>
  <c r="P12" i="2"/>
  <c r="P28" i="2"/>
  <c r="P5" i="2"/>
  <c r="P21" i="2"/>
  <c r="P37" i="2"/>
  <c r="P14" i="2"/>
  <c r="P30" i="2"/>
  <c r="P7" i="2"/>
  <c r="P23" i="2"/>
  <c r="P39" i="2"/>
  <c r="P16" i="2"/>
  <c r="P32" i="2"/>
  <c r="P9" i="2"/>
  <c r="P25" i="2"/>
  <c r="P41" i="2"/>
  <c r="P18" i="2"/>
  <c r="P34" i="2"/>
  <c r="P11" i="2"/>
  <c r="P27" i="2"/>
  <c r="P4" i="2"/>
  <c r="P20" i="2"/>
  <c r="P36" i="2"/>
  <c r="P13" i="2"/>
  <c r="P29" i="2"/>
  <c r="P6" i="2"/>
  <c r="P22" i="2"/>
  <c r="P38" i="2"/>
  <c r="S11" i="2"/>
  <c r="S12" i="2"/>
  <c r="S9" i="2"/>
  <c r="S17" i="2"/>
  <c r="S32" i="2"/>
  <c r="S30" i="2"/>
  <c r="S29" i="2"/>
  <c r="S34" i="2"/>
  <c r="S22" i="2"/>
  <c r="S40" i="2"/>
  <c r="S27" i="2"/>
  <c r="S38" i="2"/>
  <c r="S23" i="2"/>
  <c r="S20" i="2"/>
  <c r="S39" i="2"/>
  <c r="S6" i="2"/>
  <c r="S21" i="2"/>
  <c r="S28" i="2"/>
  <c r="S15" i="2"/>
  <c r="S25" i="2"/>
  <c r="S41" i="2"/>
  <c r="S16" i="2"/>
  <c r="S14" i="2"/>
  <c r="S10" i="2"/>
  <c r="S33" i="2"/>
  <c r="S36" i="2"/>
  <c r="S18" i="2"/>
  <c r="S8" i="2"/>
  <c r="S26" i="2"/>
  <c r="S7" i="2"/>
  <c r="S35" i="2"/>
  <c r="S31" i="2"/>
  <c r="S4" i="2"/>
  <c r="S19" i="2"/>
  <c r="S37" i="2"/>
  <c r="S5" i="2"/>
  <c r="S24" i="2"/>
  <c r="S13" i="2"/>
  <c r="P43" i="1"/>
  <c r="P61" i="1"/>
  <c r="P10" i="1"/>
  <c r="P66" i="1"/>
  <c r="P97" i="1"/>
  <c r="P83" i="1"/>
  <c r="P84" i="1"/>
  <c r="P79" i="1"/>
  <c r="P53" i="1"/>
  <c r="P87" i="1"/>
  <c r="P19" i="1"/>
  <c r="P35" i="1"/>
  <c r="P85" i="1"/>
  <c r="P8" i="1"/>
  <c r="P4" i="1"/>
  <c r="P39" i="1"/>
  <c r="P28" i="1"/>
  <c r="P20" i="1"/>
  <c r="P69" i="1"/>
  <c r="P23" i="1"/>
  <c r="P104" i="1"/>
  <c r="P70" i="1"/>
  <c r="P51" i="1"/>
  <c r="P90" i="1"/>
  <c r="P38" i="1"/>
  <c r="P21" i="1"/>
  <c r="P47" i="1"/>
  <c r="P64" i="1"/>
  <c r="P12" i="1"/>
  <c r="P37" i="1"/>
  <c r="P88" i="1"/>
  <c r="P5" i="1"/>
  <c r="P60" i="1"/>
  <c r="P49" i="1"/>
  <c r="P63" i="1"/>
  <c r="P52" i="1"/>
  <c r="P34" i="1"/>
  <c r="P82" i="1"/>
  <c r="P36" i="1"/>
  <c r="P26" i="1"/>
  <c r="P32" i="1"/>
  <c r="P91" i="1"/>
  <c r="P16" i="1"/>
  <c r="P7" i="1"/>
  <c r="P41" i="1"/>
  <c r="P22" i="1"/>
  <c r="P48" i="1"/>
  <c r="P27" i="1"/>
  <c r="P98" i="1"/>
  <c r="P50" i="1"/>
  <c r="P15" i="1"/>
  <c r="P99" i="1"/>
  <c r="P54" i="1"/>
  <c r="P100" i="1"/>
  <c r="P102" i="1"/>
  <c r="P76" i="1"/>
  <c r="P40" i="1"/>
  <c r="P96" i="1"/>
  <c r="P74" i="1"/>
  <c r="P81" i="1"/>
  <c r="P42" i="1"/>
  <c r="P89" i="1"/>
  <c r="P65" i="1"/>
  <c r="P57" i="1"/>
  <c r="P77" i="1"/>
  <c r="P86" i="1"/>
  <c r="P67" i="1"/>
  <c r="P33" i="1"/>
  <c r="P59" i="1"/>
  <c r="P29" i="1"/>
  <c r="P17" i="1"/>
  <c r="P46" i="1"/>
  <c r="P45" i="1"/>
  <c r="P62" i="1"/>
  <c r="P80" i="1"/>
  <c r="P75" i="1"/>
  <c r="P95" i="1"/>
  <c r="P31" i="1"/>
  <c r="P14" i="1"/>
  <c r="P101" i="1"/>
  <c r="P103" i="1"/>
  <c r="P13" i="1"/>
  <c r="P25" i="1"/>
  <c r="P9" i="1"/>
  <c r="P92" i="1"/>
  <c r="P55" i="1"/>
  <c r="P11" i="1"/>
  <c r="P72" i="1"/>
  <c r="P94" i="1"/>
  <c r="P58" i="1"/>
  <c r="P56" i="1"/>
  <c r="P44" i="1"/>
  <c r="P30" i="1"/>
  <c r="P93" i="1"/>
  <c r="P6" i="1"/>
  <c r="P24" i="1"/>
  <c r="P78" i="1"/>
  <c r="P18" i="1"/>
  <c r="P71" i="1"/>
  <c r="P73" i="1"/>
  <c r="P68" i="1"/>
  <c r="R39" i="1"/>
  <c r="R16" i="1"/>
  <c r="R63" i="1"/>
  <c r="R57" i="1"/>
  <c r="R87" i="1"/>
  <c r="R95" i="1"/>
  <c r="R20" i="1"/>
  <c r="R73" i="1"/>
  <c r="R45" i="1"/>
  <c r="R90" i="1"/>
  <c r="R80" i="1"/>
  <c r="R14" i="1"/>
  <c r="R81" i="1"/>
  <c r="R79" i="1"/>
  <c r="R13" i="1"/>
  <c r="R84" i="1"/>
  <c r="R62" i="1"/>
  <c r="R70" i="1"/>
  <c r="R76" i="1"/>
  <c r="R86" i="1"/>
  <c r="R77" i="1"/>
  <c r="R100" i="1"/>
  <c r="R41" i="1"/>
  <c r="R51" i="1"/>
  <c r="R46" i="1"/>
  <c r="R85" i="1"/>
  <c r="R32" i="1"/>
  <c r="R67" i="1"/>
  <c r="R7" i="1"/>
  <c r="R104" i="1"/>
  <c r="R68" i="1"/>
  <c r="R36" i="1"/>
  <c r="R66" i="1"/>
  <c r="R53" i="1"/>
  <c r="R34" i="1"/>
  <c r="R93" i="1"/>
  <c r="R54" i="1"/>
  <c r="R29" i="1"/>
  <c r="R21" i="1"/>
  <c r="R26" i="1"/>
  <c r="R22" i="1"/>
  <c r="R69" i="1"/>
  <c r="R58" i="1"/>
  <c r="R48" i="1"/>
  <c r="R52" i="1"/>
  <c r="R4" i="1"/>
  <c r="R101" i="1"/>
  <c r="R60" i="1"/>
  <c r="R23" i="1"/>
  <c r="R64" i="1"/>
  <c r="R12" i="1"/>
  <c r="R94" i="1"/>
  <c r="R61" i="1"/>
  <c r="R19" i="1"/>
  <c r="R71" i="1"/>
  <c r="R43" i="1"/>
  <c r="R5" i="1"/>
  <c r="R88" i="1"/>
  <c r="R50" i="1"/>
  <c r="R38" i="1"/>
  <c r="R40" i="1"/>
  <c r="R18" i="1"/>
  <c r="R96" i="1"/>
  <c r="R99" i="1"/>
  <c r="R74" i="1"/>
  <c r="R9" i="1"/>
  <c r="R89" i="1"/>
  <c r="R35" i="1"/>
  <c r="R102" i="1"/>
  <c r="R10" i="1"/>
  <c r="R8" i="1"/>
  <c r="R27" i="1"/>
  <c r="R15" i="1"/>
  <c r="R28" i="1"/>
  <c r="R49" i="1"/>
  <c r="R17" i="1"/>
  <c r="R97" i="1"/>
  <c r="R91" i="1"/>
  <c r="R103" i="1"/>
  <c r="R92" i="1"/>
  <c r="R33" i="1"/>
  <c r="R98" i="1"/>
  <c r="R82" i="1"/>
  <c r="R24" i="1"/>
  <c r="R42" i="1"/>
  <c r="R75" i="1"/>
  <c r="R56" i="1"/>
  <c r="R37" i="1"/>
  <c r="R65" i="1"/>
  <c r="R72" i="1"/>
  <c r="R59" i="1"/>
  <c r="R47" i="1"/>
  <c r="R78" i="1"/>
  <c r="R11" i="1"/>
  <c r="R55" i="1"/>
  <c r="R31" i="1"/>
  <c r="R83" i="1"/>
  <c r="R6" i="1"/>
  <c r="R25" i="1"/>
  <c r="R30" i="1"/>
  <c r="R44" i="1"/>
  <c r="Q25" i="7"/>
  <c r="Q41" i="7"/>
  <c r="Q57" i="7"/>
  <c r="Q73" i="7"/>
  <c r="Q89" i="7"/>
  <c r="Q105" i="7"/>
  <c r="Q18" i="7"/>
  <c r="Q34" i="7"/>
  <c r="Q50" i="7"/>
  <c r="Q66" i="7"/>
  <c r="Q82" i="7"/>
  <c r="Q98" i="7"/>
  <c r="Q11" i="7"/>
  <c r="Q47" i="7"/>
  <c r="Q63" i="7"/>
  <c r="Q79" i="7"/>
  <c r="Q95" i="7"/>
  <c r="Q5" i="7"/>
  <c r="Q31" i="7"/>
  <c r="Q8" i="7"/>
  <c r="Q24" i="7"/>
  <c r="Q40" i="7"/>
  <c r="Q56" i="7"/>
  <c r="Q72" i="7"/>
  <c r="Q88" i="7"/>
  <c r="Q104" i="7"/>
  <c r="Q9" i="7"/>
  <c r="Q29" i="7"/>
  <c r="Q45" i="7"/>
  <c r="Q61" i="7"/>
  <c r="Q77" i="7"/>
  <c r="Q93" i="7"/>
  <c r="Q6" i="7"/>
  <c r="Q22" i="7"/>
  <c r="Q38" i="7"/>
  <c r="Q54" i="7"/>
  <c r="Q70" i="7"/>
  <c r="Q86" i="7"/>
  <c r="Q102" i="7"/>
  <c r="Q19" i="7"/>
  <c r="Q51" i="7"/>
  <c r="Q67" i="7"/>
  <c r="Q83" i="7"/>
  <c r="Q99" i="7"/>
  <c r="Q7" i="7"/>
  <c r="Q35" i="7"/>
  <c r="Q12" i="7"/>
  <c r="Q28" i="7"/>
  <c r="Q44" i="7"/>
  <c r="Q60" i="7"/>
  <c r="Q76" i="7"/>
  <c r="Q92" i="7"/>
  <c r="Q108" i="7"/>
  <c r="Q17" i="7"/>
  <c r="Q33" i="7"/>
  <c r="Q49" i="7"/>
  <c r="Q65" i="7"/>
  <c r="Q81" i="7"/>
  <c r="Q97" i="7"/>
  <c r="Q10" i="7"/>
  <c r="Q26" i="7"/>
  <c r="Q42" i="7"/>
  <c r="Q58" i="7"/>
  <c r="Q74" i="7"/>
  <c r="Q90" i="7"/>
  <c r="Q106" i="7"/>
  <c r="Q27" i="7"/>
  <c r="Q55" i="7"/>
  <c r="Q71" i="7"/>
  <c r="Q87" i="7"/>
  <c r="Q103" i="7"/>
  <c r="Q15" i="7"/>
  <c r="Q43" i="7"/>
  <c r="Q16" i="7"/>
  <c r="Q32" i="7"/>
  <c r="Q48" i="7"/>
  <c r="Q64" i="7"/>
  <c r="Q80" i="7"/>
  <c r="Q96" i="7"/>
  <c r="Q21" i="7"/>
  <c r="Q37" i="7"/>
  <c r="Q53" i="7"/>
  <c r="Q69" i="7"/>
  <c r="Q85" i="7"/>
  <c r="Q101" i="7"/>
  <c r="Q14" i="7"/>
  <c r="Q30" i="7"/>
  <c r="Q46" i="7"/>
  <c r="Q62" i="7"/>
  <c r="Q78" i="7"/>
  <c r="Q94" i="7"/>
  <c r="Q13" i="7"/>
  <c r="Q39" i="7"/>
  <c r="Q59" i="7"/>
  <c r="Q75" i="7"/>
  <c r="Q91" i="7"/>
  <c r="Q107" i="7"/>
  <c r="Q23" i="7"/>
  <c r="Q4" i="7"/>
  <c r="Q20" i="7"/>
  <c r="Q36" i="7"/>
  <c r="Q52" i="7"/>
  <c r="Q68" i="7"/>
  <c r="Q84" i="7"/>
  <c r="Q100" i="7"/>
  <c r="Q18" i="2"/>
  <c r="Q19" i="2"/>
  <c r="Q37" i="2"/>
  <c r="Q41" i="2"/>
  <c r="Q23" i="2"/>
  <c r="Q12" i="2"/>
  <c r="Q4" i="2"/>
  <c r="Q17" i="2"/>
  <c r="Q34" i="2"/>
  <c r="Q38" i="2"/>
  <c r="Q21" i="2"/>
  <c r="Q33" i="2"/>
  <c r="Q36" i="2"/>
  <c r="Q16" i="2"/>
  <c r="Q8" i="2"/>
  <c r="Q22" i="2"/>
  <c r="Q10" i="2"/>
  <c r="Q30" i="2"/>
  <c r="Q39" i="2"/>
  <c r="Q24" i="2"/>
  <c r="Q35" i="2"/>
  <c r="Q29" i="2"/>
  <c r="Q5" i="2"/>
  <c r="Q26" i="2"/>
  <c r="Q15" i="2"/>
  <c r="Q25" i="2"/>
  <c r="Q9" i="2"/>
  <c r="Q13" i="2"/>
  <c r="Q11" i="2"/>
  <c r="Q40" i="2"/>
  <c r="Q20" i="2"/>
  <c r="Q31" i="2"/>
  <c r="Q28" i="2"/>
  <c r="Q32" i="2"/>
  <c r="Q6" i="2"/>
  <c r="Q14" i="2"/>
  <c r="Q7" i="2"/>
  <c r="Q27" i="2"/>
  <c r="R96" i="7"/>
  <c r="R27" i="7"/>
  <c r="R94" i="7"/>
  <c r="R87" i="7"/>
  <c r="R48" i="7"/>
  <c r="R86" i="7"/>
  <c r="R82" i="7"/>
  <c r="R7" i="7"/>
  <c r="R50" i="7"/>
  <c r="R77" i="7"/>
  <c r="R93" i="7"/>
  <c r="R89" i="7"/>
  <c r="R40" i="7"/>
  <c r="R106" i="7"/>
  <c r="R11" i="7"/>
  <c r="R17" i="7"/>
  <c r="R14" i="7"/>
  <c r="R18" i="7"/>
  <c r="R21" i="7"/>
  <c r="R79" i="7"/>
  <c r="R73" i="7"/>
  <c r="R24" i="7"/>
  <c r="R15" i="7"/>
  <c r="R29" i="7"/>
  <c r="R67" i="7"/>
  <c r="R102" i="7"/>
  <c r="R72" i="7"/>
  <c r="R81" i="7"/>
  <c r="R105" i="7"/>
  <c r="R49" i="7"/>
  <c r="R6" i="7"/>
  <c r="R84" i="7"/>
  <c r="R95" i="7"/>
  <c r="R4" i="7"/>
  <c r="R74" i="7"/>
  <c r="R26" i="7"/>
  <c r="R9" i="7"/>
  <c r="R76" i="7"/>
  <c r="R99" i="7"/>
  <c r="R91" i="7"/>
  <c r="R41" i="7"/>
  <c r="R78" i="7"/>
  <c r="R108" i="7"/>
  <c r="R107" i="7"/>
  <c r="R16" i="7"/>
  <c r="R46" i="7"/>
  <c r="R103" i="7"/>
  <c r="R101" i="7"/>
  <c r="R69" i="7"/>
  <c r="R22" i="7"/>
  <c r="R47" i="7"/>
  <c r="R28" i="7"/>
  <c r="R104" i="7"/>
  <c r="R97" i="7"/>
  <c r="R71" i="7"/>
  <c r="R61" i="7"/>
  <c r="R65" i="7"/>
  <c r="R66" i="7"/>
  <c r="R25" i="7"/>
  <c r="R59" i="7"/>
  <c r="R98" i="7"/>
  <c r="R57" i="7"/>
  <c r="R85" i="7"/>
  <c r="R12" i="7"/>
  <c r="R100" i="7"/>
  <c r="R36" i="7"/>
  <c r="R58" i="7"/>
  <c r="R35" i="7"/>
  <c r="R19" i="7"/>
  <c r="R8" i="7"/>
  <c r="R88" i="7"/>
  <c r="R44" i="7"/>
  <c r="R56" i="7"/>
  <c r="R39" i="7"/>
  <c r="R45" i="7"/>
  <c r="R31" i="7"/>
  <c r="R83" i="7"/>
  <c r="R13" i="7"/>
  <c r="R70" i="7"/>
  <c r="R5" i="7"/>
  <c r="R37" i="7"/>
  <c r="R38" i="7"/>
  <c r="R52" i="7"/>
  <c r="R75" i="7"/>
  <c r="R90" i="7"/>
  <c r="R42" i="7"/>
  <c r="R30" i="7"/>
  <c r="R33" i="7"/>
  <c r="R43" i="7"/>
  <c r="R51" i="7"/>
  <c r="R53" i="7"/>
  <c r="R10" i="7"/>
  <c r="R92" i="7"/>
  <c r="R80" i="7"/>
  <c r="R68" i="7"/>
  <c r="R54" i="7"/>
  <c r="R60" i="7"/>
  <c r="R64" i="7"/>
  <c r="R20" i="7"/>
  <c r="R23" i="7"/>
  <c r="R62" i="7"/>
  <c r="R55" i="7"/>
  <c r="R63" i="7"/>
  <c r="R34" i="7"/>
  <c r="R32" i="7"/>
  <c r="R15" i="2"/>
  <c r="R21" i="2"/>
  <c r="R31" i="2"/>
  <c r="R24" i="2"/>
  <c r="R19" i="2"/>
  <c r="R14" i="2"/>
  <c r="R30" i="2"/>
  <c r="R22" i="2"/>
  <c r="R12" i="2"/>
  <c r="R38" i="2"/>
  <c r="R27" i="2"/>
  <c r="R40" i="2"/>
  <c r="R29" i="2"/>
  <c r="R39" i="2"/>
  <c r="R5" i="2"/>
  <c r="R35" i="2"/>
  <c r="R13" i="2"/>
  <c r="R37" i="2"/>
  <c r="R6" i="2"/>
  <c r="R10" i="2"/>
  <c r="R36" i="2"/>
  <c r="R25" i="2"/>
  <c r="R7" i="2"/>
  <c r="R26" i="2"/>
  <c r="R32" i="2"/>
  <c r="R16" i="2"/>
  <c r="R4" i="2"/>
  <c r="R41" i="2"/>
  <c r="R8" i="2"/>
  <c r="R17" i="2"/>
  <c r="R20" i="2"/>
  <c r="R33" i="2"/>
  <c r="R34" i="2"/>
  <c r="R28" i="2"/>
  <c r="R11" i="2"/>
  <c r="R18" i="2"/>
  <c r="R9" i="2"/>
  <c r="R23" i="2"/>
  <c r="Q4" i="1"/>
  <c r="Q62" i="1"/>
  <c r="Q65" i="1"/>
  <c r="Q22" i="1"/>
  <c r="Q17" i="1"/>
  <c r="Q95" i="1"/>
  <c r="Q19" i="1"/>
  <c r="Q42" i="1"/>
  <c r="Q31" i="1"/>
  <c r="Q78" i="1"/>
  <c r="Q70" i="1"/>
  <c r="Q40" i="1"/>
  <c r="Q45" i="1"/>
  <c r="Q68" i="1"/>
  <c r="Q85" i="1"/>
  <c r="Q50" i="1"/>
  <c r="Q79" i="1"/>
  <c r="Q90" i="1"/>
  <c r="Q74" i="1"/>
  <c r="Q96" i="1"/>
  <c r="Q77" i="1"/>
  <c r="Q81" i="1"/>
  <c r="Q86" i="1"/>
  <c r="Q84" i="1"/>
  <c r="Q21" i="1"/>
  <c r="Q7" i="1"/>
  <c r="Q104" i="1"/>
  <c r="Q23" i="1"/>
  <c r="Q83" i="1"/>
  <c r="Q39" i="1"/>
  <c r="Q99" i="1"/>
  <c r="Q80" i="1"/>
  <c r="Q10" i="1"/>
  <c r="Q13" i="1"/>
  <c r="Q35" i="1"/>
  <c r="Q27" i="1"/>
  <c r="Q33" i="1"/>
  <c r="Q94" i="1"/>
  <c r="Q28" i="1"/>
  <c r="Q58" i="1"/>
  <c r="Q46" i="1"/>
  <c r="Q61" i="1"/>
  <c r="Q44" i="1"/>
  <c r="Q26" i="1"/>
  <c r="Q32" i="1"/>
  <c r="Q97" i="1"/>
  <c r="Q60" i="1"/>
  <c r="Q29" i="1"/>
  <c r="Q82" i="1"/>
  <c r="Q52" i="1"/>
  <c r="Q67" i="1"/>
  <c r="Q56" i="1"/>
  <c r="Q6" i="1"/>
  <c r="Q47" i="1"/>
  <c r="Q93" i="1"/>
  <c r="Q57" i="1"/>
  <c r="Q103" i="1"/>
  <c r="Q16" i="1"/>
  <c r="Q64" i="1"/>
  <c r="Q24" i="1"/>
  <c r="Q8" i="1"/>
  <c r="Q89" i="1"/>
  <c r="Q15" i="1"/>
  <c r="Q91" i="1"/>
  <c r="Q92" i="1"/>
  <c r="Q41" i="1"/>
  <c r="Q88" i="1"/>
  <c r="Q54" i="1"/>
  <c r="Q87" i="1"/>
  <c r="Q9" i="1"/>
  <c r="Q63" i="1"/>
  <c r="Q30" i="1"/>
  <c r="Q43" i="1"/>
  <c r="Q73" i="1"/>
  <c r="Q14" i="1"/>
  <c r="Q37" i="1"/>
  <c r="Q48" i="1"/>
  <c r="Q101" i="1"/>
  <c r="Q98" i="1"/>
  <c r="Q18" i="1"/>
  <c r="Q75" i="1"/>
  <c r="Q102" i="1"/>
  <c r="Q69" i="1"/>
  <c r="Q36" i="1"/>
  <c r="Q34" i="1"/>
  <c r="Q20" i="1"/>
  <c r="Q71" i="1"/>
  <c r="Q25" i="1"/>
  <c r="Q100" i="1"/>
  <c r="Q5" i="1"/>
  <c r="Q38" i="1"/>
  <c r="Q76" i="1"/>
  <c r="Q49" i="1"/>
  <c r="Q59" i="1"/>
  <c r="Q55" i="1"/>
  <c r="Q12" i="1"/>
  <c r="Q72" i="1"/>
  <c r="Q51" i="1"/>
  <c r="Q66" i="1"/>
  <c r="Q53" i="1"/>
  <c r="Q11" i="1"/>
  <c r="P87" i="7"/>
  <c r="P52" i="7"/>
  <c r="P28" i="7"/>
  <c r="P91" i="7"/>
  <c r="P81" i="7"/>
  <c r="P55" i="7"/>
  <c r="P26" i="7"/>
  <c r="P43" i="7"/>
  <c r="P27" i="7"/>
  <c r="P59" i="7"/>
  <c r="P51" i="7"/>
  <c r="P48" i="7"/>
  <c r="P90" i="7"/>
  <c r="P92" i="7"/>
  <c r="P58" i="7"/>
  <c r="P50" i="7"/>
  <c r="P15" i="7"/>
  <c r="P99" i="7"/>
  <c r="P24" i="7"/>
  <c r="P13" i="7"/>
  <c r="P18" i="7"/>
  <c r="P60" i="7"/>
  <c r="P41" i="7"/>
  <c r="P96" i="7"/>
  <c r="P67" i="7"/>
  <c r="P71" i="7"/>
  <c r="P66" i="7"/>
  <c r="P57" i="7"/>
  <c r="P101" i="7"/>
  <c r="P10" i="7"/>
  <c r="P106" i="7"/>
  <c r="P62" i="7"/>
  <c r="P93" i="7"/>
  <c r="P20" i="7"/>
  <c r="P89" i="7"/>
  <c r="P80" i="7"/>
  <c r="P40" i="7"/>
  <c r="P31" i="7"/>
  <c r="P30" i="7"/>
  <c r="P11" i="7"/>
  <c r="P8" i="7"/>
  <c r="P21" i="7"/>
  <c r="P73" i="7"/>
  <c r="P4" i="7"/>
  <c r="P19" i="7"/>
  <c r="P84" i="7"/>
  <c r="P69" i="7"/>
  <c r="P82" i="7"/>
  <c r="P104" i="7"/>
  <c r="P25" i="7"/>
  <c r="P33" i="7"/>
  <c r="P6" i="7"/>
  <c r="P32" i="7"/>
  <c r="P29" i="7"/>
  <c r="P16" i="7"/>
  <c r="P79" i="7"/>
  <c r="P53" i="7"/>
  <c r="P98" i="7"/>
  <c r="P39" i="7"/>
  <c r="P107" i="7"/>
  <c r="P68" i="7"/>
  <c r="P14" i="7"/>
  <c r="P56" i="7"/>
  <c r="P100" i="7"/>
  <c r="P45" i="7"/>
  <c r="P36" i="7"/>
  <c r="P95" i="7"/>
  <c r="P70" i="7"/>
  <c r="P46" i="7"/>
  <c r="P42" i="7"/>
  <c r="P35" i="7"/>
  <c r="P83" i="7"/>
  <c r="P47" i="7"/>
  <c r="P12" i="7"/>
  <c r="P38" i="7"/>
  <c r="P85" i="7"/>
  <c r="P76" i="7"/>
  <c r="P64" i="7"/>
  <c r="P54" i="7"/>
  <c r="P105" i="7"/>
  <c r="P22" i="7"/>
  <c r="P44" i="7"/>
  <c r="P17" i="7"/>
  <c r="P65" i="7"/>
  <c r="P97" i="7"/>
  <c r="P7" i="7"/>
  <c r="P72" i="7"/>
  <c r="P78" i="7"/>
  <c r="P37" i="7"/>
  <c r="P34" i="7"/>
  <c r="P75" i="7"/>
  <c r="P5" i="7"/>
  <c r="P23" i="7"/>
  <c r="P103" i="7"/>
  <c r="P108" i="7"/>
  <c r="P74" i="7"/>
  <c r="P77" i="7"/>
  <c r="P63" i="7"/>
  <c r="P49" i="7"/>
  <c r="P88" i="7"/>
  <c r="P94" i="7"/>
  <c r="P102" i="7"/>
  <c r="P9" i="7"/>
  <c r="P61" i="7"/>
  <c r="P86" i="7"/>
  <c r="O37" i="2"/>
  <c r="O35" i="2"/>
  <c r="O20" i="2"/>
  <c r="O39" i="2"/>
  <c r="O27" i="2"/>
  <c r="O28" i="2"/>
  <c r="O36" i="2"/>
  <c r="O23" i="2"/>
  <c r="O22" i="2"/>
  <c r="O10" i="2"/>
  <c r="O29" i="2"/>
  <c r="O12" i="2"/>
  <c r="O17" i="2"/>
  <c r="O8" i="2"/>
  <c r="O4" i="2"/>
  <c r="O26" i="2"/>
  <c r="O13" i="2"/>
  <c r="O33" i="2"/>
  <c r="O25" i="2"/>
  <c r="O32" i="2"/>
  <c r="O24" i="2"/>
  <c r="O41" i="2"/>
  <c r="O30" i="2"/>
  <c r="O11" i="2"/>
  <c r="O21" i="2"/>
  <c r="O34" i="2"/>
  <c r="O16" i="2"/>
  <c r="O6" i="2"/>
  <c r="O14" i="2"/>
  <c r="O7" i="2"/>
  <c r="O18" i="2"/>
  <c r="O19" i="2"/>
  <c r="O38" i="2"/>
  <c r="O5" i="2"/>
  <c r="O40" i="2"/>
  <c r="O9" i="2"/>
  <c r="O15" i="2"/>
  <c r="O31" i="2"/>
  <c r="C31" i="2" l="1"/>
  <c r="H31" i="2"/>
  <c r="H15" i="2"/>
  <c r="C15" i="2"/>
  <c r="C9" i="2"/>
  <c r="H9" i="2"/>
  <c r="H40" i="2"/>
  <c r="C40" i="2"/>
  <c r="H5" i="2"/>
  <c r="C5" i="2"/>
  <c r="H38" i="2"/>
  <c r="C38" i="2"/>
  <c r="C19" i="2"/>
  <c r="H19" i="2"/>
  <c r="H18" i="2"/>
  <c r="C18" i="2"/>
  <c r="C7" i="2"/>
  <c r="H7" i="2"/>
  <c r="H14" i="2"/>
  <c r="C14" i="2"/>
  <c r="H6" i="2"/>
  <c r="C6" i="2"/>
  <c r="H16" i="2"/>
  <c r="C16" i="2"/>
  <c r="H34" i="2"/>
  <c r="C34" i="2"/>
  <c r="C21" i="2"/>
  <c r="H21" i="2"/>
  <c r="C11" i="2"/>
  <c r="H11" i="2"/>
  <c r="C30" i="2"/>
  <c r="H30" i="2"/>
  <c r="H41" i="2"/>
  <c r="C41" i="2"/>
  <c r="H24" i="2"/>
  <c r="C24" i="2"/>
  <c r="C32" i="2"/>
  <c r="H32" i="2"/>
  <c r="C25" i="2"/>
  <c r="H25" i="2"/>
  <c r="H33" i="2"/>
  <c r="C33" i="2"/>
  <c r="H13" i="2"/>
  <c r="C13" i="2"/>
  <c r="H26" i="2"/>
  <c r="C26" i="2"/>
  <c r="H4" i="2"/>
  <c r="C4" i="2"/>
  <c r="H8" i="2"/>
  <c r="C8" i="2"/>
  <c r="C17" i="2"/>
  <c r="H17" i="2"/>
  <c r="H12" i="2"/>
  <c r="C12" i="2"/>
  <c r="H29" i="2"/>
  <c r="C29" i="2"/>
  <c r="H10" i="2"/>
  <c r="C10" i="2"/>
  <c r="H22" i="2"/>
  <c r="C22" i="2"/>
  <c r="H23" i="2"/>
  <c r="C23" i="2"/>
  <c r="H36" i="2"/>
  <c r="C36" i="2"/>
  <c r="C28" i="2"/>
  <c r="H28" i="2"/>
  <c r="C27" i="2"/>
  <c r="H27" i="2"/>
  <c r="H39" i="2"/>
  <c r="C39" i="2"/>
  <c r="C20" i="2"/>
  <c r="H20" i="2"/>
  <c r="C35" i="2"/>
  <c r="K35" i="2" s="1"/>
  <c r="H35" i="2"/>
  <c r="H37" i="2"/>
  <c r="C37" i="2"/>
  <c r="J86" i="7"/>
  <c r="E86" i="7"/>
  <c r="J61" i="7"/>
  <c r="E61" i="7"/>
  <c r="J9" i="7"/>
  <c r="E9" i="7"/>
  <c r="J102" i="7"/>
  <c r="E102" i="7"/>
  <c r="J94" i="7"/>
  <c r="E94" i="7"/>
  <c r="J88" i="7"/>
  <c r="E88" i="7"/>
  <c r="J49" i="7"/>
  <c r="E49" i="7"/>
  <c r="J63" i="7"/>
  <c r="E63" i="7"/>
  <c r="J77" i="7"/>
  <c r="E77" i="7"/>
  <c r="J74" i="7"/>
  <c r="E74" i="7"/>
  <c r="J108" i="7"/>
  <c r="E108" i="7"/>
  <c r="J103" i="7"/>
  <c r="E103" i="7"/>
  <c r="J23" i="7"/>
  <c r="E23" i="7"/>
  <c r="J5" i="7"/>
  <c r="E5" i="7"/>
  <c r="J75" i="7"/>
  <c r="E75" i="7"/>
  <c r="J34" i="7"/>
  <c r="E34" i="7"/>
  <c r="J37" i="7"/>
  <c r="E37" i="7"/>
  <c r="J78" i="7"/>
  <c r="E78" i="7"/>
  <c r="J72" i="7"/>
  <c r="E72" i="7"/>
  <c r="J7" i="7"/>
  <c r="E7" i="7"/>
  <c r="J97" i="7"/>
  <c r="E97" i="7"/>
  <c r="J65" i="7"/>
  <c r="E65" i="7"/>
  <c r="J17" i="7"/>
  <c r="E17" i="7"/>
  <c r="J44" i="7"/>
  <c r="E44" i="7"/>
  <c r="J22" i="7"/>
  <c r="E22" i="7"/>
  <c r="J105" i="7"/>
  <c r="E105" i="7"/>
  <c r="J54" i="7"/>
  <c r="E54" i="7"/>
  <c r="J64" i="7"/>
  <c r="E64" i="7"/>
  <c r="J76" i="7"/>
  <c r="E76" i="7"/>
  <c r="J85" i="7"/>
  <c r="E85" i="7"/>
  <c r="J38" i="7"/>
  <c r="E38" i="7"/>
  <c r="J12" i="7"/>
  <c r="E12" i="7"/>
  <c r="J47" i="7"/>
  <c r="E47" i="7"/>
  <c r="J83" i="7"/>
  <c r="E83" i="7"/>
  <c r="J35" i="7"/>
  <c r="E35" i="7"/>
  <c r="J42" i="7"/>
  <c r="E42" i="7"/>
  <c r="J46" i="7"/>
  <c r="E46" i="7"/>
  <c r="J70" i="7"/>
  <c r="E70" i="7"/>
  <c r="J95" i="7"/>
  <c r="E95" i="7"/>
  <c r="J36" i="7"/>
  <c r="E36" i="7"/>
  <c r="J45" i="7"/>
  <c r="E45" i="7"/>
  <c r="J100" i="7"/>
  <c r="E100" i="7"/>
  <c r="J56" i="7"/>
  <c r="E56" i="7"/>
  <c r="J14" i="7"/>
  <c r="E14" i="7"/>
  <c r="J68" i="7"/>
  <c r="E68" i="7"/>
  <c r="J107" i="7"/>
  <c r="E107" i="7"/>
  <c r="J39" i="7"/>
  <c r="E39" i="7"/>
  <c r="J98" i="7"/>
  <c r="E98" i="7"/>
  <c r="J53" i="7"/>
  <c r="E53" i="7"/>
  <c r="J79" i="7"/>
  <c r="E79" i="7"/>
  <c r="J16" i="7"/>
  <c r="E16" i="7"/>
  <c r="J29" i="7"/>
  <c r="E29" i="7"/>
  <c r="J32" i="7"/>
  <c r="E32" i="7"/>
  <c r="J6" i="7"/>
  <c r="E6" i="7"/>
  <c r="J33" i="7"/>
  <c r="E33" i="7"/>
  <c r="J25" i="7"/>
  <c r="E25" i="7"/>
  <c r="J104" i="7"/>
  <c r="E104" i="7"/>
  <c r="J82" i="7"/>
  <c r="E82" i="7"/>
  <c r="J69" i="7"/>
  <c r="E69" i="7"/>
  <c r="J84" i="7"/>
  <c r="E84" i="7"/>
  <c r="J19" i="7"/>
  <c r="E19" i="7"/>
  <c r="J4" i="7"/>
  <c r="E4" i="7"/>
  <c r="J73" i="7"/>
  <c r="E73" i="7"/>
  <c r="J21" i="7"/>
  <c r="E21" i="7"/>
  <c r="J8" i="7"/>
  <c r="E8" i="7"/>
  <c r="J11" i="7"/>
  <c r="E11" i="7"/>
  <c r="J30" i="7"/>
  <c r="E30" i="7"/>
  <c r="J31" i="7"/>
  <c r="E31" i="7"/>
  <c r="J40" i="7"/>
  <c r="E40" i="7"/>
  <c r="J80" i="7"/>
  <c r="E80" i="7"/>
  <c r="J89" i="7"/>
  <c r="E89" i="7"/>
  <c r="J20" i="7"/>
  <c r="E20" i="7"/>
  <c r="J93" i="7"/>
  <c r="E93" i="7"/>
  <c r="J62" i="7"/>
  <c r="E62" i="7"/>
  <c r="J106" i="7"/>
  <c r="E106" i="7"/>
  <c r="J10" i="7"/>
  <c r="M10" i="7" s="1"/>
  <c r="E10" i="7"/>
  <c r="J101" i="7"/>
  <c r="E101" i="7"/>
  <c r="J57" i="7"/>
  <c r="E57" i="7"/>
  <c r="J66" i="7"/>
  <c r="E66" i="7"/>
  <c r="J71" i="7"/>
  <c r="E71" i="7"/>
  <c r="J67" i="7"/>
  <c r="E67" i="7"/>
  <c r="J96" i="7"/>
  <c r="E96" i="7"/>
  <c r="J41" i="7"/>
  <c r="E41" i="7"/>
  <c r="J60" i="7"/>
  <c r="E60" i="7"/>
  <c r="J18" i="7"/>
  <c r="E18" i="7"/>
  <c r="J13" i="7"/>
  <c r="M13" i="7" s="1"/>
  <c r="E13" i="7"/>
  <c r="J24" i="7"/>
  <c r="E24" i="7"/>
  <c r="J99" i="7"/>
  <c r="M99" i="7" s="1"/>
  <c r="E99" i="7"/>
  <c r="J15" i="7"/>
  <c r="E15" i="7"/>
  <c r="J50" i="7"/>
  <c r="E50" i="7"/>
  <c r="J58" i="7"/>
  <c r="E58" i="7"/>
  <c r="J92" i="7"/>
  <c r="E92" i="7"/>
  <c r="J90" i="7"/>
  <c r="E90" i="7"/>
  <c r="J48" i="7"/>
  <c r="E48" i="7"/>
  <c r="J51" i="7"/>
  <c r="E51" i="7"/>
  <c r="J59" i="7"/>
  <c r="E59" i="7"/>
  <c r="J27" i="7"/>
  <c r="E27" i="7"/>
  <c r="J43" i="7"/>
  <c r="E43" i="7"/>
  <c r="J26" i="7"/>
  <c r="E26" i="7"/>
  <c r="J55" i="7"/>
  <c r="E55" i="7"/>
  <c r="J81" i="7"/>
  <c r="E81" i="7"/>
  <c r="J91" i="7"/>
  <c r="E91" i="7"/>
  <c r="J28" i="7"/>
  <c r="M28" i="7" s="1"/>
  <c r="E28" i="7"/>
  <c r="J52" i="7"/>
  <c r="M52" i="7" s="1"/>
  <c r="E52" i="7"/>
  <c r="J87" i="7"/>
  <c r="M87" i="7" s="1"/>
  <c r="E87" i="7"/>
  <c r="F11" i="1"/>
  <c r="F53" i="1"/>
  <c r="F66" i="1"/>
  <c r="F51" i="1"/>
  <c r="F72" i="1"/>
  <c r="F12" i="1"/>
  <c r="F55" i="1"/>
  <c r="F59" i="1"/>
  <c r="F49" i="1"/>
  <c r="F76" i="1"/>
  <c r="F38" i="1"/>
  <c r="F5" i="1"/>
  <c r="F100" i="1"/>
  <c r="F25" i="1"/>
  <c r="F71" i="1"/>
  <c r="F20" i="1"/>
  <c r="F34" i="1"/>
  <c r="F36" i="1"/>
  <c r="F69" i="1"/>
  <c r="F102" i="1"/>
  <c r="F75" i="1"/>
  <c r="F18" i="1"/>
  <c r="F98" i="1"/>
  <c r="F101" i="1"/>
  <c r="F48" i="1"/>
  <c r="F37" i="1"/>
  <c r="F14" i="1"/>
  <c r="F73" i="1"/>
  <c r="F43" i="1"/>
  <c r="F30" i="1"/>
  <c r="F63" i="1"/>
  <c r="F9" i="1"/>
  <c r="F87" i="1"/>
  <c r="F54" i="1"/>
  <c r="F88" i="1"/>
  <c r="F41" i="1"/>
  <c r="F92" i="1"/>
  <c r="F91" i="1"/>
  <c r="F15" i="1"/>
  <c r="F89" i="1"/>
  <c r="F8" i="1"/>
  <c r="F24" i="1"/>
  <c r="F64" i="1"/>
  <c r="F16" i="1"/>
  <c r="F103" i="1"/>
  <c r="F57" i="1"/>
  <c r="F93" i="1"/>
  <c r="F47" i="1"/>
  <c r="F6" i="1"/>
  <c r="F56" i="1"/>
  <c r="F67" i="1"/>
  <c r="F52" i="1"/>
  <c r="F82" i="1"/>
  <c r="F29" i="1"/>
  <c r="F60" i="1"/>
  <c r="F97" i="1"/>
  <c r="F32" i="1"/>
  <c r="F26" i="1"/>
  <c r="F44" i="1"/>
  <c r="F61" i="1"/>
  <c r="F46" i="1"/>
  <c r="F58" i="1"/>
  <c r="F28" i="1"/>
  <c r="F94" i="1"/>
  <c r="F33" i="1"/>
  <c r="F27" i="1"/>
  <c r="F35" i="1"/>
  <c r="F13" i="1"/>
  <c r="F10" i="1"/>
  <c r="F80" i="1"/>
  <c r="F99" i="1"/>
  <c r="F39" i="1"/>
  <c r="F83" i="1"/>
  <c r="F23" i="1"/>
  <c r="F104" i="1"/>
  <c r="F7" i="1"/>
  <c r="F21" i="1"/>
  <c r="F84" i="1"/>
  <c r="F86" i="1"/>
  <c r="F81" i="1"/>
  <c r="F77" i="1"/>
  <c r="F96" i="1"/>
  <c r="F74" i="1"/>
  <c r="F90" i="1"/>
  <c r="F79" i="1"/>
  <c r="F50" i="1"/>
  <c r="F85" i="1"/>
  <c r="F68" i="1"/>
  <c r="F45" i="1"/>
  <c r="F40" i="1"/>
  <c r="F70" i="1"/>
  <c r="F78" i="1"/>
  <c r="F31" i="1"/>
  <c r="F42" i="1"/>
  <c r="F19" i="1"/>
  <c r="F95" i="1"/>
  <c r="F17" i="1"/>
  <c r="F22" i="1"/>
  <c r="F65" i="1"/>
  <c r="F62" i="1"/>
  <c r="F4" i="1"/>
  <c r="F23" i="2"/>
  <c r="F9" i="2"/>
  <c r="F18" i="2"/>
  <c r="F11" i="2"/>
  <c r="F28" i="2"/>
  <c r="F34" i="2"/>
  <c r="F33" i="2"/>
  <c r="F20" i="2"/>
  <c r="F17" i="2"/>
  <c r="F8" i="2"/>
  <c r="F41" i="2"/>
  <c r="F4" i="2"/>
  <c r="F16" i="2"/>
  <c r="F32" i="2"/>
  <c r="F26" i="2"/>
  <c r="F7" i="2"/>
  <c r="F25" i="2"/>
  <c r="F36" i="2"/>
  <c r="F10" i="2"/>
  <c r="F6" i="2"/>
  <c r="F37" i="2"/>
  <c r="F13" i="2"/>
  <c r="F35" i="2"/>
  <c r="F5" i="2"/>
  <c r="F39" i="2"/>
  <c r="F29" i="2"/>
  <c r="F40" i="2"/>
  <c r="F27" i="2"/>
  <c r="F38" i="2"/>
  <c r="F12" i="2"/>
  <c r="F22" i="2"/>
  <c r="F30" i="2"/>
  <c r="F14" i="2"/>
  <c r="F19" i="2"/>
  <c r="F24" i="2"/>
  <c r="F31" i="2"/>
  <c r="F21" i="2"/>
  <c r="F15" i="2"/>
  <c r="G32" i="7"/>
  <c r="G34" i="7"/>
  <c r="G63" i="7"/>
  <c r="G55" i="7"/>
  <c r="G62" i="7"/>
  <c r="G23" i="7"/>
  <c r="G20" i="7"/>
  <c r="G64" i="7"/>
  <c r="G60" i="7"/>
  <c r="G54" i="7"/>
  <c r="G68" i="7"/>
  <c r="G80" i="7"/>
  <c r="G92" i="7"/>
  <c r="G10" i="7"/>
  <c r="G53" i="7"/>
  <c r="G51" i="7"/>
  <c r="G43" i="7"/>
  <c r="G33" i="7"/>
  <c r="G30" i="7"/>
  <c r="G42" i="7"/>
  <c r="G90" i="7"/>
  <c r="G75" i="7"/>
  <c r="G52" i="7"/>
  <c r="G38" i="7"/>
  <c r="G37" i="7"/>
  <c r="G5" i="7"/>
  <c r="G70" i="7"/>
  <c r="G13" i="7"/>
  <c r="G83" i="7"/>
  <c r="G31" i="7"/>
  <c r="G45" i="7"/>
  <c r="G39" i="7"/>
  <c r="G56" i="7"/>
  <c r="G44" i="7"/>
  <c r="G88" i="7"/>
  <c r="G8" i="7"/>
  <c r="G19" i="7"/>
  <c r="G35" i="7"/>
  <c r="G58" i="7"/>
  <c r="G36" i="7"/>
  <c r="G100" i="7"/>
  <c r="G12" i="7"/>
  <c r="G85" i="7"/>
  <c r="G57" i="7"/>
  <c r="G98" i="7"/>
  <c r="G59" i="7"/>
  <c r="G25" i="7"/>
  <c r="G66" i="7"/>
  <c r="G65" i="7"/>
  <c r="G61" i="7"/>
  <c r="G71" i="7"/>
  <c r="G97" i="7"/>
  <c r="G104" i="7"/>
  <c r="G28" i="7"/>
  <c r="G47" i="7"/>
  <c r="G22" i="7"/>
  <c r="G69" i="7"/>
  <c r="G101" i="7"/>
  <c r="G103" i="7"/>
  <c r="G46" i="7"/>
  <c r="G16" i="7"/>
  <c r="G107" i="7"/>
  <c r="G108" i="7"/>
  <c r="G78" i="7"/>
  <c r="G41" i="7"/>
  <c r="G91" i="7"/>
  <c r="G99" i="7"/>
  <c r="G76" i="7"/>
  <c r="G9" i="7"/>
  <c r="G26" i="7"/>
  <c r="G74" i="7"/>
  <c r="G4" i="7"/>
  <c r="G95" i="7"/>
  <c r="G84" i="7"/>
  <c r="G6" i="7"/>
  <c r="G49" i="7"/>
  <c r="G105" i="7"/>
  <c r="G81" i="7"/>
  <c r="G72" i="7"/>
  <c r="G102" i="7"/>
  <c r="G67" i="7"/>
  <c r="G29" i="7"/>
  <c r="G15" i="7"/>
  <c r="G24" i="7"/>
  <c r="G73" i="7"/>
  <c r="G79" i="7"/>
  <c r="G21" i="7"/>
  <c r="G18" i="7"/>
  <c r="G14" i="7"/>
  <c r="G17" i="7"/>
  <c r="G11" i="7"/>
  <c r="G106" i="7"/>
  <c r="G40" i="7"/>
  <c r="G89" i="7"/>
  <c r="G93" i="7"/>
  <c r="G77" i="7"/>
  <c r="G50" i="7"/>
  <c r="G7" i="7"/>
  <c r="G82" i="7"/>
  <c r="G86" i="7"/>
  <c r="G48" i="7"/>
  <c r="G87" i="7"/>
  <c r="G94" i="7"/>
  <c r="G27" i="7"/>
  <c r="G96" i="7"/>
  <c r="E27" i="2"/>
  <c r="E7" i="2"/>
  <c r="E14" i="2"/>
  <c r="E6" i="2"/>
  <c r="E32" i="2"/>
  <c r="E28" i="2"/>
  <c r="E31" i="2"/>
  <c r="E20" i="2"/>
  <c r="E40" i="2"/>
  <c r="E11" i="2"/>
  <c r="E13" i="2"/>
  <c r="E9" i="2"/>
  <c r="E25" i="2"/>
  <c r="E15" i="2"/>
  <c r="E26" i="2"/>
  <c r="E5" i="2"/>
  <c r="E29" i="2"/>
  <c r="E35" i="2"/>
  <c r="E24" i="2"/>
  <c r="E39" i="2"/>
  <c r="E30" i="2"/>
  <c r="E10" i="2"/>
  <c r="E22" i="2"/>
  <c r="E8" i="2"/>
  <c r="E16" i="2"/>
  <c r="E36" i="2"/>
  <c r="E33" i="2"/>
  <c r="E21" i="2"/>
  <c r="E38" i="2"/>
  <c r="E34" i="2"/>
  <c r="E17" i="2"/>
  <c r="E4" i="2"/>
  <c r="E12" i="2"/>
  <c r="E23" i="2"/>
  <c r="E41" i="2"/>
  <c r="E37" i="2"/>
  <c r="E19" i="2"/>
  <c r="E18" i="2"/>
  <c r="F100" i="7"/>
  <c r="F84" i="7"/>
  <c r="F68" i="7"/>
  <c r="F52" i="7"/>
  <c r="F36" i="7"/>
  <c r="F20" i="7"/>
  <c r="F4" i="7"/>
  <c r="F23" i="7"/>
  <c r="F107" i="7"/>
  <c r="F91" i="7"/>
  <c r="F75" i="7"/>
  <c r="F59" i="7"/>
  <c r="F39" i="7"/>
  <c r="F13" i="7"/>
  <c r="F94" i="7"/>
  <c r="F78" i="7"/>
  <c r="F62" i="7"/>
  <c r="F46" i="7"/>
  <c r="F30" i="7"/>
  <c r="F14" i="7"/>
  <c r="F101" i="7"/>
  <c r="F85" i="7"/>
  <c r="F69" i="7"/>
  <c r="F53" i="7"/>
  <c r="F37" i="7"/>
  <c r="F21" i="7"/>
  <c r="F96" i="7"/>
  <c r="F80" i="7"/>
  <c r="F64" i="7"/>
  <c r="F48" i="7"/>
  <c r="F32" i="7"/>
  <c r="F16" i="7"/>
  <c r="F43" i="7"/>
  <c r="F15" i="7"/>
  <c r="F103" i="7"/>
  <c r="F87" i="7"/>
  <c r="F71" i="7"/>
  <c r="F55" i="7"/>
  <c r="F27" i="7"/>
  <c r="F106" i="7"/>
  <c r="F90" i="7"/>
  <c r="F74" i="7"/>
  <c r="F58" i="7"/>
  <c r="F42" i="7"/>
  <c r="F26" i="7"/>
  <c r="F10" i="7"/>
  <c r="F97" i="7"/>
  <c r="F81" i="7"/>
  <c r="F65" i="7"/>
  <c r="F49" i="7"/>
  <c r="F33" i="7"/>
  <c r="F17" i="7"/>
  <c r="F108" i="7"/>
  <c r="F92" i="7"/>
  <c r="F76" i="7"/>
  <c r="F60" i="7"/>
  <c r="F44" i="7"/>
  <c r="F28" i="7"/>
  <c r="F12" i="7"/>
  <c r="F35" i="7"/>
  <c r="F7" i="7"/>
  <c r="F99" i="7"/>
  <c r="F83" i="7"/>
  <c r="F67" i="7"/>
  <c r="F51" i="7"/>
  <c r="F19" i="7"/>
  <c r="F102" i="7"/>
  <c r="F86" i="7"/>
  <c r="F70" i="7"/>
  <c r="F54" i="7"/>
  <c r="F38" i="7"/>
  <c r="F22" i="7"/>
  <c r="F6" i="7"/>
  <c r="F93" i="7"/>
  <c r="F77" i="7"/>
  <c r="F61" i="7"/>
  <c r="F45" i="7"/>
  <c r="F29" i="7"/>
  <c r="F9" i="7"/>
  <c r="F104" i="7"/>
  <c r="F88" i="7"/>
  <c r="F72" i="7"/>
  <c r="F56" i="7"/>
  <c r="F40" i="7"/>
  <c r="F24" i="7"/>
  <c r="F8" i="7"/>
  <c r="F31" i="7"/>
  <c r="F5" i="7"/>
  <c r="F95" i="7"/>
  <c r="F79" i="7"/>
  <c r="F63" i="7"/>
  <c r="F47" i="7"/>
  <c r="F11" i="7"/>
  <c r="F98" i="7"/>
  <c r="F82" i="7"/>
  <c r="F66" i="7"/>
  <c r="F50" i="7"/>
  <c r="F34" i="7"/>
  <c r="F18" i="7"/>
  <c r="F105" i="7"/>
  <c r="F89" i="7"/>
  <c r="F73" i="7"/>
  <c r="F57" i="7"/>
  <c r="F41" i="7"/>
  <c r="F25" i="7"/>
  <c r="G44" i="1"/>
  <c r="G30" i="1"/>
  <c r="G25" i="1"/>
  <c r="G6" i="1"/>
  <c r="G83" i="1"/>
  <c r="G31" i="1"/>
  <c r="G55" i="1"/>
  <c r="G11" i="1"/>
  <c r="G78" i="1"/>
  <c r="G47" i="1"/>
  <c r="G59" i="1"/>
  <c r="G72" i="1"/>
  <c r="G65" i="1"/>
  <c r="G37" i="1"/>
  <c r="G56" i="1"/>
  <c r="G75" i="1"/>
  <c r="G42" i="1"/>
  <c r="G24" i="1"/>
  <c r="G82" i="1"/>
  <c r="G98" i="1"/>
  <c r="G33" i="1"/>
  <c r="G92" i="1"/>
  <c r="G103" i="1"/>
  <c r="G91" i="1"/>
  <c r="G97" i="1"/>
  <c r="G17" i="1"/>
  <c r="G49" i="1"/>
  <c r="G28" i="1"/>
  <c r="G15" i="1"/>
  <c r="G27" i="1"/>
  <c r="G8" i="1"/>
  <c r="G10" i="1"/>
  <c r="G102" i="1"/>
  <c r="G35" i="1"/>
  <c r="G89" i="1"/>
  <c r="G9" i="1"/>
  <c r="G74" i="1"/>
  <c r="G99" i="1"/>
  <c r="G96" i="1"/>
  <c r="G18" i="1"/>
  <c r="G40" i="1"/>
  <c r="G38" i="1"/>
  <c r="G50" i="1"/>
  <c r="G88" i="1"/>
  <c r="G5" i="1"/>
  <c r="G43" i="1"/>
  <c r="G71" i="1"/>
  <c r="G19" i="1"/>
  <c r="G61" i="1"/>
  <c r="G94" i="1"/>
  <c r="G12" i="1"/>
  <c r="G64" i="1"/>
  <c r="G23" i="1"/>
  <c r="G60" i="1"/>
  <c r="G101" i="1"/>
  <c r="G4" i="1"/>
  <c r="G52" i="1"/>
  <c r="G48" i="1"/>
  <c r="G58" i="1"/>
  <c r="G69" i="1"/>
  <c r="G22" i="1"/>
  <c r="G26" i="1"/>
  <c r="G21" i="1"/>
  <c r="G29" i="1"/>
  <c r="G54" i="1"/>
  <c r="G93" i="1"/>
  <c r="G34" i="1"/>
  <c r="G53" i="1"/>
  <c r="G66" i="1"/>
  <c r="G36" i="1"/>
  <c r="G68" i="1"/>
  <c r="G104" i="1"/>
  <c r="G7" i="1"/>
  <c r="G67" i="1"/>
  <c r="G32" i="1"/>
  <c r="G85" i="1"/>
  <c r="G46" i="1"/>
  <c r="G51" i="1"/>
  <c r="G41" i="1"/>
  <c r="G100" i="1"/>
  <c r="G77" i="1"/>
  <c r="G86" i="1"/>
  <c r="G76" i="1"/>
  <c r="G70" i="1"/>
  <c r="G62" i="1"/>
  <c r="G84" i="1"/>
  <c r="G13" i="1"/>
  <c r="G79" i="1"/>
  <c r="G81" i="1"/>
  <c r="G14" i="1"/>
  <c r="G80" i="1"/>
  <c r="G90" i="1"/>
  <c r="G45" i="1"/>
  <c r="G73" i="1"/>
  <c r="G20" i="1"/>
  <c r="G95" i="1"/>
  <c r="G87" i="1"/>
  <c r="G57" i="1"/>
  <c r="G63" i="1"/>
  <c r="G16" i="1"/>
  <c r="G39" i="1"/>
  <c r="E68" i="1"/>
  <c r="E73" i="1"/>
  <c r="E71" i="1"/>
  <c r="E18" i="1"/>
  <c r="E78" i="1"/>
  <c r="E24" i="1"/>
  <c r="E6" i="1"/>
  <c r="E93" i="1"/>
  <c r="E30" i="1"/>
  <c r="E44" i="1"/>
  <c r="E56" i="1"/>
  <c r="E58" i="1"/>
  <c r="E94" i="1"/>
  <c r="E72" i="1"/>
  <c r="E11" i="1"/>
  <c r="E55" i="1"/>
  <c r="E92" i="1"/>
  <c r="E9" i="1"/>
  <c r="E25" i="1"/>
  <c r="E13" i="1"/>
  <c r="E103" i="1"/>
  <c r="E101" i="1"/>
  <c r="E14" i="1"/>
  <c r="E31" i="1"/>
  <c r="E95" i="1"/>
  <c r="E75" i="1"/>
  <c r="E80" i="1"/>
  <c r="E62" i="1"/>
  <c r="E45" i="1"/>
  <c r="E46" i="1"/>
  <c r="E17" i="1"/>
  <c r="E29" i="1"/>
  <c r="E59" i="1"/>
  <c r="E33" i="1"/>
  <c r="E67" i="1"/>
  <c r="E86" i="1"/>
  <c r="E77" i="1"/>
  <c r="E57" i="1"/>
  <c r="E65" i="1"/>
  <c r="E89" i="1"/>
  <c r="E42" i="1"/>
  <c r="E81" i="1"/>
  <c r="E74" i="1"/>
  <c r="E96" i="1"/>
  <c r="E40" i="1"/>
  <c r="E76" i="1"/>
  <c r="E102" i="1"/>
  <c r="E100" i="1"/>
  <c r="E54" i="1"/>
  <c r="E99" i="1"/>
  <c r="E15" i="1"/>
  <c r="E50" i="1"/>
  <c r="E98" i="1"/>
  <c r="E27" i="1"/>
  <c r="E48" i="1"/>
  <c r="E22" i="1"/>
  <c r="E41" i="1"/>
  <c r="E7" i="1"/>
  <c r="E16" i="1"/>
  <c r="E91" i="1"/>
  <c r="E32" i="1"/>
  <c r="E26" i="1"/>
  <c r="E36" i="1"/>
  <c r="E82" i="1"/>
  <c r="E34" i="1"/>
  <c r="E52" i="1"/>
  <c r="E63" i="1"/>
  <c r="E49" i="1"/>
  <c r="E60" i="1"/>
  <c r="E5" i="1"/>
  <c r="E88" i="1"/>
  <c r="E37" i="1"/>
  <c r="E12" i="1"/>
  <c r="E64" i="1"/>
  <c r="E47" i="1"/>
  <c r="E21" i="1"/>
  <c r="E38" i="1"/>
  <c r="E90" i="1"/>
  <c r="E51" i="1"/>
  <c r="E70" i="1"/>
  <c r="E104" i="1"/>
  <c r="E23" i="1"/>
  <c r="E69" i="1"/>
  <c r="E20" i="1"/>
  <c r="E28" i="1"/>
  <c r="E39" i="1"/>
  <c r="E4" i="1"/>
  <c r="E8" i="1"/>
  <c r="E85" i="1"/>
  <c r="E35" i="1"/>
  <c r="E19" i="1"/>
  <c r="E87" i="1"/>
  <c r="E53" i="1"/>
  <c r="E79" i="1"/>
  <c r="E84" i="1"/>
  <c r="E83" i="1"/>
  <c r="E97" i="1"/>
  <c r="E66" i="1"/>
  <c r="E10" i="1"/>
  <c r="E61" i="1"/>
  <c r="E43" i="1"/>
  <c r="G13" i="2"/>
  <c r="G24" i="2"/>
  <c r="G5" i="2"/>
  <c r="G37" i="2"/>
  <c r="G19" i="2"/>
  <c r="G4" i="2"/>
  <c r="G31" i="2"/>
  <c r="G35" i="2"/>
  <c r="G7" i="2"/>
  <c r="G26" i="2"/>
  <c r="G8" i="2"/>
  <c r="G18" i="2"/>
  <c r="G36" i="2"/>
  <c r="G33" i="2"/>
  <c r="G10" i="2"/>
  <c r="G14" i="2"/>
  <c r="G16" i="2"/>
  <c r="G41" i="2"/>
  <c r="G25" i="2"/>
  <c r="G15" i="2"/>
  <c r="G28" i="2"/>
  <c r="G21" i="2"/>
  <c r="G6" i="2"/>
  <c r="G39" i="2"/>
  <c r="G20" i="2"/>
  <c r="G23" i="2"/>
  <c r="G38" i="2"/>
  <c r="G27" i="2"/>
  <c r="G40" i="2"/>
  <c r="G22" i="2"/>
  <c r="G34" i="2"/>
  <c r="G29" i="2"/>
  <c r="G30" i="2"/>
  <c r="G32" i="2"/>
  <c r="G17" i="2"/>
  <c r="G9" i="2"/>
  <c r="G12" i="2"/>
  <c r="G11" i="2"/>
  <c r="D38" i="2"/>
  <c r="D22" i="2"/>
  <c r="D6" i="2"/>
  <c r="D29" i="2"/>
  <c r="D13" i="2"/>
  <c r="D36" i="2"/>
  <c r="D20" i="2"/>
  <c r="D4" i="2"/>
  <c r="D27" i="2"/>
  <c r="D11" i="2"/>
  <c r="D34" i="2"/>
  <c r="D18" i="2"/>
  <c r="D41" i="2"/>
  <c r="D25" i="2"/>
  <c r="D9" i="2"/>
  <c r="D32" i="2"/>
  <c r="D16" i="2"/>
  <c r="D39" i="2"/>
  <c r="D23" i="2"/>
  <c r="D7" i="2"/>
  <c r="D30" i="2"/>
  <c r="D14" i="2"/>
  <c r="D37" i="2"/>
  <c r="D21" i="2"/>
  <c r="D5" i="2"/>
  <c r="D28" i="2"/>
  <c r="D12" i="2"/>
  <c r="D35" i="2"/>
  <c r="D19" i="2"/>
  <c r="D26" i="2"/>
  <c r="D10" i="2"/>
  <c r="D33" i="2"/>
  <c r="D17" i="2"/>
  <c r="D40" i="2"/>
  <c r="D24" i="2"/>
  <c r="D8" i="2"/>
  <c r="D31" i="2"/>
  <c r="D15" i="2"/>
  <c r="H42" i="7"/>
  <c r="H64" i="7"/>
  <c r="H41" i="7"/>
  <c r="H100" i="7"/>
  <c r="H10" i="7"/>
  <c r="H106" i="7"/>
  <c r="H107" i="7"/>
  <c r="H53" i="7"/>
  <c r="H18" i="7"/>
  <c r="H40" i="7"/>
  <c r="H94" i="7"/>
  <c r="H92" i="7"/>
  <c r="H6" i="7"/>
  <c r="H47" i="7"/>
  <c r="H68" i="7"/>
  <c r="H51" i="7"/>
  <c r="H102" i="7"/>
  <c r="H73" i="7"/>
  <c r="H97" i="7"/>
  <c r="H24" i="7"/>
  <c r="H30" i="7"/>
  <c r="H59" i="7"/>
  <c r="H35" i="7"/>
  <c r="H108" i="7"/>
  <c r="H21" i="7"/>
  <c r="H75" i="7"/>
  <c r="H61" i="7"/>
  <c r="H84" i="7"/>
  <c r="H25" i="7"/>
  <c r="H90" i="7"/>
  <c r="H66" i="7"/>
  <c r="H105" i="7"/>
  <c r="H89" i="7"/>
  <c r="H7" i="7"/>
  <c r="H28" i="7"/>
  <c r="H56" i="7"/>
  <c r="H33" i="7"/>
  <c r="H103" i="7"/>
  <c r="H23" i="7"/>
  <c r="H71" i="7"/>
  <c r="H48" i="7"/>
  <c r="H29" i="7"/>
  <c r="H58" i="7"/>
  <c r="H13" i="7"/>
  <c r="H78" i="7"/>
  <c r="H99" i="7"/>
  <c r="H4" i="7"/>
  <c r="H16" i="7"/>
  <c r="H60" i="7"/>
  <c r="H36" i="7"/>
  <c r="H96" i="7"/>
  <c r="H104" i="7"/>
  <c r="H88" i="7"/>
  <c r="H86" i="7"/>
  <c r="H55" i="7"/>
  <c r="H37" i="7"/>
  <c r="H5" i="7"/>
  <c r="H98" i="7"/>
  <c r="H87" i="7"/>
  <c r="H81" i="7"/>
  <c r="H43" i="7"/>
  <c r="H76" i="7"/>
  <c r="H52" i="7"/>
  <c r="H93" i="7"/>
  <c r="H45" i="7"/>
  <c r="H34" i="7"/>
  <c r="H8" i="7"/>
  <c r="H50" i="7"/>
  <c r="H69" i="7"/>
  <c r="H54" i="7"/>
  <c r="H32" i="7"/>
  <c r="H85" i="7"/>
  <c r="H74" i="7"/>
  <c r="H9" i="7"/>
  <c r="H15" i="7"/>
  <c r="H31" i="7"/>
  <c r="H62" i="7"/>
  <c r="H38" i="7"/>
  <c r="H101" i="7"/>
  <c r="H67" i="7"/>
  <c r="H12" i="7"/>
  <c r="H70" i="7"/>
  <c r="H57" i="7"/>
  <c r="H39" i="7"/>
  <c r="H95" i="7"/>
  <c r="H20" i="7"/>
  <c r="H79" i="7"/>
  <c r="H80" i="7"/>
  <c r="H63" i="7"/>
  <c r="H44" i="7"/>
  <c r="H65" i="7"/>
  <c r="H27" i="7"/>
  <c r="H91" i="7"/>
  <c r="H17" i="7"/>
  <c r="H19" i="7"/>
  <c r="H49" i="7"/>
  <c r="H22" i="7"/>
  <c r="H77" i="7"/>
  <c r="H83" i="7"/>
  <c r="H72" i="7"/>
  <c r="H26" i="7"/>
  <c r="H11" i="7"/>
  <c r="H46" i="7"/>
  <c r="H14" i="7"/>
  <c r="H82" i="7"/>
  <c r="I62" i="7"/>
  <c r="I17" i="7"/>
  <c r="I87" i="7"/>
  <c r="I60" i="7"/>
  <c r="I35" i="7"/>
  <c r="I24" i="7"/>
  <c r="I69" i="7"/>
  <c r="I50" i="7"/>
  <c r="I81" i="7"/>
  <c r="I83" i="7"/>
  <c r="I55" i="7"/>
  <c r="I57" i="7"/>
  <c r="I5" i="7"/>
  <c r="I70" i="7"/>
  <c r="I27" i="7"/>
  <c r="I21" i="7"/>
  <c r="I14" i="7"/>
  <c r="I66" i="7"/>
  <c r="I48" i="7"/>
  <c r="I26" i="7"/>
  <c r="I71" i="7"/>
  <c r="I11" i="7"/>
  <c r="I108" i="7"/>
  <c r="I98" i="7"/>
  <c r="I40" i="7"/>
  <c r="I88" i="7"/>
  <c r="I41" i="7"/>
  <c r="I99" i="7"/>
  <c r="I72" i="7"/>
  <c r="I105" i="7"/>
  <c r="I51" i="7"/>
  <c r="I63" i="7"/>
  <c r="I73" i="7"/>
  <c r="I10" i="7"/>
  <c r="I95" i="7"/>
  <c r="I101" i="7"/>
  <c r="I46" i="7"/>
  <c r="I89" i="7"/>
  <c r="I15" i="7"/>
  <c r="I36" i="7"/>
  <c r="I37" i="7"/>
  <c r="I97" i="7"/>
  <c r="I100" i="7"/>
  <c r="I65" i="7"/>
  <c r="I84" i="7"/>
  <c r="I16" i="7"/>
  <c r="I64" i="7"/>
  <c r="I30" i="7"/>
  <c r="I102" i="7"/>
  <c r="I61" i="7"/>
  <c r="I28" i="7"/>
  <c r="I75" i="7"/>
  <c r="I18" i="7"/>
  <c r="I53" i="7"/>
  <c r="I38" i="7"/>
  <c r="I43" i="7"/>
  <c r="I91" i="7"/>
  <c r="I4" i="7"/>
  <c r="I9" i="7"/>
  <c r="I74" i="7"/>
  <c r="I44" i="7"/>
  <c r="I106" i="7"/>
  <c r="I79" i="7"/>
  <c r="I7" i="7"/>
  <c r="I29" i="7"/>
  <c r="I93" i="7"/>
  <c r="I86" i="7"/>
  <c r="I82" i="7"/>
  <c r="I39" i="7"/>
  <c r="I94" i="7"/>
  <c r="I80" i="7"/>
  <c r="I45" i="7"/>
  <c r="I13" i="7"/>
  <c r="I104" i="7"/>
  <c r="I52" i="7"/>
  <c r="I107" i="7"/>
  <c r="I6" i="7"/>
  <c r="I58" i="7"/>
  <c r="I33" i="7"/>
  <c r="I96" i="7"/>
  <c r="I103" i="7"/>
  <c r="I47" i="7"/>
  <c r="I76" i="7"/>
  <c r="I20" i="7"/>
  <c r="I42" i="7"/>
  <c r="I77" i="7"/>
  <c r="I8" i="7"/>
  <c r="I19" i="7"/>
  <c r="I25" i="7"/>
  <c r="I54" i="7"/>
  <c r="I31" i="7"/>
  <c r="I68" i="7"/>
  <c r="I85" i="7"/>
  <c r="I92" i="7"/>
  <c r="I90" i="7"/>
  <c r="I23" i="7"/>
  <c r="I67" i="7"/>
  <c r="I56" i="7"/>
  <c r="I32" i="7"/>
  <c r="I34" i="7"/>
  <c r="I12" i="7"/>
  <c r="I22" i="7"/>
  <c r="I59" i="7"/>
  <c r="I78" i="7"/>
  <c r="I49" i="7"/>
  <c r="H69" i="1"/>
  <c r="D69" i="1"/>
  <c r="D17" i="1"/>
  <c r="H17" i="1"/>
  <c r="H74" i="1"/>
  <c r="D74" i="1"/>
  <c r="H59" i="1"/>
  <c r="D59" i="1"/>
  <c r="H95" i="1"/>
  <c r="D95" i="1"/>
  <c r="D35" i="1"/>
  <c r="H35" i="1"/>
  <c r="H81" i="1"/>
  <c r="D81" i="1"/>
  <c r="H92" i="1"/>
  <c r="D92" i="1"/>
  <c r="H82" i="1"/>
  <c r="D82" i="1"/>
  <c r="D24" i="1"/>
  <c r="H24" i="1"/>
  <c r="H94" i="1"/>
  <c r="D94" i="1"/>
  <c r="H34" i="1"/>
  <c r="D34" i="1"/>
  <c r="H63" i="1"/>
  <c r="D63" i="1"/>
  <c r="H6" i="1"/>
  <c r="D6" i="1"/>
  <c r="H58" i="1"/>
  <c r="D58" i="1"/>
  <c r="D23" i="1"/>
  <c r="H23" i="1"/>
  <c r="H75" i="1"/>
  <c r="D75" i="1"/>
  <c r="H21" i="1"/>
  <c r="D21" i="1"/>
  <c r="H90" i="1"/>
  <c r="D90" i="1"/>
  <c r="H48" i="1"/>
  <c r="D48" i="1"/>
  <c r="H100" i="1"/>
  <c r="D100" i="1"/>
  <c r="H78" i="1"/>
  <c r="D78" i="1"/>
  <c r="D36" i="1"/>
  <c r="H36" i="1"/>
  <c r="H77" i="1"/>
  <c r="D77" i="1"/>
  <c r="H53" i="1"/>
  <c r="D53" i="1"/>
  <c r="H76" i="1"/>
  <c r="D76" i="1"/>
  <c r="D18" i="1"/>
  <c r="H18" i="1"/>
  <c r="D31" i="1"/>
  <c r="H31" i="1"/>
  <c r="H84" i="1"/>
  <c r="D84" i="1"/>
  <c r="H89" i="1"/>
  <c r="D89" i="1"/>
  <c r="H55" i="1"/>
  <c r="D55" i="1"/>
  <c r="H85" i="1"/>
  <c r="D85" i="1"/>
  <c r="D26" i="1"/>
  <c r="H26" i="1"/>
  <c r="H51" i="1"/>
  <c r="D51" i="1"/>
  <c r="D14" i="1"/>
  <c r="H14" i="1"/>
  <c r="L14" i="1" s="1"/>
  <c r="D16" i="1"/>
  <c r="H16" i="1"/>
  <c r="L16" i="1" s="1"/>
  <c r="D8" i="1"/>
  <c r="H8" i="1"/>
  <c r="H64" i="1"/>
  <c r="D64" i="1"/>
  <c r="H52" i="1"/>
  <c r="D52" i="1"/>
  <c r="D7" i="1"/>
  <c r="H7" i="1"/>
  <c r="D5" i="1"/>
  <c r="H5" i="1"/>
  <c r="H72" i="1"/>
  <c r="D72" i="1"/>
  <c r="H41" i="1"/>
  <c r="D41" i="1"/>
  <c r="H96" i="1"/>
  <c r="D96" i="1"/>
  <c r="D9" i="1"/>
  <c r="H9" i="1"/>
  <c r="H54" i="1"/>
  <c r="D54" i="1"/>
  <c r="H13" i="1"/>
  <c r="D13" i="1"/>
  <c r="H80" i="1"/>
  <c r="D80" i="1"/>
  <c r="H97" i="1"/>
  <c r="D97" i="1"/>
  <c r="H70" i="1"/>
  <c r="D70" i="1"/>
  <c r="H103" i="1"/>
  <c r="D103" i="1"/>
  <c r="H38" i="1"/>
  <c r="L38" i="1" s="1"/>
  <c r="D38" i="1"/>
  <c r="H102" i="1"/>
  <c r="D102" i="1"/>
  <c r="H62" i="1"/>
  <c r="L62" i="1" s="1"/>
  <c r="D62" i="1"/>
  <c r="H83" i="1"/>
  <c r="L83" i="1" s="1"/>
  <c r="D83" i="1"/>
  <c r="H66" i="1"/>
  <c r="L66" i="1" s="1"/>
  <c r="D66" i="1"/>
  <c r="D29" i="1"/>
  <c r="H29" i="1"/>
  <c r="L29" i="1" s="1"/>
  <c r="D30" i="1"/>
  <c r="H30" i="1"/>
  <c r="L30" i="1" s="1"/>
  <c r="H61" i="1"/>
  <c r="L61" i="1" s="1"/>
  <c r="D61" i="1"/>
  <c r="H45" i="1"/>
  <c r="L45" i="1" s="1"/>
  <c r="D45" i="1"/>
  <c r="H87" i="1"/>
  <c r="L87" i="1" s="1"/>
  <c r="D87" i="1"/>
  <c r="D20" i="1"/>
  <c r="H20" i="1"/>
  <c r="L20" i="1" s="1"/>
  <c r="H79" i="1"/>
  <c r="L79" i="1" s="1"/>
  <c r="D79" i="1"/>
  <c r="H60" i="1"/>
  <c r="L60" i="1" s="1"/>
  <c r="D60" i="1"/>
  <c r="H56" i="1"/>
  <c r="L56" i="1" s="1"/>
  <c r="D56" i="1"/>
  <c r="D33" i="1"/>
  <c r="H33" i="1"/>
  <c r="L33" i="1" s="1"/>
  <c r="D37" i="1"/>
  <c r="H37" i="1"/>
  <c r="L37" i="1" s="1"/>
  <c r="H67" i="1"/>
  <c r="L67" i="1" s="1"/>
  <c r="D67" i="1"/>
  <c r="D22" i="1"/>
  <c r="H22" i="1"/>
  <c r="L22" i="1" s="1"/>
  <c r="D11" i="1"/>
  <c r="H11" i="1"/>
  <c r="D28" i="1"/>
  <c r="H28" i="1"/>
  <c r="L28" i="1" s="1"/>
  <c r="H19" i="1"/>
  <c r="L19" i="1" s="1"/>
  <c r="D19" i="1"/>
  <c r="D27" i="1"/>
  <c r="H27" i="1"/>
  <c r="L27" i="1" s="1"/>
  <c r="H40" i="1"/>
  <c r="L40" i="1" s="1"/>
  <c r="D40" i="1"/>
  <c r="H86" i="1"/>
  <c r="L86" i="1" s="1"/>
  <c r="D86" i="1"/>
  <c r="D32" i="1"/>
  <c r="H32" i="1"/>
  <c r="L32" i="1" s="1"/>
  <c r="H65" i="1"/>
  <c r="L65" i="1" s="1"/>
  <c r="D65" i="1"/>
  <c r="D10" i="1"/>
  <c r="H10" i="1"/>
  <c r="D25" i="1"/>
  <c r="H25" i="1"/>
  <c r="L25" i="1" s="1"/>
  <c r="H68" i="1"/>
  <c r="L68" i="1" s="1"/>
  <c r="D68" i="1"/>
  <c r="D12" i="1"/>
  <c r="H12" i="1"/>
  <c r="H98" i="1"/>
  <c r="L98" i="1" s="1"/>
  <c r="D98" i="1"/>
  <c r="H39" i="1"/>
  <c r="L39" i="1" s="1"/>
  <c r="D39" i="1"/>
  <c r="H46" i="1"/>
  <c r="L46" i="1" s="1"/>
  <c r="D46" i="1"/>
  <c r="H47" i="1"/>
  <c r="L47" i="1" s="1"/>
  <c r="D47" i="1"/>
  <c r="H73" i="1"/>
  <c r="L73" i="1" s="1"/>
  <c r="D73" i="1"/>
  <c r="H101" i="1"/>
  <c r="L101" i="1" s="1"/>
  <c r="D101" i="1"/>
  <c r="H42" i="1"/>
  <c r="L42" i="1" s="1"/>
  <c r="D42" i="1"/>
  <c r="H49" i="1"/>
  <c r="L49" i="1" s="1"/>
  <c r="D49" i="1"/>
  <c r="H71" i="1"/>
  <c r="L71" i="1" s="1"/>
  <c r="D71" i="1"/>
  <c r="H88" i="1"/>
  <c r="L88" i="1" s="1"/>
  <c r="D88" i="1"/>
  <c r="D15" i="1"/>
  <c r="H15" i="1"/>
  <c r="L15" i="1" s="1"/>
  <c r="H91" i="1"/>
  <c r="L91" i="1" s="1"/>
  <c r="D91" i="1"/>
  <c r="H104" i="1"/>
  <c r="L104" i="1" s="1"/>
  <c r="D104" i="1"/>
  <c r="H50" i="1"/>
  <c r="L50" i="1" s="1"/>
  <c r="D50" i="1"/>
  <c r="H44" i="1"/>
  <c r="L44" i="1" s="1"/>
  <c r="D44" i="1"/>
  <c r="H99" i="1"/>
  <c r="L99" i="1" s="1"/>
  <c r="D99" i="1"/>
  <c r="H93" i="1"/>
  <c r="L93" i="1" s="1"/>
  <c r="D93" i="1"/>
  <c r="H57" i="1"/>
  <c r="L57" i="1" s="1"/>
  <c r="D57" i="1"/>
  <c r="D4" i="1"/>
  <c r="H4" i="1"/>
  <c r="L4" i="1" s="1"/>
  <c r="H43" i="1"/>
  <c r="L43" i="1" s="1"/>
  <c r="D43" i="1"/>
  <c r="F7" i="3"/>
  <c r="F4" i="3"/>
  <c r="F5" i="3"/>
  <c r="F8" i="3"/>
  <c r="F6" i="3"/>
  <c r="F9" i="3"/>
  <c r="E6" i="3"/>
  <c r="E5" i="3"/>
  <c r="E8" i="3"/>
  <c r="E4" i="3"/>
  <c r="E9" i="3"/>
  <c r="E7" i="3"/>
  <c r="D5" i="3"/>
  <c r="D8" i="3"/>
  <c r="D6" i="3"/>
  <c r="D9" i="3"/>
  <c r="D7" i="3"/>
  <c r="D4" i="3"/>
  <c r="G7" i="3"/>
  <c r="C7" i="3"/>
  <c r="G9" i="3"/>
  <c r="C9" i="3"/>
  <c r="G4" i="3"/>
  <c r="J4" i="3" s="1"/>
  <c r="C4" i="3"/>
  <c r="G8" i="3"/>
  <c r="J8" i="3" s="1"/>
  <c r="C8" i="3"/>
  <c r="G5" i="3"/>
  <c r="J5" i="3" s="1"/>
  <c r="C5" i="3"/>
  <c r="G6" i="3"/>
  <c r="J6" i="3" s="1"/>
  <c r="C6" i="3"/>
  <c r="K37" i="2" l="1"/>
  <c r="K36" i="2"/>
  <c r="L22" i="2"/>
  <c r="L29" i="2"/>
  <c r="L4" i="2"/>
  <c r="K39" i="2"/>
  <c r="L28" i="2"/>
  <c r="L23" i="2"/>
  <c r="L10" i="2"/>
  <c r="L12" i="2"/>
  <c r="M96" i="7"/>
  <c r="M80" i="7"/>
  <c r="M84" i="7"/>
  <c r="M82" i="7"/>
  <c r="M79" i="7"/>
  <c r="M98" i="7"/>
  <c r="M107" i="7"/>
  <c r="M100" i="7"/>
  <c r="M83" i="7"/>
  <c r="M85" i="7"/>
  <c r="M78" i="7"/>
  <c r="M74" i="7"/>
  <c r="M81" i="7"/>
  <c r="M101" i="7"/>
  <c r="M106" i="7"/>
  <c r="M104" i="7"/>
  <c r="M95" i="7"/>
  <c r="M76" i="7"/>
  <c r="M75" i="7"/>
  <c r="M77" i="7"/>
  <c r="M55" i="7"/>
  <c r="M43" i="7"/>
  <c r="M59" i="7"/>
  <c r="M48" i="7"/>
  <c r="M50" i="7"/>
  <c r="M60" i="7"/>
  <c r="M57" i="7"/>
  <c r="M62" i="7"/>
  <c r="M20" i="7"/>
  <c r="M31" i="7"/>
  <c r="M11" i="7"/>
  <c r="M4" i="7"/>
  <c r="M25" i="7"/>
  <c r="M26" i="7"/>
  <c r="M27" i="7"/>
  <c r="M51" i="7"/>
  <c r="M58" i="7"/>
  <c r="M15" i="7"/>
  <c r="M24" i="7"/>
  <c r="M18" i="7"/>
  <c r="M41" i="7"/>
  <c r="M66" i="7"/>
  <c r="M40" i="7"/>
  <c r="M30" i="7"/>
  <c r="M8" i="7"/>
  <c r="M53" i="7"/>
  <c r="M39" i="7"/>
  <c r="M33" i="7"/>
  <c r="L20" i="2"/>
  <c r="L27" i="2"/>
  <c r="L17" i="2"/>
  <c r="J9" i="3"/>
  <c r="J4" i="1"/>
  <c r="K4" i="1"/>
  <c r="M4" i="1" s="1"/>
  <c r="J15" i="1"/>
  <c r="K15" i="1"/>
  <c r="M15" i="1" s="1"/>
  <c r="K10" i="1"/>
  <c r="J10" i="1"/>
  <c r="K32" i="1"/>
  <c r="M32" i="1" s="1"/>
  <c r="J32" i="1"/>
  <c r="K11" i="1"/>
  <c r="J11" i="1"/>
  <c r="K33" i="1"/>
  <c r="M33" i="1" s="1"/>
  <c r="J33" i="1"/>
  <c r="K20" i="1"/>
  <c r="M20" i="1" s="1"/>
  <c r="J20" i="1"/>
  <c r="J30" i="1"/>
  <c r="K30" i="1"/>
  <c r="M30" i="1" s="1"/>
  <c r="L70" i="1"/>
  <c r="L80" i="1"/>
  <c r="L54" i="1"/>
  <c r="L96" i="1"/>
  <c r="L72" i="1"/>
  <c r="J7" i="1"/>
  <c r="K7" i="1"/>
  <c r="L64" i="1"/>
  <c r="J16" i="1"/>
  <c r="K16" i="1"/>
  <c r="M16" i="1" s="1"/>
  <c r="L51" i="1"/>
  <c r="L85" i="1"/>
  <c r="L89" i="1"/>
  <c r="K31" i="1"/>
  <c r="J31" i="1"/>
  <c r="L76" i="1"/>
  <c r="L77" i="1"/>
  <c r="L78" i="1"/>
  <c r="L48" i="1"/>
  <c r="L21" i="1"/>
  <c r="J23" i="1"/>
  <c r="K23" i="1"/>
  <c r="L6" i="1"/>
  <c r="L34" i="1"/>
  <c r="K24" i="1"/>
  <c r="J24" i="1"/>
  <c r="L92" i="1"/>
  <c r="J35" i="1"/>
  <c r="K35" i="1"/>
  <c r="L59" i="1"/>
  <c r="K17" i="1"/>
  <c r="J17" i="1"/>
  <c r="K52" i="7"/>
  <c r="L52" i="7"/>
  <c r="N52" i="7" s="1"/>
  <c r="K55" i="7"/>
  <c r="L55" i="7"/>
  <c r="N55" i="7" s="1"/>
  <c r="L43" i="7"/>
  <c r="N43" i="7" s="1"/>
  <c r="K43" i="7"/>
  <c r="L59" i="7"/>
  <c r="N59" i="7" s="1"/>
  <c r="K59" i="7"/>
  <c r="K48" i="7"/>
  <c r="L48" i="7"/>
  <c r="L50" i="7"/>
  <c r="N50" i="7" s="1"/>
  <c r="K50" i="7"/>
  <c r="L99" i="7"/>
  <c r="N99" i="7" s="1"/>
  <c r="K99" i="7"/>
  <c r="L13" i="7"/>
  <c r="N13" i="7" s="1"/>
  <c r="K13" i="7"/>
  <c r="K60" i="7"/>
  <c r="L60" i="7"/>
  <c r="N60" i="7" s="1"/>
  <c r="L96" i="7"/>
  <c r="N96" i="7" s="1"/>
  <c r="K96" i="7"/>
  <c r="K57" i="7"/>
  <c r="L57" i="7"/>
  <c r="N57" i="7" s="1"/>
  <c r="K10" i="7"/>
  <c r="L10" i="7"/>
  <c r="N10" i="7" s="1"/>
  <c r="L62" i="7"/>
  <c r="K62" i="7"/>
  <c r="L20" i="7"/>
  <c r="N20" i="7" s="1"/>
  <c r="K20" i="7"/>
  <c r="L80" i="7"/>
  <c r="N80" i="7" s="1"/>
  <c r="K80" i="7"/>
  <c r="L31" i="7"/>
  <c r="N31" i="7" s="1"/>
  <c r="K31" i="7"/>
  <c r="L11" i="7"/>
  <c r="N11" i="7" s="1"/>
  <c r="K11" i="7"/>
  <c r="L21" i="7"/>
  <c r="K21" i="7"/>
  <c r="L4" i="7"/>
  <c r="K4" i="7"/>
  <c r="K84" i="7"/>
  <c r="L84" i="7"/>
  <c r="N84" i="7" s="1"/>
  <c r="L82" i="7"/>
  <c r="N82" i="7" s="1"/>
  <c r="K82" i="7"/>
  <c r="L25" i="7"/>
  <c r="N25" i="7" s="1"/>
  <c r="K25" i="7"/>
  <c r="L6" i="7"/>
  <c r="K6" i="7"/>
  <c r="L29" i="7"/>
  <c r="K29" i="7"/>
  <c r="K79" i="7"/>
  <c r="L79" i="7"/>
  <c r="N79" i="7" s="1"/>
  <c r="K98" i="7"/>
  <c r="L98" i="7"/>
  <c r="N98" i="7" s="1"/>
  <c r="L107" i="7"/>
  <c r="N107" i="7" s="1"/>
  <c r="K107" i="7"/>
  <c r="L14" i="7"/>
  <c r="K14" i="7"/>
  <c r="L100" i="7"/>
  <c r="N100" i="7" s="1"/>
  <c r="K100" i="7"/>
  <c r="K36" i="7"/>
  <c r="L36" i="7"/>
  <c r="K42" i="7"/>
  <c r="L42" i="7"/>
  <c r="L83" i="7"/>
  <c r="N83" i="7" s="1"/>
  <c r="K83" i="7"/>
  <c r="K12" i="7"/>
  <c r="L12" i="7"/>
  <c r="L85" i="7"/>
  <c r="N85" i="7" s="1"/>
  <c r="K85" i="7"/>
  <c r="L64" i="7"/>
  <c r="K64" i="7"/>
  <c r="L105" i="7"/>
  <c r="K105" i="7"/>
  <c r="K44" i="7"/>
  <c r="L44" i="7"/>
  <c r="K65" i="7"/>
  <c r="L65" i="7"/>
  <c r="K7" i="7"/>
  <c r="L7" i="7"/>
  <c r="L78" i="7"/>
  <c r="N78" i="7" s="1"/>
  <c r="K78" i="7"/>
  <c r="L34" i="7"/>
  <c r="K34" i="7"/>
  <c r="L5" i="7"/>
  <c r="K5" i="7"/>
  <c r="L103" i="7"/>
  <c r="K103" i="7"/>
  <c r="L74" i="7"/>
  <c r="N74" i="7" s="1"/>
  <c r="K74" i="7"/>
  <c r="L63" i="7"/>
  <c r="K63" i="7"/>
  <c r="L102" i="7"/>
  <c r="K102" i="7"/>
  <c r="L61" i="7"/>
  <c r="K61" i="7"/>
  <c r="K22" i="2"/>
  <c r="M22" i="2" s="1"/>
  <c r="J22" i="2"/>
  <c r="K29" i="2"/>
  <c r="M29" i="2" s="1"/>
  <c r="J29" i="2"/>
  <c r="K4" i="2"/>
  <c r="M4" i="2" s="1"/>
  <c r="J4" i="2"/>
  <c r="J13" i="2"/>
  <c r="K13" i="2"/>
  <c r="L25" i="2"/>
  <c r="J24" i="2"/>
  <c r="K24" i="2"/>
  <c r="L30" i="2"/>
  <c r="L21" i="2"/>
  <c r="K16" i="2"/>
  <c r="J16" i="2"/>
  <c r="J14" i="2"/>
  <c r="K14" i="2"/>
  <c r="K18" i="2"/>
  <c r="J18" i="2"/>
  <c r="K38" i="2"/>
  <c r="K40" i="2"/>
  <c r="K15" i="2"/>
  <c r="J15" i="2"/>
  <c r="H5" i="3"/>
  <c r="I5" i="3"/>
  <c r="K5" i="3" s="1"/>
  <c r="H4" i="3"/>
  <c r="I4" i="3"/>
  <c r="K4" i="3" s="1"/>
  <c r="H7" i="3"/>
  <c r="I7" i="3"/>
  <c r="J43" i="1"/>
  <c r="K43" i="1"/>
  <c r="M43" i="1" s="1"/>
  <c r="K57" i="1"/>
  <c r="M57" i="1" s="1"/>
  <c r="J57" i="1"/>
  <c r="J99" i="1"/>
  <c r="K99" i="1"/>
  <c r="M99" i="1" s="1"/>
  <c r="J50" i="1"/>
  <c r="K50" i="1"/>
  <c r="M50" i="1" s="1"/>
  <c r="K91" i="1"/>
  <c r="M91" i="1" s="1"/>
  <c r="J91" i="1"/>
  <c r="K88" i="1"/>
  <c r="M88" i="1" s="1"/>
  <c r="J88" i="1"/>
  <c r="J49" i="1"/>
  <c r="K49" i="1"/>
  <c r="M49" i="1" s="1"/>
  <c r="K101" i="1"/>
  <c r="M101" i="1" s="1"/>
  <c r="J101" i="1"/>
  <c r="K47" i="1"/>
  <c r="M47" i="1" s="1"/>
  <c r="J47" i="1"/>
  <c r="K39" i="1"/>
  <c r="M39" i="1" s="1"/>
  <c r="J39" i="1"/>
  <c r="L12" i="1"/>
  <c r="J65" i="1"/>
  <c r="K65" i="1"/>
  <c r="M65" i="1" s="1"/>
  <c r="K86" i="1"/>
  <c r="M86" i="1" s="1"/>
  <c r="J86" i="1"/>
  <c r="J56" i="1"/>
  <c r="K56" i="1"/>
  <c r="M56" i="1" s="1"/>
  <c r="K79" i="1"/>
  <c r="M79" i="1" s="1"/>
  <c r="J79" i="1"/>
  <c r="J87" i="1"/>
  <c r="K87" i="1"/>
  <c r="M87" i="1" s="1"/>
  <c r="J61" i="1"/>
  <c r="K61" i="1"/>
  <c r="M61" i="1" s="1"/>
  <c r="J83" i="1"/>
  <c r="K83" i="1"/>
  <c r="M83" i="1" s="1"/>
  <c r="K102" i="1"/>
  <c r="J102" i="1"/>
  <c r="K103" i="1"/>
  <c r="J103" i="1"/>
  <c r="J97" i="1"/>
  <c r="K97" i="1"/>
  <c r="J13" i="1"/>
  <c r="K13" i="1"/>
  <c r="L9" i="1"/>
  <c r="J41" i="1"/>
  <c r="K41" i="1"/>
  <c r="L5" i="1"/>
  <c r="J52" i="1"/>
  <c r="K52" i="1"/>
  <c r="L8" i="1"/>
  <c r="L26" i="1"/>
  <c r="K55" i="1"/>
  <c r="J55" i="1"/>
  <c r="K84" i="1"/>
  <c r="J84" i="1"/>
  <c r="L18" i="1"/>
  <c r="K53" i="1"/>
  <c r="J53" i="1"/>
  <c r="L36" i="1"/>
  <c r="K100" i="1"/>
  <c r="J100" i="1"/>
  <c r="K90" i="1"/>
  <c r="J90" i="1"/>
  <c r="J75" i="1"/>
  <c r="K75" i="1"/>
  <c r="K58" i="1"/>
  <c r="J58" i="1"/>
  <c r="J63" i="1"/>
  <c r="K63" i="1"/>
  <c r="J94" i="1"/>
  <c r="K94" i="1"/>
  <c r="K82" i="1"/>
  <c r="J82" i="1"/>
  <c r="K81" i="1"/>
  <c r="J81" i="1"/>
  <c r="K95" i="1"/>
  <c r="J95" i="1"/>
  <c r="J74" i="1"/>
  <c r="K74" i="1"/>
  <c r="K69" i="1"/>
  <c r="J69" i="1"/>
  <c r="M21" i="7"/>
  <c r="M6" i="7"/>
  <c r="M29" i="7"/>
  <c r="M14" i="7"/>
  <c r="M36" i="7"/>
  <c r="M42" i="7"/>
  <c r="M12" i="7"/>
  <c r="M64" i="7"/>
  <c r="M105" i="7"/>
  <c r="M44" i="7"/>
  <c r="M65" i="7"/>
  <c r="M7" i="7"/>
  <c r="M34" i="7"/>
  <c r="M5" i="7"/>
  <c r="M103" i="7"/>
  <c r="M63" i="7"/>
  <c r="M102" i="7"/>
  <c r="M61" i="7"/>
  <c r="L37" i="2"/>
  <c r="J37" i="2"/>
  <c r="J20" i="2"/>
  <c r="K20" i="2"/>
  <c r="K27" i="2"/>
  <c r="J27" i="2"/>
  <c r="J36" i="2"/>
  <c r="L36" i="2"/>
  <c r="J17" i="2"/>
  <c r="K17" i="2"/>
  <c r="L13" i="2"/>
  <c r="K25" i="2"/>
  <c r="J25" i="2"/>
  <c r="L24" i="2"/>
  <c r="K30" i="2"/>
  <c r="J30" i="2"/>
  <c r="J21" i="2"/>
  <c r="K21" i="2"/>
  <c r="L16" i="2"/>
  <c r="L14" i="2"/>
  <c r="L18" i="2"/>
  <c r="L38" i="2"/>
  <c r="J38" i="2"/>
  <c r="L40" i="2"/>
  <c r="J40" i="2"/>
  <c r="L15" i="2"/>
  <c r="J7" i="3"/>
  <c r="K12" i="1"/>
  <c r="M12" i="1" s="1"/>
  <c r="J12" i="1"/>
  <c r="K25" i="1"/>
  <c r="M25" i="1" s="1"/>
  <c r="J25" i="1"/>
  <c r="K27" i="1"/>
  <c r="M27" i="1" s="1"/>
  <c r="J27" i="1"/>
  <c r="K28" i="1"/>
  <c r="M28" i="1" s="1"/>
  <c r="J28" i="1"/>
  <c r="J22" i="1"/>
  <c r="K22" i="1"/>
  <c r="M22" i="1" s="1"/>
  <c r="J37" i="1"/>
  <c r="K37" i="1"/>
  <c r="M37" i="1" s="1"/>
  <c r="K29" i="1"/>
  <c r="M29" i="1" s="1"/>
  <c r="J29" i="1"/>
  <c r="L102" i="1"/>
  <c r="L103" i="1"/>
  <c r="L97" i="1"/>
  <c r="L13" i="1"/>
  <c r="J9" i="1"/>
  <c r="K9" i="1"/>
  <c r="L41" i="1"/>
  <c r="J5" i="1"/>
  <c r="K5" i="1"/>
  <c r="L52" i="1"/>
  <c r="K8" i="1"/>
  <c r="M8" i="1" s="1"/>
  <c r="J8" i="1"/>
  <c r="K14" i="1"/>
  <c r="M14" i="1" s="1"/>
  <c r="J14" i="1"/>
  <c r="J26" i="1"/>
  <c r="K26" i="1"/>
  <c r="M26" i="1" s="1"/>
  <c r="L55" i="1"/>
  <c r="L84" i="1"/>
  <c r="K18" i="1"/>
  <c r="M18" i="1" s="1"/>
  <c r="J18" i="1"/>
  <c r="L53" i="1"/>
  <c r="K36" i="1"/>
  <c r="M36" i="1" s="1"/>
  <c r="J36" i="1"/>
  <c r="L100" i="1"/>
  <c r="L90" i="1"/>
  <c r="L75" i="1"/>
  <c r="L58" i="1"/>
  <c r="L63" i="1"/>
  <c r="L94" i="1"/>
  <c r="L82" i="1"/>
  <c r="L81" i="1"/>
  <c r="L95" i="1"/>
  <c r="L74" i="1"/>
  <c r="L69" i="1"/>
  <c r="L87" i="7"/>
  <c r="N87" i="7" s="1"/>
  <c r="K87" i="7"/>
  <c r="K28" i="7"/>
  <c r="L28" i="7"/>
  <c r="N28" i="7" s="1"/>
  <c r="K81" i="7"/>
  <c r="L81" i="7"/>
  <c r="N81" i="7" s="1"/>
  <c r="K26" i="7"/>
  <c r="L26" i="7"/>
  <c r="N26" i="7" s="1"/>
  <c r="K27" i="7"/>
  <c r="L27" i="7"/>
  <c r="N27" i="7" s="1"/>
  <c r="K51" i="7"/>
  <c r="L51" i="7"/>
  <c r="L58" i="7"/>
  <c r="N58" i="7" s="1"/>
  <c r="K58" i="7"/>
  <c r="K15" i="7"/>
  <c r="L15" i="7"/>
  <c r="N15" i="7" s="1"/>
  <c r="K24" i="7"/>
  <c r="L24" i="7"/>
  <c r="N24" i="7" s="1"/>
  <c r="K18" i="7"/>
  <c r="L18" i="7"/>
  <c r="K41" i="7"/>
  <c r="L41" i="7"/>
  <c r="N41" i="7" s="1"/>
  <c r="L66" i="7"/>
  <c r="N66" i="7" s="1"/>
  <c r="K66" i="7"/>
  <c r="K101" i="7"/>
  <c r="L101" i="7"/>
  <c r="N101" i="7" s="1"/>
  <c r="K106" i="7"/>
  <c r="L106" i="7"/>
  <c r="N106" i="7" s="1"/>
  <c r="L40" i="7"/>
  <c r="N40" i="7" s="1"/>
  <c r="K40" i="7"/>
  <c r="K30" i="7"/>
  <c r="L30" i="7"/>
  <c r="K8" i="7"/>
  <c r="L8" i="7"/>
  <c r="N8" i="7" s="1"/>
  <c r="K19" i="7"/>
  <c r="L19" i="7"/>
  <c r="K104" i="7"/>
  <c r="L104" i="7"/>
  <c r="N104" i="7" s="1"/>
  <c r="L33" i="7"/>
  <c r="N33" i="7" s="1"/>
  <c r="K33" i="7"/>
  <c r="K32" i="7"/>
  <c r="L32" i="7"/>
  <c r="K16" i="7"/>
  <c r="L16" i="7"/>
  <c r="K53" i="7"/>
  <c r="L53" i="7"/>
  <c r="N53" i="7" s="1"/>
  <c r="L39" i="7"/>
  <c r="N39" i="7" s="1"/>
  <c r="K39" i="7"/>
  <c r="L56" i="7"/>
  <c r="K56" i="7"/>
  <c r="K45" i="7"/>
  <c r="L45" i="7"/>
  <c r="L95" i="7"/>
  <c r="N95" i="7" s="1"/>
  <c r="K95" i="7"/>
  <c r="K46" i="7"/>
  <c r="L46" i="7"/>
  <c r="L35" i="7"/>
  <c r="K35" i="7"/>
  <c r="K47" i="7"/>
  <c r="L47" i="7"/>
  <c r="L38" i="7"/>
  <c r="K38" i="7"/>
  <c r="L76" i="7"/>
  <c r="N76" i="7" s="1"/>
  <c r="K76" i="7"/>
  <c r="K54" i="7"/>
  <c r="L54" i="7"/>
  <c r="K22" i="7"/>
  <c r="L22" i="7"/>
  <c r="L17" i="7"/>
  <c r="K17" i="7"/>
  <c r="L97" i="7"/>
  <c r="K97" i="7"/>
  <c r="L37" i="7"/>
  <c r="K37" i="7"/>
  <c r="L75" i="7"/>
  <c r="N75" i="7" s="1"/>
  <c r="K75" i="7"/>
  <c r="L23" i="7"/>
  <c r="K23" i="7"/>
  <c r="L108" i="7"/>
  <c r="K108" i="7"/>
  <c r="K77" i="7"/>
  <c r="L77" i="7"/>
  <c r="N77" i="7" s="1"/>
  <c r="L49" i="7"/>
  <c r="K49" i="7"/>
  <c r="L9" i="7"/>
  <c r="K9" i="7"/>
  <c r="K86" i="7"/>
  <c r="L86" i="7"/>
  <c r="J35" i="2"/>
  <c r="L35" i="2"/>
  <c r="J23" i="2"/>
  <c r="K23" i="2"/>
  <c r="M23" i="2" s="1"/>
  <c r="K10" i="2"/>
  <c r="M10" i="2" s="1"/>
  <c r="J10" i="2"/>
  <c r="K12" i="2"/>
  <c r="M12" i="2" s="1"/>
  <c r="J12" i="2"/>
  <c r="J8" i="2"/>
  <c r="K8" i="2"/>
  <c r="J26" i="2"/>
  <c r="K26" i="2"/>
  <c r="K33" i="2"/>
  <c r="J33" i="2"/>
  <c r="L32" i="2"/>
  <c r="K41" i="2"/>
  <c r="L11" i="2"/>
  <c r="J34" i="2"/>
  <c r="K34" i="2"/>
  <c r="K6" i="2"/>
  <c r="J6" i="2"/>
  <c r="L7" i="2"/>
  <c r="L19" i="2"/>
  <c r="J5" i="2"/>
  <c r="K5" i="2"/>
  <c r="L9" i="2"/>
  <c r="L31" i="2"/>
  <c r="I6" i="3"/>
  <c r="K6" i="3" s="1"/>
  <c r="H6" i="3"/>
  <c r="I8" i="3"/>
  <c r="K8" i="3" s="1"/>
  <c r="H8" i="3"/>
  <c r="H9" i="3"/>
  <c r="I9" i="3"/>
  <c r="K9" i="3" s="1"/>
  <c r="J93" i="1"/>
  <c r="K93" i="1"/>
  <c r="M93" i="1" s="1"/>
  <c r="J44" i="1"/>
  <c r="K44" i="1"/>
  <c r="M44" i="1" s="1"/>
  <c r="K104" i="1"/>
  <c r="M104" i="1" s="1"/>
  <c r="J104" i="1"/>
  <c r="K71" i="1"/>
  <c r="M71" i="1" s="1"/>
  <c r="J71" i="1"/>
  <c r="J42" i="1"/>
  <c r="K42" i="1"/>
  <c r="M42" i="1" s="1"/>
  <c r="K73" i="1"/>
  <c r="M73" i="1" s="1"/>
  <c r="J73" i="1"/>
  <c r="J46" i="1"/>
  <c r="K46" i="1"/>
  <c r="M46" i="1" s="1"/>
  <c r="K98" i="1"/>
  <c r="M98" i="1" s="1"/>
  <c r="J98" i="1"/>
  <c r="K68" i="1"/>
  <c r="M68" i="1" s="1"/>
  <c r="J68" i="1"/>
  <c r="L10" i="1"/>
  <c r="J40" i="1"/>
  <c r="K40" i="1"/>
  <c r="M40" i="1" s="1"/>
  <c r="K19" i="1"/>
  <c r="M19" i="1" s="1"/>
  <c r="J19" i="1"/>
  <c r="L11" i="1"/>
  <c r="J67" i="1"/>
  <c r="K67" i="1"/>
  <c r="M67" i="1" s="1"/>
  <c r="K60" i="1"/>
  <c r="M60" i="1" s="1"/>
  <c r="J60" i="1"/>
  <c r="K45" i="1"/>
  <c r="M45" i="1" s="1"/>
  <c r="J45" i="1"/>
  <c r="K66" i="1"/>
  <c r="M66" i="1" s="1"/>
  <c r="J66" i="1"/>
  <c r="J62" i="1"/>
  <c r="K62" i="1"/>
  <c r="M62" i="1" s="1"/>
  <c r="J38" i="1"/>
  <c r="K38" i="1"/>
  <c r="M38" i="1" s="1"/>
  <c r="J70" i="1"/>
  <c r="K70" i="1"/>
  <c r="M70" i="1" s="1"/>
  <c r="J80" i="1"/>
  <c r="K80" i="1"/>
  <c r="M80" i="1" s="1"/>
  <c r="K54" i="1"/>
  <c r="M54" i="1" s="1"/>
  <c r="J54" i="1"/>
  <c r="J96" i="1"/>
  <c r="K96" i="1"/>
  <c r="M96" i="1" s="1"/>
  <c r="K72" i="1"/>
  <c r="M72" i="1" s="1"/>
  <c r="J72" i="1"/>
  <c r="L7" i="1"/>
  <c r="K64" i="1"/>
  <c r="M64" i="1" s="1"/>
  <c r="J64" i="1"/>
  <c r="J51" i="1"/>
  <c r="K51" i="1"/>
  <c r="M51" i="1" s="1"/>
  <c r="K85" i="1"/>
  <c r="M85" i="1" s="1"/>
  <c r="J85" i="1"/>
  <c r="K89" i="1"/>
  <c r="M89" i="1" s="1"/>
  <c r="J89" i="1"/>
  <c r="L31" i="1"/>
  <c r="J76" i="1"/>
  <c r="K76" i="1"/>
  <c r="M76" i="1" s="1"/>
  <c r="K77" i="1"/>
  <c r="M77" i="1" s="1"/>
  <c r="J77" i="1"/>
  <c r="K78" i="1"/>
  <c r="M78" i="1" s="1"/>
  <c r="J78" i="1"/>
  <c r="J48" i="1"/>
  <c r="K48" i="1"/>
  <c r="M48" i="1" s="1"/>
  <c r="J21" i="1"/>
  <c r="K21" i="1"/>
  <c r="M21" i="1" s="1"/>
  <c r="L23" i="1"/>
  <c r="K6" i="1"/>
  <c r="M6" i="1" s="1"/>
  <c r="J6" i="1"/>
  <c r="J34" i="1"/>
  <c r="K34" i="1"/>
  <c r="M34" i="1" s="1"/>
  <c r="L24" i="1"/>
  <c r="K92" i="1"/>
  <c r="M92" i="1" s="1"/>
  <c r="J92" i="1"/>
  <c r="L35" i="1"/>
  <c r="J59" i="1"/>
  <c r="K59" i="1"/>
  <c r="M59" i="1" s="1"/>
  <c r="L17" i="1"/>
  <c r="M19" i="7"/>
  <c r="M32" i="7"/>
  <c r="M16" i="7"/>
  <c r="M56" i="7"/>
  <c r="M45" i="7"/>
  <c r="M46" i="7"/>
  <c r="M35" i="7"/>
  <c r="M47" i="7"/>
  <c r="M38" i="7"/>
  <c r="M54" i="7"/>
  <c r="M22" i="7"/>
  <c r="M17" i="7"/>
  <c r="M97" i="7"/>
  <c r="M37" i="7"/>
  <c r="M23" i="7"/>
  <c r="M108" i="7"/>
  <c r="M49" i="7"/>
  <c r="M9" i="7"/>
  <c r="M86" i="7"/>
  <c r="J39" i="2"/>
  <c r="L39" i="2"/>
  <c r="J28" i="2"/>
  <c r="K28" i="2"/>
  <c r="M28" i="2" s="1"/>
  <c r="L8" i="2"/>
  <c r="L26" i="2"/>
  <c r="L33" i="2"/>
  <c r="J32" i="2"/>
  <c r="K32" i="2"/>
  <c r="M32" i="2" s="1"/>
  <c r="L41" i="2"/>
  <c r="J41" i="2"/>
  <c r="K11" i="2"/>
  <c r="J11" i="2"/>
  <c r="L34" i="2"/>
  <c r="L6" i="2"/>
  <c r="K7" i="2"/>
  <c r="M7" i="2" s="1"/>
  <c r="J7" i="2"/>
  <c r="K19" i="2"/>
  <c r="J19" i="2"/>
  <c r="L5" i="2"/>
  <c r="K9" i="2"/>
  <c r="J9" i="2"/>
  <c r="K31" i="2"/>
  <c r="J31" i="2"/>
  <c r="M25" i="2" l="1"/>
  <c r="M20" i="2"/>
  <c r="M31" i="2"/>
  <c r="M19" i="2"/>
  <c r="M11" i="2"/>
  <c r="M27" i="2"/>
  <c r="M30" i="2"/>
  <c r="N48" i="7"/>
  <c r="N30" i="7"/>
  <c r="N18" i="7"/>
  <c r="N51" i="7"/>
  <c r="N4" i="7"/>
  <c r="N62" i="7"/>
  <c r="M9" i="1"/>
  <c r="M9" i="2"/>
  <c r="M5" i="1"/>
  <c r="M21" i="2"/>
  <c r="M17" i="2"/>
  <c r="M8" i="2"/>
  <c r="N54" i="7"/>
  <c r="N32" i="7"/>
  <c r="M69" i="1"/>
  <c r="M95" i="1"/>
  <c r="M82" i="1"/>
  <c r="M100" i="1"/>
  <c r="M55" i="1"/>
  <c r="M102" i="1"/>
  <c r="K7" i="3"/>
  <c r="M14" i="2"/>
  <c r="N102" i="7"/>
  <c r="N5" i="7"/>
  <c r="N105" i="7"/>
  <c r="N14" i="7"/>
  <c r="N29" i="7"/>
  <c r="N21" i="7"/>
  <c r="M17" i="1"/>
  <c r="M7" i="1"/>
  <c r="M5" i="2"/>
  <c r="M33" i="2"/>
  <c r="N9" i="7"/>
  <c r="N23" i="7"/>
  <c r="N37" i="7"/>
  <c r="N17" i="7"/>
  <c r="N38" i="7"/>
  <c r="N35" i="7"/>
  <c r="N56" i="7"/>
  <c r="M74" i="1"/>
  <c r="M94" i="1"/>
  <c r="M13" i="1"/>
  <c r="M13" i="2"/>
  <c r="N7" i="7"/>
  <c r="N44" i="7"/>
  <c r="N12" i="7"/>
  <c r="N42" i="7"/>
  <c r="M23" i="1"/>
  <c r="M31" i="1"/>
  <c r="M6" i="2"/>
  <c r="M26" i="2"/>
  <c r="N86" i="7"/>
  <c r="N22" i="7"/>
  <c r="N47" i="7"/>
  <c r="N46" i="7"/>
  <c r="N45" i="7"/>
  <c r="N16" i="7"/>
  <c r="N19" i="7"/>
  <c r="M81" i="1"/>
  <c r="M58" i="1"/>
  <c r="M90" i="1"/>
  <c r="M84" i="1"/>
  <c r="M41" i="1"/>
  <c r="M103" i="1"/>
  <c r="M24" i="2"/>
  <c r="N61" i="7"/>
  <c r="N63" i="7"/>
  <c r="N103" i="7"/>
  <c r="N34" i="7"/>
  <c r="N64" i="7"/>
  <c r="N6" i="7"/>
  <c r="M35" i="1"/>
  <c r="M24" i="1"/>
  <c r="M11" i="1"/>
  <c r="M10" i="1"/>
  <c r="M34" i="2"/>
  <c r="N49" i="7"/>
  <c r="N108" i="7"/>
  <c r="N97" i="7"/>
  <c r="M63" i="1"/>
  <c r="M75" i="1"/>
  <c r="M53" i="1"/>
  <c r="M52" i="1"/>
  <c r="M97" i="1"/>
  <c r="M15" i="2"/>
  <c r="M18" i="2"/>
  <c r="M16" i="2"/>
  <c r="N65" i="7"/>
  <c r="N36" i="7"/>
</calcChain>
</file>

<file path=xl/sharedStrings.xml><?xml version="1.0" encoding="utf-8"?>
<sst xmlns="http://schemas.openxmlformats.org/spreadsheetml/2006/main" count="613" uniqueCount="271">
  <si>
    <t xml:space="preserve">MXWO0EN Index </t>
  </si>
  <si>
    <t xml:space="preserve">MXWO0MT Index </t>
  </si>
  <si>
    <t xml:space="preserve">MXWO0IN Index </t>
  </si>
  <si>
    <t xml:space="preserve">MXWO0CD Index </t>
  </si>
  <si>
    <t xml:space="preserve">MXWO0CS Index </t>
  </si>
  <si>
    <t xml:space="preserve">MXWO0HC Index </t>
  </si>
  <si>
    <t xml:space="preserve">MXWO0FN Index </t>
  </si>
  <si>
    <t xml:space="preserve">MXWO0IT Index </t>
  </si>
  <si>
    <t xml:space="preserve">MXWO0TC Index </t>
  </si>
  <si>
    <t xml:space="preserve">MXWO0UT Index </t>
  </si>
  <si>
    <t xml:space="preserve">MXWO0EG Index </t>
  </si>
  <si>
    <t xml:space="preserve">MXWO0ML Index </t>
  </si>
  <si>
    <t xml:space="preserve">MXWO0CG Index </t>
  </si>
  <si>
    <t xml:space="preserve">MXWO0CM Index </t>
  </si>
  <si>
    <t xml:space="preserve">MXWO0TP Index </t>
  </si>
  <si>
    <t xml:space="preserve">MXWO0AC Index </t>
  </si>
  <si>
    <t xml:space="preserve">MXWO0CA Index </t>
  </si>
  <si>
    <t xml:space="preserve">MXWO0HR Index </t>
  </si>
  <si>
    <t xml:space="preserve">MXWO0MD Index </t>
  </si>
  <si>
    <t xml:space="preserve">MXWO0RT Index </t>
  </si>
  <si>
    <t xml:space="preserve">MXWO0FD Index </t>
  </si>
  <si>
    <t xml:space="preserve">MXWO0FB Index </t>
  </si>
  <si>
    <t xml:space="preserve">MXWO0HP Index </t>
  </si>
  <si>
    <t xml:space="preserve">MXWO0HS Index </t>
  </si>
  <si>
    <t xml:space="preserve">MXWO0PB Index </t>
  </si>
  <si>
    <t xml:space="preserve">MXWO0BK Index </t>
  </si>
  <si>
    <t xml:space="preserve">MXWO0DF Index </t>
  </si>
  <si>
    <t xml:space="preserve">MXWO0IS Index </t>
  </si>
  <si>
    <t xml:space="preserve">MXWO0RE Index </t>
  </si>
  <si>
    <t xml:space="preserve">MXWO0SS Index </t>
  </si>
  <si>
    <t xml:space="preserve">MXWO0TH Index </t>
  </si>
  <si>
    <t xml:space="preserve">MXWO0SE Index </t>
  </si>
  <si>
    <t xml:space="preserve">MXWO0TS Index </t>
  </si>
  <si>
    <t xml:space="preserve">MXWO0UL Index </t>
  </si>
  <si>
    <t xml:space="preserve">MIGUEEQS Index </t>
  </si>
  <si>
    <t xml:space="preserve">MIGUOGAS Index </t>
  </si>
  <si>
    <t xml:space="preserve">MIGUCHEM Index </t>
  </si>
  <si>
    <t xml:space="preserve">MIGUCMAT Index </t>
  </si>
  <si>
    <t xml:space="preserve">MIGUCPAK Index </t>
  </si>
  <si>
    <t xml:space="preserve">MIGUMMIN Index </t>
  </si>
  <si>
    <t xml:space="preserve">MIGUPFOR Index </t>
  </si>
  <si>
    <t xml:space="preserve">MIGUAEDE Index </t>
  </si>
  <si>
    <t xml:space="preserve">MIGUBUIL Index </t>
  </si>
  <si>
    <t xml:space="preserve">MIGUCENG Index </t>
  </si>
  <si>
    <t xml:space="preserve">MIGUEEQU Index </t>
  </si>
  <si>
    <t xml:space="preserve">MIGUIDCO Index </t>
  </si>
  <si>
    <t xml:space="preserve">MIGUMACH Index </t>
  </si>
  <si>
    <t xml:space="preserve">MIGUTRDI Index </t>
  </si>
  <si>
    <t xml:space="preserve">MIGUCSER Index </t>
  </si>
  <si>
    <t xml:space="preserve">MIGUACOU Index </t>
  </si>
  <si>
    <t xml:space="preserve">MIGUAIR Index </t>
  </si>
  <si>
    <t xml:space="preserve">MIGUMAR Index </t>
  </si>
  <si>
    <t xml:space="preserve">MIGURRAI Index </t>
  </si>
  <si>
    <t xml:space="preserve">MIGUTRIF Index </t>
  </si>
  <si>
    <t xml:space="preserve">MIGUACOM Index </t>
  </si>
  <si>
    <t xml:space="preserve">MIGUAUTO Index </t>
  </si>
  <si>
    <t xml:space="preserve">MIGUHDUR Index </t>
  </si>
  <si>
    <t xml:space="preserve">MIGULEQU Index </t>
  </si>
  <si>
    <t xml:space="preserve">MIGUTEXT Index </t>
  </si>
  <si>
    <t xml:space="preserve">MIGUHOTE Index </t>
  </si>
  <si>
    <t xml:space="preserve">MIGUDCON Index </t>
  </si>
  <si>
    <t xml:space="preserve">MIGUMED Index </t>
  </si>
  <si>
    <t xml:space="preserve">MIGUDIS Index </t>
  </si>
  <si>
    <t xml:space="preserve">MIGUICAT Index </t>
  </si>
  <si>
    <t xml:space="preserve">MIGUMRET Index </t>
  </si>
  <si>
    <t xml:space="preserve">MIGUSRET Index </t>
  </si>
  <si>
    <t xml:space="preserve">MIGUF&amp;DR Index </t>
  </si>
  <si>
    <t xml:space="preserve">MIGUBEV Index </t>
  </si>
  <si>
    <t xml:space="preserve">MIGUFPRO Index </t>
  </si>
  <si>
    <t xml:space="preserve">MIGUTOBA Index </t>
  </si>
  <si>
    <t xml:space="preserve">MIGUHPRO Index </t>
  </si>
  <si>
    <t xml:space="preserve">MIGUPPRO Index </t>
  </si>
  <si>
    <t xml:space="preserve">MIGUHEQU Index </t>
  </si>
  <si>
    <t xml:space="preserve">MIGUHEPR Index </t>
  </si>
  <si>
    <t xml:space="preserve">MICUHCT Index </t>
  </si>
  <si>
    <t xml:space="preserve">MIGUBTEC Index </t>
  </si>
  <si>
    <t xml:space="preserve">MIGUPHA Index </t>
  </si>
  <si>
    <t xml:space="preserve">MICULSTS Index </t>
  </si>
  <si>
    <t xml:space="preserve">MIGUBANK Index </t>
  </si>
  <si>
    <t xml:space="preserve">MIGUMFIN Index </t>
  </si>
  <si>
    <t xml:space="preserve">MIGUDFIN Index </t>
  </si>
  <si>
    <t xml:space="preserve">MIGUCFIN Index </t>
  </si>
  <si>
    <t xml:space="preserve">MIGUCMKT Index </t>
  </si>
  <si>
    <t xml:space="preserve">MIGUINSU Index </t>
  </si>
  <si>
    <t xml:space="preserve">MIGUREIT Index </t>
  </si>
  <si>
    <t xml:space="preserve">MICUREMD Index </t>
  </si>
  <si>
    <t xml:space="preserve">MIGUISOF Index </t>
  </si>
  <si>
    <t xml:space="preserve">MIGUICON Index </t>
  </si>
  <si>
    <t xml:space="preserve">MIGUSOFT Index </t>
  </si>
  <si>
    <t xml:space="preserve">MIGUCEQU Index </t>
  </si>
  <si>
    <t xml:space="preserve">MIGUCPER Index </t>
  </si>
  <si>
    <t xml:space="preserve">MIGUELEQ Index </t>
  </si>
  <si>
    <t xml:space="preserve">MIGUOELE Index </t>
  </si>
  <si>
    <t xml:space="preserve">MIGUSEQG Index </t>
  </si>
  <si>
    <t xml:space="preserve">MIGUDTEL Index </t>
  </si>
  <si>
    <t xml:space="preserve">MIGUWTEL Index </t>
  </si>
  <si>
    <t xml:space="preserve">MIGUEUTI Index </t>
  </si>
  <si>
    <t xml:space="preserve">MIGUGUTI Index </t>
  </si>
  <si>
    <t xml:space="preserve">MIGUWUTI Index </t>
  </si>
  <si>
    <t xml:space="preserve">MIGUMUTI Index </t>
  </si>
  <si>
    <t xml:space="preserve">MIGUIUTI Index </t>
  </si>
  <si>
    <t>Industry</t>
  </si>
  <si>
    <t>Sectors</t>
  </si>
  <si>
    <t>Name</t>
  </si>
  <si>
    <t>1m</t>
  </si>
  <si>
    <t>3m</t>
  </si>
  <si>
    <t>6m</t>
  </si>
  <si>
    <t>12m</t>
  </si>
  <si>
    <t>F3INFT Index</t>
  </si>
  <si>
    <t>F3INSU Index</t>
  </si>
  <si>
    <t>F3INVC Index</t>
  </si>
  <si>
    <t>F3LEIS Index</t>
  </si>
  <si>
    <t>F3LIFE Index</t>
  </si>
  <si>
    <t>F3MEDA Index</t>
  </si>
  <si>
    <t>F3METL Index</t>
  </si>
  <si>
    <t>F3MNG Index</t>
  </si>
  <si>
    <t>F3MOBTE Index</t>
  </si>
  <si>
    <t>F3OESDE Index</t>
  </si>
  <si>
    <t>F3OILG Index</t>
  </si>
  <si>
    <t>F3OTHR Index</t>
  </si>
  <si>
    <t>F3PAPR Index</t>
  </si>
  <si>
    <t>F3AERO Index</t>
  </si>
  <si>
    <t>F3AUTO Index</t>
  </si>
  <si>
    <t>F3BANK Index</t>
  </si>
  <si>
    <t>F3BEVG Index</t>
  </si>
  <si>
    <t>F3CHEM Index</t>
  </si>
  <si>
    <t>F3CONS Index</t>
  </si>
  <si>
    <t>F3DIND Index</t>
  </si>
  <si>
    <t>F3ELEC Index</t>
  </si>
  <si>
    <t>F3ELTR Index</t>
  </si>
  <si>
    <t>F3ENGN Index</t>
  </si>
  <si>
    <t>F3FDRT Index</t>
  </si>
  <si>
    <t>F3FOOD Index</t>
  </si>
  <si>
    <t>F3HLTH Index</t>
  </si>
  <si>
    <t>F3HOUGE Index</t>
  </si>
  <si>
    <t>F3PERC Index</t>
  </si>
  <si>
    <t>F3PHRM Index</t>
  </si>
  <si>
    <t>F3REISV Index</t>
  </si>
  <si>
    <t>F3REITS Index</t>
  </si>
  <si>
    <t>F3RETG Index</t>
  </si>
  <si>
    <t>F3SOFT Index</t>
  </si>
  <si>
    <t>F3SUPP Index</t>
  </si>
  <si>
    <t>F3TELE Index</t>
  </si>
  <si>
    <t>F3TOBC Index</t>
  </si>
  <si>
    <t>F3TRAN Index</t>
  </si>
  <si>
    <t>F3UTLO Index</t>
  </si>
  <si>
    <t>Members</t>
  </si>
  <si>
    <t>Count_INDEX_MEMBERS</t>
  </si>
  <si>
    <t>11BefLast</t>
  </si>
  <si>
    <t>Reversal</t>
  </si>
  <si>
    <t>STD1m</t>
  </si>
  <si>
    <t>STD11BL</t>
  </si>
  <si>
    <t>STDrev</t>
  </si>
  <si>
    <t>TWI USSP Index</t>
  </si>
  <si>
    <t>TWI BPSP Index</t>
  </si>
  <si>
    <t>TWI EUSP Index</t>
  </si>
  <si>
    <t>TWI JPSP Index</t>
  </si>
  <si>
    <t>TWI SFSP Index</t>
  </si>
  <si>
    <t>TWI ADSP Index</t>
  </si>
  <si>
    <t>NMRAVALL Index</t>
  </si>
  <si>
    <t>NMRAVALS Index</t>
  </si>
  <si>
    <t>NMJPVLSN Index</t>
  </si>
  <si>
    <t>NMJPVSSN Index</t>
  </si>
  <si>
    <t>NMJPLLSN Index</t>
  </si>
  <si>
    <t>NMJPLSSN Index</t>
  </si>
  <si>
    <t>NMJPGSSN Index</t>
  </si>
  <si>
    <t>NMJPGLSN Index</t>
  </si>
  <si>
    <t>NMJPPLSN Index</t>
  </si>
  <si>
    <t>NMJPPSSN Index</t>
  </si>
  <si>
    <t>NMJPRLSN Index</t>
  </si>
  <si>
    <t>NMJPRSSN Index</t>
  </si>
  <si>
    <t>NMJPSLSN Index</t>
  </si>
  <si>
    <t>NMJPMLSN Index</t>
  </si>
  <si>
    <t>NMJPSSSN Index</t>
  </si>
  <si>
    <t>NMJPMSSN Index</t>
  </si>
  <si>
    <t>US</t>
  </si>
  <si>
    <t>NMRAVASN Index</t>
  </si>
  <si>
    <t>NMRALESN Index</t>
  </si>
  <si>
    <t>NMRAPRSN Index</t>
  </si>
  <si>
    <t>NMRARISN Index</t>
  </si>
  <si>
    <t>NMRAGRSN Index</t>
  </si>
  <si>
    <t>NMRASISN Index</t>
  </si>
  <si>
    <t>NMRAMMSN Index</t>
  </si>
  <si>
    <t>NMRAPREL Index</t>
  </si>
  <si>
    <t>NMRAPRES Index</t>
  </si>
  <si>
    <t>NMRAPB_L Index</t>
  </si>
  <si>
    <t>NMRAPB_S Index</t>
  </si>
  <si>
    <t>NMRADVDL Index</t>
  </si>
  <si>
    <t>NMRADVDS Index</t>
  </si>
  <si>
    <t>NMRAGRWL Index</t>
  </si>
  <si>
    <t>NMRAGRWS Index</t>
  </si>
  <si>
    <t>NMRALTGL Index</t>
  </si>
  <si>
    <t>NMRALTGS Index</t>
  </si>
  <si>
    <t>NMRA3YGL Index</t>
  </si>
  <si>
    <t>NMRA3YGS Index</t>
  </si>
  <si>
    <t>NMAPVALU Index</t>
  </si>
  <si>
    <t>NMAPGRWT Index</t>
  </si>
  <si>
    <t>NMAPPROF Index</t>
  </si>
  <si>
    <t>NMAPRISK Index</t>
  </si>
  <si>
    <t>NMAPLEVR Index</t>
  </si>
  <si>
    <t>NMAPSIZE Index</t>
  </si>
  <si>
    <t>NMAPMMTM Index</t>
  </si>
  <si>
    <t>NMAPVALL Index</t>
  </si>
  <si>
    <t>NMAPVALS Index</t>
  </si>
  <si>
    <t>NMAPMOML Index</t>
  </si>
  <si>
    <t>NMAPMOMS Index</t>
  </si>
  <si>
    <t>NMAPRSKL Index</t>
  </si>
  <si>
    <t>NMAPRSKS Index</t>
  </si>
  <si>
    <t>NMAPLVRL Index</t>
  </si>
  <si>
    <t>NMAPLVRS Index</t>
  </si>
  <si>
    <t>NMAPGRWL Index</t>
  </si>
  <si>
    <t>NMAPGRWS Index</t>
  </si>
  <si>
    <t>NMAPSZEL Index</t>
  </si>
  <si>
    <t>NMAPSZES Index</t>
  </si>
  <si>
    <t>NMAPQULL Index</t>
  </si>
  <si>
    <t>NMAPQULS Index</t>
  </si>
  <si>
    <t>NMJPVALU Index</t>
  </si>
  <si>
    <t>NMJPGRWT Index</t>
  </si>
  <si>
    <t>NMJPPROF Index</t>
  </si>
  <si>
    <t>NMJPRISK Index</t>
  </si>
  <si>
    <t>NMJPLEVR Index</t>
  </si>
  <si>
    <t>NMJPSIZE Index</t>
  </si>
  <si>
    <t>NMJPMMTM Index</t>
  </si>
  <si>
    <t>EU</t>
  </si>
  <si>
    <t>JAP</t>
  </si>
  <si>
    <t>APxJ</t>
  </si>
  <si>
    <t>Region</t>
  </si>
  <si>
    <t>Style</t>
  </si>
  <si>
    <t>MN</t>
  </si>
  <si>
    <t>LS</t>
  </si>
  <si>
    <t>Ticker</t>
  </si>
  <si>
    <t>Sector</t>
  </si>
  <si>
    <t>IndustryG</t>
  </si>
  <si>
    <t>NMAABPF Index</t>
  </si>
  <si>
    <t>NMAACXSF Index</t>
  </si>
  <si>
    <t>NMAADPSF Index</t>
  </si>
  <si>
    <t>NMAADYF Index</t>
  </si>
  <si>
    <t>NMAAEBTF Index</t>
  </si>
  <si>
    <t>NMAAEPF Index</t>
  </si>
  <si>
    <t>NMAAMCF Index</t>
  </si>
  <si>
    <t>NMAAPMF Index</t>
  </si>
  <si>
    <t>NMAARDVL Index</t>
  </si>
  <si>
    <t>NMAAREVL Index</t>
  </si>
  <si>
    <t>NMAAROEL Index</t>
  </si>
  <si>
    <t>NMAARSKL Index</t>
  </si>
  <si>
    <t>NMAASPL Index</t>
  </si>
  <si>
    <t>NMAABETL Index</t>
  </si>
  <si>
    <t>NMAABETS Index</t>
  </si>
  <si>
    <t>NMAABPL Index</t>
  </si>
  <si>
    <t>NMAABPS Index</t>
  </si>
  <si>
    <t>NMAACXSL Index</t>
  </si>
  <si>
    <t>NMAACXSS Index</t>
  </si>
  <si>
    <t>NMAADPSL Index</t>
  </si>
  <si>
    <t>NMAADPSS Index</t>
  </si>
  <si>
    <t>NMAADYL Index</t>
  </si>
  <si>
    <t>NMAADYS Index</t>
  </si>
  <si>
    <t>NMAAEBTL Index</t>
  </si>
  <si>
    <t>NMAAEBTS Index</t>
  </si>
  <si>
    <t>NMAAEPL Index</t>
  </si>
  <si>
    <t>NMAAEPS Index</t>
  </si>
  <si>
    <t>NMAAMCL Index</t>
  </si>
  <si>
    <t>NMAAMCS Index</t>
  </si>
  <si>
    <t>NMAAPML Index</t>
  </si>
  <si>
    <t>NMAAPMS Index</t>
  </si>
  <si>
    <t>NMAARDVS Index</t>
  </si>
  <si>
    <t>NMAAREVS Index</t>
  </si>
  <si>
    <t>NMAAROES Index</t>
  </si>
  <si>
    <t>NMAARSKS Index</t>
  </si>
  <si>
    <t>NMAASPS Index</t>
  </si>
  <si>
    <t>NMAABETF Index</t>
  </si>
  <si>
    <t>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</si>
</sst>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\ dd/mm/yyyy"/>
    <numFmt numFmtId="165" formatCode="0.0%"/>
    <numFmt numFmtId="166" formatCode="0.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8" tint="-0.249977111117893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2" borderId="0" xfId="0" applyFill="1"/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0" fontId="0" fillId="0" borderId="1" xfId="0" applyFill="1" applyBorder="1" applyAlignment="1">
      <alignment horizontal="right"/>
    </xf>
    <xf numFmtId="166" fontId="0" fillId="0" borderId="0" xfId="0" applyNumberFormat="1"/>
    <xf numFmtId="0" fontId="0" fillId="0" borderId="0" xfId="0" applyBorder="1"/>
    <xf numFmtId="10" fontId="0" fillId="0" borderId="0" xfId="1" applyNumberFormat="1" applyFont="1" applyBorder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0" fontId="0" fillId="0" borderId="2" xfId="1" applyNumberFormat="1" applyFont="1" applyBorder="1"/>
    <xf numFmtId="165" fontId="0" fillId="0" borderId="2" xfId="0" applyNumberFormat="1" applyBorder="1"/>
    <xf numFmtId="164" fontId="0" fillId="0" borderId="1" xfId="0" applyNumberFormat="1" applyBorder="1"/>
    <xf numFmtId="165" fontId="0" fillId="0" borderId="0" xfId="0" applyNumberFormat="1" applyBorder="1"/>
    <xf numFmtId="0" fontId="2" fillId="0" borderId="0" xfId="0" applyFon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3" xfId="0" applyBorder="1"/>
    <xf numFmtId="10" fontId="0" fillId="0" borderId="3" xfId="1" applyNumberFormat="1" applyFont="1" applyBorder="1"/>
    <xf numFmtId="165" fontId="0" fillId="0" borderId="3" xfId="0" applyNumberFormat="1" applyBorder="1"/>
    <xf numFmtId="2" fontId="0" fillId="0" borderId="3" xfId="0" applyNumberFormat="1" applyBorder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b val="0"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8613.73</v>
        <stp/>
        <stp>##V3_BDHV12</stp>
        <stp>F3ENGN Index</stp>
        <stp>Px_Last</stp>
        <stp>09/01/2015</stp>
        <stp>09/01/2015</stp>
        <stp>[MSCIWorldSectorsPerformance.xlsx]NMX!R8C15</stp>
        <stp>Fill=P</stp>
        <stp>Per=cd</stp>
        <tr r="O8" s="2"/>
      </tp>
      <tp>
        <v>11564.81</v>
        <stp/>
        <stp>##V3_BDHV12</stp>
        <stp>F3CHEM Index</stp>
        <stp>Px_Last</stp>
        <stp>09/01/2015</stp>
        <stp>09/01/2015</stp>
        <stp>[MSCIWorldSectorsPerformance.xlsx]NMX!R5C15</stp>
        <stp>Fill=P</stp>
        <stp>Per=cd</stp>
        <tr r="O5" s="2"/>
      </tp>
      <tp t="s">
        <v>MSCI WORLD/ENERGY</v>
        <stp/>
        <stp>##V3_BLP</stp>
        <stp xml:space="preserve">MXWO0EN Index </stp>
        <stp>Name</stp>
        <stp>[MSCIWorldSectorsPerformance.xlsx]MSCIW!R6C3</stp>
        <tr r="C6" s="1"/>
      </tp>
      <tp t="s">
        <v>FTSE 350 FOOD-DRUG INDX</v>
        <stp/>
        <stp>##V3_BLP</stp>
        <stp>F3FDRT Index</stp>
        <stp>Name</stp>
        <stp>[MSCIWorldSectorsPerformance.xlsx]NMX!R9C2</stp>
        <tr r="B9" s="2"/>
      </tp>
      <tp t="e">
        <v>#N/A</v>
        <stp/>
        <stp>##V3_BDHV12</stp>
        <stp xml:space="preserve">MXWO0IS Index </stp>
        <stp>Px_Last</stp>
        <stp>09/02/2015</stp>
        <stp>09/02/2015</stp>
        <stp>[MSCIWorldSectorsPerformance.xlsx]MSCIW!R35C14</stp>
        <tr r="N35" s="1"/>
      </tp>
      <tp t="e">
        <v>#N/A</v>
        <stp/>
        <stp>##V3_BDHV12</stp>
        <stp xml:space="preserve">MXWO0IS Index </stp>
        <stp>Px_Last</stp>
        <stp>08/08/2014</stp>
        <stp>08/08/2014</stp>
        <stp>[MSCIWorldSectorsPerformance.xlsx]MSCIW!R35C17</stp>
        <tr r="Q35" s="1"/>
      </tp>
      <tp t="e">
        <v>#N/A</v>
        <stp/>
        <stp>##V3_BDHV12</stp>
        <stp xml:space="preserve">MXWO0HP Index </stp>
        <stp>Px_Last</stp>
        <stp>09/02/2015</stp>
        <stp>09/02/2015</stp>
        <stp>[MSCIWorldSectorsPerformance.xlsx]MSCIW!R31C14</stp>
        <tr r="N31" s="1"/>
      </tp>
      <tp t="e">
        <v>#N/A</v>
        <stp/>
        <stp>##V3_BDHV12</stp>
        <stp xml:space="preserve">MXWO0HR Index </stp>
        <stp>Px_Last</stp>
        <stp>09/02/2015</stp>
        <stp>09/02/2015</stp>
        <stp>[MSCIWorldSectorsPerformance.xlsx]MSCIW!R20C14</stp>
        <tr r="N20" s="1"/>
      </tp>
      <tp t="e">
        <v>#N/A</v>
        <stp/>
        <stp>##V3_BDHV12</stp>
        <stp xml:space="preserve">MXWO0HS Index </stp>
        <stp>Px_Last</stp>
        <stp>09/02/2015</stp>
        <stp>09/02/2015</stp>
        <stp>[MSCIWorldSectorsPerformance.xlsx]MSCIW!R30C14</stp>
        <tr r="N30" s="1"/>
      </tp>
      <tp t="e">
        <v>#N/A</v>
        <stp/>
        <stp>##V3_BDHV12</stp>
        <stp xml:space="preserve">MXWO0HP Index </stp>
        <stp>Px_Last</stp>
        <stp>08/08/2014</stp>
        <stp>08/08/2014</stp>
        <stp>[MSCIWorldSectorsPerformance.xlsx]MSCIW!R31C17</stp>
        <tr r="Q31" s="1"/>
      </tp>
      <tp t="e">
        <v>#N/A</v>
        <stp/>
        <stp>##V3_BDHV12</stp>
        <stp xml:space="preserve">MXWO0HR Index </stp>
        <stp>Px_Last</stp>
        <stp>08/08/2014</stp>
        <stp>08/08/2014</stp>
        <stp>[MSCIWorldSectorsPerformance.xlsx]MSCIW!R20C17</stp>
        <tr r="Q20" s="1"/>
      </tp>
      <tp t="e">
        <v>#N/A</v>
        <stp/>
        <stp>##V3_BDHV12</stp>
        <stp xml:space="preserve">MXWO0HS Index </stp>
        <stp>Px_Last</stp>
        <stp>08/08/2014</stp>
        <stp>08/08/2014</stp>
        <stp>[MSCIWorldSectorsPerformance.xlsx]MSCIW!R30C17</stp>
        <tr r="Q30" s="1"/>
      </tp>
      <tp t="e">
        <v>#N/A</v>
        <stp/>
        <stp>##V3_BDHV12</stp>
        <stp xml:space="preserve">MXWO0HC Index </stp>
        <stp>Px_Last</stp>
        <stp>09/02/2015</stp>
        <stp>09/02/2015</stp>
        <stp>[MSCIWorldSectorsPerformance.xlsx]MSCIW!R11C14</stp>
        <tr r="N11" s="1"/>
      </tp>
      <tp t="e">
        <v>#N/A</v>
        <stp/>
        <stp>##V3_BDHV12</stp>
        <stp xml:space="preserve">MXWO0HC Index </stp>
        <stp>Px_Last</stp>
        <stp>08/08/2014</stp>
        <stp>08/08/2014</stp>
        <stp>[MSCIWorldSectorsPerformance.xlsx]MSCIW!R11C17</stp>
        <tr r="Q11" s="1"/>
      </tp>
      <tp t="e">
        <v>#N/A</v>
        <stp/>
        <stp>##V3_BDHV12</stp>
        <stp xml:space="preserve">MXWO0MD Index </stp>
        <stp>Px_Last</stp>
        <stp>09/02/2015</stp>
        <stp>09/02/2015</stp>
        <stp>[MSCIWorldSectorsPerformance.xlsx]MSCIW!R33C14</stp>
        <tr r="N33" s="1"/>
      </tp>
      <tp t="e">
        <v>#N/A</v>
        <stp/>
        <stp>##V3_BDHV12</stp>
        <stp xml:space="preserve">MXWO0ML Index </stp>
        <stp>Px_Last</stp>
        <stp>08/08/2014</stp>
        <stp>08/08/2014</stp>
        <stp>[MSCIWorldSectorsPerformance.xlsx]MSCIW!R15C17</stp>
        <tr r="Q15" s="1"/>
      </tp>
      <tp t="e">
        <v>#N/A</v>
        <stp/>
        <stp>##V3_BDHV12</stp>
        <stp xml:space="preserve">MXWO0MD Index </stp>
        <stp>Px_Last</stp>
        <stp>08/08/2014</stp>
        <stp>08/08/2014</stp>
        <stp>[MSCIWorldSectorsPerformance.xlsx]MSCIW!R33C17</stp>
        <tr r="Q33" s="1"/>
      </tp>
      <tp t="e">
        <v>#N/A</v>
        <stp/>
        <stp>##V3_BDHV12</stp>
        <stp xml:space="preserve">MXWO0ML Index </stp>
        <stp>Px_Last</stp>
        <stp>09/02/2015</stp>
        <stp>09/02/2015</stp>
        <stp>[MSCIWorldSectorsPerformance.xlsx]MSCIW!R15C14</stp>
        <tr r="N15" s="1"/>
      </tp>
      <tp t="e">
        <v>#N/A</v>
        <stp/>
        <stp>##V3_BDHV12</stp>
        <stp xml:space="preserve">MXWO0AC Index </stp>
        <stp>Px_Last</stp>
        <stp>09/02/2015</stp>
        <stp>09/02/2015</stp>
        <stp>[MSCIWorldSectorsPerformance.xlsx]MSCIW!R36C14</stp>
        <tr r="N36" s="1"/>
      </tp>
      <tp t="e">
        <v>#N/A</v>
        <stp/>
        <stp>##V3_BDHV12</stp>
        <stp xml:space="preserve">MXWO0AC Index </stp>
        <stp>Px_Last</stp>
        <stp>08/08/2014</stp>
        <stp>08/08/2014</stp>
        <stp>[MSCIWorldSectorsPerformance.xlsx]MSCIW!R36C17</stp>
        <tr r="Q36" s="1"/>
      </tp>
      <tp t="e">
        <v>#N/A</v>
        <stp/>
        <stp>##V3_BDHV12</stp>
        <stp xml:space="preserve">MXWO0CA Index </stp>
        <stp>Px_Last</stp>
        <stp>09/02/2015</stp>
        <stp>09/02/2015</stp>
        <stp>[MSCIWorldSectorsPerformance.xlsx]MSCIW!R27C14</stp>
        <tr r="N27" s="1"/>
      </tp>
      <tp t="e">
        <v>#N/A</v>
        <stp/>
        <stp>##V3_BDHV12</stp>
        <stp xml:space="preserve">MXWO0CM Index </stp>
        <stp>Px_Last</stp>
        <stp>08/08/2014</stp>
        <stp>08/08/2014</stp>
        <stp>[MSCIWorldSectorsPerformance.xlsx]MSCIW!R19C17</stp>
        <tr r="Q19" s="1"/>
      </tp>
      <tp t="e">
        <v>#N/A</v>
        <stp/>
        <stp>##V3_BDHV12</stp>
        <stp xml:space="preserve">MXWO0CD Index </stp>
        <stp>Px_Last</stp>
        <stp>09/02/2015</stp>
        <stp>09/02/2015</stp>
        <stp>[MSCIWorldSectorsPerformance.xlsx]MSCIW!R12C14</stp>
        <tr r="N12" s="1"/>
      </tp>
      <tp t="e">
        <v>#N/A</v>
        <stp/>
        <stp>##V3_BDHV12</stp>
        <stp xml:space="preserve">MXWO0CG Index </stp>
        <stp>Px_Last</stp>
        <stp>09/02/2015</stp>
        <stp>09/02/2015</stp>
        <stp>[MSCIWorldSectorsPerformance.xlsx]MSCIW!R22C14</stp>
        <tr r="N22" s="1"/>
      </tp>
      <tp t="e">
        <v>#N/A</v>
        <stp/>
        <stp>##V3_BDHV12</stp>
        <stp xml:space="preserve">MXWO0CA Index </stp>
        <stp>Px_Last</stp>
        <stp>08/08/2014</stp>
        <stp>08/08/2014</stp>
        <stp>[MSCIWorldSectorsPerformance.xlsx]MSCIW!R27C17</stp>
        <tr r="Q27" s="1"/>
      </tp>
      <tp t="e">
        <v>#N/A</v>
        <stp/>
        <stp>##V3_BDHV12</stp>
        <stp xml:space="preserve">MXWO0CM Index </stp>
        <stp>Px_Last</stp>
        <stp>09/02/2015</stp>
        <stp>09/02/2015</stp>
        <stp>[MSCIWorldSectorsPerformance.xlsx]MSCIW!R19C14</stp>
        <tr r="N19" s="1"/>
      </tp>
      <tp t="e">
        <v>#N/A</v>
        <stp/>
        <stp>##V3_BDHV12</stp>
        <stp xml:space="preserve">MXWO0CD Index </stp>
        <stp>Px_Last</stp>
        <stp>08/08/2014</stp>
        <stp>08/08/2014</stp>
        <stp>[MSCIWorldSectorsPerformance.xlsx]MSCIW!R12C17</stp>
        <tr r="Q12" s="1"/>
      </tp>
      <tp t="e">
        <v>#N/A</v>
        <stp/>
        <stp>##V3_BDHV12</stp>
        <stp xml:space="preserve">MXWO0CG Index </stp>
        <stp>Px_Last</stp>
        <stp>08/08/2014</stp>
        <stp>08/08/2014</stp>
        <stp>[MSCIWorldSectorsPerformance.xlsx]MSCIW!R22C17</stp>
        <tr r="Q22" s="1"/>
      </tp>
      <tp t="e">
        <v>#N/A</v>
        <stp/>
        <stp>##V3_BDHV12</stp>
        <stp xml:space="preserve">MXWO0BK Index </stp>
        <stp>Px_Last</stp>
        <stp>08/08/2014</stp>
        <stp>08/08/2014</stp>
        <stp>[MSCIWorldSectorsPerformance.xlsx]MSCIW!R24C17</stp>
        <tr r="Q24" s="1"/>
      </tp>
      <tp t="e">
        <v>#N/A</v>
        <stp/>
        <stp>##V3_BDHV12</stp>
        <stp xml:space="preserve">MXWO0BK Index </stp>
        <stp>Px_Last</stp>
        <stp>09/02/2015</stp>
        <stp>09/02/2015</stp>
        <stp>[MSCIWorldSectorsPerformance.xlsx]MSCIW!R24C14</stp>
        <tr r="N24" s="1"/>
      </tp>
      <tp t="e">
        <v>#N/A</v>
        <stp/>
        <stp>##V3_BDHV12</stp>
        <stp xml:space="preserve">MXWO0EG Index </stp>
        <stp>Px_Last</stp>
        <stp>09/02/2015</stp>
        <stp>09/02/2015</stp>
        <stp>[MSCIWorldSectorsPerformance.xlsx]MSCIW!R17C14</stp>
        <tr r="N17" s="1"/>
      </tp>
      <tp t="e">
        <v>#N/A</v>
        <stp/>
        <stp>##V3_BDHV12</stp>
        <stp xml:space="preserve">MXWO0EG Index </stp>
        <stp>Px_Last</stp>
        <stp>08/08/2014</stp>
        <stp>08/08/2014</stp>
        <stp>[MSCIWorldSectorsPerformance.xlsx]MSCIW!R17C17</stp>
        <tr r="Q17" s="1"/>
      </tp>
      <tp t="e">
        <v>#N/A</v>
        <stp/>
        <stp>##V3_BDHV12</stp>
        <stp xml:space="preserve">MXWO0DF Index </stp>
        <stp>Px_Last</stp>
        <stp>09/02/2015</stp>
        <stp>09/02/2015</stp>
        <stp>[MSCIWorldSectorsPerformance.xlsx]MSCIW!R37C14</stp>
        <tr r="N37" s="1"/>
      </tp>
      <tp t="e">
        <v>#N/A</v>
        <stp/>
        <stp>##V3_BDHV12</stp>
        <stp xml:space="preserve">MXWO0DF Index </stp>
        <stp>Px_Last</stp>
        <stp>08/08/2014</stp>
        <stp>08/08/2014</stp>
        <stp>[MSCIWorldSectorsPerformance.xlsx]MSCIW!R37C17</stp>
        <tr r="Q37" s="1"/>
      </tp>
      <tp t="e">
        <v>#N/A</v>
        <stp/>
        <stp>##V3_BDHV12</stp>
        <stp xml:space="preserve">MXWO0FB Index </stp>
        <stp>Px_Last</stp>
        <stp>09/02/2015</stp>
        <stp>09/02/2015</stp>
        <stp>[MSCIWorldSectorsPerformance.xlsx]MSCIW!R21C14</stp>
        <tr r="N21" s="1"/>
      </tp>
      <tp t="e">
        <v>#N/A</v>
        <stp/>
        <stp>##V3_BDHV12</stp>
        <stp xml:space="preserve">MXWO0FN Index </stp>
        <stp>Px_Last</stp>
        <stp>08/08/2014</stp>
        <stp>08/08/2014</stp>
        <stp>[MSCIWorldSectorsPerformance.xlsx]MSCIW!R13C17</stp>
        <tr r="Q13" s="1"/>
      </tp>
      <tp t="e">
        <v>#N/A</v>
        <stp/>
        <stp>##V3_BDHV12</stp>
        <stp xml:space="preserve">MXWO0FD Index </stp>
        <stp>Px_Last</stp>
        <stp>09/02/2015</stp>
        <stp>09/02/2015</stp>
        <stp>[MSCIWorldSectorsPerformance.xlsx]MSCIW!R32C14</stp>
        <tr r="N32" s="1"/>
      </tp>
      <tp t="e">
        <v>#N/A</v>
        <stp/>
        <stp>##V3_BDHV12</stp>
        <stp xml:space="preserve">MXWO0FB Index </stp>
        <stp>Px_Last</stp>
        <stp>08/08/2014</stp>
        <stp>08/08/2014</stp>
        <stp>[MSCIWorldSectorsPerformance.xlsx]MSCIW!R21C17</stp>
        <tr r="Q21" s="1"/>
      </tp>
      <tp t="e">
        <v>#N/A</v>
        <stp/>
        <stp>##V3_BDHV12</stp>
        <stp xml:space="preserve">MXWO0FD Index </stp>
        <stp>Px_Last</stp>
        <stp>08/08/2014</stp>
        <stp>08/08/2014</stp>
        <stp>[MSCIWorldSectorsPerformance.xlsx]MSCIW!R32C17</stp>
        <tr r="Q32" s="1"/>
      </tp>
      <tp t="e">
        <v>#N/A</v>
        <stp/>
        <stp>##V3_BDHV12</stp>
        <stp xml:space="preserve">MXWO0FN Index </stp>
        <stp>Px_Last</stp>
        <stp>09/02/2015</stp>
        <stp>09/02/2015</stp>
        <stp>[MSCIWorldSectorsPerformance.xlsx]MSCIW!R13C14</stp>
        <tr r="N13" s="1"/>
      </tp>
      <tp t="e">
        <v>#N/A</v>
        <stp/>
        <stp>##V3_BDHV12</stp>
        <stp xml:space="preserve">MXWO0PB Index </stp>
        <stp>Px_Last</stp>
        <stp>09/02/2015</stp>
        <stp>09/02/2015</stp>
        <stp>[MSCIWorldSectorsPerformance.xlsx]MSCIW!R29C14</stp>
        <tr r="N29" s="1"/>
      </tp>
      <tp t="e">
        <v>#N/A</v>
        <stp/>
        <stp>##V3_BDHV12</stp>
        <stp xml:space="preserve">MXWO0PB Index </stp>
        <stp>Px_Last</stp>
        <stp>08/08/2014</stp>
        <stp>08/08/2014</stp>
        <stp>[MSCIWorldSectorsPerformance.xlsx]MSCIW!R29C17</stp>
        <tr r="Q29" s="1"/>
      </tp>
      <tp t="e">
        <v>#N/A</v>
        <stp/>
        <stp>##V3_BDHV12</stp>
        <stp xml:space="preserve">MXWO0SS Index </stp>
        <stp>Px_Last</stp>
        <stp>09/02/2015</stp>
        <stp>09/02/2015</stp>
        <stp>[MSCIWorldSectorsPerformance.xlsx]MSCIW!R16C14</stp>
        <tr r="N16" s="1"/>
      </tp>
      <tp t="e">
        <v>#N/A</v>
        <stp/>
        <stp>##V3_BDHV12</stp>
        <stp xml:space="preserve">MXWO0SS Index </stp>
        <stp>Px_Last</stp>
        <stp>08/08/2014</stp>
        <stp>08/08/2014</stp>
        <stp>[MSCIWorldSectorsPerformance.xlsx]MSCIW!R16C17</stp>
        <tr r="Q16" s="1"/>
      </tp>
      <tp t="e">
        <v>#N/A</v>
        <stp/>
        <stp>##V3_BDHV12</stp>
        <stp xml:space="preserve">MXWO0SE Index </stp>
        <stp>Px_Last</stp>
        <stp>09/02/2015</stp>
        <stp>09/02/2015</stp>
        <stp>[MSCIWorldSectorsPerformance.xlsx]MSCIW!R23C14</stp>
        <tr r="N23" s="1"/>
      </tp>
      <tp t="e">
        <v>#N/A</v>
        <stp/>
        <stp>##V3_BDHV12</stp>
        <stp xml:space="preserve">MXWO0SE Index </stp>
        <stp>Px_Last</stp>
        <stp>08/08/2014</stp>
        <stp>08/08/2014</stp>
        <stp>[MSCIWorldSectorsPerformance.xlsx]MSCIW!R23C17</stp>
        <tr r="Q23" s="1"/>
      </tp>
      <tp t="e">
        <v>#N/A</v>
        <stp/>
        <stp>##V3_BDHV12</stp>
        <stp xml:space="preserve">MXWO0RT Index </stp>
        <stp>Px_Last</stp>
        <stp>09/02/2015</stp>
        <stp>09/02/2015</stp>
        <stp>[MSCIWorldSectorsPerformance.xlsx]MSCIW!R28C14</stp>
        <tr r="N28" s="1"/>
      </tp>
      <tp t="e">
        <v>#N/A</v>
        <stp/>
        <stp>##V3_BDHV12</stp>
        <stp xml:space="preserve">MXWO0RT Index </stp>
        <stp>Px_Last</stp>
        <stp>08/08/2014</stp>
        <stp>08/08/2014</stp>
        <stp>[MSCIWorldSectorsPerformance.xlsx]MSCIW!R28C17</stp>
        <tr r="Q28" s="1"/>
      </tp>
      <tp t="e">
        <v>#N/A</v>
        <stp/>
        <stp>##V3_BDHV12</stp>
        <stp xml:space="preserve">MXWO0RE Index </stp>
        <stp>Px_Last</stp>
        <stp>09/02/2015</stp>
        <stp>09/02/2015</stp>
        <stp>[MSCIWorldSectorsPerformance.xlsx]MSCIW!R34C14</stp>
        <tr r="N34" s="1"/>
      </tp>
      <tp t="e">
        <v>#N/A</v>
        <stp/>
        <stp>##V3_BDHV12</stp>
        <stp xml:space="preserve">MXWO0RE Index </stp>
        <stp>Px_Last</stp>
        <stp>08/08/2014</stp>
        <stp>08/08/2014</stp>
        <stp>[MSCIWorldSectorsPerformance.xlsx]MSCIW!R34C17</stp>
        <tr r="Q34" s="1"/>
      </tp>
      <tp t="e">
        <v>#N/A</v>
        <stp/>
        <stp>##V3_BDHV12</stp>
        <stp xml:space="preserve">MXWO0UT Index </stp>
        <stp>Px_Last</stp>
        <stp>09/02/2015</stp>
        <stp>09/02/2015</stp>
        <stp>[MSCIWorldSectorsPerformance.xlsx]MSCIW!R10C14</stp>
        <tr r="N10" s="1"/>
      </tp>
      <tp t="e">
        <v>#N/A</v>
        <stp/>
        <stp>##V3_BDHV12</stp>
        <stp xml:space="preserve">MXWO0UT Index </stp>
        <stp>Px_Last</stp>
        <stp>08/08/2014</stp>
        <stp>08/08/2014</stp>
        <stp>[MSCIWorldSectorsPerformance.xlsx]MSCIW!R10C17</stp>
        <tr r="Q10" s="1"/>
      </tp>
      <tp t="e">
        <v>#N/A</v>
        <stp/>
        <stp>##V3_BDHV12</stp>
        <stp xml:space="preserve">MXWO0UL Index </stp>
        <stp>Px_Last</stp>
        <stp>08/08/2014</stp>
        <stp>08/08/2014</stp>
        <stp>[MSCIWorldSectorsPerformance.xlsx]MSCIW!R26C17</stp>
        <tr r="Q26" s="1"/>
      </tp>
      <tp t="e">
        <v>#N/A</v>
        <stp/>
        <stp>##V3_BDHV12</stp>
        <stp xml:space="preserve">MXWO0UL Index </stp>
        <stp>Px_Last</stp>
        <stp>09/02/2015</stp>
        <stp>09/02/2015</stp>
        <stp>[MSCIWorldSectorsPerformance.xlsx]MSCIW!R26C14</stp>
        <tr r="N26" s="1"/>
      </tp>
      <tp t="e">
        <v>#N/A</v>
        <stp/>
        <stp>##V3_BDHV12</stp>
        <stp xml:space="preserve">MXWO0TS Index </stp>
        <stp>Px_Last</stp>
        <stp>09/02/2015</stp>
        <stp>09/02/2015</stp>
        <stp>[MSCIWorldSectorsPerformance.xlsx]MSCIW!R18C14</stp>
        <tr r="N18" s="1"/>
      </tp>
      <tp t="e">
        <v>#N/A</v>
        <stp/>
        <stp>##V3_BDHV12</stp>
        <stp xml:space="preserve">MXWO0TP Index </stp>
        <stp>Px_Last</stp>
        <stp>09/02/2015</stp>
        <stp>09/02/2015</stp>
        <stp>[MSCIWorldSectorsPerformance.xlsx]MSCIW!R25C14</stp>
        <tr r="N25" s="1"/>
      </tp>
      <tp t="e">
        <v>#N/A</v>
        <stp/>
        <stp>##V3_BDHV12</stp>
        <stp xml:space="preserve">MXWO0TP Index </stp>
        <stp>Px_Last</stp>
        <stp>08/08/2014</stp>
        <stp>08/08/2014</stp>
        <stp>[MSCIWorldSectorsPerformance.xlsx]MSCIW!R25C17</stp>
        <tr r="Q25" s="1"/>
      </tp>
      <tp t="e">
        <v>#N/A</v>
        <stp/>
        <stp>##V3_BDHV12</stp>
        <stp xml:space="preserve">MXWO0TS Index </stp>
        <stp>Px_Last</stp>
        <stp>08/08/2014</stp>
        <stp>08/08/2014</stp>
        <stp>[MSCIWorldSectorsPerformance.xlsx]MSCIW!R18C17</stp>
        <tr r="Q18" s="1"/>
      </tp>
      <tp t="e">
        <v>#N/A</v>
        <stp/>
        <stp>##V3_BDHV12</stp>
        <stp xml:space="preserve">MXWO0TH Index </stp>
        <stp>Px_Last</stp>
        <stp>08/08/2014</stp>
        <stp>08/08/2014</stp>
        <stp>[MSCIWorldSectorsPerformance.xlsx]MSCIW!R14C17</stp>
        <tr r="Q14" s="1"/>
      </tp>
      <tp t="e">
        <v>#N/A</v>
        <stp/>
        <stp>##V3_BDHV12</stp>
        <stp xml:space="preserve">MXWO0TH Index </stp>
        <stp>Px_Last</stp>
        <stp>09/02/2015</stp>
        <stp>09/02/2015</stp>
        <stp>[MSCIWorldSectorsPerformance.xlsx]MSCIW!R14C14</stp>
        <tr r="N14" s="1"/>
      </tp>
      <tp t="s">
        <v>MSCI WORLD/INDUSTRL</v>
        <stp/>
        <stp>##V3_BLP</stp>
        <stp xml:space="preserve">MXWO0IN Index </stp>
        <stp>Name</stp>
        <stp>[MSCIWorldSectorsPerformance.xlsx]MSCIW!R8C3</stp>
        <tr r="C8" s="1"/>
      </tp>
      <tp t="e">
        <v>#N/A</v>
        <stp/>
        <stp>##V3_BDHV12</stp>
        <stp xml:space="preserve">MIGUF&amp;DR Index </stp>
        <stp>Px_Last</stp>
        <stp>09/02/2015</stp>
        <stp>09/02/2015</stp>
        <stp>[MSCIWorldSectorsPerformance.xlsx]MSCIW!R70C14</stp>
        <tr r="N70" s="1"/>
      </tp>
      <tp t="e">
        <v>#N/A</v>
        <stp/>
        <stp>##V3_BDHV12</stp>
        <stp xml:space="preserve">MIGUF&amp;DR Index </stp>
        <stp>Px_Last</stp>
        <stp>08/08/2014</stp>
        <stp>08/08/2014</stp>
        <stp>[MSCIWorldSectorsPerformance.xlsx]MSCIW!R70C17</stp>
        <tr r="Q70" s="1"/>
      </tp>
      <tp>
        <v>8750.68</v>
        <stp/>
        <stp>##V3_BDHV12</stp>
        <stp>F3ENGN Index</stp>
        <stp>Px_Last</stp>
        <stp>30/01/2015</stp>
        <stp>30/01/2015</stp>
        <stp>[MSCIWorldSectorsPerformance.xlsx]NMX!R8C16</stp>
        <stp>Fill=P</stp>
        <stp>Per=cd</stp>
        <tr r="P8" s="2"/>
      </tp>
      <tp t="e">
        <v>#N/A</v>
        <stp/>
        <stp>##V3_BDHV12</stp>
        <stp xml:space="preserve">MXWO0HP Index </stp>
        <stp>Px_Last</stp>
        <stp>07/11/2014</stp>
        <stp>07/11/2014</stp>
        <stp>[MSCIWorldSectorsPerformance.xlsx]MSCIW!R31C16</stp>
        <tr r="P31" s="1"/>
      </tp>
      <tp t="e">
        <v>#N/A</v>
        <stp/>
        <stp>##V3_BDHV12</stp>
        <stp xml:space="preserve">MXWO0HR Index </stp>
        <stp>Px_Last</stp>
        <stp>07/11/2014</stp>
        <stp>07/11/2014</stp>
        <stp>[MSCIWorldSectorsPerformance.xlsx]MSCIW!R20C16</stp>
        <tr r="P20" s="1"/>
      </tp>
      <tp t="e">
        <v>#N/A</v>
        <stp/>
        <stp>##V3_BDHV12</stp>
        <stp xml:space="preserve">MXWO0HS Index </stp>
        <stp>Px_Last</stp>
        <stp>07/11/2014</stp>
        <stp>07/11/2014</stp>
        <stp>[MSCIWorldSectorsPerformance.xlsx]MSCIW!R30C16</stp>
        <tr r="P30" s="1"/>
      </tp>
      <tp t="e">
        <v>#N/A</v>
        <stp/>
        <stp>##V3_BDHV12</stp>
        <stp xml:space="preserve">MXWO0HC Index </stp>
        <stp>Px_Last</stp>
        <stp>07/11/2014</stp>
        <stp>07/11/2014</stp>
        <stp>[MSCIWorldSectorsPerformance.xlsx]MSCIW!R11C16</stp>
        <tr r="P11" s="1"/>
      </tp>
      <tp t="e">
        <v>#N/A</v>
        <stp/>
        <stp>##V3_BDHV12</stp>
        <stp xml:space="preserve">MXWO0IS Index </stp>
        <stp>Px_Last</stp>
        <stp>07/11/2014</stp>
        <stp>07/11/2014</stp>
        <stp>[MSCIWorldSectorsPerformance.xlsx]MSCIW!R35C16</stp>
        <tr r="P35" s="1"/>
      </tp>
      <tp t="e">
        <v>#N/A</v>
        <stp/>
        <stp>##V3_BDHV12</stp>
        <stp xml:space="preserve">MXWO0MD Index </stp>
        <stp>Px_Last</stp>
        <stp>07/11/2014</stp>
        <stp>07/11/2014</stp>
        <stp>[MSCIWorldSectorsPerformance.xlsx]MSCIW!R33C16</stp>
        <tr r="P33" s="1"/>
      </tp>
      <tp t="e">
        <v>#N/A</v>
        <stp/>
        <stp>##V3_BDHV12</stp>
        <stp xml:space="preserve">MXWO0ML Index </stp>
        <stp>Px_Last</stp>
        <stp>07/11/2014</stp>
        <stp>07/11/2014</stp>
        <stp>[MSCIWorldSectorsPerformance.xlsx]MSCIW!R15C16</stp>
        <tr r="P15" s="1"/>
      </tp>
      <tp t="e">
        <v>#N/A</v>
        <stp/>
        <stp>##V3_BDHV12</stp>
        <stp xml:space="preserve">MXWO0AC Index </stp>
        <stp>Px_Last</stp>
        <stp>07/11/2014</stp>
        <stp>07/11/2014</stp>
        <stp>[MSCIWorldSectorsPerformance.xlsx]MSCIW!R36C16</stp>
        <tr r="P36" s="1"/>
      </tp>
      <tp t="e">
        <v>#N/A</v>
        <stp/>
        <stp>##V3_BDHV12</stp>
        <stp xml:space="preserve">MXWO0BK Index </stp>
        <stp>Px_Last</stp>
        <stp>07/11/2014</stp>
        <stp>07/11/2014</stp>
        <stp>[MSCIWorldSectorsPerformance.xlsx]MSCIW!R24C16</stp>
        <tr r="P24" s="1"/>
      </tp>
      <tp t="e">
        <v>#N/A</v>
        <stp/>
        <stp>##V3_BDHV12</stp>
        <stp xml:space="preserve">MXWO0CA Index </stp>
        <stp>Px_Last</stp>
        <stp>07/11/2014</stp>
        <stp>07/11/2014</stp>
        <stp>[MSCIWorldSectorsPerformance.xlsx]MSCIW!R27C16</stp>
        <tr r="P27" s="1"/>
      </tp>
      <tp t="e">
        <v>#N/A</v>
        <stp/>
        <stp>##V3_BDHV12</stp>
        <stp xml:space="preserve">MXWO0CD Index </stp>
        <stp>Px_Last</stp>
        <stp>07/11/2014</stp>
        <stp>07/11/2014</stp>
        <stp>[MSCIWorldSectorsPerformance.xlsx]MSCIW!R12C16</stp>
        <tr r="P12" s="1"/>
      </tp>
      <tp t="e">
        <v>#N/A</v>
        <stp/>
        <stp>##V3_BDHV12</stp>
        <stp xml:space="preserve">MXWO0CG Index </stp>
        <stp>Px_Last</stp>
        <stp>07/11/2014</stp>
        <stp>07/11/2014</stp>
        <stp>[MSCIWorldSectorsPerformance.xlsx]MSCIW!R22C16</stp>
        <tr r="P22" s="1"/>
      </tp>
      <tp t="e">
        <v>#N/A</v>
        <stp/>
        <stp>##V3_BDHV12</stp>
        <stp xml:space="preserve">MXWO0CM Index </stp>
        <stp>Px_Last</stp>
        <stp>07/11/2014</stp>
        <stp>07/11/2014</stp>
        <stp>[MSCIWorldSectorsPerformance.xlsx]MSCIW!R19C16</stp>
        <tr r="P19" s="1"/>
      </tp>
      <tp t="e">
        <v>#N/A</v>
        <stp/>
        <stp>##V3_BDHV12</stp>
        <stp xml:space="preserve">MXWO0DF Index </stp>
        <stp>Px_Last</stp>
        <stp>07/11/2014</stp>
        <stp>07/11/2014</stp>
        <stp>[MSCIWorldSectorsPerformance.xlsx]MSCIW!R37C16</stp>
        <tr r="P37" s="1"/>
      </tp>
      <tp t="e">
        <v>#N/A</v>
        <stp/>
        <stp>##V3_BDHV12</stp>
        <stp xml:space="preserve">MXWO0EG Index </stp>
        <stp>Px_Last</stp>
        <stp>07/11/2014</stp>
        <stp>07/11/2014</stp>
        <stp>[MSCIWorldSectorsPerformance.xlsx]MSCIW!R17C16</stp>
        <tr r="P17" s="1"/>
      </tp>
      <tp t="e">
        <v>#N/A</v>
        <stp/>
        <stp>##V3_BDHV12</stp>
        <stp xml:space="preserve">MXWO0FB Index </stp>
        <stp>Px_Last</stp>
        <stp>07/11/2014</stp>
        <stp>07/11/2014</stp>
        <stp>[MSCIWorldSectorsPerformance.xlsx]MSCIW!R21C16</stp>
        <tr r="P21" s="1"/>
      </tp>
      <tp t="e">
        <v>#N/A</v>
        <stp/>
        <stp>##V3_BDHV12</stp>
        <stp xml:space="preserve">MXWO0FD Index </stp>
        <stp>Px_Last</stp>
        <stp>07/11/2014</stp>
        <stp>07/11/2014</stp>
        <stp>[MSCIWorldSectorsPerformance.xlsx]MSCIW!R32C16</stp>
        <tr r="P32" s="1"/>
      </tp>
      <tp t="e">
        <v>#N/A</v>
        <stp/>
        <stp>##V3_BDHV12</stp>
        <stp xml:space="preserve">MXWO0FN Index </stp>
        <stp>Px_Last</stp>
        <stp>07/11/2014</stp>
        <stp>07/11/2014</stp>
        <stp>[MSCIWorldSectorsPerformance.xlsx]MSCIW!R13C16</stp>
        <tr r="P13" s="1"/>
      </tp>
      <tp t="e">
        <v>#N/A</v>
        <stp/>
        <stp>##V3_BDHV12</stp>
        <stp xml:space="preserve">MXWO0PB Index </stp>
        <stp>Px_Last</stp>
        <stp>07/11/2014</stp>
        <stp>07/11/2014</stp>
        <stp>[MSCIWorldSectorsPerformance.xlsx]MSCIW!R29C16</stp>
        <tr r="P29" s="1"/>
      </tp>
      <tp t="e">
        <v>#N/A</v>
        <stp/>
        <stp>##V3_BDHV12</stp>
        <stp xml:space="preserve">MXWO0RT Index </stp>
        <stp>Px_Last</stp>
        <stp>07/11/2014</stp>
        <stp>07/11/2014</stp>
        <stp>[MSCIWorldSectorsPerformance.xlsx]MSCIW!R28C16</stp>
        <tr r="P28" s="1"/>
      </tp>
      <tp t="e">
        <v>#N/A</v>
        <stp/>
        <stp>##V3_BDHV12</stp>
        <stp xml:space="preserve">MXWO0RE Index </stp>
        <stp>Px_Last</stp>
        <stp>07/11/2014</stp>
        <stp>07/11/2014</stp>
        <stp>[MSCIWorldSectorsPerformance.xlsx]MSCIW!R34C16</stp>
        <tr r="P34" s="1"/>
      </tp>
      <tp t="e">
        <v>#N/A</v>
        <stp/>
        <stp>##V3_BDHV12</stp>
        <stp xml:space="preserve">MXWO0SS Index </stp>
        <stp>Px_Last</stp>
        <stp>07/11/2014</stp>
        <stp>07/11/2014</stp>
        <stp>[MSCIWorldSectorsPerformance.xlsx]MSCIW!R16C16</stp>
        <tr r="P16" s="1"/>
      </tp>
      <tp t="e">
        <v>#N/A</v>
        <stp/>
        <stp>##V3_BDHV12</stp>
        <stp xml:space="preserve">MXWO0SE Index </stp>
        <stp>Px_Last</stp>
        <stp>07/11/2014</stp>
        <stp>07/11/2014</stp>
        <stp>[MSCIWorldSectorsPerformance.xlsx]MSCIW!R23C16</stp>
        <tr r="P23" s="1"/>
      </tp>
      <tp t="e">
        <v>#N/A</v>
        <stp/>
        <stp>##V3_BDHV12</stp>
        <stp xml:space="preserve">MXWO0TP Index </stp>
        <stp>Px_Last</stp>
        <stp>07/11/2014</stp>
        <stp>07/11/2014</stp>
        <stp>[MSCIWorldSectorsPerformance.xlsx]MSCIW!R25C16</stp>
        <tr r="P25" s="1"/>
      </tp>
      <tp t="e">
        <v>#N/A</v>
        <stp/>
        <stp>##V3_BDHV12</stp>
        <stp xml:space="preserve">MXWO0TS Index </stp>
        <stp>Px_Last</stp>
        <stp>07/11/2014</stp>
        <stp>07/11/2014</stp>
        <stp>[MSCIWorldSectorsPerformance.xlsx]MSCIW!R18C16</stp>
        <tr r="P18" s="1"/>
      </tp>
      <tp t="e">
        <v>#N/A</v>
        <stp/>
        <stp>##V3_BDHV12</stp>
        <stp xml:space="preserve">MXWO0TH Index </stp>
        <stp>Px_Last</stp>
        <stp>07/11/2014</stp>
        <stp>07/11/2014</stp>
        <stp>[MSCIWorldSectorsPerformance.xlsx]MSCIW!R14C16</stp>
        <tr r="P14" s="1"/>
      </tp>
      <tp t="e">
        <v>#N/A</v>
        <stp/>
        <stp>##V3_BDHV12</stp>
        <stp xml:space="preserve">MXWO0UT Index </stp>
        <stp>Px_Last</stp>
        <stp>07/11/2014</stp>
        <stp>07/11/2014</stp>
        <stp>[MSCIWorldSectorsPerformance.xlsx]MSCIW!R10C16</stp>
        <tr r="P10" s="1"/>
      </tp>
      <tp t="e">
        <v>#N/A</v>
        <stp/>
        <stp>##V3_BDHV12</stp>
        <stp xml:space="preserve">MXWO0UL Index </stp>
        <stp>Px_Last</stp>
        <stp>07/11/2014</stp>
        <stp>07/11/2014</stp>
        <stp>[MSCIWorldSectorsPerformance.xlsx]MSCIW!R26C16</stp>
        <tr r="P26" s="1"/>
      </tp>
      <tp t="e">
        <v>#N/A</v>
        <stp/>
        <stp>##V3_BDHV12</stp>
        <stp xml:space="preserve">MIGUF&amp;DR Index </stp>
        <stp>Px_Last</stp>
        <stp>07/11/2014</stp>
        <stp>07/11/2014</stp>
        <stp>[MSCIWorldSectorsPerformance.xlsx]MSCIW!R70C16</stp>
        <tr r="P70" s="1"/>
      </tp>
      <tp t="e">
        <v>#N/A</v>
        <stp/>
        <stp>##V3_BDHV12</stp>
        <stp xml:space="preserve">MXWO0IS Index </stp>
        <stp>Px_Last</stp>
        <stp>06/02/2014</stp>
        <stp>06/02/2014</stp>
        <stp>[MSCIWorldSectorsPerformance.xlsx]MSCIW!R35C18</stp>
        <tr r="R35" s="1"/>
      </tp>
      <tp t="e">
        <v>#N/A</v>
        <stp/>
        <stp>##V3_BDHV12</stp>
        <stp xml:space="preserve">MXWO0HP Index </stp>
        <stp>Px_Last</stp>
        <stp>06/02/2014</stp>
        <stp>06/02/2014</stp>
        <stp>[MSCIWorldSectorsPerformance.xlsx]MSCIW!R31C18</stp>
        <tr r="R31" s="1"/>
      </tp>
      <tp t="e">
        <v>#N/A</v>
        <stp/>
        <stp>##V3_BDHV12</stp>
        <stp xml:space="preserve">MXWO0HR Index </stp>
        <stp>Px_Last</stp>
        <stp>06/02/2014</stp>
        <stp>06/02/2014</stp>
        <stp>[MSCIWorldSectorsPerformance.xlsx]MSCIW!R20C18</stp>
        <tr r="R20" s="1"/>
      </tp>
      <tp t="e">
        <v>#N/A</v>
        <stp/>
        <stp>##V3_BDHV12</stp>
        <stp xml:space="preserve">MXWO0HS Index </stp>
        <stp>Px_Last</stp>
        <stp>06/02/2014</stp>
        <stp>06/02/2014</stp>
        <stp>[MSCIWorldSectorsPerformance.xlsx]MSCIW!R30C18</stp>
        <tr r="R30" s="1"/>
      </tp>
      <tp t="e">
        <v>#N/A</v>
        <stp/>
        <stp>##V3_BDHV12</stp>
        <stp xml:space="preserve">MXWO0HC Index </stp>
        <stp>Px_Last</stp>
        <stp>06/02/2014</stp>
        <stp>06/02/2014</stp>
        <stp>[MSCIWorldSectorsPerformance.xlsx]MSCIW!R11C18</stp>
        <tr r="R11" s="1"/>
      </tp>
      <tp t="e">
        <v>#N/A</v>
        <stp/>
        <stp>##V3_BDHV12</stp>
        <stp xml:space="preserve">MXWO0ML Index </stp>
        <stp>Px_Last</stp>
        <stp>06/02/2014</stp>
        <stp>06/02/2014</stp>
        <stp>[MSCIWorldSectorsPerformance.xlsx]MSCIW!R15C18</stp>
        <tr r="R15" s="1"/>
      </tp>
      <tp t="e">
        <v>#N/A</v>
        <stp/>
        <stp>##V3_BDHV12</stp>
        <stp xml:space="preserve">MXWO0MD Index </stp>
        <stp>Px_Last</stp>
        <stp>06/02/2014</stp>
        <stp>06/02/2014</stp>
        <stp>[MSCIWorldSectorsPerformance.xlsx]MSCIW!R33C18</stp>
        <tr r="R33" s="1"/>
      </tp>
      <tp t="e">
        <v>#N/A</v>
        <stp/>
        <stp>##V3_BDHV12</stp>
        <stp xml:space="preserve">MXWO0AC Index </stp>
        <stp>Px_Last</stp>
        <stp>06/02/2014</stp>
        <stp>06/02/2014</stp>
        <stp>[MSCIWorldSectorsPerformance.xlsx]MSCIW!R36C18</stp>
        <tr r="R36" s="1"/>
      </tp>
      <tp t="e">
        <v>#N/A</v>
        <stp/>
        <stp>##V3_BDHV12</stp>
        <stp xml:space="preserve">MXWO0CM Index </stp>
        <stp>Px_Last</stp>
        <stp>06/02/2014</stp>
        <stp>06/02/2014</stp>
        <stp>[MSCIWorldSectorsPerformance.xlsx]MSCIW!R19C18</stp>
        <tr r="R19" s="1"/>
      </tp>
      <tp t="e">
        <v>#N/A</v>
        <stp/>
        <stp>##V3_BDHV12</stp>
        <stp xml:space="preserve">MXWO0CD Index </stp>
        <stp>Px_Last</stp>
        <stp>06/02/2014</stp>
        <stp>06/02/2014</stp>
        <stp>[MSCIWorldSectorsPerformance.xlsx]MSCIW!R12C18</stp>
        <tr r="R12" s="1"/>
      </tp>
      <tp t="e">
        <v>#N/A</v>
        <stp/>
        <stp>##V3_BDHV12</stp>
        <stp xml:space="preserve">MXWO0CG Index </stp>
        <stp>Px_Last</stp>
        <stp>06/02/2014</stp>
        <stp>06/02/2014</stp>
        <stp>[MSCIWorldSectorsPerformance.xlsx]MSCIW!R22C18</stp>
        <tr r="R22" s="1"/>
      </tp>
      <tp t="e">
        <v>#N/A</v>
        <stp/>
        <stp>##V3_BDHV12</stp>
        <stp xml:space="preserve">MXWO0CA Index </stp>
        <stp>Px_Last</stp>
        <stp>06/02/2014</stp>
        <stp>06/02/2014</stp>
        <stp>[MSCIWorldSectorsPerformance.xlsx]MSCIW!R27C18</stp>
        <tr r="R27" s="1"/>
      </tp>
      <tp t="e">
        <v>#N/A</v>
        <stp/>
        <stp>##V3_BDHV12</stp>
        <stp xml:space="preserve">MXWO0BK Index </stp>
        <stp>Px_Last</stp>
        <stp>06/02/2014</stp>
        <stp>06/02/2014</stp>
        <stp>[MSCIWorldSectorsPerformance.xlsx]MSCIW!R24C18</stp>
        <tr r="R24" s="1"/>
      </tp>
      <tp t="e">
        <v>#N/A</v>
        <stp/>
        <stp>##V3_BDHV12</stp>
        <stp xml:space="preserve">MXWO0EG Index </stp>
        <stp>Px_Last</stp>
        <stp>06/02/2014</stp>
        <stp>06/02/2014</stp>
        <stp>[MSCIWorldSectorsPerformance.xlsx]MSCIW!R17C18</stp>
        <tr r="R17" s="1"/>
      </tp>
      <tp t="e">
        <v>#N/A</v>
        <stp/>
        <stp>##V3_BDHV12</stp>
        <stp xml:space="preserve">MXWO0DF Index </stp>
        <stp>Px_Last</stp>
        <stp>06/02/2014</stp>
        <stp>06/02/2014</stp>
        <stp>[MSCIWorldSectorsPerformance.xlsx]MSCIW!R37C18</stp>
        <tr r="R37" s="1"/>
      </tp>
      <tp t="e">
        <v>#N/A</v>
        <stp/>
        <stp>##V3_BDHV12</stp>
        <stp xml:space="preserve">MXWO0FN Index </stp>
        <stp>Px_Last</stp>
        <stp>06/02/2014</stp>
        <stp>06/02/2014</stp>
        <stp>[MSCIWorldSectorsPerformance.xlsx]MSCIW!R13C18</stp>
        <tr r="R13" s="1"/>
      </tp>
      <tp t="e">
        <v>#N/A</v>
        <stp/>
        <stp>##V3_BDHV12</stp>
        <stp xml:space="preserve">MXWO0FD Index </stp>
        <stp>Px_Last</stp>
        <stp>06/02/2014</stp>
        <stp>06/02/2014</stp>
        <stp>[MSCIWorldSectorsPerformance.xlsx]MSCIW!R32C18</stp>
        <tr r="R32" s="1"/>
      </tp>
      <tp t="e">
        <v>#N/A</v>
        <stp/>
        <stp>##V3_BDHV12</stp>
        <stp xml:space="preserve">MXWO0FB Index </stp>
        <stp>Px_Last</stp>
        <stp>06/02/2014</stp>
        <stp>06/02/2014</stp>
        <stp>[MSCIWorldSectorsPerformance.xlsx]MSCIW!R21C18</stp>
        <tr r="R21" s="1"/>
      </tp>
      <tp t="e">
        <v>#N/A</v>
        <stp/>
        <stp>##V3_BDHV12</stp>
        <stp xml:space="preserve">MXWO0PB Index </stp>
        <stp>Px_Last</stp>
        <stp>06/02/2014</stp>
        <stp>06/02/2014</stp>
        <stp>[MSCIWorldSectorsPerformance.xlsx]MSCIW!R29C18</stp>
        <tr r="R29" s="1"/>
      </tp>
      <tp t="e">
        <v>#N/A</v>
        <stp/>
        <stp>##V3_BDHV12</stp>
        <stp xml:space="preserve">MXWO0SS Index </stp>
        <stp>Px_Last</stp>
        <stp>06/02/2014</stp>
        <stp>06/02/2014</stp>
        <stp>[MSCIWorldSectorsPerformance.xlsx]MSCIW!R16C18</stp>
        <tr r="R16" s="1"/>
      </tp>
      <tp t="e">
        <v>#N/A</v>
        <stp/>
        <stp>##V3_BDHV12</stp>
        <stp xml:space="preserve">MXWO0SE Index </stp>
        <stp>Px_Last</stp>
        <stp>06/02/2014</stp>
        <stp>06/02/2014</stp>
        <stp>[MSCIWorldSectorsPerformance.xlsx]MSCIW!R23C18</stp>
        <tr r="R23" s="1"/>
      </tp>
      <tp t="e">
        <v>#N/A</v>
        <stp/>
        <stp>##V3_BDHV12</stp>
        <stp xml:space="preserve">MXWO0RT Index </stp>
        <stp>Px_Last</stp>
        <stp>06/02/2014</stp>
        <stp>06/02/2014</stp>
        <stp>[MSCIWorldSectorsPerformance.xlsx]MSCIW!R28C18</stp>
        <tr r="R28" s="1"/>
      </tp>
      <tp t="e">
        <v>#N/A</v>
        <stp/>
        <stp>##V3_BDHV12</stp>
        <stp xml:space="preserve">MXWO0RE Index </stp>
        <stp>Px_Last</stp>
        <stp>06/02/2014</stp>
        <stp>06/02/2014</stp>
        <stp>[MSCIWorldSectorsPerformance.xlsx]MSCIW!R34C18</stp>
        <tr r="R34" s="1"/>
      </tp>
      <tp t="e">
        <v>#N/A</v>
        <stp/>
        <stp>##V3_BDHV12</stp>
        <stp xml:space="preserve">MXWO0UT Index </stp>
        <stp>Px_Last</stp>
        <stp>06/02/2014</stp>
        <stp>06/02/2014</stp>
        <stp>[MSCIWorldSectorsPerformance.xlsx]MSCIW!R10C18</stp>
        <tr r="R10" s="1"/>
      </tp>
      <tp t="e">
        <v>#N/A</v>
        <stp/>
        <stp>##V3_BDHV12</stp>
        <stp xml:space="preserve">MXWO0UL Index </stp>
        <stp>Px_Last</stp>
        <stp>06/02/2014</stp>
        <stp>06/02/2014</stp>
        <stp>[MSCIWorldSectorsPerformance.xlsx]MSCIW!R26C18</stp>
        <tr r="R26" s="1"/>
      </tp>
      <tp t="e">
        <v>#N/A</v>
        <stp/>
        <stp>##V3_BDHV12</stp>
        <stp xml:space="preserve">MXWO0TP Index </stp>
        <stp>Px_Last</stp>
        <stp>06/02/2014</stp>
        <stp>06/02/2014</stp>
        <stp>[MSCIWorldSectorsPerformance.xlsx]MSCIW!R25C18</stp>
        <tr r="R25" s="1"/>
      </tp>
      <tp t="e">
        <v>#N/A</v>
        <stp/>
        <stp>##V3_BDHV12</stp>
        <stp xml:space="preserve">MXWO0TS Index </stp>
        <stp>Px_Last</stp>
        <stp>06/02/2014</stp>
        <stp>06/02/2014</stp>
        <stp>[MSCIWorldSectorsPerformance.xlsx]MSCIW!R18C18</stp>
        <tr r="R18" s="1"/>
      </tp>
      <tp t="e">
        <v>#N/A</v>
        <stp/>
        <stp>##V3_BDHV12</stp>
        <stp xml:space="preserve">MXWO0TH Index </stp>
        <stp>Px_Last</stp>
        <stp>06/02/2014</stp>
        <stp>06/02/2014</stp>
        <stp>[MSCIWorldSectorsPerformance.xlsx]MSCIW!R14C18</stp>
        <tr r="R14" s="1"/>
      </tp>
      <tp t="e">
        <v>#N/A</v>
        <stp/>
        <stp>##V3_BDHV12</stp>
        <stp xml:space="preserve">MIGUF&amp;DR Index </stp>
        <stp>Px_Last</stp>
        <stp>06/02/2014</stp>
        <stp>06/02/2014</stp>
        <stp>[MSCIWorldSectorsPerformance.xlsx]MSCIW!R70C18</stp>
        <tr r="R70" s="1"/>
      </tp>
      <tp t="s">
        <v>MSCI WORLD/INF TECH</v>
        <stp/>
        <stp>##V3_BLP</stp>
        <stp xml:space="preserve">MXWO0IT Index </stp>
        <stp>Name</stp>
        <stp>[MSCIWorldSectorsPerformance.xlsx]MSCIW!R5C3</stp>
        <tr r="C5" s="1"/>
      </tp>
      <tp>
        <v>11208.7</v>
        <stp/>
        <stp>##V3_BDHV12</stp>
        <stp>F3CHEM Index</stp>
        <stp>Px_Last</stp>
        <stp>30/01/2015</stp>
        <stp>30/01/2015</stp>
        <stp>[MSCIWorldSectorsPerformance.xlsx]NMX!R5C16</stp>
        <stp>Fill=P</stp>
        <stp>Per=cd</stp>
        <tr r="P5" s="2"/>
      </tp>
      <tp t="e">
        <v>#N/A</v>
        <stp/>
        <stp>##V3_BDHV12</stp>
        <stp xml:space="preserve">MIGUIUTI Index </stp>
        <stp>Px_Last</stp>
        <stp>08/08/2014</stp>
        <stp>08/08/2014</stp>
        <stp>[MSCIWorldSectorsPerformance.xlsx]MSCIW!R104C17</stp>
        <tr r="Q104" s="1"/>
      </tp>
      <tp t="e">
        <v>#N/A</v>
        <stp/>
        <stp>##V3_BDHV12</stp>
        <stp xml:space="preserve">MIGUMUTI Index </stp>
        <stp>Px_Last</stp>
        <stp>08/08/2014</stp>
        <stp>08/08/2014</stp>
        <stp>[MSCIWorldSectorsPerformance.xlsx]MSCIW!R103C17</stp>
        <tr r="Q103" s="1"/>
      </tp>
      <tp t="e">
        <v>#N/A</v>
        <stp/>
        <stp>##V3_BDHV12</stp>
        <stp xml:space="preserve">MIGUEUTI Index </stp>
        <stp>Px_Last</stp>
        <stp>08/08/2014</stp>
        <stp>08/08/2014</stp>
        <stp>[MSCIWorldSectorsPerformance.xlsx]MSCIW!R100C17</stp>
        <tr r="Q100" s="1"/>
      </tp>
      <tp t="e">
        <v>#N/A</v>
        <stp/>
        <stp>##V3_BDHV12</stp>
        <stp xml:space="preserve">MIGUGUTI Index </stp>
        <stp>Px_Last</stp>
        <stp>08/08/2014</stp>
        <stp>08/08/2014</stp>
        <stp>[MSCIWorldSectorsPerformance.xlsx]MSCIW!R101C17</stp>
        <tr r="Q101" s="1"/>
      </tp>
      <tp t="e">
        <v>#N/A</v>
        <stp/>
        <stp>##V3_BDHV12</stp>
        <stp xml:space="preserve">MIGUWUTI Index </stp>
        <stp>Px_Last</stp>
        <stp>08/08/2014</stp>
        <stp>08/08/2014</stp>
        <stp>[MSCIWorldSectorsPerformance.xlsx]MSCIW!R102C17</stp>
        <tr r="Q102" s="1"/>
      </tp>
      <tp t="e">
        <v>#N/A</v>
        <stp/>
        <stp>##V3_BDHV12</stp>
        <stp xml:space="preserve">MIGUEUTI Index </stp>
        <stp>Px_Last</stp>
        <stp>09/02/2015</stp>
        <stp>09/02/2015</stp>
        <stp>[MSCIWorldSectorsPerformance.xlsx]MSCIW!R100C14</stp>
        <tr r="N100" s="1"/>
      </tp>
      <tp t="e">
        <v>#N/A</v>
        <stp/>
        <stp>##V3_BDHV12</stp>
        <stp xml:space="preserve">MIGUGUTI Index </stp>
        <stp>Px_Last</stp>
        <stp>06/02/2014</stp>
        <stp>06/02/2014</stp>
        <stp>[MSCIWorldSectorsPerformance.xlsx]MSCIW!R101C18</stp>
        <tr r="R101" s="1"/>
      </tp>
      <tp t="e">
        <v>#N/A</v>
        <stp/>
        <stp>##V3_BDHV12</stp>
        <stp xml:space="preserve">MIGUGUTI Index </stp>
        <stp>Px_Last</stp>
        <stp>09/02/2015</stp>
        <stp>09/02/2015</stp>
        <stp>[MSCIWorldSectorsPerformance.xlsx]MSCIW!R101C14</stp>
        <tr r="N101" s="1"/>
      </tp>
      <tp t="e">
        <v>#N/A</v>
        <stp/>
        <stp>##V3_BDHV12</stp>
        <stp xml:space="preserve">MIGUEUTI Index </stp>
        <stp>Px_Last</stp>
        <stp>06/02/2014</stp>
        <stp>06/02/2014</stp>
        <stp>[MSCIWorldSectorsPerformance.xlsx]MSCIW!R100C18</stp>
        <tr r="R100" s="1"/>
      </tp>
      <tp t="e">
        <v>#N/A</v>
        <stp/>
        <stp>##V3_BDHV12</stp>
        <stp xml:space="preserve">MIGUIUTI Index </stp>
        <stp>Px_Last</stp>
        <stp>09/02/2015</stp>
        <stp>09/02/2015</stp>
        <stp>[MSCIWorldSectorsPerformance.xlsx]MSCIW!R104C14</stp>
        <tr r="N104" s="1"/>
      </tp>
      <tp t="e">
        <v>#N/A</v>
        <stp/>
        <stp>##V3_BDHV12</stp>
        <stp xml:space="preserve">MIGUIUTI Index </stp>
        <stp>Px_Last</stp>
        <stp>06/02/2014</stp>
        <stp>06/02/2014</stp>
        <stp>[MSCIWorldSectorsPerformance.xlsx]MSCIW!R104C18</stp>
        <tr r="R104" s="1"/>
      </tp>
      <tp t="e">
        <v>#N/A</v>
        <stp/>
        <stp>##V3_BDHV12</stp>
        <stp xml:space="preserve">MIGUMUTI Index </stp>
        <stp>Px_Last</stp>
        <stp>09/02/2015</stp>
        <stp>09/02/2015</stp>
        <stp>[MSCIWorldSectorsPerformance.xlsx]MSCIW!R103C14</stp>
        <tr r="N103" s="1"/>
      </tp>
      <tp t="e">
        <v>#N/A</v>
        <stp/>
        <stp>##V3_BDHV12</stp>
        <stp xml:space="preserve">MIGUMUTI Index </stp>
        <stp>Px_Last</stp>
        <stp>06/02/2014</stp>
        <stp>06/02/2014</stp>
        <stp>[MSCIWorldSectorsPerformance.xlsx]MSCIW!R103C18</stp>
        <tr r="R103" s="1"/>
      </tp>
      <tp t="e">
        <v>#N/A</v>
        <stp/>
        <stp>##V3_BDHV12</stp>
        <stp xml:space="preserve">MIGUWUTI Index </stp>
        <stp>Px_Last</stp>
        <stp>06/02/2014</stp>
        <stp>06/02/2014</stp>
        <stp>[MSCIWorldSectorsPerformance.xlsx]MSCIW!R102C18</stp>
        <tr r="R102" s="1"/>
      </tp>
      <tp t="e">
        <v>#N/A</v>
        <stp/>
        <stp>##V3_BDHV12</stp>
        <stp xml:space="preserve">MIGUWUTI Index </stp>
        <stp>Px_Last</stp>
        <stp>09/02/2015</stp>
        <stp>09/02/2015</stp>
        <stp>[MSCIWorldSectorsPerformance.xlsx]MSCIW!R102C14</stp>
        <tr r="N102" s="1"/>
      </tp>
      <tp t="s">
        <v>MSCI WORLD/CON STPL</v>
        <stp/>
        <stp>##V3_BLP</stp>
        <stp xml:space="preserve">MXWO0CS Index </stp>
        <stp>Name</stp>
        <stp>[MSCIWorldSectorsPerformance.xlsx]MSCIW!R9C3</stp>
        <tr r="C9" s="1"/>
      </tp>
      <tp t="e">
        <v>#N/A</v>
        <stp/>
        <stp>##V3_BDHV12</stp>
        <stp xml:space="preserve">MIGUMUTI Index </stp>
        <stp>Px_Last</stp>
        <stp>07/11/2014</stp>
        <stp>07/11/2014</stp>
        <stp>[MSCIWorldSectorsPerformance.xlsx]MSCIW!R103C16</stp>
        <tr r="P103" s="1"/>
      </tp>
      <tp t="e">
        <v>#N/A</v>
        <stp/>
        <stp>##V3_BDHV12</stp>
        <stp xml:space="preserve">MIGUIUTI Index </stp>
        <stp>Px_Last</stp>
        <stp>07/11/2014</stp>
        <stp>07/11/2014</stp>
        <stp>[MSCIWorldSectorsPerformance.xlsx]MSCIW!R104C16</stp>
        <tr r="P104" s="1"/>
      </tp>
      <tp t="e">
        <v>#N/A</v>
        <stp/>
        <stp>##V3_BDHV12</stp>
        <stp xml:space="preserve">MIGUGUTI Index </stp>
        <stp>Px_Last</stp>
        <stp>07/11/2014</stp>
        <stp>07/11/2014</stp>
        <stp>[MSCIWorldSectorsPerformance.xlsx]MSCIW!R101C16</stp>
        <tr r="P101" s="1"/>
      </tp>
      <tp t="e">
        <v>#N/A</v>
        <stp/>
        <stp>##V3_BDHV12</stp>
        <stp xml:space="preserve">MIGUEUTI Index </stp>
        <stp>Px_Last</stp>
        <stp>07/11/2014</stp>
        <stp>07/11/2014</stp>
        <stp>[MSCIWorldSectorsPerformance.xlsx]MSCIW!R100C16</stp>
        <tr r="P100" s="1"/>
      </tp>
      <tp t="e">
        <v>#N/A</v>
        <stp/>
        <stp>##V3_BDHV12</stp>
        <stp xml:space="preserve">MIGUWUTI Index </stp>
        <stp>Px_Last</stp>
        <stp>07/11/2014</stp>
        <stp>07/11/2014</stp>
        <stp>[MSCIWorldSectorsPerformance.xlsx]MSCIW!R102C16</stp>
        <tr r="P102" s="1"/>
      </tp>
      <tp t="s">
        <v>FTSE 350 ELEC-ELC EQP IX</v>
        <stp/>
        <stp>##V3_BLP</stp>
        <stp>F3ELTR Index</stp>
        <stp>Name</stp>
        <stp>[MSCIWorldSectorsPerformance.xlsx]NMX!R7C2</stp>
        <tr r="B7" s="2"/>
      </tp>
      <tp t="s">
        <v>MSCI WORLD/MATERIAL</v>
        <stp/>
        <stp>##V3_BLP</stp>
        <stp xml:space="preserve">MXWO0MT Index </stp>
        <stp>Name</stp>
        <stp>[MSCIWorldSectorsPerformance.xlsx]MSCIW!R4C3</stp>
        <tr r="C4" s="1"/>
      </tp>
      <tp>
        <v>3123.02</v>
        <stp/>
        <stp>##V3_BDHV12</stp>
        <stp>F3FDRT Index</stp>
        <stp>Px_Last</stp>
        <stp>30/01/2015</stp>
        <stp>30/01/2015</stp>
        <stp>[MSCIWorldSectorsPerformance.xlsx]NMX!R9C16</stp>
        <stp>Fill=P</stp>
        <stp>Per=cd</stp>
        <tr r="P9" s="2"/>
      </tp>
      <tp t="s">
        <v>FTSE 350 CHEMICALS INDX</v>
        <stp/>
        <stp>##V3_BLP</stp>
        <stp>F3CHEM Index</stp>
        <stp>Name</stp>
        <stp>[MSCIWorldSectorsPerformance.xlsx]NMX!R5C2</stp>
        <tr r="B5" s="2"/>
      </tp>
      <tp>
        <v>167.95</v>
        <stp/>
        <stp>##V3_BDHV12</stp>
        <stp>NMRA3YGL Index</stp>
        <stp>Px_Last</stp>
        <stp>30/01/2015</stp>
        <stp>30/01/2015</stp>
        <stp>[MSCIWorldSectorsPerformance.xlsx]Factors!R23C17</stp>
        <stp>Fill=P</stp>
        <stp>Per=cd</stp>
        <tr r="Q23" s="7"/>
      </tp>
      <tp>
        <v>170.12</v>
        <stp/>
        <stp>##V3_BDHV12</stp>
        <stp>NMRA3YGS Index</stp>
        <stp>Px_Last</stp>
        <stp>30/01/2015</stp>
        <stp>30/01/2015</stp>
        <stp>[MSCIWorldSectorsPerformance.xlsx]Factors!R24C17</stp>
        <stp>Fill=P</stp>
        <stp>Per=cd</stp>
        <tr r="Q24" s="7"/>
      </tp>
      <tp>
        <v>3973.06</v>
        <stp/>
        <stp>##V3_BDHV12</stp>
        <stp>F3ELTR Index</stp>
        <stp>Px_Last</stp>
        <stp>30/01/2015</stp>
        <stp>30/01/2015</stp>
        <stp>[MSCIWorldSectorsPerformance.xlsx]NMX!R7C16</stp>
        <stp>Fill=P</stp>
        <stp>Per=cd</stp>
        <tr r="P7" s="2"/>
      </tp>
      <tp t="s">
        <v>Gearing L/S SectorNeutr</v>
        <stp/>
        <stp>##V3_BLP</stp>
        <stp>NMRALESN Index</stp>
        <stp>Name</stp>
        <stp>[MSCIWorldSectorsPerformance.xlsx]Factors!R5C4</stp>
        <tr r="D5" s="7"/>
      </tp>
      <tp>
        <v>4</v>
        <stp/>
        <stp>##V3_BDPV12</stp>
        <stp>F3OESDE Index</stp>
        <stp>Count_INDEX_MEMBERS</stp>
        <stp>[MSCIWorldSectorsPerformance.xlsx]NMX!R6C9</stp>
        <tr r="I6" s="2"/>
      </tp>
      <tp t="s">
        <v>Value L/S SectorNeutral</v>
        <stp/>
        <stp>##V3_BLP</stp>
        <stp>NMRAVASN Index</stp>
        <stp>Name</stp>
        <stp>[MSCIWorldSectorsPerformance.xlsx]Factors!R4C4</stp>
        <tr r="D4" s="7"/>
      </tp>
      <tp t="s">
        <v>MSCI WORLD/TEL SVC</v>
        <stp/>
        <stp>##V3_BLP</stp>
        <stp xml:space="preserve">MXWO0TC Index </stp>
        <stp>Name</stp>
        <stp>[MSCIWorldSectorsPerformance.xlsx]MSCIW!R7C3</stp>
        <tr r="C7" s="1"/>
      </tp>
      <tp t="s">
        <v>Risk L/S SectorNeutral</v>
        <stp/>
        <stp>##V3_BLP</stp>
        <stp>NMRARISN Index</stp>
        <stp>Name</stp>
        <stp>[MSCIWorldSectorsPerformance.xlsx]Factors!R7C4</stp>
        <tr r="D7" s="7"/>
      </tp>
      <tp t="s">
        <v>Profitblty L/S SectorNeu</v>
        <stp/>
        <stp>##V3_BLP</stp>
        <stp>NMRAPRSN Index</stp>
        <stp>Name</stp>
        <stp>[MSCIWorldSectorsPerformance.xlsx]Factors!R6C4</stp>
        <tr r="D6" s="7"/>
      </tp>
      <tp t="s">
        <v>Size L/S SectorNeutral</v>
        <stp/>
        <stp>##V3_BLP</stp>
        <stp>NMRASISN Index</stp>
        <stp>Name</stp>
        <stp>[MSCIWorldSectorsPerformance.xlsx]Factors!R9C4</stp>
        <tr r="D9" s="7"/>
      </tp>
      <tp t="s">
        <v>Growth L/S SectorNeutral</v>
        <stp/>
        <stp>##V3_BLP</stp>
        <stp>NMRAGRSN Index</stp>
        <stp>Name</stp>
        <stp>[MSCIWorldSectorsPerformance.xlsx]Factors!R8C4</stp>
        <tr r="D8" s="7"/>
      </tp>
      <tp>
        <v>2926.22</v>
        <stp/>
        <stp>##V3_BDHV12</stp>
        <stp>F3FDRT Index</stp>
        <stp>Px_Last</stp>
        <stp>09/01/2015</stp>
        <stp>09/01/2015</stp>
        <stp>[MSCIWorldSectorsPerformance.xlsx]NMX!R9C15</stp>
        <stp>Fill=P</stp>
        <stp>Per=cd</stp>
        <tr r="O9" s="2"/>
      </tp>
      <tp>
        <v>155.19999999999999</v>
        <stp/>
        <stp>##V3_BDHV12</stp>
        <stp>NMRA3YGL Index</stp>
        <stp>Px_Last</stp>
        <stp>09/01/2015</stp>
        <stp>09/01/2015</stp>
        <stp>[MSCIWorldSectorsPerformance.xlsx]Factors!R23C16</stp>
        <stp>Fill=P</stp>
        <stp>Per=cd</stp>
        <tr r="P23" s="7"/>
      </tp>
      <tp>
        <v>157.27000000000001</v>
        <stp/>
        <stp>##V3_BDHV12</stp>
        <stp>NMRA3YGS Index</stp>
        <stp>Px_Last</stp>
        <stp>09/01/2015</stp>
        <stp>09/01/2015</stp>
        <stp>[MSCIWorldSectorsPerformance.xlsx]Factors!R24C16</stp>
        <stp>Fill=P</stp>
        <stp>Per=cd</stp>
        <tr r="P24" s="7"/>
      </tp>
      <tp>
        <v>4011.33</v>
        <stp/>
        <stp>##V3_BDHV12</stp>
        <stp>F3ELTR Index</stp>
        <stp>Px_Last</stp>
        <stp>09/01/2015</stp>
        <stp>09/01/2015</stp>
        <stp>[MSCIWorldSectorsPerformance.xlsx]NMX!R7C15</stp>
        <stp>Fill=P</stp>
        <stp>Per=cd</stp>
        <tr r="O7" s="2"/>
      </tp>
      <tp t="s">
        <v>FTSE 350 INDUS ENGNRG IX</v>
        <stp/>
        <stp>##V3_BLP</stp>
        <stp>F3ENGN Index</stp>
        <stp>Name</stp>
        <stp>[MSCIWorldSectorsPerformance.xlsx]NMX!R8C2</stp>
        <tr r="B8" s="2"/>
      </tp>
      <tp t="s">
        <v>FTSE 350 BANKS INDEX</v>
        <stp/>
        <stp>##V3_BLP</stp>
        <stp>F3BANK Index</stp>
        <stp>Name</stp>
        <stp>[MSCIWorldSectorsPerformance.xlsx]NMX!R32C2</stp>
        <tr r="B32" s="2"/>
      </tp>
    </main>
    <main first="bloomberg.rtd">
      <tp t="s">
        <v>FTSE 350 HC EQUIP &amp; SERV</v>
        <stp/>
        <stp>##V3_BLP</stp>
        <stp>F3HLTH Index</stp>
        <stp>Name</stp>
        <stp>[MSCIWorldSectorsPerformance.xlsx]NMX!R18C2</stp>
        <tr r="B18" s="2"/>
      </tp>
      <tp t="s">
        <v>FTSE 350 RE Invest Serv</v>
        <stp/>
        <stp>##V3_BLP</stp>
        <stp>F3REISV Index</stp>
        <stp>Name</stp>
        <stp>[MSCIWorldSectorsPerformance.xlsx]NMX!R33C2</stp>
        <tr r="B33" s="2"/>
      </tp>
      <tp>
        <v>6487.45</v>
        <stp/>
        <stp>##V3_BDHV12</stp>
        <stp>F3MEDA Index</stp>
        <stp>Px_Last</stp>
        <stp>09/01/2015</stp>
        <stp>09/01/2015</stp>
        <stp>[MSCIWorldSectorsPerformance.xlsx]NMX!R19C15</stp>
        <stp>Fill=P</stp>
        <stp>Per=cd</stp>
        <tr r="O19" s="2"/>
      </tp>
      <tp>
        <v>9502.4699999999993</v>
        <stp/>
        <stp>##V3_BDHV12</stp>
        <stp>F3ELEC Index</stp>
        <stp>Px_Last</stp>
        <stp>30/01/2015</stp>
        <stp>30/01/2015</stp>
        <stp>[MSCIWorldSectorsPerformance.xlsx]NMX!R36C16</stp>
        <stp>Fill=P</stp>
        <stp>Per=cd</stp>
        <tr r="P36" s="2"/>
      </tp>
      <tp t="s">
        <v>MSCI World Health Care Provide</v>
        <stp/>
        <stp>##V3_BLP</stp>
        <stp xml:space="preserve">MIGUHEPR Index </stp>
        <stp>Name</stp>
        <stp>[MSCIWorldSectorsPerformance.xlsx]MSCIW!R77C3</stp>
        <tr r="C77" s="1"/>
      </tp>
      <tp>
        <v>8458.4500000000007</v>
        <stp/>
        <stp>##V3_BDHV12</stp>
        <stp>F3OTHR Index</stp>
        <stp>Px_Last</stp>
        <stp>09/01/2015</stp>
        <stp>09/01/2015</stp>
        <stp>[MSCIWorldSectorsPerformance.xlsx]NMX!R31C15</stp>
        <stp>Fill=P</stp>
        <stp>Per=cd</stp>
        <tr r="O31" s="2"/>
      </tp>
      <tp t="s">
        <v>MSCI World Construction Materi</v>
        <stp/>
        <stp>##V3_BLP</stp>
        <stp xml:space="preserve">MIGUCMAT Index </stp>
        <stp>Name</stp>
        <stp>[MSCIWorldSectorsPerformance.xlsx]MSCIW!R41C3</stp>
        <tr r="C41" s="1"/>
      </tp>
      <tp t="s">
        <v>MSCI WORLD HEALTH INDEX</v>
        <stp/>
        <stp>##V3_BLP</stp>
        <stp xml:space="preserve">MXWO0HS Index </stp>
        <stp>Name</stp>
        <stp>[MSCIWorldSectorsPerformance.xlsx]MSCIW!R30C3</stp>
        <tr r="C30" s="1"/>
      </tp>
      <tp t="e">
        <v>#N/A</v>
        <stp/>
        <stp>##V3_BDHV12</stp>
        <stp>TWI USSP Index</stp>
        <stp>Px_Last</stp>
        <stp>09/02/2014</stp>
        <stp>09/02/2014</stp>
        <stp>[MSCIWorldSectorsPerformance.xlsx]FX!R4C16</stp>
        <tr r="P4" s="3"/>
      </tp>
      <tp t="e">
        <v>#N/A</v>
        <stp/>
        <stp>##V3_BDHV12</stp>
        <stp>TWI USSP Index</stp>
        <stp>Px_Last</stp>
        <stp>09/11/2014</stp>
        <stp>09/11/2014</stp>
        <stp>[MSCIWorldSectorsPerformance.xlsx]FX!R4C14</stp>
        <tr r="N4" s="3"/>
      </tp>
      <tp t="e">
        <v>#N/A</v>
        <stp/>
        <stp>##V3_BDHV12</stp>
        <stp>TWI USSP Index</stp>
        <stp>Px_Last</stp>
        <stp>09/11/2014</stp>
        <stp>09/11/2014</stp>
        <stp>[MSCIWorldSectorsPerformance.xlsx]FX!R4C15</stp>
        <tr r="O4" s="3"/>
      </tp>
      <tp t="s">
        <v>FTSE 350 MOBILE TEL</v>
        <stp/>
        <stp>##V3_BLP</stp>
        <stp>F3MOBTE Index</stp>
        <stp>Name</stp>
        <stp>[MSCIWorldSectorsPerformance.xlsx]NMX!R38C2</stp>
        <tr r="B38" s="2"/>
      </tp>
      <tp t="s">
        <v>MSCI World Leisure Equipment U</v>
        <stp/>
        <stp>##V3_BLP</stp>
        <stp xml:space="preserve">MIGULEQU Index </stp>
        <stp>Name</stp>
        <stp>[MSCIWorldSectorsPerformance.xlsx]MSCIW!R61C3</stp>
        <tr r="C61" s="1"/>
      </tp>
      <tp t="s">
        <v>MSCI World Electronic Equipmen</v>
        <stp/>
        <stp>##V3_BLP</stp>
        <stp xml:space="preserve">MIGUELEQ Index </stp>
        <stp>Name</stp>
        <stp>[MSCIWorldSectorsPerformance.xlsx]MSCIW!R95C3</stp>
        <tr r="C95" s="1"/>
      </tp>
      <tp t="s">
        <v>MSCI WD CONSUMER SERVICE</v>
        <stp/>
        <stp>##V3_BLP</stp>
        <stp xml:space="preserve">MXWO0HR Index </stp>
        <stp>Name</stp>
        <stp>[MSCIWorldSectorsPerformance.xlsx]MSCIW!R20C3</stp>
        <tr r="C20" s="1"/>
      </tp>
      <tp t="e">
        <v>#N/A</v>
        <stp/>
        <stp>##V3_BDHV12</stp>
        <stp>TWI USSP Index</stp>
        <stp>Px_Last</stp>
        <stp>09/02/2015</stp>
        <stp>09/02/2015</stp>
        <stp>[MSCIWorldSectorsPerformance.xlsx]FX!R4C12</stp>
        <tr r="L4" s="3"/>
      </tp>
      <tp>
        <v>85.548000000000002</v>
        <stp/>
        <stp>##V3_BDHV12</stp>
        <stp>NMRAPRSN Index</stp>
        <stp>Px_Last</stp>
        <stp>07/02/2014</stp>
        <stp>07/02/2014</stp>
        <stp>[MSCIWorldSectorsPerformance.xlsx]Factors!R6C20</stp>
        <tr r="T6" s="7"/>
      </tp>
      <tp>
        <v>93.421000000000006</v>
        <stp/>
        <stp>##V3_BDHV12</stp>
        <stp>NMRAGRSN Index</stp>
        <stp>Px_Last</stp>
        <stp>07/02/2014</stp>
        <stp>07/02/2014</stp>
        <stp>[MSCIWorldSectorsPerformance.xlsx]Factors!R8C20</stp>
        <tr r="T8" s="7"/>
      </tp>
      <tp>
        <v>87.789000000000001</v>
        <stp/>
        <stp>##V3_BDHV12</stp>
        <stp>NMRAPRSN Index</stp>
        <stp>Px_Last</stp>
        <stp>09/02/2015</stp>
        <stp>09/02/2015</stp>
        <stp>[MSCIWorldSectorsPerformance.xlsx]Factors!R6C15</stp>
        <tr r="O6" s="7"/>
      </tp>
      <tp>
        <v>86.962000000000003</v>
        <stp/>
        <stp>##V3_BDHV12</stp>
        <stp>NMRAGRSN Index</stp>
        <stp>Px_Last</stp>
        <stp>09/02/2015</stp>
        <stp>09/02/2015</stp>
        <stp>[MSCIWorldSectorsPerformance.xlsx]Factors!R8C15</stp>
        <tr r="O8" s="7"/>
      </tp>
      <tp t="s">
        <v>FTSE 350 BEVERAGES INDX</v>
        <stp/>
        <stp>##V3_BLP</stp>
        <stp>F3BEVG Index</stp>
        <stp>Name</stp>
        <stp>[MSCIWorldSectorsPerformance.xlsx]NMX!R10C2</stp>
        <tr r="B10" s="2"/>
      </tp>
      <tp t="s">
        <v>FTSE 350 CONSTR MATER IX</v>
        <stp/>
        <stp>##V3_BLP</stp>
        <stp>F3CONS Index</stp>
        <stp>Name</stp>
        <stp>[MSCIWorldSectorsPerformance.xlsx]NMX!R11C2</stp>
        <tr r="B11" s="2"/>
      </tp>
      <tp>
        <v>1479.28</v>
        <stp/>
        <stp>##V3_BDHV12</stp>
        <stp>F3METL Index</stp>
        <stp>Px_Last</stp>
        <stp>09/01/2015</stp>
        <stp>09/01/2015</stp>
        <stp>[MSCIWorldSectorsPerformance.xlsx]NMX!R37C15</stp>
        <stp>Fill=P</stp>
        <stp>Per=cd</stp>
        <tr r="O37" s="2"/>
      </tp>
      <tp>
        <v>7958.85</v>
        <stp/>
        <stp>##V3_BDHV12</stp>
        <stp>F3LEIS Index</stp>
        <stp>Px_Last</stp>
        <stp>09/01/2015</stp>
        <stp>09/01/2015</stp>
        <stp>[MSCIWorldSectorsPerformance.xlsx]NMX!R27C15</stp>
        <stp>Fill=P</stp>
        <stp>Per=cd</stp>
        <tr r="O27" s="2"/>
      </tp>
      <tp>
        <v>7472.82</v>
        <stp/>
        <stp>##V3_BDHV12</stp>
        <stp>F3LIFE Index</stp>
        <stp>Px_Last</stp>
        <stp>09/01/2015</stp>
        <stp>09/01/2015</stp>
        <stp>[MSCIWorldSectorsPerformance.xlsx]NMX!R28C15</stp>
        <stp>Fill=P</stp>
        <stp>Per=cd</stp>
        <tr r="O28" s="2"/>
      </tp>
      <tp>
        <v>6917.35</v>
        <stp/>
        <stp>##V3_BDHV12</stp>
        <stp>F3OILG Index</stp>
        <stp>Px_Last</stp>
        <stp>09/01/2015</stp>
        <stp>09/01/2015</stp>
        <stp>[MSCIWorldSectorsPerformance.xlsx]NMX!R15C15</stp>
        <stp>Fill=P</stp>
        <stp>Per=cd</stp>
        <tr r="O15" s="2"/>
      </tp>
      <tp>
        <v>8252.26</v>
        <stp/>
        <stp>##V3_BDHV12</stp>
        <stp>F3FOOD Index</stp>
        <stp>Px_Last</stp>
        <stp>30/01/2015</stp>
        <stp>30/01/2015</stp>
        <stp>[MSCIWorldSectorsPerformance.xlsx]NMX!R25C16</stp>
        <stp>Fill=P</stp>
        <stp>Per=cd</stp>
        <tr r="P25" s="2"/>
      </tp>
      <tp t="s">
        <v>MSCI WD HOUSE &amp; PER PROD</v>
        <stp/>
        <stp>##V3_BLP</stp>
        <stp xml:space="preserve">MXWO0HP Index </stp>
        <stp>Name</stp>
        <stp>[MSCIWorldSectorsPerformance.xlsx]MSCIW!R31C3</stp>
        <tr r="C31" s="1"/>
      </tp>
      <tp>
        <v>11319.34</v>
        <stp/>
        <stp>##V3_BDHV12</stp>
        <stp>F3HOUGE Index</stp>
        <stp>Px_Last</stp>
        <stp>08/08/2014</stp>
        <stp>08/08/2014</stp>
        <stp>[MSCIWorldSectorsPerformance.xlsx]NMX!R34C18</stp>
        <tr r="R34" s="2"/>
      </tp>
      <tp t="s">
        <v>MSCI World Media Industry USD</v>
        <stp/>
        <stp>##V3_BLP</stp>
        <stp xml:space="preserve">MIGUMED Index </stp>
        <stp>Name</stp>
        <stp>[MSCIWorldSectorsPerformance.xlsx]MSCIW!R65C3</stp>
        <tr r="C65" s="1"/>
      </tp>
      <tp t="s">
        <v>MSCI World Pharmaceuticals USD</v>
        <stp/>
        <stp>##V3_BLP</stp>
        <stp xml:space="preserve">MIGUPHA Index </stp>
        <stp>Name</stp>
        <stp>[MSCIWorldSectorsPerformance.xlsx]MSCIW!R80C3</stp>
        <tr r="C80" s="1"/>
      </tp>
      <tp>
        <v>87.819000000000003</v>
        <stp/>
        <stp>##V3_BDHV12</stp>
        <stp>NMRAPRSN Index</stp>
        <stp>Px_Last</stp>
        <stp>07/11/2014</stp>
        <stp>07/11/2014</stp>
        <stp>[MSCIWorldSectorsPerformance.xlsx]Factors!R6C19</stp>
        <tr r="S6" s="7"/>
      </tp>
      <tp>
        <v>88.034000000000006</v>
        <stp/>
        <stp>##V3_BDHV12</stp>
        <stp>NMRAGRSN Index</stp>
        <stp>Px_Last</stp>
        <stp>07/11/2014</stp>
        <stp>07/11/2014</stp>
        <stp>[MSCIWorldSectorsPerformance.xlsx]Factors!R8C19</stp>
        <tr r="S8" s="7"/>
      </tp>
      <tp>
        <v>87.819000000000003</v>
        <stp/>
        <stp>##V3_BDHV12</stp>
        <stp>NMRAPRSN Index</stp>
        <stp>Px_Last</stp>
        <stp>07/11/2014</stp>
        <stp>07/11/2014</stp>
        <stp>[MSCIWorldSectorsPerformance.xlsx]Factors!R6C18</stp>
        <tr r="R6" s="7"/>
      </tp>
      <tp>
        <v>88.034000000000006</v>
        <stp/>
        <stp>##V3_BDHV12</stp>
        <stp>NMRAGRSN Index</stp>
        <stp>Px_Last</stp>
        <stp>07/11/2014</stp>
        <stp>07/11/2014</stp>
        <stp>[MSCIWorldSectorsPerformance.xlsx]Factors!R8C18</stp>
        <tr r="R8" s="7"/>
      </tp>
      <tp t="s">
        <v>FTSE 350 ELECTRICITY IDX</v>
        <stp/>
        <stp>##V3_BLP</stp>
        <stp>F3ELEC Index</stp>
        <stp>Name</stp>
        <stp>[MSCIWorldSectorsPerformance.xlsx]NMX!R36C2</stp>
        <tr r="B36" s="2"/>
      </tp>
      <tp t="s">
        <v>FTSE 350 FOOD PRODUC IDX</v>
        <stp/>
        <stp>##V3_BLP</stp>
        <stp>F3FOOD Index</stp>
        <stp>Name</stp>
        <stp>[MSCIWorldSectorsPerformance.xlsx]NMX!R25C2</stp>
        <tr r="B25" s="2"/>
      </tp>
      <tp t="s">
        <v>FTSE 350 GEN INDUSTR IDX</v>
        <stp/>
        <stp>##V3_BLP</stp>
        <stp>F3DIND Index</stp>
        <stp>Name</stp>
        <stp>[MSCIWorldSectorsPerformance.xlsx]NMX!R17C2</stp>
        <tr r="B17" s="2"/>
      </tp>
      <tp>
        <v>15448.14</v>
        <stp/>
        <stp>##V3_BDHV12</stp>
        <stp>F3OESDE Index</stp>
        <stp>Px_Last</stp>
        <stp>30/01/2015</stp>
        <stp>30/01/2015</stp>
        <stp>[MSCIWorldSectorsPerformance.xlsx]NMX!R6C16</stp>
        <stp>Fill=P</stp>
        <stp>Per=cd</stp>
        <tr r="P6" s="2"/>
      </tp>
      <tp t="s">
        <v>MSCI World Paper &amp; Forest Prod</v>
        <stp/>
        <stp>##V3_BLP</stp>
        <stp xml:space="preserve">MIGUPFOR Index </stp>
        <stp>Name</stp>
        <stp>[MSCIWorldSectorsPerformance.xlsx]MSCIW!R44C3</stp>
        <tr r="C44" s="1"/>
      </tp>
      <tp>
        <v>3883.79</v>
        <stp/>
        <stp>##V3_BDHV12</stp>
        <stp>F3DIND Index</stp>
        <stp>Px_Last</stp>
        <stp>30/01/2015</stp>
        <stp>30/01/2015</stp>
        <stp>[MSCIWorldSectorsPerformance.xlsx]NMX!R17C16</stp>
        <stp>Fill=P</stp>
        <stp>Per=cd</stp>
        <tr r="P17" s="2"/>
      </tp>
      <tp t="s">
        <v>MSCI World Software USD</v>
        <stp/>
        <stp>##V3_BLP</stp>
        <stp xml:space="preserve">MIGUSOFT Index </stp>
        <stp>Name</stp>
        <stp>[MSCIWorldSectorsPerformance.xlsx]MSCIW!R92C3</stp>
        <tr r="C92" s="1"/>
      </tp>
      <tp t="s">
        <v>MSCI World Textiles USD</v>
        <stp/>
        <stp>##V3_BLP</stp>
        <stp xml:space="preserve">MIGUTEXT Index </stp>
        <stp>Name</stp>
        <stp>[MSCIWorldSectorsPerformance.xlsx]MSCIW!R62C3</stp>
        <tr r="C62" s="1"/>
      </tp>
      <tp t="s">
        <v>MSCI World Air Freight USD</v>
        <stp/>
        <stp>##V3_BLP</stp>
        <stp xml:space="preserve">MIGUACOU Index </stp>
        <stp>Name</stp>
        <stp>[MSCIWorldSectorsPerformance.xlsx]MSCIW!R53C3</stp>
        <tr r="C53" s="1"/>
      </tp>
      <tp t="s">
        <v>MSCI World Computers &amp; Periphe</v>
        <stp/>
        <stp>##V3_BLP</stp>
        <stp xml:space="preserve">MIGUCPER Index </stp>
        <stp>Name</stp>
        <stp>[MSCIWorldSectorsPerformance.xlsx]MSCIW!R94C3</stp>
        <tr r="C94" s="1"/>
      </tp>
      <tp t="s">
        <v>MSCI World Communications Equi</v>
        <stp/>
        <stp>##V3_BLP</stp>
        <stp xml:space="preserve">MIGUCEQU Index </stp>
        <stp>Name</stp>
        <stp>[MSCIWorldSectorsPerformance.xlsx]MSCIW!R93C3</stp>
        <tr r="C93" s="1"/>
      </tp>
      <tp t="s">
        <v>FTSE 350 AUTO &amp; PART IX</v>
        <stp/>
        <stp>##V3_BLP</stp>
        <stp>F3AUTO Index</stp>
        <stp>Name</stp>
        <stp>[MSCIWorldSectorsPerformance.xlsx]NMX!R35C2</stp>
        <tr r="B35" s="2"/>
      </tp>
      <tp>
        <v>180.49</v>
        <stp/>
        <stp>##V3_BDHV12</stp>
        <stp>NMAAMCS Index</stp>
        <stp>Px_Last</stp>
        <stp>07/11/2014</stp>
        <stp>07/11/2014</stp>
        <stp>[MSCIWorldSectorsPerformance.xlsx]Factors!R54C18</stp>
        <tr r="R54" s="7"/>
      </tp>
      <tp>
        <v>180.49</v>
        <stp/>
        <stp>##V3_BDHV12</stp>
        <stp>NMAAMCS Index</stp>
        <stp>Px_Last</stp>
        <stp>07/11/2014</stp>
        <stp>07/11/2014</stp>
        <stp>[MSCIWorldSectorsPerformance.xlsx]Factors!R54C19</stp>
        <tr r="S54" s="7"/>
      </tp>
      <tp t="s">
        <v>FTSE 350 MEDIA INDEX</v>
        <stp/>
        <stp>##V3_BLP</stp>
        <stp>F3MEDA Index</stp>
        <stp>Name</stp>
        <stp>[MSCIWorldSectorsPerformance.xlsx]NMX!R19C2</stp>
        <tr r="B19" s="2"/>
      </tp>
      <tp>
        <v>229.41</v>
        <stp/>
        <stp>##V3_BDHV12</stp>
        <stp>NMAAMCL Index</stp>
        <stp>Px_Last</stp>
        <stp>07/11/2014</stp>
        <stp>07/11/2014</stp>
        <stp>[MSCIWorldSectorsPerformance.xlsx]Factors!R53C18</stp>
        <tr r="R53" s="7"/>
      </tp>
      <tp>
        <v>229.41</v>
        <stp/>
        <stp>##V3_BDHV12</stp>
        <stp>NMAAMCL Index</stp>
        <stp>Px_Last</stp>
        <stp>07/11/2014</stp>
        <stp>07/11/2014</stp>
        <stp>[MSCIWorldSectorsPerformance.xlsx]Factors!R53C19</stp>
        <tr r="S53" s="7"/>
      </tp>
      <tp>
        <v>130.32</v>
        <stp/>
        <stp>##V3_BDHV12</stp>
        <stp>NMAAMCF Index</stp>
        <stp>Px_Last</stp>
        <stp>07/11/2014</stp>
        <stp>07/11/2014</stp>
        <stp>[MSCIWorldSectorsPerformance.xlsx]Factors!R32C18</stp>
        <tr r="R32" s="7"/>
      </tp>
      <tp>
        <v>130.32</v>
        <stp/>
        <stp>##V3_BDHV12</stp>
        <stp>NMAAMCF Index</stp>
        <stp>Px_Last</stp>
        <stp>07/11/2014</stp>
        <stp>07/11/2014</stp>
        <stp>[MSCIWorldSectorsPerformance.xlsx]Factors!R32C19</stp>
        <tr r="S32" s="7"/>
      </tp>
      <tp t="s">
        <v>FTSE 350 LIFE INSURANCE</v>
        <stp/>
        <stp>##V3_BLP</stp>
        <stp>F3LIFE Index</stp>
        <stp>Name</stp>
        <stp>[MSCIWorldSectorsPerformance.xlsx]NMX!R28C2</stp>
        <tr r="B28" s="2"/>
      </tp>
      <tp>
        <v>3305.88</v>
        <stp/>
        <stp>##V3_BDHV12</stp>
        <stp>F3REITS Index</stp>
        <stp>Px_Last</stp>
        <stp>30/01/2015</stp>
        <stp>30/01/2015</stp>
        <stp>[MSCIWorldSectorsPerformance.xlsx]NMX!R24C16</stp>
        <stp>Fill=P</stp>
        <stp>Per=cd</stp>
        <tr r="P24" s="2"/>
      </tp>
      <tp>
        <v>4287.82</v>
        <stp/>
        <stp>##V3_BDHV12</stp>
        <stp>F3CONS Index</stp>
        <stp>Px_Last</stp>
        <stp>30/01/2015</stp>
        <stp>30/01/2015</stp>
        <stp>[MSCIWorldSectorsPerformance.xlsx]NMX!R11C16</stp>
        <stp>Fill=P</stp>
        <stp>Per=cd</stp>
        <tr r="P11" s="2"/>
      </tp>
      <tp>
        <v>1170.18</v>
        <stp/>
        <stp>##V3_BDHV12</stp>
        <stp>F3INFT Index</stp>
        <stp>Px_Last</stp>
        <stp>09/01/2015</stp>
        <stp>09/01/2015</stp>
        <stp>[MSCIWorldSectorsPerformance.xlsx]NMX!R16C15</stp>
        <stp>Fill=P</stp>
        <stp>Per=cd</stp>
        <tr r="O16" s="2"/>
      </tp>
      <tp>
        <v>8618.11</v>
        <stp/>
        <stp>##V3_BDHV12</stp>
        <stp>F3AUTO Index</stp>
        <stp>Px_Last</stp>
        <stp>30/01/2015</stp>
        <stp>30/01/2015</stp>
        <stp>[MSCIWorldSectorsPerformance.xlsx]NMX!R35C16</stp>
        <stp>Fill=P</stp>
        <stp>Per=cd</stp>
        <tr r="P35" s="2"/>
      </tp>
      <tp t="s">
        <v>MSCI World Independent Power P</v>
        <stp/>
        <stp>##V3_BLP</stp>
        <stp xml:space="preserve">MIGUIUTI Index </stp>
        <stp>Name</stp>
        <stp>[MSCIWorldSectorsPerformance.xlsx]MSCIW!R104C3</stp>
        <tr r="C104" s="1"/>
      </tp>
      <tp>
        <v>5074.84</v>
        <stp/>
        <stp>##V3_BDHV12</stp>
        <stp>F3MOBTE Index</stp>
        <stp>Px_Last</stp>
        <stp>09/01/2015</stp>
        <stp>09/01/2015</stp>
        <stp>[MSCIWorldSectorsPerformance.xlsx]NMX!R38C15</stp>
        <stp>Fill=P</stp>
        <stp>Per=cd</stp>
        <tr r="O38" s="2"/>
      </tp>
      <tp>
        <v>2784.45</v>
        <stp/>
        <stp>##V3_BDHV12</stp>
        <stp>F3REISV Index</stp>
        <stp>Px_Last</stp>
        <stp>30/01/2015</stp>
        <stp>30/01/2015</stp>
        <stp>[MSCIWorldSectorsPerformance.xlsx]NMX!R33C16</stp>
        <stp>Fill=P</stp>
        <stp>Per=cd</stp>
        <tr r="P33" s="2"/>
      </tp>
      <tp>
        <v>15059.2</v>
        <stp/>
        <stp>##V3_BDHV12</stp>
        <stp>F3BEVG Index</stp>
        <stp>Px_Last</stp>
        <stp>30/01/2015</stp>
        <stp>30/01/2015</stp>
        <stp>[MSCIWorldSectorsPerformance.xlsx]NMX!R10C16</stp>
        <stp>Fill=P</stp>
        <stp>Per=cd</stp>
        <tr r="P10" s="2"/>
      </tp>
      <tp>
        <v>6746.36</v>
        <stp/>
        <stp>##V3_BDHV12</stp>
        <stp>F3HLTH Index</stp>
        <stp>Px_Last</stp>
        <stp>09/01/2015</stp>
        <stp>09/01/2015</stp>
        <stp>[MSCIWorldSectorsPerformance.xlsx]NMX!R18C15</stp>
        <stp>Fill=P</stp>
        <stp>Per=cd</stp>
        <tr r="O18" s="2"/>
      </tp>
      <tp>
        <v>4946.6000000000004</v>
        <stp/>
        <stp>##V3_BDHV12</stp>
        <stp>F3AERO Index</stp>
        <stp>Px_Last</stp>
        <stp>30/01/2015</stp>
        <stp>30/01/2015</stp>
        <stp>[MSCIWorldSectorsPerformance.xlsx]NMX!R29C16</stp>
        <stp>Fill=P</stp>
        <stp>Per=cd</stp>
        <tr r="P29" s="2"/>
      </tp>
      <tp>
        <v>12465.4</v>
        <stp/>
        <stp>##V3_BDHV12</stp>
        <stp>F3HOUGE Index</stp>
        <stp>Px_Last</stp>
        <stp>09/01/2015</stp>
        <stp>09/01/2015</stp>
        <stp>[MSCIWorldSectorsPerformance.xlsx]NMX!R34C15</stp>
        <stp>Fill=P</stp>
        <stp>Per=cd</stp>
        <tr r="O34" s="2"/>
      </tp>
      <tp t="s">
        <v>MSCI World Commercial Services</v>
        <stp/>
        <stp>##V3_BLP</stp>
        <stp xml:space="preserve">MIGUCSER Index </stp>
        <stp>Name</stp>
        <stp>[MSCIWorldSectorsPerformance.xlsx]MSCIW!R52C3</stp>
        <tr r="C52" s="1"/>
      </tp>
      <tp t="s">
        <v>MSCI WORLD INSURANCE INX</v>
        <stp/>
        <stp>##V3_BLP</stp>
        <stp xml:space="preserve">MXWO0IS Index </stp>
        <stp>Name</stp>
        <stp>[MSCIWorldSectorsPerformance.xlsx]MSCIW!R35C3</stp>
        <tr r="C35" s="1"/>
      </tp>
      <tp>
        <v>182.4</v>
        <stp/>
        <stp>##V3_BDHV12</stp>
        <stp>NMAAMCS Index</stp>
        <stp>Px_Last</stp>
        <stp>09/02/2015</stp>
        <stp>09/02/2015</stp>
        <stp>[MSCIWorldSectorsPerformance.xlsx]Factors!R54C15</stp>
        <tr r="O54" s="7"/>
      </tp>
      <tp>
        <v>161.27000000000001</v>
        <stp/>
        <stp>##V3_BDHV12</stp>
        <stp>NMAAMCS Index</stp>
        <stp>Px_Last</stp>
        <stp>07/02/2014</stp>
        <stp>07/02/2014</stp>
        <stp>[MSCIWorldSectorsPerformance.xlsx]Factors!R54C20</stp>
        <tr r="T54" s="7"/>
      </tp>
      <tp>
        <v>128.63</v>
        <stp/>
        <stp>##V3_BDHV12</stp>
        <stp>NMAAMCF Index</stp>
        <stp>Px_Last</stp>
        <stp>09/02/2015</stp>
        <stp>09/02/2015</stp>
        <stp>[MSCIWorldSectorsPerformance.xlsx]Factors!R32C15</stp>
        <tr r="O32" s="7"/>
      </tp>
      <tp>
        <v>211.1</v>
        <stp/>
        <stp>##V3_BDHV12</stp>
        <stp>NMAAMCL Index</stp>
        <stp>Px_Last</stp>
        <stp>07/02/2014</stp>
        <stp>07/02/2014</stp>
        <stp>[MSCIWorldSectorsPerformance.xlsx]Factors!R53C20</stp>
        <tr r="T53" s="7"/>
      </tp>
      <tp>
        <v>228.77</v>
        <stp/>
        <stp>##V3_BDHV12</stp>
        <stp>NMAAMCL Index</stp>
        <stp>Px_Last</stp>
        <stp>09/02/2015</stp>
        <stp>09/02/2015</stp>
        <stp>[MSCIWorldSectorsPerformance.xlsx]Factors!R53C15</stp>
        <tr r="O53" s="7"/>
      </tp>
      <tp t="s">
        <v>MSCI World Multi Utilities USD</v>
        <stp/>
        <stp>##V3_BLP</stp>
        <stp xml:space="preserve">MIGUMUTI Index </stp>
        <stp>Name</stp>
        <stp>[MSCIWorldSectorsPerformance.xlsx]MSCIW!R103C3</stp>
        <tr r="C103" s="1"/>
      </tp>
      <tp>
        <v>134.16999999999999</v>
        <stp/>
        <stp>##V3_BDHV12</stp>
        <stp>NMAAMCF Index</stp>
        <stp>Px_Last</stp>
        <stp>07/02/2014</stp>
        <stp>07/02/2014</stp>
        <stp>[MSCIWorldSectorsPerformance.xlsx]Factors!R32C20</stp>
        <tr r="T32" s="7"/>
      </tp>
      <tp t="s">
        <v>MSCI World Health Care Equipme</v>
        <stp/>
        <stp>##V3_BLP</stp>
        <stp xml:space="preserve">MIGUHEQU Index </stp>
        <stp>Name</stp>
        <stp>[MSCIWorldSectorsPerformance.xlsx]MSCIW!R76C3</stp>
        <tr r="C76" s="1"/>
      </tp>
      <tp t="s">
        <v>MSCI World Internet &amp; Catalog</v>
        <stp/>
        <stp>##V3_BLP</stp>
        <stp xml:space="preserve">MIGUICAT Index </stp>
        <stp>Name</stp>
        <stp>[MSCIWorldSectorsPerformance.xlsx]MSCIW!R67C3</stp>
        <tr r="C67" s="1"/>
      </tp>
      <tp t="s">
        <v>MSCI WD TRANSPORTATION</v>
        <stp/>
        <stp>##V3_BLP</stp>
        <stp xml:space="preserve">MXWO0TP Index </stp>
        <stp>Name</stp>
        <stp>[MSCIWorldSectorsPerformance.xlsx]MSCIW!R25C3</stp>
        <tr r="C25" s="1"/>
      </tp>
      <tp t="s">
        <v>MSCI WD SOFTWARE &amp;SERVS</v>
        <stp/>
        <stp>##V3_BLP</stp>
        <stp xml:space="preserve">MXWO0SS Index </stp>
        <stp>Name</stp>
        <stp>[MSCIWorldSectorsPerformance.xlsx]MSCIW!R16C3</stp>
        <tr r="C16" s="1"/>
      </tp>
      <tp t="e">
        <v>#N/A</v>
        <stp/>
        <stp>##V3_BDHV12</stp>
        <stp>TWI SFSP Index</stp>
        <stp>Px_Last</stp>
        <stp>09/11/2014</stp>
        <stp>09/11/2014</stp>
        <stp>[MSCIWorldSectorsPerformance.xlsx]FX!R8C14</stp>
        <tr r="N8" s="3"/>
      </tp>
      <tp t="e">
        <v>#N/A</v>
        <stp/>
        <stp>##V3_BDHV12</stp>
        <stp>TWI SFSP Index</stp>
        <stp>Px_Last</stp>
        <stp>09/11/2014</stp>
        <stp>09/11/2014</stp>
        <stp>[MSCIWorldSectorsPerformance.xlsx]FX!R8C15</stp>
        <tr r="O8" s="3"/>
      </tp>
      <tp t="e">
        <v>#N/A</v>
        <stp/>
        <stp>##V3_BDHV12</stp>
        <stp>TWI SFSP Index</stp>
        <stp>Px_Last</stp>
        <stp>09/02/2014</stp>
        <stp>09/02/2014</stp>
        <stp>[MSCIWorldSectorsPerformance.xlsx]FX!R8C16</stp>
        <tr r="P8" s="3"/>
      </tp>
      <tp t="s">
        <v>FTSE 350 REITS</v>
        <stp/>
        <stp>##V3_BLP</stp>
        <stp>F3REITS Index</stp>
        <stp>Name</stp>
        <stp>[MSCIWorldSectorsPerformance.xlsx]NMX!R24C2</stp>
        <tr r="B24" s="2"/>
      </tp>
      <tp>
        <v>4283.49</v>
        <stp/>
        <stp>##V3_BDHV12</stp>
        <stp>F3BANK Index</stp>
        <stp>Px_Last</stp>
        <stp>30/01/2015</stp>
        <stp>30/01/2015</stp>
        <stp>[MSCIWorldSectorsPerformance.xlsx]NMX!R32C16</stp>
        <stp>Fill=P</stp>
        <stp>Per=cd</stp>
        <tr r="P32" s="2"/>
      </tp>
      <tp>
        <v>7285.78</v>
        <stp/>
        <stp>##V3_BDHV12</stp>
        <stp>F3INVC Index</stp>
        <stp>Px_Last</stp>
        <stp>09/01/2015</stp>
        <stp>09/01/2015</stp>
        <stp>[MSCIWorldSectorsPerformance.xlsx]NMX!R20C15</stp>
        <stp>Fill=P</stp>
        <stp>Per=cd</stp>
        <tr r="O20" s="2"/>
      </tp>
      <tp>
        <v>1966.65</v>
        <stp/>
        <stp>##V3_BDHV12</stp>
        <stp>F3INSU Index</stp>
        <stp>Px_Last</stp>
        <stp>09/01/2015</stp>
        <stp>09/01/2015</stp>
        <stp>[MSCIWorldSectorsPerformance.xlsx]NMX!R22C15</stp>
        <stp>Fill=P</stp>
        <stp>Per=cd</stp>
        <tr r="O22" s="2"/>
      </tp>
      <tp t="s">
        <v>MSCI World Household Durables</v>
        <stp/>
        <stp>##V3_BLP</stp>
        <stp xml:space="preserve">MIGUHDUR Index </stp>
        <stp>Name</stp>
        <stp>[MSCIWorldSectorsPerformance.xlsx]MSCIW!R60C3</stp>
        <tr r="C60" s="1"/>
      </tp>
      <tp t="s">
        <v>MSCI World Insurance Industry</v>
        <stp/>
        <stp>##V3_BLP</stp>
        <stp xml:space="preserve">MIGUINSU Index </stp>
        <stp>Name</stp>
        <stp>[MSCIWorldSectorsPerformance.xlsx]MSCIW!R87C3</stp>
        <tr r="C87" s="1"/>
      </tp>
      <tp t="s">
        <v>MSCI AC World Life Sciences To</v>
        <stp/>
        <stp>##V3_BLP</stp>
        <stp xml:space="preserve">MICULSTS Index </stp>
        <stp>Name</stp>
        <stp>[MSCIWorldSectorsPerformance.xlsx]MSCIW!R81C3</stp>
        <tr r="C81" s="1"/>
      </tp>
      <tp t="s">
        <v>MSCI World Capital Markets USD</v>
        <stp/>
        <stp>##V3_BLP</stp>
        <stp xml:space="preserve">MIGUCMKT Index </stp>
        <stp>Name</stp>
        <stp>[MSCIWorldSectorsPerformance.xlsx]MSCIW!R86C3</stp>
        <tr r="C86" s="1"/>
      </tp>
      <tp t="s">
        <v>MSCI World Food &amp; Drug Retaili</v>
        <stp/>
        <stp>##V3_BLP</stp>
        <stp xml:space="preserve">MIGUF&amp;DR Index </stp>
        <stp>Name</stp>
        <stp>[MSCIWorldSectorsPerformance.xlsx]MSCIW!R70C3</stp>
        <tr r="C70" s="1"/>
      </tp>
      <tp t="s">
        <v>MSCI WORLD/UTILITY</v>
        <stp/>
        <stp>##V3_BLP</stp>
        <stp xml:space="preserve">MXWO0UT Index </stp>
        <stp>Name</stp>
        <stp>[MSCIWorldSectorsPerformance.xlsx]MSCIW!R10C3</stp>
        <tr r="C10" s="1"/>
      </tp>
      <tp t="e">
        <v>#N/A</v>
        <stp/>
        <stp>##V3_BDHV12</stp>
        <stp>TWI SFSP Index</stp>
        <stp>Px_Last</stp>
        <stp>09/02/2015</stp>
        <stp>09/02/2015</stp>
        <stp>[MSCIWorldSectorsPerformance.xlsx]FX!R8C12</stp>
        <tr r="L8" s="3"/>
      </tp>
      <tp>
        <v>166.44</v>
        <stp/>
        <stp>##V3_BDHV12</stp>
        <stp>NMAAPMS Index</stp>
        <stp>Px_Last</stp>
        <stp>09/02/2015</stp>
        <stp>09/02/2015</stp>
        <stp>[MSCIWorldSectorsPerformance.xlsx]Factors!R56C15</stp>
        <tr r="O56" s="7"/>
      </tp>
      <tp>
        <v>153.55000000000001</v>
        <stp/>
        <stp>##V3_BDHV12</stp>
        <stp>NMAAPMS Index</stp>
        <stp>Px_Last</stp>
        <stp>07/02/2014</stp>
        <stp>07/02/2014</stp>
        <stp>[MSCIWorldSectorsPerformance.xlsx]Factors!R56C20</stp>
        <tr r="T56" s="7"/>
      </tp>
      <tp>
        <v>117.19</v>
        <stp/>
        <stp>##V3_BDHV12</stp>
        <stp>NMAAPMF Index</stp>
        <stp>Px_Last</stp>
        <stp>09/02/2015</stp>
        <stp>09/02/2015</stp>
        <stp>[MSCIWorldSectorsPerformance.xlsx]Factors!R33C15</stp>
        <tr r="O33" s="7"/>
      </tp>
      <tp t="s">
        <v>FTSE 350 AERO &amp; DEF INDX</v>
        <stp/>
        <stp>##V3_BLP</stp>
        <stp>F3AERO Index</stp>
        <stp>Name</stp>
        <stp>[MSCIWorldSectorsPerformance.xlsx]NMX!R29C2</stp>
        <tr r="B29" s="2"/>
      </tp>
      <tp>
        <v>197.18</v>
        <stp/>
        <stp>##V3_BDHV12</stp>
        <stp>NMAAPML Index</stp>
        <stp>Px_Last</stp>
        <stp>07/02/2014</stp>
        <stp>07/02/2014</stp>
        <stp>[MSCIWorldSectorsPerformance.xlsx]Factors!R55C20</stp>
        <tr r="T55" s="7"/>
      </tp>
      <tp>
        <v>204.79</v>
        <stp/>
        <stp>##V3_BDHV12</stp>
        <stp>NMAAPML Index</stp>
        <stp>Px_Last</stp>
        <stp>09/02/2015</stp>
        <stp>09/02/2015</stp>
        <stp>[MSCIWorldSectorsPerformance.xlsx]Factors!R55C15</stp>
        <tr r="O55" s="7"/>
      </tp>
      <tp t="s">
        <v>NMRA3YGL</v>
        <stp/>
        <stp>##V3_BLP</stp>
        <stp>NMRA3YGL Index</stp>
        <stp>Name</stp>
        <stp>[MSCIWorldSectorsPerformance.xlsx]Factors!R23C4</stp>
        <tr r="D23" s="7"/>
      </tp>
      <tp>
        <v>122.99</v>
        <stp/>
        <stp>##V3_BDHV12</stp>
        <stp>NMAAPMF Index</stp>
        <stp>Px_Last</stp>
        <stp>07/02/2014</stp>
        <stp>07/02/2014</stp>
        <stp>[MSCIWorldSectorsPerformance.xlsx]Factors!R33C20</stp>
        <tr r="T33" s="7"/>
      </tp>
      <tp>
        <v>1678.22</v>
        <stp/>
        <stp>##V3_BDHV12</stp>
        <stp>F3METL Index</stp>
        <stp>Px_Last</stp>
        <stp>30/01/2015</stp>
        <stp>30/01/2015</stp>
        <stp>[MSCIWorldSectorsPerformance.xlsx]NMX!R37C16</stp>
        <stp>Fill=P</stp>
        <stp>Per=cd</stp>
        <tr r="P37" s="2"/>
      </tp>
      <tp>
        <v>8447.39</v>
        <stp/>
        <stp>##V3_BDHV12</stp>
        <stp>F3LEIS Index</stp>
        <stp>Px_Last</stp>
        <stp>30/01/2015</stp>
        <stp>30/01/2015</stp>
        <stp>[MSCIWorldSectorsPerformance.xlsx]NMX!R27C16</stp>
        <stp>Fill=P</stp>
        <stp>Per=cd</stp>
        <tr r="P27" s="2"/>
      </tp>
      <tp>
        <v>8113.28</v>
        <stp/>
        <stp>##V3_BDHV12</stp>
        <stp>F3LIFE Index</stp>
        <stp>Px_Last</stp>
        <stp>30/01/2015</stp>
        <stp>30/01/2015</stp>
        <stp>[MSCIWorldSectorsPerformance.xlsx]NMX!R28C16</stp>
        <stp>Fill=P</stp>
        <stp>Per=cd</stp>
        <tr r="P28" s="2"/>
      </tp>
      <tp>
        <v>6957.71</v>
        <stp/>
        <stp>##V3_BDHV12</stp>
        <stp>F3OILG Index</stp>
        <stp>Px_Last</stp>
        <stp>30/01/2015</stp>
        <stp>30/01/2015</stp>
        <stp>[MSCIWorldSectorsPerformance.xlsx]NMX!R15C16</stp>
        <stp>Fill=P</stp>
        <stp>Per=cd</stp>
        <tr r="P15" s="2"/>
      </tp>
      <tp t="s">
        <v>MSCI World Specialty Retail US</v>
        <stp/>
        <stp>##V3_BLP</stp>
        <stp xml:space="preserve">MIGUSRET Index </stp>
        <stp>Name</stp>
        <stp>[MSCIWorldSectorsPerformance.xlsx]MSCIW!R69C3</stp>
        <tr r="C69" s="1"/>
      </tp>
      <tp>
        <v>8075.23</v>
        <stp/>
        <stp>##V3_BDHV12</stp>
        <stp>F3FOOD Index</stp>
        <stp>Px_Last</stp>
        <stp>09/01/2015</stp>
        <stp>09/01/2015</stp>
        <stp>[MSCIWorldSectorsPerformance.xlsx]NMX!R25C15</stp>
        <stp>Fill=P</stp>
        <stp>Per=cd</stp>
        <tr r="O25" s="2"/>
      </tp>
      <tp t="s">
        <v>MSCI World Electrical Equipmen</v>
        <stp/>
        <stp>##V3_BLP</stp>
        <stp xml:space="preserve">MIGUEEQU Index </stp>
        <stp>Name</stp>
        <stp>[MSCIWorldSectorsPerformance.xlsx]MSCIW!R48C3</stp>
        <tr r="C48" s="1"/>
      </tp>
      <tp t="s">
        <v>MSCI WD TELECOM SERVICES</v>
        <stp/>
        <stp>##V3_BLP</stp>
        <stp xml:space="preserve">MXWO0TS Index </stp>
        <stp>Name</stp>
        <stp>[MSCIWorldSectorsPerformance.xlsx]MSCIW!R18C3</stp>
        <tr r="C18" s="1"/>
      </tp>
      <tp>
        <v>11404.43</v>
        <stp/>
        <stp>##V3_BDHV12</stp>
        <stp>F3HOUGE Index</stp>
        <stp>Px_Last</stp>
        <stp>07/02/2014</stp>
        <stp>07/02/2014</stp>
        <stp>[MSCIWorldSectorsPerformance.xlsx]NMX!R34C19</stp>
        <tr r="S34" s="2"/>
      </tp>
      <tp>
        <v>13199.89</v>
        <stp/>
        <stp>##V3_BDHV12</stp>
        <stp>F3HOUGE Index</stp>
        <stp>Px_Last</stp>
        <stp>09/02/2015</stp>
        <stp>09/02/2015</stp>
        <stp>[MSCIWorldSectorsPerformance.xlsx]NMX!R34C14</stp>
        <tr r="N34" s="2"/>
      </tp>
      <tp t="s">
        <v>FTSE 350 EQT INVEST INST</v>
        <stp/>
        <stp>##V3_BLP</stp>
        <stp>F3INVC Index</stp>
        <stp>Name</stp>
        <stp>[MSCIWorldSectorsPerformance.xlsx]NMX!R20C2</stp>
        <tr r="B20" s="2"/>
      </tp>
      <tp>
        <v>3895.72</v>
        <stp/>
        <stp>##V3_BDHV12</stp>
        <stp>F3DIND Index</stp>
        <stp>Px_Last</stp>
        <stp>09/01/2015</stp>
        <stp>09/01/2015</stp>
        <stp>[MSCIWorldSectorsPerformance.xlsx]NMX!R17C15</stp>
        <stp>Fill=P</stp>
        <stp>Per=cd</stp>
        <tr r="O17" s="2"/>
      </tp>
      <tp t="s">
        <v>MSCI World Real Estate Investm</v>
        <stp/>
        <stp>##V3_BLP</stp>
        <stp xml:space="preserve">MIGUREIT Index </stp>
        <stp>Name</stp>
        <stp>[MSCIWorldSectorsPerformance.xlsx]MSCIW!R88C3</stp>
        <tr r="C88" s="1"/>
      </tp>
      <tp t="s">
        <v>MSCI World Multiline Retail US</v>
        <stp/>
        <stp>##V3_BLP</stp>
        <stp xml:space="preserve">MIGUMRET Index </stp>
        <stp>Name</stp>
        <stp>[MSCIWorldSectorsPerformance.xlsx]MSCIW!R68C3</stp>
        <tr r="C68" s="1"/>
      </tp>
      <tp>
        <v>168.3</v>
        <stp/>
        <stp>##V3_BDHV12</stp>
        <stp>NMAAPMS Index</stp>
        <stp>Px_Last</stp>
        <stp>07/11/2014</stp>
        <stp>07/11/2014</stp>
        <stp>[MSCIWorldSectorsPerformance.xlsx]Factors!R56C18</stp>
        <tr r="R56" s="7"/>
      </tp>
      <tp>
        <v>168.3</v>
        <stp/>
        <stp>##V3_BDHV12</stp>
        <stp>NMAAPMS Index</stp>
        <stp>Px_Last</stp>
        <stp>07/11/2014</stp>
        <stp>07/11/2014</stp>
        <stp>[MSCIWorldSectorsPerformance.xlsx]Factors!R56C19</stp>
        <tr r="S56" s="7"/>
      </tp>
      <tp t="s">
        <v>FTSE 350 INDUST MET &amp;MIN</v>
        <stp/>
        <stp>##V3_BLP</stp>
        <stp>F3METL Index</stp>
        <stp>Name</stp>
        <stp>[MSCIWorldSectorsPerformance.xlsx]NMX!R37C2</stp>
        <tr r="B37" s="2"/>
      </tp>
      <tp>
        <v>15485.04</v>
        <stp/>
        <stp>##V3_BDHV12</stp>
        <stp>F3OESDE Index</stp>
        <stp>Px_Last</stp>
        <stp>09/01/2015</stp>
        <stp>09/01/2015</stp>
        <stp>[MSCIWorldSectorsPerformance.xlsx]NMX!R6C15</stp>
        <stp>Fill=P</stp>
        <stp>Per=cd</stp>
        <tr r="O6" s="2"/>
      </tp>
      <tp>
        <v>199.92</v>
        <stp/>
        <stp>##V3_BDHV12</stp>
        <stp>NMAAPML Index</stp>
        <stp>Px_Last</stp>
        <stp>07/11/2014</stp>
        <stp>07/11/2014</stp>
        <stp>[MSCIWorldSectorsPerformance.xlsx]Factors!R55C18</stp>
        <tr r="R55" s="7"/>
      </tp>
      <tp>
        <v>199.92</v>
        <stp/>
        <stp>##V3_BDHV12</stp>
        <stp>NMAAPML Index</stp>
        <stp>Px_Last</stp>
        <stp>07/11/2014</stp>
        <stp>07/11/2014</stp>
        <stp>[MSCIWorldSectorsPerformance.xlsx]Factors!R55C19</stp>
        <tr r="S55" s="7"/>
      </tp>
      <tp>
        <v>113.87</v>
        <stp/>
        <stp>##V3_BDHV12</stp>
        <stp>NMAAPMF Index</stp>
        <stp>Px_Last</stp>
        <stp>07/11/2014</stp>
        <stp>07/11/2014</stp>
        <stp>[MSCIWorldSectorsPerformance.xlsx]Factors!R33C18</stp>
        <tr r="R33" s="7"/>
      </tp>
      <tp>
        <v>113.87</v>
        <stp/>
        <stp>##V3_BDHV12</stp>
        <stp>NMAAPMF Index</stp>
        <stp>Px_Last</stp>
        <stp>07/11/2014</stp>
        <stp>07/11/2014</stp>
        <stp>[MSCIWorldSectorsPerformance.xlsx]Factors!R33C19</stp>
        <tr r="S33" s="7"/>
      </tp>
      <tp t="s">
        <v>FTSE 350 OIL &amp; GAS PROD</v>
        <stp/>
        <stp>##V3_BLP</stp>
        <stp>F3OILG Index</stp>
        <stp>Name</stp>
        <stp>[MSCIWorldSectorsPerformance.xlsx]NMX!R15C2</stp>
        <tr r="B15" s="2"/>
      </tp>
      <tp>
        <v>6981.18</v>
        <stp/>
        <stp>##V3_BDHV12</stp>
        <stp>F3MEDA Index</stp>
        <stp>Px_Last</stp>
        <stp>30/01/2015</stp>
        <stp>30/01/2015</stp>
        <stp>[MSCIWorldSectorsPerformance.xlsx]NMX!R19C16</stp>
        <stp>Fill=P</stp>
        <stp>Per=cd</stp>
        <tr r="P19" s="2"/>
      </tp>
      <tp>
        <v>9475.16</v>
        <stp/>
        <stp>##V3_BDHV12</stp>
        <stp>F3ELEC Index</stp>
        <stp>Px_Last</stp>
        <stp>09/01/2015</stp>
        <stp>09/01/2015</stp>
        <stp>[MSCIWorldSectorsPerformance.xlsx]NMX!R36C15</stp>
        <stp>Fill=P</stp>
        <stp>Per=cd</stp>
        <tr r="O36" s="2"/>
      </tp>
      <tp>
        <v>8925.08</v>
        <stp/>
        <stp>##V3_BDHV12</stp>
        <stp>F3OTHR Index</stp>
        <stp>Px_Last</stp>
        <stp>30/01/2015</stp>
        <stp>30/01/2015</stp>
        <stp>[MSCIWorldSectorsPerformance.xlsx]NMX!R31C16</stp>
        <stp>Fill=P</stp>
        <stp>Per=cd</stp>
        <tr r="P31" s="2"/>
      </tp>
      <tp>
        <v>11856.44</v>
        <stp/>
        <stp>##V3_BDHV12</stp>
        <stp>F3HOUGE Index</stp>
        <stp>Px_Last</stp>
        <stp>07/11/2014</stp>
        <stp>07/11/2014</stp>
        <stp>[MSCIWorldSectorsPerformance.xlsx]NMX!R34C17</stp>
        <tr r="Q34" s="2"/>
      </tp>
      <tp t="s">
        <v>FTSE 350 TRAVEL &amp; LEISUR</v>
        <stp/>
        <stp>##V3_BLP</stp>
        <stp>F3LEIS Index</stp>
        <stp>Name</stp>
        <stp>[MSCIWorldSectorsPerformance.xlsx]NMX!R27C2</stp>
        <tr r="B27" s="2"/>
      </tp>
      <tp t="s">
        <v>FTSE 350 NONLIFE INSUR</v>
        <stp/>
        <stp>##V3_BLP</stp>
        <stp>F3INSU Index</stp>
        <stp>Name</stp>
        <stp>[MSCIWorldSectorsPerformance.xlsx]NMX!R22C2</stp>
        <tr r="B22" s="2"/>
      </tp>
      <tp t="s">
        <v>MSCI World Electric Utilities</v>
        <stp/>
        <stp>##V3_BLP</stp>
        <stp xml:space="preserve">MIGUEUTI Index </stp>
        <stp>Name</stp>
        <stp>[MSCIWorldSectorsPerformance.xlsx]MSCIW!R100C3</stp>
        <tr r="C100" s="1"/>
      </tp>
      <tp t="s">
        <v>FTSE 350 HOUS GD &amp; H Con</v>
        <stp/>
        <stp>##V3_BLP</stp>
        <stp>F3HOUGE Index</stp>
        <stp>Name</stp>
        <stp>[MSCIWorldSectorsPerformance.xlsx]NMX!R34C2</stp>
        <tr r="B34" s="2"/>
      </tp>
      <tp>
        <v>4271.1099999999997</v>
        <stp/>
        <stp>##V3_BDHV12</stp>
        <stp>F3BANK Index</stp>
        <stp>Px_Last</stp>
        <stp>09/01/2015</stp>
        <stp>09/01/2015</stp>
        <stp>[MSCIWorldSectorsPerformance.xlsx]NMX!R32C15</stp>
        <stp>Fill=P</stp>
        <stp>Per=cd</stp>
        <tr r="O32" s="2"/>
      </tp>
      <tp>
        <v>7357.29</v>
        <stp/>
        <stp>##V3_BDHV12</stp>
        <stp>F3INVC Index</stp>
        <stp>Px_Last</stp>
        <stp>30/01/2015</stp>
        <stp>30/01/2015</stp>
        <stp>[MSCIWorldSectorsPerformance.xlsx]NMX!R20C16</stp>
        <stp>Fill=P</stp>
        <stp>Per=cd</stp>
        <tr r="P20" s="2"/>
      </tp>
      <tp>
        <v>2035.28</v>
        <stp/>
        <stp>##V3_BDHV12</stp>
        <stp>F3INSU Index</stp>
        <stp>Px_Last</stp>
        <stp>30/01/2015</stp>
        <stp>30/01/2015</stp>
        <stp>[MSCIWorldSectorsPerformance.xlsx]NMX!R22C16</stp>
        <stp>Fill=P</stp>
        <stp>Per=cd</stp>
        <tr r="P22" s="2"/>
      </tp>
      <tp t="s">
        <v>FTSE 350 Fin Services</v>
        <stp/>
        <stp>##V3_BLP</stp>
        <stp>F3OTHR Index</stp>
        <stp>Name</stp>
        <stp>[MSCIWorldSectorsPerformance.xlsx]NMX!R31C2</stp>
        <tr r="B31" s="2"/>
      </tp>
      <tp t="s">
        <v>MSCI World Gas Utilities USD</v>
        <stp/>
        <stp>##V3_BLP</stp>
        <stp xml:space="preserve">MIGUGUTI Index </stp>
        <stp>Name</stp>
        <stp>[MSCIWorldSectorsPerformance.xlsx]MSCIW!R101C3</stp>
        <tr r="C101" s="1"/>
      </tp>
      <tp>
        <v>3102.57</v>
        <stp/>
        <stp>##V3_BDHV12</stp>
        <stp>F3REITS Index</stp>
        <stp>Px_Last</stp>
        <stp>09/01/2015</stp>
        <stp>09/01/2015</stp>
        <stp>[MSCIWorldSectorsPerformance.xlsx]NMX!R24C15</stp>
        <stp>Fill=P</stp>
        <stp>Per=cd</stp>
        <tr r="O24" s="2"/>
      </tp>
      <tp>
        <v>4069.27</v>
        <stp/>
        <stp>##V3_BDHV12</stp>
        <stp>F3CONS Index</stp>
        <stp>Px_Last</stp>
        <stp>09/01/2015</stp>
        <stp>09/01/2015</stp>
        <stp>[MSCIWorldSectorsPerformance.xlsx]NMX!R11C15</stp>
        <stp>Fill=P</stp>
        <stp>Per=cd</stp>
        <tr r="O11" s="2"/>
      </tp>
      <tp>
        <v>1234.3499999999999</v>
        <stp/>
        <stp>##V3_BDHV12</stp>
        <stp>F3INFT Index</stp>
        <stp>Px_Last</stp>
        <stp>30/01/2015</stp>
        <stp>30/01/2015</stp>
        <stp>[MSCIWorldSectorsPerformance.xlsx]NMX!R16C16</stp>
        <stp>Fill=P</stp>
        <stp>Per=cd</stp>
        <tr r="P16" s="2"/>
      </tp>
      <tp>
        <v>7897.99</v>
        <stp/>
        <stp>##V3_BDHV12</stp>
        <stp>F3AUTO Index</stp>
        <stp>Px_Last</stp>
        <stp>09/01/2015</stp>
        <stp>09/01/2015</stp>
        <stp>[MSCIWorldSectorsPerformance.xlsx]NMX!R35C15</stp>
        <stp>Fill=P</stp>
        <stp>Per=cd</stp>
        <tr r="O35" s="2"/>
      </tp>
      <tp t="s">
        <v>MSCI World Energy Equipment US</v>
        <stp/>
        <stp>##V3_BLP</stp>
        <stp xml:space="preserve">MIGUEEQS Index </stp>
        <stp>Name</stp>
        <stp>[MSCIWorldSectorsPerformance.xlsx]MSCIW!R38C3</stp>
        <tr r="C38" s="1"/>
      </tp>
      <tp t="s">
        <v>FTSE 350 TECH HRD &amp; EQUP</v>
        <stp/>
        <stp>##V3_BLP</stp>
        <stp>F3INFT Index</stp>
        <stp>Name</stp>
        <stp>[MSCIWorldSectorsPerformance.xlsx]NMX!R16C2</stp>
        <tr r="B16" s="2"/>
      </tp>
      <tp t="s">
        <v>NMRA3YGS</v>
        <stp/>
        <stp>##V3_BLP</stp>
        <stp>NMRA3YGS Index</stp>
        <stp>Name</stp>
        <stp>[MSCIWorldSectorsPerformance.xlsx]Factors!R24C4</stp>
        <tr r="D24" s="7"/>
      </tp>
      <tp>
        <v>5288.2</v>
        <stp/>
        <stp>##V3_BDHV12</stp>
        <stp>F3MOBTE Index</stp>
        <stp>Px_Last</stp>
        <stp>30/01/2015</stp>
        <stp>30/01/2015</stp>
        <stp>[MSCIWorldSectorsPerformance.xlsx]NMX!R38C16</stp>
        <stp>Fill=P</stp>
        <stp>Per=cd</stp>
        <tr r="P38" s="2"/>
      </tp>
      <tp>
        <v>2709.54</v>
        <stp/>
        <stp>##V3_BDHV12</stp>
        <stp>F3REISV Index</stp>
        <stp>Px_Last</stp>
        <stp>09/01/2015</stp>
        <stp>09/01/2015</stp>
        <stp>[MSCIWorldSectorsPerformance.xlsx]NMX!R33C15</stp>
        <stp>Fill=P</stp>
        <stp>Per=cd</stp>
        <tr r="O33" s="2"/>
      </tp>
      <tp>
        <v>13933.02</v>
        <stp/>
        <stp>##V3_BDHV12</stp>
        <stp>F3BEVG Index</stp>
        <stp>Px_Last</stp>
        <stp>09/01/2015</stp>
        <stp>09/01/2015</stp>
        <stp>[MSCIWorldSectorsPerformance.xlsx]NMX!R10C15</stp>
        <stp>Fill=P</stp>
        <stp>Per=cd</stp>
        <tr r="O10" s="2"/>
      </tp>
      <tp>
        <v>6725.67</v>
        <stp/>
        <stp>##V3_BDHV12</stp>
        <stp>F3HLTH Index</stp>
        <stp>Px_Last</stp>
        <stp>30/01/2015</stp>
        <stp>30/01/2015</stp>
        <stp>[MSCIWorldSectorsPerformance.xlsx]NMX!R18C16</stp>
        <stp>Fill=P</stp>
        <stp>Per=cd</stp>
        <tr r="P18" s="2"/>
      </tp>
      <tp>
        <v>4741.16</v>
        <stp/>
        <stp>##V3_BDHV12</stp>
        <stp>F3AERO Index</stp>
        <stp>Px_Last</stp>
        <stp>09/01/2015</stp>
        <stp>09/01/2015</stp>
        <stp>[MSCIWorldSectorsPerformance.xlsx]NMX!R29C15</stp>
        <stp>Fill=P</stp>
        <stp>Per=cd</stp>
        <tr r="O29" s="2"/>
      </tp>
      <tp t="s">
        <v>MSCI World Oil Gas &amp; Consumabl</v>
        <stp/>
        <stp>##V3_BLP</stp>
        <stp xml:space="preserve">MIGUOGAS Index </stp>
        <stp>Name</stp>
        <stp>[MSCIWorldSectorsPerformance.xlsx]MSCIW!R39C3</stp>
        <tr r="C39" s="1"/>
      </tp>
      <tp>
        <v>13316.42</v>
        <stp/>
        <stp>##V3_BDHV12</stp>
        <stp>F3HOUGE Index</stp>
        <stp>Px_Last</stp>
        <stp>30/01/2015</stp>
        <stp>30/01/2015</stp>
        <stp>[MSCIWorldSectorsPerformance.xlsx]NMX!R34C16</stp>
        <stp>Fill=P</stp>
        <stp>Per=cd</stp>
        <tr r="P34" s="2"/>
      </tp>
      <tp t="s">
        <v>MSCI WORLD RETAILING INX</v>
        <stp/>
        <stp>##V3_BLP</stp>
        <stp xml:space="preserve">MXWO0RT Index </stp>
        <stp>Name</stp>
        <stp>[MSCIWorldSectorsPerformance.xlsx]MSCIW!R28C3</stp>
        <tr r="C28" s="1"/>
      </tp>
      <tp>
        <v>115.34</v>
        <stp/>
        <stp>##V3_BDHV12</stp>
        <stp>NMRAVASN Index</stp>
        <stp>Px_Last</stp>
        <stp>07/11/2014</stp>
        <stp>07/11/2014</stp>
        <stp>[MSCIWorldSectorsPerformance.xlsx]Factors!R4C19</stp>
        <tr r="S4" s="7"/>
      </tp>
      <tp>
        <v>115.34</v>
        <stp/>
        <stp>##V3_BDHV12</stp>
        <stp>NMRAVASN Index</stp>
        <stp>Px_Last</stp>
        <stp>07/11/2014</stp>
        <stp>07/11/2014</stp>
        <stp>[MSCIWorldSectorsPerformance.xlsx]Factors!R4C18</stp>
        <tr r="R4" s="7"/>
      </tp>
      <tp>
        <v>102.08199999999999</v>
        <stp/>
        <stp>##V3_BDHV12</stp>
        <stp>NMAPGRWL Index</stp>
        <stp>Px_Last</stp>
        <stp>09/01/2015</stp>
        <stp>09/01/2015</stp>
        <stp>[MSCIWorldSectorsPerformance.xlsx]Factors!R103C16</stp>
        <stp>Fill=P</stp>
        <stp>Per=cd</stp>
        <tr r="P103" s="7"/>
      </tp>
      <tp>
        <v>100.697</v>
        <stp/>
        <stp>##V3_BDHV12</stp>
        <stp>NMAPGRWS Index</stp>
        <stp>Px_Last</stp>
        <stp>09/01/2015</stp>
        <stp>09/01/2015</stp>
        <stp>[MSCIWorldSectorsPerformance.xlsx]Factors!R104C16</stp>
        <stp>Fill=P</stp>
        <stp>Per=cd</stp>
        <tr r="P104" s="7"/>
      </tp>
      <tp t="s">
        <v>MSCI World Wireless Telecommun</v>
        <stp/>
        <stp>##V3_BLP</stp>
        <stp xml:space="preserve">MIGUWTEL Index </stp>
        <stp>Name</stp>
        <stp>[MSCIWorldSectorsPerformance.xlsx]MSCIW!R99C3</stp>
        <tr r="C99" s="1"/>
      </tp>
      <tp>
        <v>105.681</v>
        <stp/>
        <stp>##V3_BDHV12</stp>
        <stp>NMAPRSKS Index</stp>
        <stp>Px_Last</stp>
        <stp>30/01/2015</stp>
        <stp>30/01/2015</stp>
        <stp>[MSCIWorldSectorsPerformance.xlsx]Factors!R100C17</stp>
        <stp>Fill=P</stp>
        <stp>Per=cd</stp>
        <tr r="Q100" s="7"/>
      </tp>
      <tp t="s">
        <v>MSCI World Auto Components USD</v>
        <stp/>
        <stp>##V3_BLP</stp>
        <stp xml:space="preserve">MIGUACOM Index </stp>
        <stp>Name</stp>
        <stp>[MSCIWorldSectorsPerformance.xlsx]MSCIW!R58C3</stp>
        <tr r="C58" s="1"/>
      </tp>
      <tp t="s">
        <v>MSCI WORLD BVRG&amp;TABC INX</v>
        <stp/>
        <stp>##V3_BLP</stp>
        <stp xml:space="preserve">MXWO0FB Index </stp>
        <stp>Name</stp>
        <stp>[MSCIWorldSectorsPerformance.xlsx]MSCIW!R21C3</stp>
        <tr r="C21" s="1"/>
      </tp>
      <tp t="e">
        <v>#N/A</v>
        <stp/>
        <stp>##V3_BDHV12</stp>
        <stp>TWI EUSP Index</stp>
        <stp>Px_Last</stp>
        <stp>09/02/2014</stp>
        <stp>09/02/2014</stp>
        <stp>[MSCIWorldSectorsPerformance.xlsx]FX!R6C16</stp>
        <tr r="P6" s="3"/>
      </tp>
      <tp t="e">
        <v>#N/A</v>
        <stp/>
        <stp>##V3_BDHV12</stp>
        <stp>TWI EUSP Index</stp>
        <stp>Px_Last</stp>
        <stp>09/11/2014</stp>
        <stp>09/11/2014</stp>
        <stp>[MSCIWorldSectorsPerformance.xlsx]FX!R6C14</stp>
        <tr r="N6" s="3"/>
      </tp>
      <tp t="e">
        <v>#N/A</v>
        <stp/>
        <stp>##V3_BDHV12</stp>
        <stp>TWI EUSP Index</stp>
        <stp>Px_Last</stp>
        <stp>09/11/2014</stp>
        <stp>09/11/2014</stp>
        <stp>[MSCIWorldSectorsPerformance.xlsx]FX!R6C15</stp>
        <tr r="O6" s="3"/>
      </tp>
      <tp>
        <v>107.506</v>
        <stp/>
        <stp>##V3_BDHV12</stp>
        <stp>NMRAVASN Index</stp>
        <stp>Px_Last</stp>
        <stp>07/02/2014</stp>
        <stp>07/02/2014</stp>
        <stp>[MSCIWorldSectorsPerformance.xlsx]Factors!R4C20</stp>
        <tr r="T4" s="7"/>
      </tp>
      <tp>
        <v>113.373</v>
        <stp/>
        <stp>##V3_BDHV12</stp>
        <stp>NMRAVASN Index</stp>
        <stp>Px_Last</stp>
        <stp>09/02/2015</stp>
        <stp>09/02/2015</stp>
        <stp>[MSCIWorldSectorsPerformance.xlsx]Factors!R4C15</stp>
        <tr r="O4" s="7"/>
      </tp>
      <tp t="s">
        <v>FTSE 350 GEN RETAIL INDX</v>
        <stp/>
        <stp>##V3_BLP</stp>
        <stp>F3RETG Index</stp>
        <stp>Name</stp>
        <stp>[MSCIWorldSectorsPerformance.xlsx]NMX!R23C2</stp>
        <tr r="B23" s="2"/>
      </tp>
      <tp>
        <v>4734.1899999999996</v>
        <stp/>
        <stp>##V3_BDHV12</stp>
        <stp>F3TELE Index</stp>
        <stp>Px_Last</stp>
        <stp>30/01/2015</stp>
        <stp>30/01/2015</stp>
        <stp>[MSCIWorldSectorsPerformance.xlsx]NMX!R30C16</stp>
        <stp>Fill=P</stp>
        <stp>Per=cd</stp>
        <tr r="P30" s="2"/>
      </tp>
      <tp>
        <v>101.52500000000001</v>
        <stp/>
        <stp>##V3_BDHV12</stp>
        <stp>NMAPGRWL Index</stp>
        <stp>Px_Last</stp>
        <stp>30/01/2015</stp>
        <stp>30/01/2015</stp>
        <stp>[MSCIWorldSectorsPerformance.xlsx]Factors!R103C17</stp>
        <stp>Fill=P</stp>
        <stp>Per=cd</stp>
        <tr r="Q103" s="7"/>
      </tp>
      <tp>
        <v>101.417</v>
        <stp/>
        <stp>##V3_BDHV12</stp>
        <stp>NMAPGRWS Index</stp>
        <stp>Px_Last</stp>
        <stp>30/01/2015</stp>
        <stp>30/01/2015</stp>
        <stp>[MSCIWorldSectorsPerformance.xlsx]Factors!R104C17</stp>
        <stp>Fill=P</stp>
        <stp>Per=cd</stp>
        <tr r="Q104" s="7"/>
      </tp>
      <tp>
        <v>105.45099999999999</v>
        <stp/>
        <stp>##V3_BDHV12</stp>
        <stp>NMAPRSKS Index</stp>
        <stp>Px_Last</stp>
        <stp>09/01/2015</stp>
        <stp>09/01/2015</stp>
        <stp>[MSCIWorldSectorsPerformance.xlsx]Factors!R100C16</stp>
        <stp>Fill=P</stp>
        <stp>Per=cd</stp>
        <tr r="P100" s="7"/>
      </tp>
      <tp t="s">
        <v>MSCI World Diversified Telecom</v>
        <stp/>
        <stp>##V3_BLP</stp>
        <stp xml:space="preserve">MIGUDTEL Index </stp>
        <stp>Name</stp>
        <stp>[MSCIWorldSectorsPerformance.xlsx]MSCIW!R98C3</stp>
        <tr r="C98" s="1"/>
      </tp>
      <tp t="s">
        <v>MSCI WORLD/HLTH CARE</v>
        <stp/>
        <stp>##V3_BLP</stp>
        <stp xml:space="preserve">MXWO0HC Index </stp>
        <stp>Name</stp>
        <stp>[MSCIWorldSectorsPerformance.xlsx]MSCIW!R11C3</stp>
        <tr r="C11" s="1"/>
      </tp>
      <tp>
        <v>4332.1499999999996</v>
        <stp/>
        <stp>##V3_BDHV12</stp>
        <stp>F3MOBTE Index</stp>
        <stp>Px_Last</stp>
        <stp>08/08/2014</stp>
        <stp>08/08/2014</stp>
        <stp>[MSCIWorldSectorsPerformance.xlsx]NMX!R38C18</stp>
        <tr r="R38" s="2"/>
      </tp>
      <tp>
        <v>2752.82</v>
        <stp/>
        <stp>##V3_BDHV12</stp>
        <stp>F3REITS Index</stp>
        <stp>Px_Last</stp>
        <stp>08/08/2014</stp>
        <stp>08/08/2014</stp>
        <stp>[MSCIWorldSectorsPerformance.xlsx]NMX!R24C18</stp>
        <tr r="R24" s="2"/>
      </tp>
      <tp t="e">
        <v>#N/A</v>
        <stp/>
        <stp>##V3_BDHV12</stp>
        <stp>TWI EUSP Index</stp>
        <stp>Px_Last</stp>
        <stp>09/02/2015</stp>
        <stp>09/02/2015</stp>
        <stp>[MSCIWorldSectorsPerformance.xlsx]FX!R6C12</stp>
        <tr r="L6" s="3"/>
      </tp>
      <tp t="s">
        <v>FTSE 350 SUPPORT SERV IX</v>
        <stp/>
        <stp>##V3_BLP</stp>
        <stp>F3SUPP Index</stp>
        <stp>Name</stp>
        <stp>[MSCIWorldSectorsPerformance.xlsx]NMX!R21C2</stp>
        <tr r="B21" s="2"/>
      </tp>
      <tp t="s">
        <v>FTSE 350 PERSONAL GDS IX</v>
        <stp/>
        <stp>##V3_BLP</stp>
        <stp>F3PERC Index</stp>
        <stp>Name</stp>
        <stp>[MSCIWorldSectorsPerformance.xlsx]NMX!R12C2</stp>
        <tr r="B12" s="2"/>
      </tp>
    </main>
    <main first="bloomberg.rtd">
      <tp>
        <v>6363.02</v>
        <stp/>
        <stp>##V3_BDHV12</stp>
        <stp>F3UTLO Index</stp>
        <stp>Px_Last</stp>
        <stp>30/01/2015</stp>
        <stp>30/01/2015</stp>
        <stp>[MSCIWorldSectorsPerformance.xlsx]NMX!R13C16</stp>
        <stp>Fill=P</stp>
        <stp>Per=cd</stp>
        <tr r="P13" s="2"/>
      </tp>
      <tp t="s">
        <v>MSCI WORLD DIVRS FIN INX</v>
        <stp/>
        <stp>##V3_BLP</stp>
        <stp xml:space="preserve">MXWO0DF Index </stp>
        <stp>Name</stp>
        <stp>[MSCIWorldSectorsPerformance.xlsx]MSCIW!R37C3</stp>
        <tr r="C37" s="1"/>
      </tp>
      <tp t="s">
        <v>MSCI WORLD REAL ESTATE</v>
        <stp/>
        <stp>##V3_BLP</stp>
        <stp xml:space="preserve">MXWO0RE Index </stp>
        <stp>Name</stp>
        <stp>[MSCIWorldSectorsPerformance.xlsx]MSCIW!R34C3</stp>
        <tr r="C34" s="1"/>
      </tp>
      <tp t="s">
        <v>MSCI World Hotels Restaurants</v>
        <stp/>
        <stp>##V3_BLP</stp>
        <stp xml:space="preserve">MIGUHOTE Index </stp>
        <stp>Name</stp>
        <stp>[MSCIWorldSectorsPerformance.xlsx]MSCIW!R63C3</stp>
        <tr r="C63" s="1"/>
      </tp>
      <tp t="s">
        <v>MSCI World Internet Software &amp;</v>
        <stp/>
        <stp>##V3_BLP</stp>
        <stp xml:space="preserve">MIGUISOF Index </stp>
        <stp>Name</stp>
        <stp>[MSCIWorldSectorsPerformance.xlsx]MSCIW!R90C3</stp>
        <tr r="C90" s="1"/>
      </tp>
      <tp t="s">
        <v>MSCI World Industrial Conglome</v>
        <stp/>
        <stp>##V3_BLP</stp>
        <stp xml:space="preserve">MIGUIDCO Index </stp>
        <stp>Name</stp>
        <stp>[MSCIWorldSectorsPerformance.xlsx]MSCIW!R49C3</stp>
        <tr r="C49" s="1"/>
      </tp>
      <tp t="s">
        <v>MSCI World Automobiles USD</v>
        <stp/>
        <stp>##V3_BLP</stp>
        <stp xml:space="preserve">MIGUAUTO Index </stp>
        <stp>Name</stp>
        <stp>[MSCIWorldSectorsPerformance.xlsx]MSCIW!R59C3</stp>
        <tr r="C59" s="1"/>
      </tp>
      <tp t="s">
        <v>MSCI WORLD ENERGY INDEX</v>
        <stp/>
        <stp>##V3_BLP</stp>
        <stp xml:space="preserve">MXWO0EG Index </stp>
        <stp>Name</stp>
        <stp>[MSCIWorldSectorsPerformance.xlsx]MSCIW!R17C3</stp>
        <tr r="C17" s="1"/>
      </tp>
      <tp>
        <v>100.093</v>
        <stp/>
        <stp>##V3_BDHV12</stp>
        <stp>NMRALESN Index</stp>
        <stp>Px_Last</stp>
        <stp>07/11/2014</stp>
        <stp>07/11/2014</stp>
        <stp>[MSCIWorldSectorsPerformance.xlsx]Factors!R5C19</stp>
        <tr r="S5" s="7"/>
      </tp>
      <tp>
        <v>100.093</v>
        <stp/>
        <stp>##V3_BDHV12</stp>
        <stp>NMRALESN Index</stp>
        <stp>Px_Last</stp>
        <stp>07/11/2014</stp>
        <stp>07/11/2014</stp>
        <stp>[MSCIWorldSectorsPerformance.xlsx]Factors!R5C18</stp>
        <tr r="R5" s="7"/>
      </tp>
      <tp t="s">
        <v>FTSE 350 FXD LINE TELECM</v>
        <stp/>
        <stp>##V3_BLP</stp>
        <stp>F3TELE Index</stp>
        <stp>Name</stp>
        <stp>[MSCIWorldSectorsPerformance.xlsx]NMX!R30C2</stp>
        <tr r="B30" s="2"/>
      </tp>
      <tp t="s">
        <v>FTSE 350 TOBACCO INDEX</v>
        <stp/>
        <stp>##V3_BLP</stp>
        <stp>F3TOBC Index</stp>
        <stp>Name</stp>
        <stp>[MSCIWorldSectorsPerformance.xlsx]NMX!R40C2</stp>
        <tr r="B40" s="2"/>
      </tp>
      <tp t="s">
        <v>FTSE 350 PHARM &amp; BIOTECH</v>
        <stp/>
        <stp>##V3_BLP</stp>
        <stp>F3PHRM Index</stp>
        <stp>Name</stp>
        <stp>[MSCIWorldSectorsPerformance.xlsx]NMX!R14C2</stp>
        <tr r="B14" s="2"/>
      </tp>
      <tp>
        <v>109.453</v>
        <stp/>
        <stp>##V3_BDHV12</stp>
        <stp>NMAPLVRS Index</stp>
        <stp>Px_Last</stp>
        <stp>09/01/2015</stp>
        <stp>09/01/2015</stp>
        <stp>[MSCIWorldSectorsPerformance.xlsx]Factors!R102C16</stp>
        <stp>Fill=P</stp>
        <stp>Per=cd</stp>
        <tr r="P102" s="7"/>
      </tp>
      <tp t="s">
        <v>MSCI World Transportation Infr</v>
        <stp/>
        <stp>##V3_BLP</stp>
        <stp xml:space="preserve">MIGUTRIF Index </stp>
        <stp>Name</stp>
        <stp>[MSCIWorldSectorsPerformance.xlsx]MSCIW!R57C3</stp>
        <tr r="C57" s="1"/>
      </tp>
      <tp>
        <v>100.999</v>
        <stp/>
        <stp>##V3_BDHV12</stp>
        <stp>NMAPLVRL Index</stp>
        <stp>Px_Last</stp>
        <stp>09/01/2015</stp>
        <stp>09/01/2015</stp>
        <stp>[MSCIWorldSectorsPerformance.xlsx]Factors!R101C16</stp>
        <stp>Fill=P</stp>
        <stp>Per=cd</stp>
        <tr r="P101" s="7"/>
      </tp>
      <tp t="s">
        <v>MSCI WORLD MEDIA INDEX</v>
        <stp/>
        <stp>##V3_BLP</stp>
        <stp xml:space="preserve">MXWO0MD Index </stp>
        <stp>Name</stp>
        <stp>[MSCIWorldSectorsPerformance.xlsx]MSCIW!R33C3</stp>
        <tr r="C33" s="1"/>
      </tp>
      <tp t="e">
        <v>#N/A</v>
        <stp/>
        <stp>##V3_BDHV12</stp>
        <stp>TWI ADSP Index</stp>
        <stp>Px_Last</stp>
        <stp>09/11/2014</stp>
        <stp>09/11/2014</stp>
        <stp>[MSCIWorldSectorsPerformance.xlsx]FX!R9C14</stp>
        <tr r="N9" s="3"/>
      </tp>
      <tp t="e">
        <v>#N/A</v>
        <stp/>
        <stp>##V3_BDHV12</stp>
        <stp>TWI ADSP Index</stp>
        <stp>Px_Last</stp>
        <stp>09/11/2014</stp>
        <stp>09/11/2014</stp>
        <stp>[MSCIWorldSectorsPerformance.xlsx]FX!R9C15</stp>
        <tr r="O9" s="3"/>
      </tp>
      <tp t="e">
        <v>#N/A</v>
        <stp/>
        <stp>##V3_BDHV12</stp>
        <stp>TWI ADSP Index</stp>
        <stp>Px_Last</stp>
        <stp>09/02/2014</stp>
        <stp>09/02/2014</stp>
        <stp>[MSCIWorldSectorsPerformance.xlsx]FX!R9C16</stp>
        <tr r="P9" s="3"/>
      </tp>
      <tp t="s">
        <v>MSCI World Marine USD</v>
        <stp/>
        <stp>##V3_BLP</stp>
        <stp xml:space="preserve">MIGUMAR Index </stp>
        <stp>Name</stp>
        <stp>[MSCIWorldSectorsPerformance.xlsx]MSCIW!R55C3</stp>
        <tr r="C55" s="1"/>
      </tp>
      <tp t="s">
        <v>MSCI World Beverages USD</v>
        <stp/>
        <stp>##V3_BLP</stp>
        <stp xml:space="preserve">MIGUBEV Index </stp>
        <stp>Name</stp>
        <stp>[MSCIWorldSectorsPerformance.xlsx]MSCIW!R71C3</stp>
        <tr r="C71" s="1"/>
      </tp>
      <tp>
        <v>98.838999999999999</v>
        <stp/>
        <stp>##V3_BDHV12</stp>
        <stp>NMRALESN Index</stp>
        <stp>Px_Last</stp>
        <stp>07/02/2014</stp>
        <stp>07/02/2014</stp>
        <stp>[MSCIWorldSectorsPerformance.xlsx]Factors!R5C20</stp>
        <tr r="T5" s="7"/>
      </tp>
      <tp>
        <v>225.42</v>
        <stp/>
        <stp>##V3_BDHV12</stp>
        <stp>NMAAEPS Index</stp>
        <stp>Px_Last</stp>
        <stp>09/02/2015</stp>
        <stp>09/02/2015</stp>
        <stp>[MSCIWorldSectorsPerformance.xlsx]Factors!R52C15</stp>
        <tr r="O52" s="7"/>
      </tp>
      <tp>
        <v>232.37</v>
        <stp/>
        <stp>##V3_BDHV12</stp>
        <stp>NMAABPS Index</stp>
        <stp>Px_Last</stp>
        <stp>09/02/2015</stp>
        <stp>09/02/2015</stp>
        <stp>[MSCIWorldSectorsPerformance.xlsx]Factors!R42C15</stp>
        <tr r="O42" s="7"/>
      </tp>
      <tp>
        <v>190.3</v>
        <stp/>
        <stp>##V3_BDHV12</stp>
        <stp>NMAASPS Index</stp>
        <stp>Px_Last</stp>
        <stp>09/02/2015</stp>
        <stp>09/02/2015</stp>
        <stp>[MSCIWorldSectorsPerformance.xlsx]Factors!R66C15</stp>
        <tr r="O66" s="7"/>
      </tp>
      <tp t="s">
        <v>FTSE 350 INDUS TRANSPORT</v>
        <stp/>
        <stp>##V3_BLP</stp>
        <stp>F3TRAN Index</stp>
        <stp>Name</stp>
        <stp>[MSCIWorldSectorsPerformance.xlsx]NMX!R41C2</stp>
        <tr r="B41" s="2"/>
      </tp>
      <tp>
        <v>100.886</v>
        <stp/>
        <stp>##V3_BDHV12</stp>
        <stp>NMRALESN Index</stp>
        <stp>Px_Last</stp>
        <stp>09/02/2015</stp>
        <stp>09/02/2015</stp>
        <stp>[MSCIWorldSectorsPerformance.xlsx]Factors!R5C15</stp>
        <tr r="O5" s="7"/>
      </tp>
      <tp>
        <v>174.03</v>
        <stp/>
        <stp>##V3_BDHV12</stp>
        <stp>NMAASPS Index</stp>
        <stp>Px_Last</stp>
        <stp>07/02/2014</stp>
        <stp>07/02/2014</stp>
        <stp>[MSCIWorldSectorsPerformance.xlsx]Factors!R66C20</stp>
        <tr r="T66" s="7"/>
      </tp>
      <tp>
        <v>207.37</v>
        <stp/>
        <stp>##V3_BDHV12</stp>
        <stp>NMAAEPS Index</stp>
        <stp>Px_Last</stp>
        <stp>07/02/2014</stp>
        <stp>07/02/2014</stp>
        <stp>[MSCIWorldSectorsPerformance.xlsx]Factors!R52C20</stp>
        <tr r="T52" s="7"/>
      </tp>
      <tp>
        <v>212.47</v>
        <stp/>
        <stp>##V3_BDHV12</stp>
        <stp>NMAABPS Index</stp>
        <stp>Px_Last</stp>
        <stp>07/02/2014</stp>
        <stp>07/02/2014</stp>
        <stp>[MSCIWorldSectorsPerformance.xlsx]Factors!R42C20</stp>
        <tr r="T42" s="7"/>
      </tp>
      <tp>
        <v>84.85</v>
        <stp/>
        <stp>##V3_BDHV12</stp>
        <stp>NMAAEPF Index</stp>
        <stp>Px_Last</stp>
        <stp>09/02/2015</stp>
        <stp>09/02/2015</stp>
        <stp>[MSCIWorldSectorsPerformance.xlsx]Factors!R31C15</stp>
        <tr r="O31" s="7"/>
      </tp>
      <tp>
        <v>91.85</v>
        <stp/>
        <stp>##V3_BDHV12</stp>
        <stp>NMAABPF Index</stp>
        <stp>Px_Last</stp>
        <stp>09/02/2015</stp>
        <stp>09/02/2015</stp>
        <stp>[MSCIWorldSectorsPerformance.xlsx]Factors!R25C15</stp>
        <tr r="O25" s="7"/>
      </tp>
      <tp>
        <v>205.19</v>
        <stp/>
        <stp>##V3_BDHV12</stp>
        <stp>NMAASPL Index</stp>
        <stp>Px_Last</stp>
        <stp>07/02/2014</stp>
        <stp>07/02/2014</stp>
        <stp>[MSCIWorldSectorsPerformance.xlsx]Factors!R65C20</stp>
        <tr r="T65" s="7"/>
      </tp>
      <tp>
        <v>184.59</v>
        <stp/>
        <stp>##V3_BDHV12</stp>
        <stp>NMAAEPL Index</stp>
        <stp>Px_Last</stp>
        <stp>07/02/2014</stp>
        <stp>07/02/2014</stp>
        <stp>[MSCIWorldSectorsPerformance.xlsx]Factors!R51C20</stp>
        <tr r="T51" s="7"/>
      </tp>
      <tp>
        <v>195.74</v>
        <stp/>
        <stp>##V3_BDHV12</stp>
        <stp>NMAABPL Index</stp>
        <stp>Px_Last</stp>
        <stp>07/02/2014</stp>
        <stp>07/02/2014</stp>
        <stp>[MSCIWorldSectorsPerformance.xlsx]Factors!R41C20</stp>
        <tr r="T41" s="7"/>
      </tp>
      <tp>
        <v>205.19</v>
        <stp/>
        <stp>##V3_BDHV12</stp>
        <stp>NMAASPL Index</stp>
        <stp>Px_Last</stp>
        <stp>07/02/2014</stp>
        <stp>07/02/2014</stp>
        <stp>[MSCIWorldSectorsPerformance.xlsx]Factors!R38C20</stp>
        <tr r="T38" s="7"/>
      </tp>
      <tp>
        <v>195.85</v>
        <stp/>
        <stp>##V3_BDHV12</stp>
        <stp>NMAAEPL Index</stp>
        <stp>Px_Last</stp>
        <stp>09/02/2015</stp>
        <stp>09/02/2015</stp>
        <stp>[MSCIWorldSectorsPerformance.xlsx]Factors!R51C15</stp>
        <tr r="O51" s="7"/>
      </tp>
      <tp>
        <v>212.92</v>
        <stp/>
        <stp>##V3_BDHV12</stp>
        <stp>NMAABPL Index</stp>
        <stp>Px_Last</stp>
        <stp>09/02/2015</stp>
        <stp>09/02/2015</stp>
        <stp>[MSCIWorldSectorsPerformance.xlsx]Factors!R41C15</stp>
        <tr r="O41" s="7"/>
      </tp>
      <tp>
        <v>236.62</v>
        <stp/>
        <stp>##V3_BDHV12</stp>
        <stp>NMAASPL Index</stp>
        <stp>Px_Last</stp>
        <stp>09/02/2015</stp>
        <stp>09/02/2015</stp>
        <stp>[MSCIWorldSectorsPerformance.xlsx]Factors!R65C15</stp>
        <tr r="O65" s="7"/>
      </tp>
      <tp>
        <v>236.62</v>
        <stp/>
        <stp>##V3_BDHV12</stp>
        <stp>NMAASPL Index</stp>
        <stp>Px_Last</stp>
        <stp>09/02/2015</stp>
        <stp>09/02/2015</stp>
        <stp>[MSCIWorldSectorsPerformance.xlsx]Factors!R38C15</stp>
        <tr r="O38" s="7"/>
      </tp>
      <tp t="s">
        <v>FTSE 350 SFTWR/PC SER IX</v>
        <stp/>
        <stp>##V3_BLP</stp>
        <stp>F3SOFT Index</stp>
        <stp>Name</stp>
        <stp>[MSCIWorldSectorsPerformance.xlsx]NMX!R26C2</stp>
        <tr r="B26" s="2"/>
      </tp>
      <tp>
        <v>87.69</v>
        <stp/>
        <stp>##V3_BDHV12</stp>
        <stp>NMAAEPF Index</stp>
        <stp>Px_Last</stp>
        <stp>07/02/2014</stp>
        <stp>07/02/2014</stp>
        <stp>[MSCIWorldSectorsPerformance.xlsx]Factors!R31C20</stp>
        <tr r="T31" s="7"/>
      </tp>
      <tp>
        <v>93.14</v>
        <stp/>
        <stp>##V3_BDHV12</stp>
        <stp>NMAABPF Index</stp>
        <stp>Px_Last</stp>
        <stp>07/02/2014</stp>
        <stp>07/02/2014</stp>
        <stp>[MSCIWorldSectorsPerformance.xlsx]Factors!R25C20</stp>
        <tr r="T25" s="7"/>
      </tp>
      <tp t="s">
        <v>MSCI World Semiconductors &amp; Se</v>
        <stp/>
        <stp>##V3_BLP</stp>
        <stp xml:space="preserve">MIGUSEQG Index </stp>
        <stp>Name</stp>
        <stp>[MSCIWorldSectorsPerformance.xlsx]MSCIW!R97C3</stp>
        <tr r="C97" s="1"/>
      </tp>
      <tp>
        <v>100.119</v>
        <stp/>
        <stp>##V3_BDHV12</stp>
        <stp>NMAPLVRL Index</stp>
        <stp>Px_Last</stp>
        <stp>30/01/2015</stp>
        <stp>30/01/2015</stp>
        <stp>[MSCIWorldSectorsPerformance.xlsx]Factors!R101C17</stp>
        <stp>Fill=P</stp>
        <stp>Per=cd</stp>
        <tr r="Q101" s="7"/>
      </tp>
      <tp>
        <v>109.58499999999999</v>
        <stp/>
        <stp>##V3_BDHV12</stp>
        <stp>NMAPLVRS Index</stp>
        <stp>Px_Last</stp>
        <stp>30/01/2015</stp>
        <stp>30/01/2015</stp>
        <stp>[MSCIWorldSectorsPerformance.xlsx]Factors!R102C17</stp>
        <stp>Fill=P</stp>
        <stp>Per=cd</stp>
        <tr r="Q102" s="7"/>
      </tp>
      <tp>
        <v>12807.14</v>
        <stp/>
        <stp>##V3_BDHV12</stp>
        <stp>F3PAPR Index</stp>
        <stp>Px_Last</stp>
        <stp>30/01/2015</stp>
        <stp>30/01/2015</stp>
        <stp>[MSCIWorldSectorsPerformance.xlsx]NMX!R39C16</stp>
        <stp>Fill=P</stp>
        <stp>Per=cd</stp>
        <tr r="P39" s="2"/>
      </tp>
      <tp t="s">
        <v>MSCI World Aerospace &amp; Defense</v>
        <stp/>
        <stp>##V3_BLP</stp>
        <stp xml:space="preserve">MIGUAEDE Index </stp>
        <stp>Name</stp>
        <stp>[MSCIWorldSectorsPerformance.xlsx]MSCIW!R45C3</stp>
        <tr r="C45" s="1"/>
      </tp>
      <tp t="s">
        <v>MSCI World Construction &amp; Engi</v>
        <stp/>
        <stp>##V3_BLP</stp>
        <stp xml:space="preserve">MIGUCENG Index </stp>
        <stp>Name</stp>
        <stp>[MSCIWorldSectorsPerformance.xlsx]MSCIW!R47C3</stp>
        <tr r="C47" s="1"/>
      </tp>
      <tp t="s">
        <v>MSCI WORLD FOOD/STPL INX</v>
        <stp/>
        <stp>##V3_BLP</stp>
        <stp xml:space="preserve">MXWO0FD Index </stp>
        <stp>Name</stp>
        <stp>[MSCIWorldSectorsPerformance.xlsx]MSCIW!R32C3</stp>
        <tr r="C32" s="1"/>
      </tp>
      <tp t="s">
        <v>MSCI WORLD/CONS DIS</v>
        <stp/>
        <stp>##V3_BLP</stp>
        <stp xml:space="preserve">MXWO0CD Index </stp>
        <stp>Name</stp>
        <stp>[MSCIWorldSectorsPerformance.xlsx]MSCIW!R12C3</stp>
        <tr r="C12" s="1"/>
      </tp>
      <tp t="s">
        <v>MSCI WORLD CONS APRL INX</v>
        <stp/>
        <stp>##V3_BLP</stp>
        <stp xml:space="preserve">MXWO0CA Index </stp>
        <stp>Name</stp>
        <stp>[MSCIWorldSectorsPerformance.xlsx]MSCIW!R27C3</stp>
        <tr r="C27" s="1"/>
      </tp>
      <tp t="s">
        <v>MSCI WORLD SEMI/SEMI EQP</v>
        <stp/>
        <stp>##V3_BLP</stp>
        <stp xml:space="preserve">MXWO0SE Index </stp>
        <stp>Name</stp>
        <stp>[MSCIWorldSectorsPerformance.xlsx]MSCIW!R23C3</stp>
        <tr r="C23" s="1"/>
      </tp>
      <tp t="e">
        <v>#N/A</v>
        <stp/>
        <stp>##V3_BDHV12</stp>
        <stp>TWI ADSP Index</stp>
        <stp>Px_Last</stp>
        <stp>09/02/2015</stp>
        <stp>09/02/2015</stp>
        <stp>[MSCIWorldSectorsPerformance.xlsx]FX!R9C12</stp>
        <tr r="L9" s="3"/>
      </tp>
      <tp t="s">
        <v>MSCI World Airlines USD</v>
        <stp/>
        <stp>##V3_BLP</stp>
        <stp xml:space="preserve">MIGUAIR Index </stp>
        <stp>Name</stp>
        <stp>[MSCIWorldSectorsPerformance.xlsx]MSCIW!R54C3</stp>
        <tr r="C54" s="1"/>
      </tp>
      <tp t="s">
        <v>FTSE 350 GAS WTR &amp; MULTI</v>
        <stp/>
        <stp>##V3_BLP</stp>
        <stp>F3UTLO Index</stp>
        <stp>Name</stp>
        <stp>[MSCIWorldSectorsPerformance.xlsx]NMX!R13C2</stp>
        <tr r="B13" s="2"/>
      </tp>
      <tp>
        <v>3008.96</v>
        <stp/>
        <stp>##V3_BDHV12</stp>
        <stp>F3RETG Index</stp>
        <stp>Px_Last</stp>
        <stp>30/01/2015</stp>
        <stp>30/01/2015</stp>
        <stp>[MSCIWorldSectorsPerformance.xlsx]NMX!R23C16</stp>
        <stp>Fill=P</stp>
        <stp>Per=cd</stp>
        <tr r="P23" s="2"/>
      </tp>
      <tp>
        <v>43928.04</v>
        <stp/>
        <stp>##V3_BDHV12</stp>
        <stp>F3TOBC Index</stp>
        <stp>Px_Last</stp>
        <stp>30/01/2015</stp>
        <stp>30/01/2015</stp>
        <stp>[MSCIWorldSectorsPerformance.xlsx]NMX!R40C16</stp>
        <stp>Fill=P</stp>
        <stp>Per=cd</stp>
        <tr r="P40" s="2"/>
      </tp>
      <tp>
        <v>103.42100000000001</v>
        <stp/>
        <stp>##V3_BDHV12</stp>
        <stp>NMAPQULL Index</stp>
        <stp>Px_Last</stp>
        <stp>30/01/2015</stp>
        <stp>30/01/2015</stp>
        <stp>[MSCIWorldSectorsPerformance.xlsx]Factors!R107C17</stp>
        <stp>Fill=P</stp>
        <stp>Per=cd</stp>
        <tr r="Q107" s="7"/>
      </tp>
      <tp>
        <v>2766.77</v>
        <stp/>
        <stp>##V3_BDHV12</stp>
        <stp>F3TRAN Index</stp>
        <stp>Px_Last</stp>
        <stp>30/01/2015</stp>
        <stp>30/01/2015</stp>
        <stp>[MSCIWorldSectorsPerformance.xlsx]NMX!R41C16</stp>
        <stp>Fill=P</stp>
        <stp>Per=cd</stp>
        <tr r="P41" s="2"/>
      </tp>
      <tp t="s">
        <v>MSCI World Office Electronics</v>
        <stp/>
        <stp>##V3_BLP</stp>
        <stp xml:space="preserve">MIGUOELE Index </stp>
        <stp>Name</stp>
        <stp>[MSCIWorldSectorsPerformance.xlsx]MSCIW!R96C3</stp>
        <tr r="C96" s="1"/>
      </tp>
      <tp>
        <v>102.533</v>
        <stp/>
        <stp>##V3_BDHV12</stp>
        <stp>NMAPQULS Index</stp>
        <stp>Px_Last</stp>
        <stp>30/01/2015</stp>
        <stp>30/01/2015</stp>
        <stp>[MSCIWorldSectorsPerformance.xlsx]Factors!R108C17</stp>
        <stp>Fill=P</stp>
        <stp>Per=cd</stp>
        <tr r="Q108" s="7"/>
      </tp>
      <tp t="s">
        <v>MSCI WORLD AUTO COMP INX</v>
        <stp/>
        <stp>##V3_BLP</stp>
        <stp xml:space="preserve">MXWO0AC Index </stp>
        <stp>Name</stp>
        <stp>[MSCIWorldSectorsPerformance.xlsx]MSCIW!R36C3</stp>
        <tr r="C36" s="1"/>
      </tp>
      <tp t="s">
        <v>MSCI WORLD CAP GOODS INX</v>
        <stp/>
        <stp>##V3_BLP</stp>
        <stp xml:space="preserve">MXWO0CG Index </stp>
        <stp>Name</stp>
        <stp>[MSCIWorldSectorsPerformance.xlsx]MSCIW!R22C3</stp>
        <tr r="C22" s="1"/>
      </tp>
      <tp t="e">
        <v>#N/A</v>
        <stp/>
        <stp>##V3_BDHV12</stp>
        <stp>TWI BPSP Index</stp>
        <stp>Px_Last</stp>
        <stp>09/02/2015</stp>
        <stp>09/02/2015</stp>
        <stp>[MSCIWorldSectorsPerformance.xlsx]FX!R5C12</stp>
        <tr r="L5" s="3"/>
      </tp>
      <tp t="s">
        <v>MSCI World Distributors USD</v>
        <stp/>
        <stp>##V3_BLP</stp>
        <stp xml:space="preserve">MIGUDIS Index </stp>
        <stp>Name</stp>
        <stp>[MSCIWorldSectorsPerformance.xlsx]MSCIW!R66C3</stp>
        <tr r="C66" s="1"/>
      </tp>
      <tp>
        <v>2611.4299999999998</v>
        <stp/>
        <stp>##V3_BDHV12</stp>
        <stp>F3REISV Index</stp>
        <stp>Px_Last</stp>
        <stp>08/08/2014</stp>
        <stp>08/08/2014</stp>
        <stp>[MSCIWorldSectorsPerformance.xlsx]NMX!R33C18</stp>
        <tr r="R33" s="2"/>
      </tp>
      <tp>
        <v>187.84</v>
        <stp/>
        <stp>##V3_BDHV12</stp>
        <stp>NMAASPS Index</stp>
        <stp>Px_Last</stp>
        <stp>07/11/2014</stp>
        <stp>07/11/2014</stp>
        <stp>[MSCIWorldSectorsPerformance.xlsx]Factors!R66C19</stp>
        <tr r="S66" s="7"/>
      </tp>
      <tp>
        <v>187.84</v>
        <stp/>
        <stp>##V3_BDHV12</stp>
        <stp>NMAASPS Index</stp>
        <stp>Px_Last</stp>
        <stp>07/11/2014</stp>
        <stp>07/11/2014</stp>
        <stp>[MSCIWorldSectorsPerformance.xlsx]Factors!R66C18</stp>
        <tr r="R66" s="7"/>
      </tp>
      <tp>
        <v>227.33</v>
        <stp/>
        <stp>##V3_BDHV12</stp>
        <stp>NMAABPS Index</stp>
        <stp>Px_Last</stp>
        <stp>07/11/2014</stp>
        <stp>07/11/2014</stp>
        <stp>[MSCIWorldSectorsPerformance.xlsx]Factors!R42C19</stp>
        <tr r="S42" s="7"/>
      </tp>
      <tp>
        <v>216.25</v>
        <stp/>
        <stp>##V3_BDHV12</stp>
        <stp>NMAAEPS Index</stp>
        <stp>Px_Last</stp>
        <stp>07/11/2014</stp>
        <stp>07/11/2014</stp>
        <stp>[MSCIWorldSectorsPerformance.xlsx]Factors!R52C18</stp>
        <tr r="R52" s="7"/>
      </tp>
      <tp>
        <v>227.33</v>
        <stp/>
        <stp>##V3_BDHV12</stp>
        <stp>NMAABPS Index</stp>
        <stp>Px_Last</stp>
        <stp>07/11/2014</stp>
        <stp>07/11/2014</stp>
        <stp>[MSCIWorldSectorsPerformance.xlsx]Factors!R42C18</stp>
        <tr r="R42" s="7"/>
      </tp>
      <tp>
        <v>216.25</v>
        <stp/>
        <stp>##V3_BDHV12</stp>
        <stp>NMAAEPS Index</stp>
        <stp>Px_Last</stp>
        <stp>07/11/2014</stp>
        <stp>07/11/2014</stp>
        <stp>[MSCIWorldSectorsPerformance.xlsx]Factors!R52C19</stp>
        <tr r="S52" s="7"/>
      </tp>
      <tp>
        <v>234.57</v>
        <stp/>
        <stp>##V3_BDHV12</stp>
        <stp>NMAASPL Index</stp>
        <stp>Px_Last</stp>
        <stp>07/11/2014</stp>
        <stp>07/11/2014</stp>
        <stp>[MSCIWorldSectorsPerformance.xlsx]Factors!R65C19</stp>
        <tr r="S65" s="7"/>
      </tp>
      <tp>
        <v>234.57</v>
        <stp/>
        <stp>##V3_BDHV12</stp>
        <stp>NMAASPL Index</stp>
        <stp>Px_Last</stp>
        <stp>07/11/2014</stp>
        <stp>07/11/2014</stp>
        <stp>[MSCIWorldSectorsPerformance.xlsx]Factors!R65C18</stp>
        <tr r="R65" s="7"/>
      </tp>
      <tp>
        <v>216.91</v>
        <stp/>
        <stp>##V3_BDHV12</stp>
        <stp>NMAABPL Index</stp>
        <stp>Px_Last</stp>
        <stp>07/11/2014</stp>
        <stp>07/11/2014</stp>
        <stp>[MSCIWorldSectorsPerformance.xlsx]Factors!R41C19</stp>
        <tr r="S41" s="7"/>
      </tp>
      <tp>
        <v>202.04</v>
        <stp/>
        <stp>##V3_BDHV12</stp>
        <stp>NMAAEPL Index</stp>
        <stp>Px_Last</stp>
        <stp>07/11/2014</stp>
        <stp>07/11/2014</stp>
        <stp>[MSCIWorldSectorsPerformance.xlsx]Factors!R51C18</stp>
        <tr r="R51" s="7"/>
      </tp>
      <tp>
        <v>216.91</v>
        <stp/>
        <stp>##V3_BDHV12</stp>
        <stp>NMAABPL Index</stp>
        <stp>Px_Last</stp>
        <stp>07/11/2014</stp>
        <stp>07/11/2014</stp>
        <stp>[MSCIWorldSectorsPerformance.xlsx]Factors!R41C18</stp>
        <tr r="R41" s="7"/>
      </tp>
      <tp>
        <v>202.04</v>
        <stp/>
        <stp>##V3_BDHV12</stp>
        <stp>NMAAEPL Index</stp>
        <stp>Px_Last</stp>
        <stp>07/11/2014</stp>
        <stp>07/11/2014</stp>
        <stp>[MSCIWorldSectorsPerformance.xlsx]Factors!R51C19</stp>
        <tr r="S51" s="7"/>
      </tp>
      <tp>
        <v>234.57</v>
        <stp/>
        <stp>##V3_BDHV12</stp>
        <stp>NMAASPL Index</stp>
        <stp>Px_Last</stp>
        <stp>07/11/2014</stp>
        <stp>07/11/2014</stp>
        <stp>[MSCIWorldSectorsPerformance.xlsx]Factors!R38C18</stp>
        <tr r="R38" s="7"/>
      </tp>
      <tp>
        <v>234.57</v>
        <stp/>
        <stp>##V3_BDHV12</stp>
        <stp>NMAASPL Index</stp>
        <stp>Px_Last</stp>
        <stp>07/11/2014</stp>
        <stp>07/11/2014</stp>
        <stp>[MSCIWorldSectorsPerformance.xlsx]Factors!R38C19</stp>
        <tr r="S38" s="7"/>
      </tp>
      <tp>
        <v>95.59</v>
        <stp/>
        <stp>##V3_BDHV12</stp>
        <stp>NMAABPF Index</stp>
        <stp>Px_Last</stp>
        <stp>07/11/2014</stp>
        <stp>07/11/2014</stp>
        <stp>[MSCIWorldSectorsPerformance.xlsx]Factors!R25C19</stp>
        <tr r="S25" s="7"/>
      </tp>
      <tp>
        <v>91.17</v>
        <stp/>
        <stp>##V3_BDHV12</stp>
        <stp>NMAAEPF Index</stp>
        <stp>Px_Last</stp>
        <stp>07/11/2014</stp>
        <stp>07/11/2014</stp>
        <stp>[MSCIWorldSectorsPerformance.xlsx]Factors!R31C18</stp>
        <tr r="R31" s="7"/>
      </tp>
      <tp>
        <v>95.59</v>
        <stp/>
        <stp>##V3_BDHV12</stp>
        <stp>NMAABPF Index</stp>
        <stp>Px_Last</stp>
        <stp>07/11/2014</stp>
        <stp>07/11/2014</stp>
        <stp>[MSCIWorldSectorsPerformance.xlsx]Factors!R25C18</stp>
        <tr r="R25" s="7"/>
      </tp>
      <tp>
        <v>91.17</v>
        <stp/>
        <stp>##V3_BDHV12</stp>
        <stp>NMAAEPF Index</stp>
        <stp>Px_Last</stp>
        <stp>07/11/2014</stp>
        <stp>07/11/2014</stp>
        <stp>[MSCIWorldSectorsPerformance.xlsx]Factors!R31C19</stp>
        <tr r="S31" s="7"/>
      </tp>
      <tp>
        <v>27134.04</v>
        <stp/>
        <stp>##V3_BDHV12</stp>
        <stp>F3PERC Index</stp>
        <stp>Px_Last</stp>
        <stp>30/01/2015</stp>
        <stp>30/01/2015</stp>
        <stp>[MSCIWorldSectorsPerformance.xlsx]NMX!R12C16</stp>
        <stp>Fill=P</stp>
        <stp>Per=cd</stp>
        <tr r="P12" s="2"/>
      </tp>
      <tp>
        <v>13467.7</v>
        <stp/>
        <stp>##V3_BDHV12</stp>
        <stp>F3PHRM Index</stp>
        <stp>Px_Last</stp>
        <stp>30/01/2015</stp>
        <stp>30/01/2015</stp>
        <stp>[MSCIWorldSectorsPerformance.xlsx]NMX!R14C16</stp>
        <stp>Fill=P</stp>
        <stp>Per=cd</stp>
        <tr r="P14" s="2"/>
      </tp>
      <tp t="s">
        <v>MSCI World Tobacco USD</v>
        <stp/>
        <stp>##V3_BLP</stp>
        <stp xml:space="preserve">MIGUTOBA Index </stp>
        <stp>Name</stp>
        <stp>[MSCIWorldSectorsPerformance.xlsx]MSCIW!R73C3</stp>
        <tr r="C73" s="1"/>
      </tp>
      <tp>
        <v>1280.77</v>
        <stp/>
        <stp>##V3_BDHV12</stp>
        <stp>F3SOFT Index</stp>
        <stp>Px_Last</stp>
        <stp>30/01/2015</stp>
        <stp>30/01/2015</stp>
        <stp>[MSCIWorldSectorsPerformance.xlsx]NMX!R26C16</stp>
        <stp>Fill=P</stp>
        <stp>Per=cd</stp>
        <tr r="P26" s="2"/>
      </tp>
      <tp>
        <v>6597.34</v>
        <stp/>
        <stp>##V3_BDHV12</stp>
        <stp>F3SUPP Index</stp>
        <stp>Px_Last</stp>
        <stp>30/01/2015</stp>
        <stp>30/01/2015</stp>
        <stp>[MSCIWorldSectorsPerformance.xlsx]NMX!R21C16</stp>
        <stp>Fill=P</stp>
        <stp>Per=cd</stp>
        <tr r="P21" s="2"/>
      </tp>
      <tp>
        <v>103</v>
        <stp/>
        <stp>##V3_BDHV12</stp>
        <stp>NMAPQULL Index</stp>
        <stp>Px_Last</stp>
        <stp>09/01/2015</stp>
        <stp>09/01/2015</stp>
        <stp>[MSCIWorldSectorsPerformance.xlsx]Factors!R107C16</stp>
        <stp>Fill=P</stp>
        <stp>Per=cd</stp>
        <tr r="P107" s="7"/>
      </tp>
      <tp>
        <v>104.86499999999999</v>
        <stp/>
        <stp>##V3_BDHV12</stp>
        <stp>NMAPQULS Index</stp>
        <stp>Px_Last</stp>
        <stp>09/01/2015</stp>
        <stp>09/01/2015</stp>
        <stp>[MSCIWorldSectorsPerformance.xlsx]Factors!R108C16</stp>
        <stp>Fill=P</stp>
        <stp>Per=cd</stp>
        <tr r="P108" s="7"/>
      </tp>
      <tp t="s">
        <v>MSCI WORLD COM&amp;Prf.Servo</v>
        <stp/>
        <stp>##V3_BLP</stp>
        <stp xml:space="preserve">MXWO0CM Index </stp>
        <stp>Name</stp>
        <stp>[MSCIWorldSectorsPerformance.xlsx]MSCIW!R19C3</stp>
        <tr r="C19" s="1"/>
      </tp>
      <tp t="e">
        <v>#N/A</v>
        <stp/>
        <stp>##V3_BDHV12</stp>
        <stp>TWI BPSP Index</stp>
        <stp>Px_Last</stp>
        <stp>09/11/2014</stp>
        <stp>09/11/2014</stp>
        <stp>[MSCIWorldSectorsPerformance.xlsx]FX!R5C14</stp>
        <tr r="N5" s="3"/>
      </tp>
      <tp t="e">
        <v>#N/A</v>
        <stp/>
        <stp>##V3_BDHV12</stp>
        <stp>TWI BPSP Index</stp>
        <stp>Px_Last</stp>
        <stp>09/11/2014</stp>
        <stp>09/11/2014</stp>
        <stp>[MSCIWorldSectorsPerformance.xlsx]FX!R5C15</stp>
        <tr r="O5" s="3"/>
      </tp>
      <tp t="e">
        <v>#N/A</v>
        <stp/>
        <stp>##V3_BDHV12</stp>
        <stp>TWI BPSP Index</stp>
        <stp>Px_Last</stp>
        <stp>09/02/2014</stp>
        <stp>09/02/2014</stp>
        <stp>[MSCIWorldSectorsPerformance.xlsx]FX!R5C16</stp>
        <tr r="P5" s="3"/>
      </tp>
      <tp>
        <v>98.739000000000004</v>
        <stp/>
        <stp>##V3_BDHV12</stp>
        <stp>NMRASISN Index</stp>
        <stp>Px_Last</stp>
        <stp>07/11/2014</stp>
        <stp>07/11/2014</stp>
        <stp>[MSCIWorldSectorsPerformance.xlsx]Factors!R9C19</stp>
        <tr r="S9" s="7"/>
      </tp>
      <tp>
        <v>111.646</v>
        <stp/>
        <stp>##V3_BDHV12</stp>
        <stp>NMRARISN Index</stp>
        <stp>Px_Last</stp>
        <stp>07/11/2014</stp>
        <stp>07/11/2014</stp>
        <stp>[MSCIWorldSectorsPerformance.xlsx]Factors!R7C19</stp>
        <tr r="S7" s="7"/>
      </tp>
      <tp>
        <v>98.739000000000004</v>
        <stp/>
        <stp>##V3_BDHV12</stp>
        <stp>NMRASISN Index</stp>
        <stp>Px_Last</stp>
        <stp>07/11/2014</stp>
        <stp>07/11/2014</stp>
        <stp>[MSCIWorldSectorsPerformance.xlsx]Factors!R9C18</stp>
        <tr r="R9" s="7"/>
      </tp>
      <tp>
        <v>111.646</v>
        <stp/>
        <stp>##V3_BDHV12</stp>
        <stp>NMRARISN Index</stp>
        <stp>Px_Last</stp>
        <stp>07/11/2014</stp>
        <stp>07/11/2014</stp>
        <stp>[MSCIWorldSectorsPerformance.xlsx]Factors!R7C18</stp>
        <tr r="R7" s="7"/>
      </tp>
      <tp t="s">
        <v>MSCI AC World Real Estate Mana</v>
        <stp/>
        <stp>##V3_BLP</stp>
        <stp xml:space="preserve">MICUREMD Index </stp>
        <stp>Name</stp>
        <stp>[MSCIWorldSectorsPerformance.xlsx]MSCIW!R89C3</stp>
        <tr r="C89" s="1"/>
      </tp>
      <tp>
        <v>6122.15</v>
        <stp/>
        <stp>##V3_BDHV12</stp>
        <stp>F3UTLO Index</stp>
        <stp>Px_Last</stp>
        <stp>09/01/2015</stp>
        <stp>09/01/2015</stp>
        <stp>[MSCIWorldSectorsPerformance.xlsx]NMX!R13C15</stp>
        <stp>Fill=P</stp>
        <stp>Per=cd</stp>
        <tr r="O13" s="2"/>
      </tp>
      <tp t="s">
        <v>MSCI World Metals &amp; Mining USD</v>
        <stp/>
        <stp>##V3_BLP</stp>
        <stp xml:space="preserve">MIGUMMIN Index </stp>
        <stp>Name</stp>
        <stp>[MSCIWorldSectorsPerformance.xlsx]MSCIW!R43C3</stp>
        <tr r="C43" s="1"/>
      </tp>
      <tp t="s">
        <v>MSCI World Thrifts &amp; Mortgage</v>
        <stp/>
        <stp>##V3_BLP</stp>
        <stp xml:space="preserve">MIGUMFIN Index </stp>
        <stp>Name</stp>
        <stp>[MSCIWorldSectorsPerformance.xlsx]MSCIW!R83C3</stp>
        <tr r="C83" s="1"/>
      </tp>
      <tp t="s">
        <v>MSCI World Chemicals USD</v>
        <stp/>
        <stp>##V3_BLP</stp>
        <stp xml:space="preserve">MIGUCHEM Index </stp>
        <stp>Name</stp>
        <stp>[MSCIWorldSectorsPerformance.xlsx]MSCIW!R40C3</stp>
        <tr r="C40" s="1"/>
      </tp>
      <tp>
        <v>97.233999999999995</v>
        <stp/>
        <stp>##V3_BDHV12</stp>
        <stp>NMAPSZEL Index</stp>
        <stp>Px_Last</stp>
        <stp>09/01/2015</stp>
        <stp>09/01/2015</stp>
        <stp>[MSCIWorldSectorsPerformance.xlsx]Factors!R105C16</stp>
        <stp>Fill=P</stp>
        <stp>Per=cd</stp>
        <tr r="P105" s="7"/>
      </tp>
      <tp t="s">
        <v>MSCI World Food Products USD</v>
        <stp/>
        <stp>##V3_BLP</stp>
        <stp xml:space="preserve">MIGUFPRO Index </stp>
        <stp>Name</stp>
        <stp>[MSCIWorldSectorsPerformance.xlsx]MSCIW!R72C3</stp>
        <tr r="C72" s="1"/>
      </tp>
      <tp>
        <v>102.816</v>
        <stp/>
        <stp>##V3_BDHV12</stp>
        <stp>NMAPSZES Index</stp>
        <stp>Px_Last</stp>
        <stp>09/01/2015</stp>
        <stp>09/01/2015</stp>
        <stp>[MSCIWorldSectorsPerformance.xlsx]Factors!R106C16</stp>
        <stp>Fill=P</stp>
        <stp>Per=cd</stp>
        <tr r="P106" s="7"/>
      </tp>
      <tp t="s">
        <v>MSCI WD PHARM &amp; BIOTECH</v>
        <stp/>
        <stp>##V3_BLP</stp>
        <stp xml:space="preserve">MXWO0PB Index </stp>
        <stp>Name</stp>
        <stp>[MSCIWorldSectorsPerformance.xlsx]MSCIW!R29C3</stp>
        <tr r="C29" s="1"/>
      </tp>
      <tp>
        <v>92.073400000000007</v>
        <stp/>
        <stp>##V3_BDHV12</stp>
        <stp>NMRASISN Index</stp>
        <stp>Px_Last</stp>
        <stp>07/02/2014</stp>
        <stp>07/02/2014</stp>
        <stp>[MSCIWorldSectorsPerformance.xlsx]Factors!R9C20</stp>
        <tr r="T9" s="7"/>
      </tp>
      <tp>
        <v>112.206</v>
        <stp/>
        <stp>##V3_BDHV12</stp>
        <stp>NMRARISN Index</stp>
        <stp>Px_Last</stp>
        <stp>07/02/2014</stp>
        <stp>07/02/2014</stp>
        <stp>[MSCIWorldSectorsPerformance.xlsx]Factors!R7C20</stp>
        <tr r="T7" s="7"/>
      </tp>
      <tp>
        <v>109.379</v>
        <stp/>
        <stp>##V3_BDHV12</stp>
        <stp>NMRARISN Index</stp>
        <stp>Px_Last</stp>
        <stp>09/02/2015</stp>
        <stp>09/02/2015</stp>
        <stp>[MSCIWorldSectorsPerformance.xlsx]Factors!R7C15</stp>
        <tr r="O7" s="7"/>
      </tp>
      <tp>
        <v>97.075999999999993</v>
        <stp/>
        <stp>##V3_BDHV12</stp>
        <stp>NMRASISN Index</stp>
        <stp>Px_Last</stp>
        <stp>09/02/2015</stp>
        <stp>09/02/2015</stp>
        <stp>[MSCIWorldSectorsPerformance.xlsx]Factors!R9C15</stp>
        <tr r="O9" s="7"/>
      </tp>
      <tp t="s">
        <v>FTSE 350 FRSTRY-PAPR IDX</v>
        <stp/>
        <stp>##V3_BLP</stp>
        <stp>F3PAPR Index</stp>
        <stp>Name</stp>
        <stp>[MSCIWorldSectorsPerformance.xlsx]NMX!R39C2</stp>
        <tr r="B39" s="2"/>
      </tp>
      <tp>
        <v>99.307000000000002</v>
        <stp/>
        <stp>##V3_BDHV12</stp>
        <stp>NMAPSZES Index</stp>
        <stp>Px_Last</stp>
        <stp>30/01/2015</stp>
        <stp>30/01/2015</stp>
        <stp>[MSCIWorldSectorsPerformance.xlsx]Factors!R106C17</stp>
        <stp>Fill=P</stp>
        <stp>Per=cd</stp>
        <tr r="Q106" s="7"/>
      </tp>
      <tp>
        <v>98.76</v>
        <stp/>
        <stp>##V3_BDHV12</stp>
        <stp>NMAPSZEL Index</stp>
        <stp>Px_Last</stp>
        <stp>30/01/2015</stp>
        <stp>30/01/2015</stp>
        <stp>[MSCIWorldSectorsPerformance.xlsx]Factors!R105C17</stp>
        <stp>Fill=P</stp>
        <stp>Per=cd</stp>
        <tr r="Q105" s="7"/>
      </tp>
      <tp t="s">
        <v>MSCI WORLD UTILITIES INX</v>
        <stp/>
        <stp>##V3_BLP</stp>
        <stp xml:space="preserve">MXWO0UL Index </stp>
        <stp>Name</stp>
        <stp>[MSCIWorldSectorsPerformance.xlsx]MSCIW!R26C3</stp>
        <tr r="C26" s="1"/>
      </tp>
      <tp>
        <v>4658.72</v>
        <stp/>
        <stp>##V3_BDHV12</stp>
        <stp>F3MOBTE Index</stp>
        <stp>Px_Last</stp>
        <stp>07/11/2014</stp>
        <stp>07/11/2014</stp>
        <stp>[MSCIWorldSectorsPerformance.xlsx]NMX!R38C17</stp>
        <tr r="Q38" s="2"/>
      </tp>
      <tp>
        <v>2927.76</v>
        <stp/>
        <stp>##V3_BDHV12</stp>
        <stp>F3REITS Index</stp>
        <stp>Px_Last</stp>
        <stp>07/11/2014</stp>
        <stp>07/11/2014</stp>
        <stp>[MSCIWorldSectorsPerformance.xlsx]NMX!R24C17</stp>
        <tr r="Q24" s="2"/>
      </tp>
      <tp t="s">
        <v>FTSE 350 MINING INDEX</v>
        <stp/>
        <stp>##V3_BLP</stp>
        <stp>F3MNG Index</stp>
        <stp>Name</stp>
        <stp>[MSCIWorldSectorsPerformance.xlsx]NMX!R4C2</stp>
        <tr r="B4" s="2"/>
      </tp>
      <tp t="s">
        <v>MSCI World Road &amp; Rail USD</v>
        <stp/>
        <stp>##V3_BLP</stp>
        <stp xml:space="preserve">MIGURRAI Index </stp>
        <stp>Name</stp>
        <stp>[MSCIWorldSectorsPerformance.xlsx]MSCIW!R56C3</stp>
        <tr r="C56" s="1"/>
      </tp>
      <tp t="s">
        <v>MSCI World IT Consulting &amp; Ser</v>
        <stp/>
        <stp>##V3_BLP</stp>
        <stp xml:space="preserve">MIGUICON Index </stp>
        <stp>Name</stp>
        <stp>[MSCIWorldSectorsPerformance.xlsx]MSCIW!R91C3</stp>
        <tr r="C91" s="1"/>
      </tp>
      <tp t="s">
        <v>MSCI WORLD MATERIALS INX</v>
        <stp/>
        <stp>##V3_BLP</stp>
        <stp xml:space="preserve">MXWO0ML Index </stp>
        <stp>Name</stp>
        <stp>[MSCIWorldSectorsPerformance.xlsx]MSCIW!R15C3</stp>
        <tr r="C15" s="1"/>
      </tp>
      <tp>
        <v>4477.3500000000004</v>
        <stp/>
        <stp>##V3_BDHV12</stp>
        <stp>F3TELE Index</stp>
        <stp>Px_Last</stp>
        <stp>09/01/2015</stp>
        <stp>09/01/2015</stp>
        <stp>[MSCIWorldSectorsPerformance.xlsx]NMX!R30C15</stp>
        <stp>Fill=P</stp>
        <stp>Per=cd</stp>
        <tr r="O30" s="2"/>
      </tp>
      <tp>
        <v>3309.8</v>
        <stp/>
        <stp>##V3_BDHV12</stp>
        <stp>F3REITS Index</stp>
        <stp>Px_Last</stp>
        <stp>09/02/2015</stp>
        <stp>09/02/2015</stp>
        <stp>[MSCIWorldSectorsPerformance.xlsx]NMX!R24C14</stp>
        <tr r="N24" s="2"/>
      </tp>
      <tp>
        <v>5163.47</v>
        <stp/>
        <stp>##V3_BDHV12</stp>
        <stp>F3MOBTE Index</stp>
        <stp>Px_Last</stp>
        <stp>07/02/2014</stp>
        <stp>07/02/2014</stp>
        <stp>[MSCIWorldSectorsPerformance.xlsx]NMX!R38C19</stp>
        <tr r="S38" s="2"/>
      </tp>
      <tp>
        <v>5177.3599999999997</v>
        <stp/>
        <stp>##V3_BDHV12</stp>
        <stp>F3MOBTE Index</stp>
        <stp>Px_Last</stp>
        <stp>09/02/2015</stp>
        <stp>09/02/2015</stp>
        <stp>[MSCIWorldSectorsPerformance.xlsx]NMX!R38C14</stp>
        <tr r="N38" s="2"/>
      </tp>
      <tp t="s">
        <v>MSCI AC World Health Care Tech</v>
        <stp/>
        <stp>##V3_BLP</stp>
        <stp xml:space="preserve">MICUHCT Index </stp>
        <stp>Name</stp>
        <stp>[MSCIWorldSectorsPerformance.xlsx]MSCIW!R78C3</stp>
        <tr r="C78" s="1"/>
      </tp>
      <tp>
        <v>2684.7</v>
        <stp/>
        <stp>##V3_BDHV12</stp>
        <stp>F3REITS Index</stp>
        <stp>Px_Last</stp>
        <stp>07/02/2014</stp>
        <stp>07/02/2014</stp>
        <stp>[MSCIWorldSectorsPerformance.xlsx]NMX!R24C19</stp>
        <tr r="S24" s="2"/>
      </tp>
      <tp>
        <v>204.53</v>
        <stp/>
        <stp>##V3_BDHV12</stp>
        <stp>NMAADYS Index</stp>
        <stp>Px_Last</stp>
        <stp>09/02/2015</stp>
        <stp>09/02/2015</stp>
        <stp>[MSCIWorldSectorsPerformance.xlsx]Factors!R48C15</stp>
        <tr r="O48" s="7"/>
      </tp>
      <tp>
        <v>190.63</v>
        <stp/>
        <stp>##V3_BDHV12</stp>
        <stp>NMAADYS Index</stp>
        <stp>Px_Last</stp>
        <stp>07/02/2014</stp>
        <stp>07/02/2014</stp>
        <stp>[MSCIWorldSectorsPerformance.xlsx]Factors!R48C20</stp>
        <tr r="T48" s="7"/>
      </tp>
      <tp>
        <v>70.010000000000005</v>
        <stp/>
        <stp>##V3_BDHV12</stp>
        <stp>NMAADYF Index</stp>
        <stp>Px_Last</stp>
        <stp>09/02/2015</stp>
        <stp>09/02/2015</stp>
        <stp>[MSCIWorldSectorsPerformance.xlsx]Factors!R29C15</stp>
        <tr r="O29" s="7"/>
      </tp>
      <tp>
        <v>137.06</v>
        <stp/>
        <stp>##V3_BDHV12</stp>
        <stp>NMAADYL Index</stp>
        <stp>Px_Last</stp>
        <stp>07/02/2014</stp>
        <stp>07/02/2014</stp>
        <stp>[MSCIWorldSectorsPerformance.xlsx]Factors!R47C20</stp>
        <tr r="T47" s="7"/>
      </tp>
      <tp>
        <v>158.22999999999999</v>
        <stp/>
        <stp>##V3_BDHV12</stp>
        <stp>NMAADYL Index</stp>
        <stp>Px_Last</stp>
        <stp>09/02/2015</stp>
        <stp>09/02/2015</stp>
        <stp>[MSCIWorldSectorsPerformance.xlsx]Factors!R47C15</stp>
        <tr r="O47" s="7"/>
      </tp>
      <tp>
        <v>65.77</v>
        <stp/>
        <stp>##V3_BDHV12</stp>
        <stp>NMAADYF Index</stp>
        <stp>Px_Last</stp>
        <stp>07/02/2014</stp>
        <stp>07/02/2014</stp>
        <stp>[MSCIWorldSectorsPerformance.xlsx]Factors!R29C20</stp>
        <tr r="T29" s="7"/>
      </tp>
      <tp>
        <v>2896.89</v>
        <stp/>
        <stp>##V3_BDHV12</stp>
        <stp>F3RETG Index</stp>
        <stp>Px_Last</stp>
        <stp>09/01/2015</stp>
        <stp>09/01/2015</stp>
        <stp>[MSCIWorldSectorsPerformance.xlsx]NMX!R23C15</stp>
        <stp>Fill=P</stp>
        <stp>Per=cd</stp>
        <tr r="O23" s="2"/>
      </tp>
      <tp>
        <v>40832.31</v>
        <stp/>
        <stp>##V3_BDHV12</stp>
        <stp>F3TOBC Index</stp>
        <stp>Px_Last</stp>
        <stp>09/01/2015</stp>
        <stp>09/01/2015</stp>
        <stp>[MSCIWorldSectorsPerformance.xlsx]NMX!R40C15</stp>
        <stp>Fill=P</stp>
        <stp>Per=cd</stp>
        <tr r="O40" s="2"/>
      </tp>
      <tp>
        <v>2766.34</v>
        <stp/>
        <stp>##V3_BDHV12</stp>
        <stp>F3TRAN Index</stp>
        <stp>Px_Last</stp>
        <stp>09/01/2015</stp>
        <stp>09/01/2015</stp>
        <stp>[MSCIWorldSectorsPerformance.xlsx]NMX!R41C15</stp>
        <stp>Fill=P</stp>
        <stp>Per=cd</stp>
        <tr r="O41" s="2"/>
      </tp>
      <tp t="s">
        <v>MSCI World Commercial Banks In</v>
        <stp/>
        <stp>##V3_BLP</stp>
        <stp xml:space="preserve">MIGUBANK Index </stp>
        <stp>Name</stp>
        <stp>[MSCIWorldSectorsPerformance.xlsx]MSCIW!R82C3</stp>
        <tr r="C82" s="1"/>
      </tp>
      <tp t="s">
        <v>MSCI World Containers &amp; Packag</v>
        <stp/>
        <stp>##V3_BLP</stp>
        <stp xml:space="preserve">MIGUCPAK Index </stp>
        <stp>Name</stp>
        <stp>[MSCIWorldSectorsPerformance.xlsx]MSCIW!R42C3</stp>
        <tr r="C42" s="1"/>
      </tp>
      <tp t="s">
        <v>MSCI WORLD BANK INDEX</v>
        <stp/>
        <stp>##V3_BLP</stp>
        <stp xml:space="preserve">MXWO0BK Index </stp>
        <stp>Name</stp>
        <stp>[MSCIWorldSectorsPerformance.xlsx]MSCIW!R24C3</stp>
        <tr r="C24" s="1"/>
      </tp>
      <tp>
        <v>2843.85</v>
        <stp/>
        <stp>##V3_BDHV12</stp>
        <stp>F3REISV Index</stp>
        <stp>Px_Last</stp>
        <stp>09/02/2015</stp>
        <stp>09/02/2015</stp>
        <stp>[MSCIWorldSectorsPerformance.xlsx]NMX!R33C14</stp>
        <tr r="N33" s="2"/>
      </tp>
      <tp>
        <v>2863.29</v>
        <stp/>
        <stp>##V3_BDHV12</stp>
        <stp>F3REISV Index</stp>
        <stp>Px_Last</stp>
        <stp>07/02/2014</stp>
        <stp>07/02/2014</stp>
        <stp>[MSCIWorldSectorsPerformance.xlsx]NMX!R33C19</stp>
        <tr r="S33" s="2"/>
      </tp>
      <tp t="s">
        <v>MSCI World Water Utilities USD</v>
        <stp/>
        <stp>##V3_BLP</stp>
        <stp xml:space="preserve">MIGUWUTI Index </stp>
        <stp>Name</stp>
        <stp>[MSCIWorldSectorsPerformance.xlsx]MSCIW!R102C3</stp>
        <tr r="C102" s="1"/>
      </tp>
      <tp>
        <v>24638.59</v>
        <stp/>
        <stp>##V3_BDHV12</stp>
        <stp>F3PERC Index</stp>
        <stp>Px_Last</stp>
        <stp>09/01/2015</stp>
        <stp>09/01/2015</stp>
        <stp>[MSCIWorldSectorsPerformance.xlsx]NMX!R12C15</stp>
        <stp>Fill=P</stp>
        <stp>Per=cd</stp>
        <tr r="O12" s="2"/>
      </tp>
      <tp>
        <v>13024.07</v>
        <stp/>
        <stp>##V3_BDHV12</stp>
        <stp>F3PHRM Index</stp>
        <stp>Px_Last</stp>
        <stp>09/01/2015</stp>
        <stp>09/01/2015</stp>
        <stp>[MSCIWorldSectorsPerformance.xlsx]NMX!R14C15</stp>
        <stp>Fill=P</stp>
        <stp>Per=cd</stp>
        <tr r="O14" s="2"/>
      </tp>
      <tp t="s">
        <v>MSCI World Trading Cos &amp; Distr</v>
        <stp/>
        <stp>##V3_BLP</stp>
        <stp xml:space="preserve">MIGUTRDI Index </stp>
        <stp>Name</stp>
        <stp>[MSCIWorldSectorsPerformance.xlsx]MSCIW!R51C3</stp>
        <tr r="C51" s="1"/>
      </tp>
      <tp>
        <v>1242.25</v>
        <stp/>
        <stp>##V3_BDHV12</stp>
        <stp>F3SOFT Index</stp>
        <stp>Px_Last</stp>
        <stp>09/01/2015</stp>
        <stp>09/01/2015</stp>
        <stp>[MSCIWorldSectorsPerformance.xlsx]NMX!R26C15</stp>
        <stp>Fill=P</stp>
        <stp>Per=cd</stp>
        <tr r="O26" s="2"/>
      </tp>
      <tp>
        <v>6423.01</v>
        <stp/>
        <stp>##V3_BDHV12</stp>
        <stp>F3SUPP Index</stp>
        <stp>Px_Last</stp>
        <stp>09/01/2015</stp>
        <stp>09/01/2015</stp>
        <stp>[MSCIWorldSectorsPerformance.xlsx]NMX!R21C15</stp>
        <stp>Fill=P</stp>
        <stp>Per=cd</stp>
        <tr r="O21" s="2"/>
      </tp>
      <tp t="s">
        <v>MSCI World Machinery USD</v>
        <stp/>
        <stp>##V3_BLP</stp>
        <stp xml:space="preserve">MIGUMACH Index </stp>
        <stp>Name</stp>
        <stp>[MSCIWorldSectorsPerformance.xlsx]MSCIW!R50C3</stp>
        <tr r="C50" s="1"/>
      </tp>
      <tp>
        <v>207.15</v>
        <stp/>
        <stp>##V3_BDHV12</stp>
        <stp>NMAADYS Index</stp>
        <stp>Px_Last</stp>
        <stp>07/11/2014</stp>
        <stp>07/11/2014</stp>
        <stp>[MSCIWorldSectorsPerformance.xlsx]Factors!R48C19</stp>
        <tr r="S48" s="7"/>
      </tp>
      <tp>
        <v>207.15</v>
        <stp/>
        <stp>##V3_BDHV12</stp>
        <stp>NMAADYS Index</stp>
        <stp>Px_Last</stp>
        <stp>07/11/2014</stp>
        <stp>07/11/2014</stp>
        <stp>[MSCIWorldSectorsPerformance.xlsx]Factors!R48C18</stp>
        <tr r="R48" s="7"/>
      </tp>
      <tp>
        <v>155.88999999999999</v>
        <stp/>
        <stp>##V3_BDHV12</stp>
        <stp>NMAADYL Index</stp>
        <stp>Px_Last</stp>
        <stp>07/11/2014</stp>
        <stp>07/11/2014</stp>
        <stp>[MSCIWorldSectorsPerformance.xlsx]Factors!R47C19</stp>
        <tr r="S47" s="7"/>
      </tp>
      <tp>
        <v>155.88999999999999</v>
        <stp/>
        <stp>##V3_BDHV12</stp>
        <stp>NMAADYL Index</stp>
        <stp>Px_Last</stp>
        <stp>07/11/2014</stp>
        <stp>07/11/2014</stp>
        <stp>[MSCIWorldSectorsPerformance.xlsx]Factors!R47C18</stp>
        <tr r="R47" s="7"/>
      </tp>
      <tp>
        <v>68.3</v>
        <stp/>
        <stp>##V3_BDHV12</stp>
        <stp>NMAADYF Index</stp>
        <stp>Px_Last</stp>
        <stp>07/11/2014</stp>
        <stp>07/11/2014</stp>
        <stp>[MSCIWorldSectorsPerformance.xlsx]Factors!R29C19</stp>
        <tr r="S29" s="7"/>
      </tp>
      <tp>
        <v>68.3</v>
        <stp/>
        <stp>##V3_BDHV12</stp>
        <stp>NMAADYF Index</stp>
        <stp>Px_Last</stp>
        <stp>07/11/2014</stp>
        <stp>07/11/2014</stp>
        <stp>[MSCIWorldSectorsPerformance.xlsx]Factors!R29C18</stp>
        <tr r="R29" s="7"/>
      </tp>
      <tp t="s">
        <v>MSCI World Household Products</v>
        <stp/>
        <stp>##V3_BLP</stp>
        <stp xml:space="preserve">MIGUHPRO Index </stp>
        <stp>Name</stp>
        <stp>[MSCIWorldSectorsPerformance.xlsx]MSCIW!R74C3</stp>
        <tr r="C74" s="1"/>
      </tp>
      <tp t="s">
        <v>MSCI World Consumer Finance US</v>
        <stp/>
        <stp>##V3_BLP</stp>
        <stp xml:space="preserve">MIGUCFIN Index </stp>
        <stp>Name</stp>
        <stp>[MSCIWorldSectorsPerformance.xlsx]MSCIW!R85C3</stp>
        <tr r="C85" s="1"/>
      </tp>
      <tp t="s">
        <v>MSCI WORLD/FINANCE</v>
        <stp/>
        <stp>##V3_BLP</stp>
        <stp xml:space="preserve">MXWO0FN Index </stp>
        <stp>Name</stp>
        <stp>[MSCIWorldSectorsPerformance.xlsx]MSCIW!R13C3</stp>
        <tr r="C13" s="1"/>
      </tp>
      <tp>
        <v>2550.17</v>
        <stp/>
        <stp>##V3_BDHV12</stp>
        <stp>F3REISV Index</stp>
        <stp>Px_Last</stp>
        <stp>07/11/2014</stp>
        <stp>07/11/2014</stp>
        <stp>[MSCIWorldSectorsPerformance.xlsx]NMX!R33C17</stp>
        <tr r="Q33" s="2"/>
      </tp>
      <tp t="e">
        <v>#N/A</v>
        <stp/>
        <stp>##V3_BDHV12</stp>
        <stp>TWI JPSP Index</stp>
        <stp>Px_Last</stp>
        <stp>09/02/2015</stp>
        <stp>09/02/2015</stp>
        <stp>[MSCIWorldSectorsPerformance.xlsx]FX!R7C12</stp>
        <tr r="L7" s="3"/>
      </tp>
      <tp t="s">
        <v>MSCI World Personal Products U</v>
        <stp/>
        <stp>##V3_BLP</stp>
        <stp xml:space="preserve">MIGUPPRO Index </stp>
        <stp>Name</stp>
        <stp>[MSCIWorldSectorsPerformance.xlsx]MSCIW!R75C3</stp>
        <tr r="C75" s="1"/>
      </tp>
      <tp>
        <v>11299.15</v>
        <stp/>
        <stp>##V3_BDHV12</stp>
        <stp>F3PAPR Index</stp>
        <stp>Px_Last</stp>
        <stp>09/01/2015</stp>
        <stp>09/01/2015</stp>
        <stp>[MSCIWorldSectorsPerformance.xlsx]NMX!R39C15</stp>
        <stp>Fill=P</stp>
        <stp>Per=cd</stp>
        <tr r="O39" s="2"/>
      </tp>
      <tp t="s">
        <v>MSCI World Biotechnology USD</v>
        <stp/>
        <stp>##V3_BLP</stp>
        <stp xml:space="preserve">MIGUBTEC Index </stp>
        <stp>Name</stp>
        <stp>[MSCIWorldSectorsPerformance.xlsx]MSCIW!R79C3</stp>
        <tr r="C79" s="1"/>
      </tp>
      <tp t="s">
        <v>MSCI World Building Products U</v>
        <stp/>
        <stp>##V3_BLP</stp>
        <stp xml:space="preserve">MIGUBUIL Index </stp>
        <stp>Name</stp>
        <stp>[MSCIWorldSectorsPerformance.xlsx]MSCIW!R46C3</stp>
        <tr r="C46" s="1"/>
      </tp>
      <tp t="s">
        <v>MSCI World Diversified Financi</v>
        <stp/>
        <stp>##V3_BLP</stp>
        <stp xml:space="preserve">MIGUDFIN Index </stp>
        <stp>Name</stp>
        <stp>[MSCIWorldSectorsPerformance.xlsx]MSCIW!R84C3</stp>
        <tr r="C84" s="1"/>
      </tp>
      <tp t="s">
        <v>MSCI World Diversified Consume</v>
        <stp/>
        <stp>##V3_BLP</stp>
        <stp xml:space="preserve">MIGUDCON Index </stp>
        <stp>Name</stp>
        <stp>[MSCIWorldSectorsPerformance.xlsx]MSCIW!R64C3</stp>
        <tr r="C64" s="1"/>
      </tp>
      <tp t="s">
        <v>MSCI WD TECH HARDW&amp; EQM</v>
        <stp/>
        <stp>##V3_BLP</stp>
        <stp xml:space="preserve">MXWO0TH Index </stp>
        <stp>Name</stp>
        <stp>[MSCIWorldSectorsPerformance.xlsx]MSCIW!R14C3</stp>
        <tr r="C14" s="1"/>
      </tp>
      <tp t="e">
        <v>#N/A</v>
        <stp/>
        <stp>##V3_BDHV12</stp>
        <stp>TWI JPSP Index</stp>
        <stp>Px_Last</stp>
        <stp>09/11/2014</stp>
        <stp>09/11/2014</stp>
        <stp>[MSCIWorldSectorsPerformance.xlsx]FX!R7C14</stp>
        <tr r="N7" s="3"/>
      </tp>
      <tp t="e">
        <v>#N/A</v>
        <stp/>
        <stp>##V3_BDHV12</stp>
        <stp>TWI JPSP Index</stp>
        <stp>Px_Last</stp>
        <stp>09/11/2014</stp>
        <stp>09/11/2014</stp>
        <stp>[MSCIWorldSectorsPerformance.xlsx]FX!R7C15</stp>
        <tr r="O7" s="3"/>
      </tp>
      <tp t="e">
        <v>#N/A</v>
        <stp/>
        <stp>##V3_BDHV12</stp>
        <stp>TWI JPSP Index</stp>
        <stp>Px_Last</stp>
        <stp>09/02/2014</stp>
        <stp>09/02/2014</stp>
        <stp>[MSCIWorldSectorsPerformance.xlsx]FX!R7C16</stp>
        <tr r="P7" s="3"/>
      </tp>
      <tp>
        <v>7628.61</v>
        <stp/>
        <stp>##V3_BDHV12</stp>
        <stp>F3OTHR Index</stp>
        <stp>Px_Last</stp>
        <stp>07/02/2014</stp>
        <stp>07/02/2014</stp>
        <stp>[MSCIWorldSectorsPerformance.xlsx]NMX!R31C19</stp>
        <tr r="S31" s="2"/>
      </tp>
      <tp>
        <v>8944.0499999999993</v>
        <stp/>
        <stp>##V3_BDHV12</stp>
        <stp>F3OTHR Index</stp>
        <stp>Px_Last</stp>
        <stp>09/02/2015</stp>
        <stp>09/02/2015</stp>
        <stp>[MSCIWorldSectorsPerformance.xlsx]NMX!R31C14</stp>
        <tr r="N31" s="2"/>
      </tp>
      <tp>
        <v>38487.519999999997</v>
        <stp/>
        <stp>##V3_BDHV12</stp>
        <stp>F3TOBC Index</stp>
        <stp>Px_Last</stp>
        <stp>08/08/2014</stp>
        <stp>08/08/2014</stp>
        <stp>[MSCIWorldSectorsPerformance.xlsx]NMX!R40C18</stp>
        <tr r="R40" s="2"/>
      </tp>
      <tp>
        <v>113</v>
        <stp/>
        <stp>##V3_BDPV12</stp>
        <stp xml:space="preserve">MXWO0EG Index </stp>
        <stp>Count_INDEX_MEMBERS</stp>
        <stp>[MSCIWorldSectorsPerformance.xlsx]MSCIW!R17C9</stp>
        <tr r="I17" s="1"/>
      </tp>
      <tp t="s">
        <v>Composite Profitability</v>
        <stp/>
        <stp>##V3_BLP</stp>
        <stp>NMJPPROF Index</stp>
        <stp>Name</stp>
        <stp>[MSCIWorldSectorsPerformance.xlsx]Factors!R69C4</stp>
        <tr r="D69" s="7"/>
      </tp>
      <tp>
        <v>7300.51</v>
        <stp/>
        <stp>##V3_BDHV12</stp>
        <stp>F3LEIS Index</stp>
        <stp>Px_Last</stp>
        <stp>07/02/2014</stp>
        <stp>07/02/2014</stp>
        <stp>[MSCIWorldSectorsPerformance.xlsx]NMX!R27C19</stp>
        <tr r="S27" s="2"/>
      </tp>
      <tp>
        <v>8293.81</v>
        <stp/>
        <stp>##V3_BDHV12</stp>
        <stp>F3LEIS Index</stp>
        <stp>Px_Last</stp>
        <stp>09/02/2015</stp>
        <stp>09/02/2015</stp>
        <stp>[MSCIWorldSectorsPerformance.xlsx]NMX!R27C14</stp>
        <tr r="N27" s="2"/>
      </tp>
      <tp>
        <v>70</v>
        <stp/>
        <stp>##V3_BDPV12</stp>
        <stp xml:space="preserve">MXWO0DF Index </stp>
        <stp>Count_INDEX_MEMBERS</stp>
        <stp>[MSCIWorldSectorsPerformance.xlsx]MSCIW!R37C9</stp>
        <tr r="I37" s="1"/>
      </tp>
      <tp>
        <v>10</v>
        <stp/>
        <stp>##V3_BDPV12</stp>
        <stp>F3HOUGE Index</stp>
        <stp>Count_INDEX_MEMBERS</stp>
        <stp>[MSCIWorldSectorsPerformance.xlsx]NMX!R34C9</stp>
        <tr r="I34" s="2"/>
      </tp>
      <tp t="s">
        <v>RD/EV Short</v>
        <stp/>
        <stp>##V3_BLP</stp>
        <stp>NMAARDVS Index</stp>
        <stp>Name</stp>
        <stp>[MSCIWorldSectorsPerformance.xlsx]Factors!R58C4</stp>
        <tr r="D58" s="7"/>
      </tp>
      <tp>
        <v>8008.64</v>
        <stp/>
        <stp>##V3_BDHV12</stp>
        <stp>F3OTHR Index</stp>
        <stp>Px_Last</stp>
        <stp>07/11/2014</stp>
        <stp>07/11/2014</stp>
        <stp>[MSCIWorldSectorsPerformance.xlsx]NMX!R31C17</stp>
        <tr r="Q31" s="2"/>
      </tp>
      <tp t="s">
        <v>Est Revis Long</v>
        <stp/>
        <stp>##V3_BLP</stp>
        <stp>NMAAREVL Index</stp>
        <stp>Name</stp>
        <stp>[MSCIWorldSectorsPerformance.xlsx]Factors!R59C4</stp>
        <tr r="D59" s="7"/>
      </tp>
      <tp t="s">
        <v>High Comp Risk</v>
        <stp/>
        <stp>##V3_BLP</stp>
        <stp>NMAPRSKL Index</stp>
        <stp>Name</stp>
        <stp>[MSCIWorldSectorsPerformance.xlsx]Factors!R99C4</stp>
        <tr r="D99" s="7"/>
      </tp>
      <tp>
        <v>7411.11</v>
        <stp/>
        <stp>##V3_BDHV12</stp>
        <stp>F3LEIS Index</stp>
        <stp>Px_Last</stp>
        <stp>07/11/2014</stp>
        <stp>07/11/2014</stp>
        <stp>[MSCIWorldSectorsPerformance.xlsx]NMX!R27C17</stp>
        <tr r="Q27" s="2"/>
      </tp>
      <tp>
        <v>2732.11</v>
        <stp/>
        <stp>##V3_BDHV12</stp>
        <stp>F3TRAN Index</stp>
        <stp>Px_Last</stp>
        <stp>08/08/2014</stp>
        <stp>08/08/2014</stp>
        <stp>[MSCIWorldSectorsPerformance.xlsx]NMX!R41C18</stp>
        <tr r="R41" s="2"/>
      </tp>
      <tp>
        <v>159</v>
        <stp/>
        <stp>##V3_BDPV12</stp>
        <stp xml:space="preserve">MXWO0CG Index </stp>
        <stp>Count_INDEX_MEMBERS</stp>
        <stp>[MSCIWorldSectorsPerformance.xlsx]MSCIW!R22C9</stp>
        <tr r="I22" s="1"/>
      </tp>
      <tp>
        <v>258</v>
        <stp/>
        <stp>##V3_BDPV12</stp>
        <stp xml:space="preserve">MXWO0CD Index </stp>
        <stp>Count_INDEX_MEMBERS</stp>
        <stp>[MSCIWorldSectorsPerformance.xlsx]MSCIW!R12C9</stp>
        <tr r="I12" s="1"/>
      </tp>
      <tp>
        <v>3722.97</v>
        <stp/>
        <stp>##V3_BDHV12</stp>
        <stp>F3CONS Index</stp>
        <stp>Px_Last</stp>
        <stp>07/11/2014</stp>
        <stp>07/11/2014</stp>
        <stp>[MSCIWorldSectorsPerformance.xlsx]NMX!R11C17</stp>
        <tr r="Q11" s="2"/>
      </tp>
      <tp>
        <v>1139.26</v>
        <stp/>
        <stp>##V3_BDHV12</stp>
        <stp>F3SOFT Index</stp>
        <stp>Px_Last</stp>
        <stp>08/08/2014</stp>
        <stp>08/08/2014</stp>
        <stp>[MSCIWorldSectorsPerformance.xlsx]NMX!R26C18</stp>
        <tr r="R26" s="2"/>
      </tp>
      <tp>
        <v>1050.17</v>
        <stp/>
        <stp>##V3_BDHV12</stp>
        <stp>F3INFT Index</stp>
        <stp>Px_Last</stp>
        <stp>08/08/2014</stp>
        <stp>08/08/2014</stp>
        <stp>[MSCIWorldSectorsPerformance.xlsx]NMX!R16C18</stp>
        <tr r="R16" s="2"/>
      </tp>
      <tp>
        <v>6104.73</v>
        <stp/>
        <stp>##V3_BDHV12</stp>
        <stp>F3UTLO Index</stp>
        <stp>Px_Last</stp>
        <stp>09/02/2015</stp>
        <stp>09/02/2015</stp>
        <stp>[MSCIWorldSectorsPerformance.xlsx]NMX!R13C14</stp>
        <tr r="N13" s="2"/>
      </tp>
      <tp>
        <v>7001.55</v>
        <stp/>
        <stp>##V3_BDHV12</stp>
        <stp>F3LIFE Index</stp>
        <stp>Px_Last</stp>
        <stp>08/08/2014</stp>
        <stp>08/08/2014</stp>
        <stp>[MSCIWorldSectorsPerformance.xlsx]NMX!R28C18</stp>
        <tr r="R28" s="2"/>
      </tp>
      <tp>
        <v>4528.96</v>
        <stp/>
        <stp>##V3_BDHV12</stp>
        <stp>F3TELE Index</stp>
        <stp>Px_Last</stp>
        <stp>07/02/2014</stp>
        <stp>07/02/2014</stp>
        <stp>[MSCIWorldSectorsPerformance.xlsx]NMX!R30C19</stp>
        <tr r="S30" s="2"/>
      </tp>
      <tp>
        <v>3961.24</v>
        <stp/>
        <stp>##V3_BDHV12</stp>
        <stp>F3DIND Index</stp>
        <stp>Px_Last</stp>
        <stp>07/11/2014</stp>
        <stp>07/11/2014</stp>
        <stp>[MSCIWorldSectorsPerformance.xlsx]NMX!R17C17</stp>
        <tr r="Q17" s="2"/>
      </tp>
      <tp>
        <v>7831.78</v>
        <stp/>
        <stp>##V3_BDHV12</stp>
        <stp>F3OILG Index</stp>
        <stp>Px_Last</stp>
        <stp>07/02/2014</stp>
        <stp>07/02/2014</stp>
        <stp>[MSCIWorldSectorsPerformance.xlsx]NMX!R15C19</stp>
        <tr r="S15" s="2"/>
      </tp>
      <tp>
        <v>7530.62</v>
        <stp/>
        <stp>##V3_BDHV12</stp>
        <stp>F3OILG Index</stp>
        <stp>Px_Last</stp>
        <stp>09/02/2015</stp>
        <stp>09/02/2015</stp>
        <stp>[MSCIWorldSectorsPerformance.xlsx]NMX!R15C14</stp>
        <tr r="N15" s="2"/>
      </tp>
      <tp>
        <v>4414.42</v>
        <stp/>
        <stp>##V3_BDHV12</stp>
        <stp>F3BANK Index</stp>
        <stp>Px_Last</stp>
        <stp>07/11/2014</stp>
        <stp>07/11/2014</stp>
        <stp>[MSCIWorldSectorsPerformance.xlsx]NMX!R32C17</stp>
        <tr r="Q32" s="2"/>
      </tp>
      <tp>
        <v>4943.8999999999996</v>
        <stp/>
        <stp>##V3_BDHV12</stp>
        <stp>F3TELE Index</stp>
        <stp>Px_Last</stp>
        <stp>09/02/2015</stp>
        <stp>09/02/2015</stp>
        <stp>[MSCIWorldSectorsPerformance.xlsx]NMX!R30C14</stp>
        <tr r="N30" s="2"/>
      </tp>
      <tp>
        <v>5579.23</v>
        <stp/>
        <stp>##V3_BDHV12</stp>
        <stp>F3UTLO Index</stp>
        <stp>Px_Last</stp>
        <stp>07/02/2014</stp>
        <stp>07/02/2014</stp>
        <stp>[MSCIWorldSectorsPerformance.xlsx]NMX!R13C19</stp>
        <tr r="S13" s="2"/>
      </tp>
      <tp>
        <v>97</v>
        <stp/>
        <stp>##V3_BDPV12</stp>
        <stp xml:space="preserve">MXWO0BK Index </stp>
        <stp>Count_INDEX_MEMBERS</stp>
        <stp>[MSCIWorldSectorsPerformance.xlsx]MSCIW!R24C9</stp>
        <tr r="I24" s="1"/>
      </tp>
      <tp>
        <v>7763.16</v>
        <stp/>
        <stp>##V3_BDHV12</stp>
        <stp>F3FOOD Index</stp>
        <stp>Px_Last</stp>
        <stp>07/11/2014</stp>
        <stp>07/11/2014</stp>
        <stp>[MSCIWorldSectorsPerformance.xlsx]NMX!R25C17</stp>
        <tr r="Q25" s="2"/>
      </tp>
      <tp>
        <v>71</v>
        <stp/>
        <stp>##V3_BDPV12</stp>
        <stp xml:space="preserve">MXWO0FB Index </stp>
        <stp>Count_INDEX_MEMBERS</stp>
        <stp>[MSCIWorldSectorsPerformance.xlsx]MSCIW!R21C9</stp>
        <tr r="I21" s="1"/>
      </tp>
      <tp>
        <v>48</v>
        <stp/>
        <stp>##V3_BDPV12</stp>
        <stp xml:space="preserve">MXWO0AC Index </stp>
        <stp>Count_INDEX_MEMBERS</stp>
        <stp>[MSCIWorldSectorsPerformance.xlsx]MSCIW!R36C9</stp>
        <tr r="I36" s="1"/>
      </tp>
      <tp t="s">
        <v>Composite Value AP</v>
        <stp/>
        <stp>##V3_BLP</stp>
        <stp>NMAPVALU Index</stp>
        <stp>Name</stp>
        <stp>[MSCIWorldSectorsPerformance.xlsx]Factors!R88C4</stp>
        <tr r="D88" s="7"/>
      </tp>
      <tp>
        <v>4571.78</v>
        <stp/>
        <stp>##V3_BDHV12</stp>
        <stp>F3CONS Index</stp>
        <stp>Px_Last</stp>
        <stp>07/02/2014</stp>
        <stp>07/02/2014</stp>
        <stp>[MSCIWorldSectorsPerformance.xlsx]NMX!R11C19</stp>
        <tr r="S11" s="2"/>
      </tp>
      <tp>
        <v>101.02200000000001</v>
        <stp/>
        <stp>##V3_BDHV12</stp>
        <stp>NMRALESN Index</stp>
        <stp>Px_Last</stp>
        <stp>30/01/2015</stp>
        <stp>30/01/2015</stp>
        <stp>[MSCIWorldSectorsPerformance.xlsx]Factors!R5C17</stp>
        <stp>Fill=P</stp>
        <stp>Per=cd</stp>
        <tr r="Q5" s="7"/>
      </tp>
      <tp>
        <v>88.016000000000005</v>
        <stp/>
        <stp>##V3_BDHV12</stp>
        <stp>NMRAGRSN Index</stp>
        <stp>Px_Last</stp>
        <stp>30/01/2015</stp>
        <stp>30/01/2015</stp>
        <stp>[MSCIWorldSectorsPerformance.xlsx]Factors!R8C17</stp>
        <stp>Fill=P</stp>
        <stp>Per=cd</stp>
        <tr r="Q8" s="7"/>
      </tp>
      <tp>
        <v>4647.37</v>
        <stp/>
        <stp>##V3_BDHV12</stp>
        <stp>F3CONS Index</stp>
        <stp>Px_Last</stp>
        <stp>09/02/2015</stp>
        <stp>09/02/2015</stp>
        <stp>[MSCIWorldSectorsPerformance.xlsx]NMX!R11C14</stp>
        <tr r="N11" s="2"/>
      </tp>
      <tp>
        <v>112.68600000000001</v>
        <stp/>
        <stp>##V3_BDHV12</stp>
        <stp>NMRAVASN Index</stp>
        <stp>Px_Last</stp>
        <stp>30/01/2015</stp>
        <stp>30/01/2015</stp>
        <stp>[MSCIWorldSectorsPerformance.xlsx]Factors!R4C17</stp>
        <stp>Fill=P</stp>
        <stp>Per=cd</stp>
        <tr r="Q4" s="7"/>
      </tp>
      <tp>
        <v>7681.97</v>
        <stp/>
        <stp>##V3_BDHV12</stp>
        <stp>F3OILG Index</stp>
        <stp>Px_Last</stp>
        <stp>07/11/2014</stp>
        <stp>07/11/2014</stp>
        <stp>[MSCIWorldSectorsPerformance.xlsx]NMX!R15C17</stp>
        <tr r="Q15" s="2"/>
      </tp>
      <tp>
        <v>5975.26</v>
        <stp/>
        <stp>##V3_BDHV12</stp>
        <stp>F3MEDA Index</stp>
        <stp>Px_Last</stp>
        <stp>08/08/2014</stp>
        <stp>08/08/2014</stp>
        <stp>[MSCIWorldSectorsPerformance.xlsx]NMX!R19C18</stp>
        <tr r="R19" s="2"/>
      </tp>
      <tp>
        <v>4390.55</v>
        <stp/>
        <stp>##V3_BDHV12</stp>
        <stp>F3BANK Index</stp>
        <stp>Px_Last</stp>
        <stp>09/02/2015</stp>
        <stp>09/02/2015</stp>
        <stp>[MSCIWorldSectorsPerformance.xlsx]NMX!R32C14</stp>
        <tr r="N32" s="2"/>
      </tp>
      <tp>
        <v>4449.68</v>
        <stp/>
        <stp>##V3_BDHV12</stp>
        <stp>F3DIND Index</stp>
        <stp>Px_Last</stp>
        <stp>07/02/2014</stp>
        <stp>07/02/2014</stp>
        <stp>[MSCIWorldSectorsPerformance.xlsx]NMX!R17C19</stp>
        <tr r="S17" s="2"/>
      </tp>
      <tp>
        <v>88.203999999999994</v>
        <stp/>
        <stp>##V3_BDHV12</stp>
        <stp>NMRAPRSN Index</stp>
        <stp>Px_Last</stp>
        <stp>30/01/2015</stp>
        <stp>30/01/2015</stp>
        <stp>[MSCIWorldSectorsPerformance.xlsx]Factors!R6C17</stp>
        <stp>Fill=P</stp>
        <stp>Per=cd</stp>
        <tr r="Q6" s="7"/>
      </tp>
      <tp>
        <v>108.90900000000001</v>
        <stp/>
        <stp>##V3_BDHV12</stp>
        <stp>NMRARISN Index</stp>
        <stp>Px_Last</stp>
        <stp>30/01/2015</stp>
        <stp>30/01/2015</stp>
        <stp>[MSCIWorldSectorsPerformance.xlsx]Factors!R7C17</stp>
        <stp>Fill=P</stp>
        <stp>Per=cd</stp>
        <tr r="Q7" s="7"/>
      </tp>
      <tp>
        <v>4269.47</v>
        <stp/>
        <stp>##V3_BDHV12</stp>
        <stp>F3TELE Index</stp>
        <stp>Px_Last</stp>
        <stp>07/11/2014</stp>
        <stp>07/11/2014</stp>
        <stp>[MSCIWorldSectorsPerformance.xlsx]NMX!R30C17</stp>
        <tr r="Q30" s="2"/>
      </tp>
      <tp>
        <v>97.837999999999994</v>
        <stp/>
        <stp>##V3_BDHV12</stp>
        <stp>NMRASISN Index</stp>
        <stp>Px_Last</stp>
        <stp>30/01/2015</stp>
        <stp>30/01/2015</stp>
        <stp>[MSCIWorldSectorsPerformance.xlsx]Factors!R9C17</stp>
        <stp>Fill=P</stp>
        <stp>Per=cd</stp>
        <tr r="Q9" s="7"/>
      </tp>
      <tp>
        <v>4681.6099999999997</v>
        <stp/>
        <stp>##V3_BDHV12</stp>
        <stp>F3BANK Index</stp>
        <stp>Px_Last</stp>
        <stp>07/02/2014</stp>
        <stp>07/02/2014</stp>
        <stp>[MSCIWorldSectorsPerformance.xlsx]NMX!R32C19</stp>
        <tr r="S32" s="2"/>
      </tp>
      <tp>
        <v>4120.42</v>
        <stp/>
        <stp>##V3_BDHV12</stp>
        <stp>F3DIND Index</stp>
        <stp>Px_Last</stp>
        <stp>09/02/2015</stp>
        <stp>09/02/2015</stp>
        <stp>[MSCIWorldSectorsPerformance.xlsx]NMX!R17C14</stp>
        <tr r="N17" s="2"/>
      </tp>
      <tp>
        <v>6167.69</v>
        <stp/>
        <stp>##V3_BDHV12</stp>
        <stp>F3UTLO Index</stp>
        <stp>Px_Last</stp>
        <stp>07/11/2014</stp>
        <stp>07/11/2014</stp>
        <stp>[MSCIWorldSectorsPerformance.xlsx]NMX!R13C17</stp>
        <tr r="Q13" s="2"/>
      </tp>
      <tp>
        <v>31</v>
        <stp/>
        <stp>##V3_BDPV12</stp>
        <stp xml:space="preserve">MXWO0FD Index </stp>
        <stp>Count_INDEX_MEMBERS</stp>
        <stp>[MSCIWorldSectorsPerformance.xlsx]MSCIW!R32C9</stp>
        <tr r="I32" s="1"/>
      </tp>
      <tp>
        <v>57</v>
        <stp/>
        <stp>##V3_BDPV12</stp>
        <stp xml:space="preserve">MXWO0CA Index </stp>
        <stp>Count_INDEX_MEMBERS</stp>
        <stp>[MSCIWorldSectorsPerformance.xlsx]MSCIW!R27C9</stp>
        <tr r="I27" s="1"/>
      </tp>
      <tp>
        <v>7264.65</v>
        <stp/>
        <stp>##V3_BDHV12</stp>
        <stp>F3FOOD Index</stp>
        <stp>Px_Last</stp>
        <stp>07/02/2014</stp>
        <stp>07/02/2014</stp>
        <stp>[MSCIWorldSectorsPerformance.xlsx]NMX!R25C19</stp>
        <tr r="S25" s="2"/>
      </tp>
      <tp>
        <v>9325.7800000000007</v>
        <stp/>
        <stp>##V3_BDHV12</stp>
        <stp>F3ELEC Index</stp>
        <stp>Px_Last</stp>
        <stp>08/08/2014</stp>
        <stp>08/08/2014</stp>
        <stp>[MSCIWorldSectorsPerformance.xlsx]NMX!R36C18</stp>
        <tr r="R36" s="2"/>
      </tp>
      <tp>
        <v>7877.71</v>
        <stp/>
        <stp>##V3_BDHV12</stp>
        <stp>F3FOOD Index</stp>
        <stp>Px_Last</stp>
        <stp>09/02/2015</stp>
        <stp>09/02/2015</stp>
        <stp>[MSCIWorldSectorsPerformance.xlsx]NMX!R25C14</stp>
        <tr r="N25" s="2"/>
      </tp>
      <tp>
        <v>349</v>
        <stp/>
        <stp>##V3_BDPV12</stp>
        <stp xml:space="preserve">MXWO0FN Index </stp>
        <stp>Count_INDEX_MEMBERS</stp>
        <stp>[MSCIWorldSectorsPerformance.xlsx]MSCIW!R13C9</stp>
        <tr r="I13" s="1"/>
      </tp>
      <tp t="s">
        <v>Comp Value Expensive</v>
        <stp/>
        <stp>##V3_BLP</stp>
        <stp>NMAPVALS Index</stp>
        <stp>Name</stp>
        <stp>[MSCIWorldSectorsPerformance.xlsx]Factors!R96C4</stp>
        <tr r="D96" s="7"/>
      </tp>
      <tp t="s">
        <v>Size  AP</v>
        <stp/>
        <stp>##V3_BLP</stp>
        <stp>NMAPSIZE Index</stp>
        <stp>Name</stp>
        <stp>[MSCIWorldSectorsPerformance.xlsx]Factors!R93C4</stp>
        <tr r="D93" s="7"/>
      </tp>
      <tp t="s">
        <v>ROE Short</v>
        <stp/>
        <stp>##V3_BLP</stp>
        <stp>NMAAROES Index</stp>
        <stp>Name</stp>
        <stp>[MSCIWorldSectorsPerformance.xlsx]Factors!R62C4</stp>
        <tr r="D62" s="7"/>
      </tp>
      <tp t="s">
        <v>SN Composite Profitabili</v>
        <stp/>
        <stp>##V3_BLP</stp>
        <stp>NMJPPLSN Index</stp>
        <stp>Name</stp>
        <stp>[MSCIWorldSectorsPerformance.xlsx]Factors!R80C4</stp>
        <tr r="D80" s="7"/>
      </tp>
      <tp t="s">
        <v>SN Composite Risk High (</v>
        <stp/>
        <stp>##V3_BLP</stp>
        <stp>NMJPRLSN Index</stp>
        <stp>Name</stp>
        <stp>[MSCIWorldSectorsPerformance.xlsx]Factors!R82C4</stp>
        <tr r="D82" s="7"/>
      </tp>
      <tp t="s">
        <v>Composite Profitability</v>
        <stp/>
        <stp>##V3_BLP</stp>
        <stp>NMAPPROF Index</stp>
        <stp>Name</stp>
        <stp>[MSCIWorldSectorsPerformance.xlsx]Factors!R90C4</stp>
        <tr r="D90" s="7"/>
      </tp>
      <tp>
        <v>41060.720000000001</v>
        <stp/>
        <stp>##V3_BDHV12</stp>
        <stp>F3TOBC Index</stp>
        <stp>Px_Last</stp>
        <stp>07/11/2014</stp>
        <stp>07/11/2014</stp>
        <stp>[MSCIWorldSectorsPerformance.xlsx]NMX!R40C17</stp>
        <tr r="Q40" s="2"/>
      </tp>
      <tp>
        <v>36</v>
        <stp/>
        <stp>##V3_BDPV12</stp>
        <stp xml:space="preserve">MXWO0CM Index </stp>
        <stp>Count_INDEX_MEMBERS</stp>
        <stp>[MSCIWorldSectorsPerformance.xlsx]MSCIW!R19C9</stp>
        <tr r="I19" s="1"/>
      </tp>
      <tp>
        <v>2</v>
        <stp/>
        <stp>##V3_BDPV12</stp>
        <stp>F3MOBTE Index</stp>
        <stp>Count_INDEX_MEMBERS</stp>
        <stp>[MSCIWorldSectorsPerformance.xlsx]NMX!R38C9</stp>
        <tr r="I38" s="2"/>
      </tp>
      <tp t="s">
        <v>Composite Value JP</v>
        <stp/>
        <stp>##V3_BLP</stp>
        <stp>NMJPVALU Index</stp>
        <stp>Name</stp>
        <stp>[MSCIWorldSectorsPerformance.xlsx]Factors!R67C4</stp>
        <tr r="D67" s="7"/>
      </tp>
      <tp t="s">
        <v>Size  JP</v>
        <stp/>
        <stp>##V3_BLP</stp>
        <stp>NMJPSIZE Index</stp>
        <stp>Name</stp>
        <stp>[MSCIWorldSectorsPerformance.xlsx]Factors!R72C4</stp>
        <tr r="D72" s="7"/>
      </tp>
      <tp t="s">
        <v>Def Risk Long</v>
        <stp/>
        <stp>##V3_BLP</stp>
        <stp>NMAARSKL Index</stp>
        <stp>Name</stp>
        <stp>[MSCIWorldSectorsPerformance.xlsx]Factors!R63C4</stp>
        <tr r="D63" s="7"/>
      </tp>
      <tp t="s">
        <v>SN Composite Profitabili</v>
        <stp/>
        <stp>##V3_BLP</stp>
        <stp>NMJPPSSN Index</stp>
        <stp>Name</stp>
        <stp>[MSCIWorldSectorsPerformance.xlsx]Factors!R81C4</stp>
        <tr r="D81" s="7"/>
      </tp>
      <tp t="s">
        <v>SN Composite Risk Low (S</v>
        <stp/>
        <stp>##V3_BLP</stp>
        <stp>NMJPRSSN Index</stp>
        <stp>Name</stp>
        <stp>[MSCIWorldSectorsPerformance.xlsx]Factors!R83C4</stp>
        <tr r="D83" s="7"/>
      </tp>
      <tp>
        <v>2851.53</v>
        <stp/>
        <stp>##V3_BDHV12</stp>
        <stp>F3TRAN Index</stp>
        <stp>Px_Last</stp>
        <stp>09/02/2015</stp>
        <stp>09/02/2015</stp>
        <stp>[MSCIWorldSectorsPerformance.xlsx]NMX!R41C14</stp>
        <tr r="N41" s="2"/>
      </tp>
      <tp>
        <v>3329.96</v>
        <stp/>
        <stp>##V3_BDHV12</stp>
        <stp>F3TRAN Index</stp>
        <stp>Px_Last</stp>
        <stp>07/02/2014</stp>
        <stp>07/02/2014</stp>
        <stp>[MSCIWorldSectorsPerformance.xlsx]NMX!R41C19</stp>
        <tr r="S41" s="2"/>
      </tp>
      <tp t="s">
        <v>Est Revis Short</v>
        <stp/>
        <stp>##V3_BLP</stp>
        <stp>NMAAREVS Index</stp>
        <stp>Name</stp>
        <stp>[MSCIWorldSectorsPerformance.xlsx]Factors!R60C4</stp>
        <tr r="D60" s="7"/>
      </tp>
      <tp t="s">
        <v>Composite Risk JP</v>
        <stp/>
        <stp>##V3_BLP</stp>
        <stp>NMJPRISK Index</stp>
        <stp>Name</stp>
        <stp>[MSCIWorldSectorsPerformance.xlsx]Factors!R70C4</stp>
        <tr r="D70" s="7"/>
      </tp>
      <tp t="s">
        <v>SN Composite Value Cheap</v>
        <stp/>
        <stp>##V3_BLP</stp>
        <stp>NMJPVLSN Index</stp>
        <stp>Name</stp>
        <stp>[MSCIWorldSectorsPerformance.xlsx]Factors!R74C4</stp>
        <tr r="D74" s="7"/>
      </tp>
      <tp>
        <v>7481.98</v>
        <stp/>
        <stp>##V3_BDHV12</stp>
        <stp>F3OTHR Index</stp>
        <stp>Px_Last</stp>
        <stp>08/08/2014</stp>
        <stp>08/08/2014</stp>
        <stp>[MSCIWorldSectorsPerformance.xlsx]NMX!R31C18</stp>
        <tr r="R31" s="2"/>
      </tp>
      <tp>
        <v>33309.980000000003</v>
        <stp/>
        <stp>##V3_BDHV12</stp>
        <stp>F3TOBC Index</stp>
        <stp>Px_Last</stp>
        <stp>07/02/2014</stp>
        <stp>07/02/2014</stp>
        <stp>[MSCIWorldSectorsPerformance.xlsx]NMX!R40C19</stp>
        <tr r="S40" s="2"/>
      </tp>
      <tp>
        <v>42399.03</v>
        <stp/>
        <stp>##V3_BDHV12</stp>
        <stp>F3TOBC Index</stp>
        <stp>Px_Last</stp>
        <stp>09/02/2015</stp>
        <stp>09/02/2015</stp>
        <stp>[MSCIWorldSectorsPerformance.xlsx]NMX!R40C14</stp>
        <tr r="N40" s="2"/>
      </tp>
      <tp>
        <v>132</v>
        <stp/>
        <stp>##V3_BDPV12</stp>
        <stp xml:space="preserve">MXWO0ML Index </stp>
        <stp>Count_INDEX_MEMBERS</stp>
        <stp>[MSCIWorldSectorsPerformance.xlsx]MSCIW!R15C9</stp>
        <tr r="I15" s="1"/>
      </tp>
      <tp>
        <v>40</v>
        <stp/>
        <stp>##V3_BDPV12</stp>
        <stp xml:space="preserve">MXWO0HR Index </stp>
        <stp>Count_INDEX_MEMBERS</stp>
        <stp>[MSCIWorldSectorsPerformance.xlsx]MSCIW!R20C9</stp>
        <tr r="I20" s="1"/>
      </tp>
      <tp>
        <v>59</v>
        <stp/>
        <stp>##V3_BDPV12</stp>
        <stp xml:space="preserve">MXWO0HS Index </stp>
        <stp>Count_INDEX_MEMBERS</stp>
        <stp>[MSCIWorldSectorsPerformance.xlsx]MSCIW!R30C9</stp>
        <tr r="I30" s="1"/>
      </tp>
      <tp t="s">
        <v>Comp Value Cheap</v>
        <stp/>
        <stp>##V3_BLP</stp>
        <stp>NMAPVALL Index</stp>
        <stp>Name</stp>
        <stp>[MSCIWorldSectorsPerformance.xlsx]Factors!R95C4</stp>
        <tr r="D95" s="7"/>
      </tp>
      <tp t="s">
        <v>Composite Risk AP</v>
        <stp/>
        <stp>##V3_BLP</stp>
        <stp>NMAPRISK Index</stp>
        <stp>Name</stp>
        <stp>[MSCIWorldSectorsPerformance.xlsx]Factors!R91C4</stp>
        <tr r="D91" s="7"/>
      </tp>
      <tp t="s">
        <v>ROE Long</v>
        <stp/>
        <stp>##V3_BLP</stp>
        <stp>NMAAROEL Index</stp>
        <stp>Name</stp>
        <stp>[MSCIWorldSectorsPerformance.xlsx]Factors!R61C4</stp>
        <tr r="D61" s="7"/>
      </tp>
      <tp t="s">
        <v>SN Composite Value Expen</v>
        <stp/>
        <stp>##V3_BLP</stp>
        <stp>NMJPVSSN Index</stp>
        <stp>Name</stp>
        <stp>[MSCIWorldSectorsPerformance.xlsx]Factors!R75C4</stp>
        <tr r="D75" s="7"/>
      </tp>
      <tp t="s">
        <v>NMRAPREL</v>
        <stp/>
        <stp>##V3_BLP</stp>
        <stp>NMRAPREL Index</stp>
        <stp>Name</stp>
        <stp>[MSCIWorldSectorsPerformance.xlsx]Factors!R13C4</stp>
        <tr r="D13" s="7"/>
      </tp>
      <tp>
        <v>6789.51</v>
        <stp/>
        <stp>##V3_BDHV12</stp>
        <stp>F3LEIS Index</stp>
        <stp>Px_Last</stp>
        <stp>08/08/2014</stp>
        <stp>08/08/2014</stp>
        <stp>[MSCIWorldSectorsPerformance.xlsx]NMX!R27C18</stp>
        <tr r="R27" s="2"/>
      </tp>
      <tp>
        <v>2924.62</v>
        <stp/>
        <stp>##V3_BDHV12</stp>
        <stp>F3TRAN Index</stp>
        <stp>Px_Last</stp>
        <stp>07/11/2014</stp>
        <stp>07/11/2014</stp>
        <stp>[MSCIWorldSectorsPerformance.xlsx]NMX!R41C17</stp>
        <tr r="Q41" s="2"/>
      </tp>
      <tp>
        <v>124</v>
        <stp/>
        <stp>##V3_BDPV12</stp>
        <stp xml:space="preserve">MXWO0HC Index </stp>
        <stp>Count_INDEX_MEMBERS</stp>
        <stp>[MSCIWorldSectorsPerformance.xlsx]MSCIW!R11C9</stp>
        <tr r="I11" s="1"/>
      </tp>
      <tp>
        <v>18</v>
        <stp/>
        <stp>##V3_BDPV12</stp>
        <stp xml:space="preserve">MXWO0HP Index </stp>
        <stp>Count_INDEX_MEMBERS</stp>
        <stp>[MSCIWorldSectorsPerformance.xlsx]MSCIW!R31C9</stp>
        <tr r="I31" s="1"/>
      </tp>
      <tp t="s">
        <v>NMRAVALS</v>
        <stp/>
        <stp>##V3_BLP</stp>
        <stp>NMRAVALS Index</stp>
        <stp>Name</stp>
        <stp>[MSCIWorldSectorsPerformance.xlsx]Factors!R12C4</stp>
        <tr r="D12" s="7"/>
      </tp>
      <tp t="s">
        <v>ROE Long</v>
        <stp/>
        <stp>##V3_BLP</stp>
        <stp>NMAAROEL Index</stp>
        <stp>Name</stp>
        <stp>[MSCIWorldSectorsPerformance.xlsx]Factors!R36C4</stp>
        <tr r="D36" s="7"/>
      </tp>
      <tp t="s">
        <v>NMRAPRES</v>
        <stp/>
        <stp>##V3_BLP</stp>
        <stp>NMRAPRES Index</stp>
        <stp>Name</stp>
        <stp>[MSCIWorldSectorsPerformance.xlsx]Factors!R14C4</stp>
        <tr r="D14" s="7"/>
      </tp>
      <tp>
        <v>3786.74</v>
        <stp/>
        <stp>##V3_BDHV12</stp>
        <stp>F3CONS Index</stp>
        <stp>Px_Last</stp>
        <stp>08/08/2014</stp>
        <stp>08/08/2014</stp>
        <stp>[MSCIWorldSectorsPerformance.xlsx]NMX!R11C18</stp>
        <tr r="R11" s="2"/>
      </tp>
      <tp>
        <v>1122.32</v>
        <stp/>
        <stp>##V3_BDHV12</stp>
        <stp>F3SOFT Index</stp>
        <stp>Px_Last</stp>
        <stp>07/11/2014</stp>
        <stp>07/11/2014</stp>
        <stp>[MSCIWorldSectorsPerformance.xlsx]NMX!R26C17</stp>
        <tr r="Q26" s="2"/>
      </tp>
      <tp>
        <v>1069.6600000000001</v>
        <stp/>
        <stp>##V3_BDHV12</stp>
        <stp>F3INFT Index</stp>
        <stp>Px_Last</stp>
        <stp>07/11/2014</stp>
        <stp>07/11/2014</stp>
        <stp>[MSCIWorldSectorsPerformance.xlsx]NMX!R16C17</stp>
        <tr r="Q16" s="2"/>
      </tp>
      <tp>
        <v>4036.04</v>
        <stp/>
        <stp>##V3_BDHV12</stp>
        <stp>F3DIND Index</stp>
        <stp>Px_Last</stp>
        <stp>08/08/2014</stp>
        <stp>08/08/2014</stp>
        <stp>[MSCIWorldSectorsPerformance.xlsx]NMX!R17C18</stp>
        <tr r="R17" s="2"/>
      </tp>
      <tp>
        <v>6177.87</v>
        <stp/>
        <stp>##V3_BDHV12</stp>
        <stp>F3MEDA Index</stp>
        <stp>Px_Last</stp>
        <stp>07/02/2014</stp>
        <stp>07/02/2014</stp>
        <stp>[MSCIWorldSectorsPerformance.xlsx]NMX!R19C19</stp>
        <tr r="S19" s="2"/>
      </tp>
      <tp>
        <v>7382.47</v>
        <stp/>
        <stp>##V3_BDHV12</stp>
        <stp>F3LIFE Index</stp>
        <stp>Px_Last</stp>
        <stp>07/11/2014</stp>
        <stp>07/11/2014</stp>
        <stp>[MSCIWorldSectorsPerformance.xlsx]NMX!R28C17</stp>
        <tr r="Q28" s="2"/>
      </tp>
      <tp>
        <v>7013.03</v>
        <stp/>
        <stp>##V3_BDHV12</stp>
        <stp>F3MEDA Index</stp>
        <stp>Px_Last</stp>
        <stp>09/02/2015</stp>
        <stp>09/02/2015</stp>
        <stp>[MSCIWorldSectorsPerformance.xlsx]NMX!R19C14</stp>
        <tr r="N19" s="2"/>
      </tp>
      <tp>
        <v>4394.26</v>
        <stp/>
        <stp>##V3_BDHV12</stp>
        <stp>F3BANK Index</stp>
        <stp>Px_Last</stp>
        <stp>08/08/2014</stp>
        <stp>08/08/2014</stp>
        <stp>[MSCIWorldSectorsPerformance.xlsx]NMX!R32C18</stp>
        <tr r="R32" s="2"/>
      </tp>
      <tp>
        <v>50</v>
        <stp/>
        <stp>##V3_BDPV12</stp>
        <stp xml:space="preserve">MXWO0MD Index </stp>
        <stp>Count_INDEX_MEMBERS</stp>
        <stp>[MSCIWorldSectorsPerformance.xlsx]MSCIW!R33C9</stp>
        <tr r="I33" s="1"/>
      </tp>
      <tp t="e">
        <v>#N/A</v>
        <stp/>
        <stp>##V3_BDHV12</stp>
        <stp>TWI EUSP Index</stp>
        <stp>Px_Last</stp>
        <stp>08/01/2015</stp>
        <stp>08/01/2015</stp>
        <stp>[MSCIWorldSectorsPerformance.xlsx]FX!R6C13</stp>
        <stp>Fill=P</stp>
        <stp>Per=cd</stp>
        <tr r="M6" s="3"/>
      </tp>
      <tp t="e">
        <v>#N/A</v>
        <stp/>
        <stp>##V3_BDHV12</stp>
        <stp>TWI JPSP Index</stp>
        <stp>Px_Last</stp>
        <stp>08/01/2015</stp>
        <stp>08/01/2015</stp>
        <stp>[MSCIWorldSectorsPerformance.xlsx]FX!R7C13</stp>
        <stp>Fill=P</stp>
        <stp>Per=cd</stp>
        <tr r="M7" s="3"/>
      </tp>
      <tp t="s">
        <v>NMRAPB_L</v>
        <stp/>
        <stp>##V3_BLP</stp>
        <stp>NMRAPB_L Index</stp>
        <stp>Name</stp>
        <stp>[MSCIWorldSectorsPerformance.xlsx]Factors!R15C4</stp>
        <tr r="D15" s="7"/>
      </tp>
      <tp t="e">
        <v>#N/A</v>
        <stp/>
        <stp>##V3_BDHV12</stp>
        <stp>TWI USSP Index</stp>
        <stp>Px_Last</stp>
        <stp>08/01/2015</stp>
        <stp>08/01/2015</stp>
        <stp>[MSCIWorldSectorsPerformance.xlsx]FX!R4C13</stp>
        <stp>Fill=P</stp>
        <stp>Per=cd</stp>
        <tr r="M4" s="3"/>
      </tp>
      <tp t="e">
        <v>#N/A</v>
        <stp/>
        <stp>##V3_BDHV12</stp>
        <stp>TWI BPSP Index</stp>
        <stp>Px_Last</stp>
        <stp>08/01/2015</stp>
        <stp>08/01/2015</stp>
        <stp>[MSCIWorldSectorsPerformance.xlsx]FX!R5C13</stp>
        <stp>Fill=P</stp>
        <stp>Per=cd</stp>
        <tr r="M5" s="3"/>
      </tp>
      <tp t="s">
        <v>RD/EV Long</v>
        <stp/>
        <stp>##V3_BLP</stp>
        <stp>NMAARDVL Index</stp>
        <stp>Name</stp>
        <stp>[MSCIWorldSectorsPerformance.xlsx]Factors!R57C4</stp>
        <tr r="D57" s="7"/>
      </tp>
      <tp t="e">
        <v>#N/A</v>
        <stp/>
        <stp>##V3_BDHV12</stp>
        <stp>TWI SFSP Index</stp>
        <stp>Px_Last</stp>
        <stp>08/01/2015</stp>
        <stp>08/01/2015</stp>
        <stp>[MSCIWorldSectorsPerformance.xlsx]FX!R8C13</stp>
        <stp>Fill=P</stp>
        <stp>Per=cd</stp>
        <tr r="M8" s="3"/>
      </tp>
      <tp t="e">
        <v>#N/A</v>
        <stp/>
        <stp>##V3_BDHV12</stp>
        <stp>TWI ADSP Index</stp>
        <stp>Px_Last</stp>
        <stp>08/01/2015</stp>
        <stp>08/01/2015</stp>
        <stp>[MSCIWorldSectorsPerformance.xlsx]FX!R9C13</stp>
        <stp>Fill=P</stp>
        <stp>Per=cd</stp>
        <tr r="M9" s="3"/>
      </tp>
      <tp t="s">
        <v>Def Risk Long</v>
        <stp/>
        <stp>##V3_BLP</stp>
        <stp>NMAARSKL Index</stp>
        <stp>Name</stp>
        <stp>[MSCIWorldSectorsPerformance.xlsx]Factors!R37C4</stp>
        <tr r="D37" s="7"/>
      </tp>
      <tp>
        <v>99.832999999999998</v>
        <stp/>
        <stp>##V3_BDHV12</stp>
        <stp>NMRALESN Index</stp>
        <stp>Px_Last</stp>
        <stp>09/01/2015</stp>
        <stp>09/01/2015</stp>
        <stp>[MSCIWorldSectorsPerformance.xlsx]Factors!R5C16</stp>
        <stp>Fill=P</stp>
        <stp>Per=cd</stp>
        <tr r="P5" s="7"/>
      </tp>
      <tp>
        <v>87.481999999999999</v>
        <stp/>
        <stp>##V3_BDHV12</stp>
        <stp>NMRAGRSN Index</stp>
        <stp>Px_Last</stp>
        <stp>09/01/2015</stp>
        <stp>09/01/2015</stp>
        <stp>[MSCIWorldSectorsPerformance.xlsx]Factors!R8C16</stp>
        <stp>Fill=P</stp>
        <stp>Per=cd</stp>
        <tr r="P8" s="7"/>
      </tp>
      <tp>
        <v>97.555000000000007</v>
        <stp/>
        <stp>##V3_BDHV12</stp>
        <stp>NMRASISN Index</stp>
        <stp>Px_Last</stp>
        <stp>09/01/2015</stp>
        <stp>09/01/2015</stp>
        <stp>[MSCIWorldSectorsPerformance.xlsx]Factors!R9C16</stp>
        <stp>Fill=P</stp>
        <stp>Per=cd</stp>
        <tr r="P9" s="7"/>
      </tp>
      <tp t="s">
        <v>FTSE 350 OIL EQ SVS</v>
        <stp/>
        <stp>##V3_BLP</stp>
        <stp>F3OESDE Index</stp>
        <stp>Name</stp>
        <stp>[MSCIWorldSectorsPerformance.xlsx]NMX!R6C2</stp>
        <tr r="B6" s="2"/>
      </tp>
      <tp>
        <v>7394.38</v>
        <stp/>
        <stp>##V3_BDHV12</stp>
        <stp>F3FOOD Index</stp>
        <stp>Px_Last</stp>
        <stp>08/08/2014</stp>
        <stp>08/08/2014</stp>
        <stp>[MSCIWorldSectorsPerformance.xlsx]NMX!R25C18</stp>
        <tr r="R25" s="2"/>
      </tp>
      <tp>
        <v>9127.67</v>
        <stp/>
        <stp>##V3_BDHV12</stp>
        <stp>F3ELEC Index</stp>
        <stp>Px_Last</stp>
        <stp>07/02/2014</stp>
        <stp>07/02/2014</stp>
        <stp>[MSCIWorldSectorsPerformance.xlsx]NMX!R36C19</stp>
        <tr r="S36" s="2"/>
      </tp>
      <tp>
        <v>114.22199999999999</v>
        <stp/>
        <stp>##V3_BDHV12</stp>
        <stp>NMRAVASN Index</stp>
        <stp>Px_Last</stp>
        <stp>09/01/2015</stp>
        <stp>09/01/2015</stp>
        <stp>[MSCIWorldSectorsPerformance.xlsx]Factors!R4C16</stp>
        <stp>Fill=P</stp>
        <stp>Per=cd</stp>
        <tr r="P4" s="7"/>
      </tp>
      <tp>
        <v>88.536000000000001</v>
        <stp/>
        <stp>##V3_BDHV12</stp>
        <stp>NMRAPRSN Index</stp>
        <stp>Px_Last</stp>
        <stp>09/01/2015</stp>
        <stp>09/01/2015</stp>
        <stp>[MSCIWorldSectorsPerformance.xlsx]Factors!R6C16</stp>
        <stp>Fill=P</stp>
        <stp>Per=cd</stp>
        <tr r="P6" s="7"/>
      </tp>
      <tp>
        <v>9567.17</v>
        <stp/>
        <stp>##V3_BDHV12</stp>
        <stp>F3ELEC Index</stp>
        <stp>Px_Last</stp>
        <stp>09/02/2015</stp>
        <stp>09/02/2015</stp>
        <stp>[MSCIWorldSectorsPerformance.xlsx]NMX!R36C14</stp>
        <tr r="N36" s="2"/>
      </tp>
      <tp>
        <v>108.754</v>
        <stp/>
        <stp>##V3_BDHV12</stp>
        <stp>NMRARISN Index</stp>
        <stp>Px_Last</stp>
        <stp>09/01/2015</stp>
        <stp>09/01/2015</stp>
        <stp>[MSCIWorldSectorsPerformance.xlsx]Factors!R7C16</stp>
        <stp>Fill=P</stp>
        <stp>Per=cd</stp>
        <tr r="P7" s="7"/>
      </tp>
      <tp>
        <v>13</v>
        <stp/>
        <stp>##V3_BDPV12</stp>
        <stp>F3REITS Index</stp>
        <stp>Count_INDEX_MEMBERS</stp>
        <stp>[MSCIWorldSectorsPerformance.xlsx]NMX!R24C9</stp>
        <tr r="I24" s="2"/>
      </tp>
      <tp t="s">
        <v>NMRAPB_S</v>
        <stp/>
        <stp>##V3_BLP</stp>
        <stp>NMRAPB_S Index</stp>
        <stp>Name</stp>
        <stp>[MSCIWorldSectorsPerformance.xlsx]Factors!R16C4</stp>
        <tr r="D16" s="7"/>
      </tp>
      <tp t="s">
        <v>RD/EV Long</v>
        <stp/>
        <stp>##V3_BLP</stp>
        <stp>NMAARDVL Index</stp>
        <stp>Name</stp>
        <stp>[MSCIWorldSectorsPerformance.xlsx]Factors!R34C4</stp>
        <tr r="D34" s="7"/>
      </tp>
      <tp t="s">
        <v>Def Risk Short</v>
        <stp/>
        <stp>##V3_BLP</stp>
        <stp>NMAARSKS Index</stp>
        <stp>Name</stp>
        <stp>[MSCIWorldSectorsPerformance.xlsx]Factors!R64C4</stp>
        <tr r="D64" s="7"/>
      </tp>
      <tp t="s">
        <v>SN Size Small (Short)</v>
        <stp/>
        <stp>##V3_BLP</stp>
        <stp>NMJPSSSN Index</stp>
        <stp>Name</stp>
        <stp>[MSCIWorldSectorsPerformance.xlsx]Factors!R85C4</stp>
        <tr r="D85" s="7"/>
      </tp>
      <tp>
        <v>1168.74</v>
        <stp/>
        <stp>##V3_BDHV12</stp>
        <stp>F3SOFT Index</stp>
        <stp>Px_Last</stp>
        <stp>07/02/2014</stp>
        <stp>07/02/2014</stp>
        <stp>[MSCIWorldSectorsPerformance.xlsx]NMX!R26C19</stp>
        <tr r="S26" s="2"/>
      </tp>
      <tp>
        <v>1089.17</v>
        <stp/>
        <stp>##V3_BDHV12</stp>
        <stp>F3INFT Index</stp>
        <stp>Px_Last</stp>
        <stp>07/02/2014</stp>
        <stp>07/02/2014</stp>
        <stp>[MSCIWorldSectorsPerformance.xlsx]NMX!R16C19</stp>
        <tr r="S16" s="2"/>
      </tp>
      <tp>
        <v>1301.8399999999999</v>
        <stp/>
        <stp>##V3_BDHV12</stp>
        <stp>F3SOFT Index</stp>
        <stp>Px_Last</stp>
        <stp>09/02/2015</stp>
        <stp>09/02/2015</stp>
        <stp>[MSCIWorldSectorsPerformance.xlsx]NMX!R26C14</stp>
        <tr r="N26" s="2"/>
      </tp>
      <tp>
        <v>1249.3800000000001</v>
        <stp/>
        <stp>##V3_BDHV12</stp>
        <stp>F3INFT Index</stp>
        <stp>Px_Last</stp>
        <stp>09/02/2015</stp>
        <stp>09/02/2015</stp>
        <stp>[MSCIWorldSectorsPerformance.xlsx]NMX!R16C14</stp>
        <tr r="N16" s="2"/>
      </tp>
      <tp>
        <v>4268.68</v>
        <stp/>
        <stp>##V3_BDHV12</stp>
        <stp>F3TELE Index</stp>
        <stp>Px_Last</stp>
        <stp>08/08/2014</stp>
        <stp>08/08/2014</stp>
        <stp>[MSCIWorldSectorsPerformance.xlsx]NMX!R30C18</stp>
        <tr r="R30" s="2"/>
      </tp>
      <tp>
        <v>8277.73</v>
        <stp/>
        <stp>##V3_BDHV12</stp>
        <stp>F3OILG Index</stp>
        <stp>Px_Last</stp>
        <stp>08/08/2014</stp>
        <stp>08/08/2014</stp>
        <stp>[MSCIWorldSectorsPerformance.xlsx]NMX!R15C18</stp>
        <tr r="R15" s="2"/>
      </tp>
      <tp>
        <v>6217.57</v>
        <stp/>
        <stp>##V3_BDHV12</stp>
        <stp>F3MEDA Index</stp>
        <stp>Px_Last</stp>
        <stp>07/11/2014</stp>
        <stp>07/11/2014</stp>
        <stp>[MSCIWorldSectorsPerformance.xlsx]NMX!R19C17</stp>
        <tr r="Q19" s="2"/>
      </tp>
      <tp>
        <v>6812.87</v>
        <stp/>
        <stp>##V3_BDHV12</stp>
        <stp>F3LIFE Index</stp>
        <stp>Px_Last</stp>
        <stp>07/02/2014</stp>
        <stp>07/02/2014</stp>
        <stp>[MSCIWorldSectorsPerformance.xlsx]NMX!R28C19</stp>
        <tr r="S28" s="2"/>
      </tp>
      <tp>
        <v>5879.26</v>
        <stp/>
        <stp>##V3_BDHV12</stp>
        <stp>F3UTLO Index</stp>
        <stp>Px_Last</stp>
        <stp>08/08/2014</stp>
        <stp>08/08/2014</stp>
        <stp>[MSCIWorldSectorsPerformance.xlsx]NMX!R13C18</stp>
        <tr r="R13" s="2"/>
      </tp>
      <tp>
        <v>8096.51</v>
        <stp/>
        <stp>##V3_BDHV12</stp>
        <stp>F3LIFE Index</stp>
        <stp>Px_Last</stp>
        <stp>09/02/2015</stp>
        <stp>09/02/2015</stp>
        <stp>[MSCIWorldSectorsPerformance.xlsx]NMX!R28C14</stp>
        <tr r="N28" s="2"/>
      </tp>
      <tp>
        <v>80</v>
        <stp/>
        <stp>##V3_BDPV12</stp>
        <stp xml:space="preserve">MXWO0IS Index </stp>
        <stp>Count_INDEX_MEMBERS</stp>
        <stp>[MSCIWorldSectorsPerformance.xlsx]MSCIW!R35C9</stp>
        <tr r="I35" s="1"/>
      </tp>
      <tp t="s">
        <v>NMRAVALL</v>
        <stp/>
        <stp>##V3_BLP</stp>
        <stp>NMRAVALL Index</stp>
        <stp>Name</stp>
        <stp>[MSCIWorldSectorsPerformance.xlsx]Factors!R11C4</stp>
        <tr r="D11" s="7"/>
      </tp>
      <tp t="s">
        <v>Est Revis Long</v>
        <stp/>
        <stp>##V3_BLP</stp>
        <stp>NMAAREVL Index</stp>
        <stp>Name</stp>
        <stp>[MSCIWorldSectorsPerformance.xlsx]Factors!R35C4</stp>
        <tr r="D35" s="7"/>
      </tp>
      <tp t="s">
        <v>SN Size Large (Long)</v>
        <stp/>
        <stp>##V3_BLP</stp>
        <stp>NMJPSLSN Index</stp>
        <stp>Name</stp>
        <stp>[MSCIWorldSectorsPerformance.xlsx]Factors!R84C4</stp>
        <tr r="D84" s="7"/>
      </tp>
      <tp>
        <v>9770.4699999999993</v>
        <stp/>
        <stp>##V3_BDHV12</stp>
        <stp>F3ELEC Index</stp>
        <stp>Px_Last</stp>
        <stp>07/11/2014</stp>
        <stp>07/11/2014</stp>
        <stp>[MSCIWorldSectorsPerformance.xlsx]NMX!R36C17</stp>
        <tr r="Q36" s="2"/>
      </tp>
      <tp>
        <v>11</v>
        <stp/>
        <stp>##V3_BDPV12</stp>
        <stp>F3REISV Index</stp>
        <stp>Count_INDEX_MEMBERS</stp>
        <stp>[MSCIWorldSectorsPerformance.xlsx]NMX!R33C9</stp>
        <tr r="I33" s="2"/>
      </tp>
      <tp>
        <v>22833.67</v>
        <stp/>
        <stp>##V3_BDHV12</stp>
        <stp>F3PERC Index</stp>
        <stp>Px_Last</stp>
        <stp>08/08/2014</stp>
        <stp>08/08/2014</stp>
        <stp>[MSCIWorldSectorsPerformance.xlsx]NMX!R12C18</stp>
        <tr r="R12" s="2"/>
      </tp>
      <tp>
        <v>12207.25</v>
        <stp/>
        <stp>##V3_BDHV12</stp>
        <stp>F3PHRM Index</stp>
        <stp>Px_Last</stp>
        <stp>08/08/2014</stp>
        <stp>08/08/2014</stp>
        <stp>[MSCIWorldSectorsPerformance.xlsx]NMX!R14C18</stp>
        <tr r="R14" s="2"/>
      </tp>
      <tp>
        <v>4828.3999999999996</v>
        <stp/>
        <stp>##V3_BDHV12</stp>
        <stp>F3AERO Index</stp>
        <stp>Px_Last</stp>
        <stp>08/08/2014</stp>
        <stp>08/08/2014</stp>
        <stp>[MSCIWorldSectorsPerformance.xlsx]NMX!R29C18</stp>
        <tr r="R29" s="2"/>
      </tp>
      <tp t="s">
        <v>Composite Momentum AP</v>
        <stp/>
        <stp>##V3_BLP</stp>
        <stp>NMAPMMTM Index</stp>
        <stp>Name</stp>
        <stp>[MSCIWorldSectorsPerformance.xlsx]Factors!R94C4</stp>
        <tr r="D94" s="7"/>
      </tp>
      <tp>
        <v>1838.45</v>
        <stp/>
        <stp>##V3_BDHV12</stp>
        <stp>F3INSU Index</stp>
        <stp>Px_Last</stp>
        <stp>08/08/2014</stp>
        <stp>08/08/2014</stp>
        <stp>[MSCIWorldSectorsPerformance.xlsx]NMX!R22C18</stp>
        <tr r="R22" s="2"/>
      </tp>
      <tp>
        <v>80</v>
        <stp/>
        <stp>##V3_BDPV12</stp>
        <stp xml:space="preserve">MXWO0UL Index </stp>
        <stp>Count_INDEX_MEMBERS</stp>
        <stp>[MSCIWorldSectorsPerformance.xlsx]MSCIW!R26C9</stp>
        <tr r="I26" s="1"/>
      </tp>
      <tp t="s">
        <v>High Comp Mom</v>
        <stp/>
        <stp>##V3_BLP</stp>
        <stp>NMAPMOML Index</stp>
        <stp>Name</stp>
        <stp>[MSCIWorldSectorsPerformance.xlsx]Factors!R97C4</stp>
        <tr r="D97" s="7"/>
      </tp>
      <tp t="s">
        <v>SN Composite Gearing Hig</v>
        <stp/>
        <stp>##V3_BLP</stp>
        <stp>NMJPLLSN Index</stp>
        <stp>Name</stp>
        <stp>[MSCIWorldSectorsPerformance.xlsx]Factors!R76C4</stp>
        <tr r="D76" s="7"/>
      </tp>
      <tp t="s">
        <v>SN Composite Momentum Lo</v>
        <stp/>
        <stp>##V3_BLP</stp>
        <stp>NMJPMSSN Index</stp>
        <stp>Name</stp>
        <stp>[MSCIWorldSectorsPerformance.xlsx]Factors!R87C4</stp>
        <tr r="D87" s="7"/>
      </tp>
      <tp>
        <v>6155.24</v>
        <stp/>
        <stp>##V3_BDHV12</stp>
        <stp>F3SUPP Index</stp>
        <stp>Px_Last</stp>
        <stp>08/08/2014</stp>
        <stp>08/08/2014</stp>
        <stp>[MSCIWorldSectorsPerformance.xlsx]NMX!R21C18</stp>
        <tr r="R21" s="2"/>
      </tp>
      <tp>
        <v>10782.13</v>
        <stp/>
        <stp>##V3_BDHV12</stp>
        <stp>F3PAPR Index</stp>
        <stp>Px_Last</stp>
        <stp>08/08/2014</stp>
        <stp>08/08/2014</stp>
        <stp>[MSCIWorldSectorsPerformance.xlsx]NMX!R39C18</stp>
        <tr r="R39" s="2"/>
      </tp>
      <tp>
        <v>51</v>
        <stp/>
        <stp>##V3_BDPV12</stp>
        <stp xml:space="preserve">MXWO0TH Index </stp>
        <stp>Count_INDEX_MEMBERS</stp>
        <stp>[MSCIWorldSectorsPerformance.xlsx]MSCIW!R14C9</stp>
        <tr r="I14" s="1"/>
      </tp>
      <tp>
        <v>27</v>
        <stp/>
        <stp>##V3_BDPV12</stp>
        <stp xml:space="preserve">MXWO0SE Index </stp>
        <stp>Count_INDEX_MEMBERS</stp>
        <stp>[MSCIWorldSectorsPerformance.xlsx]MSCIW!R23C9</stp>
        <tr r="I23" s="1"/>
      </tp>
      <tp t="s">
        <v>Beta Long</v>
        <stp/>
        <stp>##V3_BLP</stp>
        <stp>NMAABETL Index</stp>
        <stp>Name</stp>
        <stp>[MSCIWorldSectorsPerformance.xlsx]Factors!R39C4</stp>
        <tr r="D39" s="7"/>
      </tp>
      <tp t="s">
        <v>SN Composite Momentum Hi</v>
        <stp/>
        <stp>##V3_BLP</stp>
        <stp>NMJPMLSN Index</stp>
        <stp>Name</stp>
        <stp>[MSCIWorldSectorsPerformance.xlsx]Factors!R86C4</stp>
        <tr r="D86" s="7"/>
      </tp>
      <tp t="s">
        <v>SN Composite Gearing Low</v>
        <stp/>
        <stp>##V3_BLP</stp>
        <stp>NMJPLSSN Index</stp>
        <stp>Name</stp>
        <stp>[MSCIWorldSectorsPerformance.xlsx]Factors!R77C4</stp>
        <tr r="D77" s="7"/>
      </tp>
      <tp>
        <v>65</v>
        <stp/>
        <stp>##V3_BDPV12</stp>
        <stp xml:space="preserve">MXWO0TP Index </stp>
        <stp>Count_INDEX_MEMBERS</stp>
        <stp>[MSCIWorldSectorsPerformance.xlsx]MSCIW!R25C9</stp>
        <tr r="I25" s="1"/>
      </tp>
      <tp t="s">
        <v>EBITDAEV Long</v>
        <stp/>
        <stp>##V3_BLP</stp>
        <stp>NMAAEBTL Index</stp>
        <stp>Name</stp>
        <stp>[MSCIWorldSectorsPerformance.xlsx]Factors!R49C4</stp>
        <tr r="D49" s="7"/>
      </tp>
      <tp t="s">
        <v>EstDispeFactor</v>
        <stp/>
        <stp>##V3_BLP</stp>
        <stp>NMAADPSF Index</stp>
        <stp>Name</stp>
        <stp>[MSCIWorldSectorsPerformance.xlsx]Factors!R28C4</stp>
        <tr r="D28" s="7"/>
      </tp>
      <tp t="s">
        <v>NMRADVDS</v>
        <stp/>
        <stp>##V3_BLP</stp>
        <stp>NMRADVDS Index</stp>
        <stp>Name</stp>
        <stp>[MSCIWorldSectorsPerformance.xlsx]Factors!R18C4</stp>
        <tr r="D18" s="7"/>
      </tp>
      <tp>
        <v>13238.39</v>
        <stp/>
        <stp>##V3_BDHV12</stp>
        <stp>F3BEVG Index</stp>
        <stp>Px_Last</stp>
        <stp>08/08/2014</stp>
        <stp>08/08/2014</stp>
        <stp>[MSCIWorldSectorsPerformance.xlsx]NMX!R10C18</stp>
        <tr r="R10" s="2"/>
      </tp>
      <tp>
        <v>6799.87</v>
        <stp/>
        <stp>##V3_BDHV12</stp>
        <stp>F3INVC Index</stp>
        <stp>Px_Last</stp>
        <stp>08/08/2014</stp>
        <stp>08/08/2014</stp>
        <stp>[MSCIWorldSectorsPerformance.xlsx]NMX!R20C18</stp>
        <tr r="R20" s="2"/>
      </tp>
      <tp>
        <v>102</v>
        <stp/>
        <stp>##V3_BDPV12</stp>
        <stp xml:space="preserve">MXWO0RE Index </stp>
        <stp>Count_INDEX_MEMBERS</stp>
        <stp>[MSCIWorldSectorsPerformance.xlsx]MSCIW!R34C9</stp>
        <tr r="I34" s="1"/>
      </tp>
      <tp t="s">
        <v>Composite Gearing JP</v>
        <stp/>
        <stp>##V3_BLP</stp>
        <stp>NMJPLEVR Index</stp>
        <stp>Name</stp>
        <stp>[MSCIWorldSectorsPerformance.xlsx]Factors!R71C4</stp>
        <tr r="D71" s="7"/>
      </tp>
      <tp t="s">
        <v>Momentum L/S SectorNeutr</v>
        <stp/>
        <stp>##V3_BLP</stp>
        <stp>NMRAMMSN Index</stp>
        <stp>Name</stp>
        <stp>[MSCIWorldSectorsPerformance.xlsx]Factors!R10C4</stp>
        <tr r="D10" s="7"/>
      </tp>
      <tp t="s">
        <v>NMRALTGL</v>
        <stp/>
        <stp>##V3_BLP</stp>
        <stp>NMRALTGL Index</stp>
        <stp>Name</stp>
        <stp>[MSCIWorldSectorsPerformance.xlsx]Factors!R21C4</stp>
        <tr r="D21" s="7"/>
      </tp>
      <tp t="s">
        <v>Composite Gearing AP</v>
        <stp/>
        <stp>##V3_BLP</stp>
        <stp>NMAPLEVR Index</stp>
        <stp>Name</stp>
        <stp>[MSCIWorldSectorsPerformance.xlsx]Factors!R92C4</stp>
        <tr r="D92" s="7"/>
      </tp>
      <tp t="s">
        <v>Composite Momentum JP</v>
        <stp/>
        <stp>##V3_BLP</stp>
        <stp>NMJPMMTM Index</stp>
        <stp>Name</stp>
        <stp>[MSCIWorldSectorsPerformance.xlsx]Factors!R73C4</stp>
        <tr r="D73" s="7"/>
      </tp>
      <tp t="s">
        <v>SN Composite Growth Low</v>
        <stp/>
        <stp>##V3_BLP</stp>
        <stp>NMJPGSSN Index</stp>
        <stp>Name</stp>
        <stp>[MSCIWorldSectorsPerformance.xlsx]Factors!R79C4</stp>
        <tr r="D79" s="7"/>
      </tp>
      <tp t="s">
        <v>NMRAGRWL</v>
        <stp/>
        <stp>##V3_BLP</stp>
        <stp>NMRAGRWL Index</stp>
        <stp>Name</stp>
        <stp>[MSCIWorldSectorsPerformance.xlsx]Factors!R19C4</stp>
        <tr r="D19" s="7"/>
      </tp>
      <tp t="s">
        <v>Composite Growth AP</v>
        <stp/>
        <stp>##V3_BLP</stp>
        <stp>NMAPGRWT Index</stp>
        <stp>Name</stp>
        <stp>[MSCIWorldSectorsPerformance.xlsx]Factors!R89C4</stp>
        <tr r="D89" s="7"/>
      </tp>
      <tp t="s">
        <v>NMRALTGS</v>
        <stp/>
        <stp>##V3_BLP</stp>
        <stp>NMRALTGS Index</stp>
        <stp>Name</stp>
        <stp>[MSCIWorldSectorsPerformance.xlsx]Factors!R22C4</stp>
        <tr r="D22" s="7"/>
      </tp>
      <tp>
        <v>2627.69</v>
        <stp/>
        <stp>##V3_BDHV12</stp>
        <stp>F3RETG Index</stp>
        <stp>Px_Last</stp>
        <stp>08/08/2014</stp>
        <stp>08/08/2014</stp>
        <stp>[MSCIWorldSectorsPerformance.xlsx]NMX!R23C18</stp>
        <tr r="R23" s="2"/>
      </tp>
      <tp>
        <v>1205.4100000000001</v>
        <stp/>
        <stp>##V3_BDHV12</stp>
        <stp>F3METL Index</stp>
        <stp>Px_Last</stp>
        <stp>08/08/2014</stp>
        <stp>08/08/2014</stp>
        <stp>[MSCIWorldSectorsPerformance.xlsx]NMX!R37C18</stp>
        <tr r="R37" s="2"/>
      </tp>
      <tp>
        <v>8005.54</v>
        <stp/>
        <stp>##V3_BDHV12</stp>
        <stp>F3AUTO Index</stp>
        <stp>Px_Last</stp>
        <stp>08/08/2014</stp>
        <stp>08/08/2014</stp>
        <stp>[MSCIWorldSectorsPerformance.xlsx]NMX!R35C18</stp>
        <tr r="R35" s="2"/>
      </tp>
      <tp>
        <v>5546.62</v>
        <stp/>
        <stp>##V3_BDHV12</stp>
        <stp>F3HLTH Index</stp>
        <stp>Px_Last</stp>
        <stp>08/08/2014</stp>
        <stp>08/08/2014</stp>
        <stp>[MSCIWorldSectorsPerformance.xlsx]NMX!R18C18</stp>
        <tr r="R18" s="2"/>
      </tp>
    </main>
    <main first="bloomberg.rtd">
      <tp t="s">
        <v>SN Composite Growth High</v>
        <stp/>
        <stp>##V3_BLP</stp>
        <stp>NMJPGLSN Index</stp>
        <stp>Name</stp>
        <stp>[MSCIWorldSectorsPerformance.xlsx]Factors!R78C4</stp>
        <tr r="D78" s="7"/>
      </tp>
      <tp t="s">
        <v>Composite Growth JP</v>
        <stp/>
        <stp>##V3_BLP</stp>
        <stp>NMJPGRWT Index</stp>
        <stp>Name</stp>
        <stp>[MSCIWorldSectorsPerformance.xlsx]Factors!R68C4</stp>
        <tr r="D68" s="7"/>
      </tp>
      <tp>
        <v>80</v>
        <stp/>
        <stp>##V3_BDPV12</stp>
        <stp xml:space="preserve">MXWO0UT Index </stp>
        <stp>Count_INDEX_MEMBERS</stp>
        <stp>[MSCIWorldSectorsPerformance.xlsx]MSCIW!R10C9</stp>
        <tr r="I10" s="1"/>
      </tp>
      <tp>
        <v>76</v>
        <stp/>
        <stp>##V3_BDPV12</stp>
        <stp xml:space="preserve">MXWO0SS Index </stp>
        <stp>Count_INDEX_MEMBERS</stp>
        <stp>[MSCIWorldSectorsPerformance.xlsx]MSCIW!R16C9</stp>
        <tr r="I16" s="1"/>
      </tp>
      <tp t="s">
        <v>CAPX Sale Long</v>
        <stp/>
        <stp>##V3_BLP</stp>
        <stp>NMAACXSL Index</stp>
        <stp>Name</stp>
        <stp>[MSCIWorldSectorsPerformance.xlsx]Factors!R43C4</stp>
        <tr r="D43" s="7"/>
      </tp>
      <tp>
        <v>6313.93</v>
        <stp/>
        <stp>##V3_BDHV12</stp>
        <stp>F3SUPP Index</stp>
        <stp>Px_Last</stp>
        <stp>07/02/2014</stp>
        <stp>07/02/2014</stp>
        <stp>[MSCIWorldSectorsPerformance.xlsx]NMX!R21C19</stp>
        <tr r="S21" s="2"/>
      </tp>
      <tp>
        <v>10345.89</v>
        <stp/>
        <stp>##V3_BDHV12</stp>
        <stp>F3PAPR Index</stp>
        <stp>Px_Last</stp>
        <stp>07/02/2014</stp>
        <stp>07/02/2014</stp>
        <stp>[MSCIWorldSectorsPerformance.xlsx]NMX!R39C19</stp>
        <tr r="S39" s="2"/>
      </tp>
      <tp>
        <v>12979.49</v>
        <stp/>
        <stp>##V3_BDHV12</stp>
        <stp>F3PAPR Index</stp>
        <stp>Px_Last</stp>
        <stp>09/02/2015</stp>
        <stp>09/02/2015</stp>
        <stp>[MSCIWorldSectorsPerformance.xlsx]NMX!R39C14</stp>
        <tr r="N39" s="2"/>
      </tp>
      <tp>
        <v>6704.79</v>
        <stp/>
        <stp>##V3_BDHV12</stp>
        <stp>F3SUPP Index</stp>
        <stp>Px_Last</stp>
        <stp>09/02/2015</stp>
        <stp>09/02/2015</stp>
        <stp>[MSCIWorldSectorsPerformance.xlsx]NMX!R21C14</stp>
        <tr r="N21" s="2"/>
      </tp>
      <tp>
        <v>23542.76</v>
        <stp/>
        <stp>##V3_BDHV12</stp>
        <stp>F3PERC Index</stp>
        <stp>Px_Last</stp>
        <stp>07/11/2014</stp>
        <stp>07/11/2014</stp>
        <stp>[MSCIWorldSectorsPerformance.xlsx]NMX!R12C17</stp>
        <tr r="Q12" s="2"/>
      </tp>
      <tp>
        <v>4611.1400000000003</v>
        <stp/>
        <stp>##V3_BDHV12</stp>
        <stp>F3AERO Index</stp>
        <stp>Px_Last</stp>
        <stp>07/11/2014</stp>
        <stp>07/11/2014</stp>
        <stp>[MSCIWorldSectorsPerformance.xlsx]NMX!R29C17</stp>
        <tr r="Q29" s="2"/>
      </tp>
      <tp>
        <v>12713.47</v>
        <stp/>
        <stp>##V3_BDHV12</stp>
        <stp>F3PHRM Index</stp>
        <stp>Px_Last</stp>
        <stp>07/11/2014</stp>
        <stp>07/11/2014</stp>
        <stp>[MSCIWorldSectorsPerformance.xlsx]NMX!R14C17</stp>
        <tr r="Q14" s="2"/>
      </tp>
      <tp>
        <v>63</v>
        <stp/>
        <stp>##V3_BDPV12</stp>
        <stp xml:space="preserve">MXWO0RT Index </stp>
        <stp>Count_INDEX_MEMBERS</stp>
        <stp>[MSCIWorldSectorsPerformance.xlsx]MSCIW!R28C9</stp>
        <tr r="I28" s="1"/>
      </tp>
      <tp t="s">
        <v>Est Disper Long</v>
        <stp/>
        <stp>##V3_BLP</stp>
        <stp>NMAADPSL Index</stp>
        <stp>Name</stp>
        <stp>[MSCIWorldSectorsPerformance.xlsx]Factors!R45C4</stp>
        <tr r="D45" s="7"/>
      </tp>
      <tp>
        <v>1823.21</v>
        <stp/>
        <stp>##V3_BDHV12</stp>
        <stp>F3INSU Index</stp>
        <stp>Px_Last</stp>
        <stp>07/11/2014</stp>
        <stp>07/11/2014</stp>
        <stp>[MSCIWorldSectorsPerformance.xlsx]NMX!R22C17</stp>
        <tr r="Q22" s="2"/>
      </tp>
      <tp t="s">
        <v>Beta Short</v>
        <stp/>
        <stp>##V3_BLP</stp>
        <stp>NMAABETS Index</stp>
        <stp>Name</stp>
        <stp>[MSCIWorldSectorsPerformance.xlsx]Factors!R40C4</stp>
        <tr r="D40" s="7"/>
      </tp>
      <tp t="s">
        <v>Est Disper Short</v>
        <stp/>
        <stp>##V3_BLP</stp>
        <stp>NMAADPSS Index</stp>
        <stp>Name</stp>
        <stp>[MSCIWorldSectorsPerformance.xlsx]Factors!R46C4</stp>
        <tr r="D46" s="7"/>
      </tp>
      <tp>
        <v>11396.1</v>
        <stp/>
        <stp>##V3_BDHV12</stp>
        <stp>F3PAPR Index</stp>
        <stp>Px_Last</stp>
        <stp>07/11/2014</stp>
        <stp>07/11/2014</stp>
        <stp>[MSCIWorldSectorsPerformance.xlsx]NMX!R39C17</stp>
        <tr r="Q39" s="2"/>
      </tp>
      <tp>
        <v>6279.56</v>
        <stp/>
        <stp>##V3_BDHV12</stp>
        <stp>F3SUPP Index</stp>
        <stp>Px_Last</stp>
        <stp>07/11/2014</stp>
        <stp>07/11/2014</stp>
        <stp>[MSCIWorldSectorsPerformance.xlsx]NMX!R21C17</stp>
        <tr r="Q21" s="2"/>
      </tp>
      <tp>
        <v>5010.13</v>
        <stp/>
        <stp>##V3_BDHV12</stp>
        <stp>F3AERO Index</stp>
        <stp>Px_Last</stp>
        <stp>09/02/2015</stp>
        <stp>09/02/2015</stp>
        <stp>[MSCIWorldSectorsPerformance.xlsx]NMX!R29C14</stp>
        <tr r="N29" s="2"/>
      </tp>
      <tp>
        <v>13362.31</v>
        <stp/>
        <stp>##V3_BDHV12</stp>
        <stp>F3PHRM Index</stp>
        <stp>Px_Last</stp>
        <stp>09/02/2015</stp>
        <stp>09/02/2015</stp>
        <stp>[MSCIWorldSectorsPerformance.xlsx]NMX!R14C14</stp>
        <tr r="N14" s="2"/>
      </tp>
      <tp>
        <v>24155.07</v>
        <stp/>
        <stp>##V3_BDHV12</stp>
        <stp>F3PERC Index</stp>
        <stp>Px_Last</stp>
        <stp>07/02/2014</stp>
        <stp>07/02/2014</stp>
        <stp>[MSCIWorldSectorsPerformance.xlsx]NMX!R12C19</stp>
        <tr r="S12" s="2"/>
      </tp>
      <tp>
        <v>26358.2</v>
        <stp/>
        <stp>##V3_BDHV12</stp>
        <stp>F3PERC Index</stp>
        <stp>Px_Last</stp>
        <stp>09/02/2015</stp>
        <stp>09/02/2015</stp>
        <stp>[MSCIWorldSectorsPerformance.xlsx]NMX!R12C14</stp>
        <tr r="N12" s="2"/>
      </tp>
      <tp>
        <v>12119.84</v>
        <stp/>
        <stp>##V3_BDHV12</stp>
        <stp>F3PHRM Index</stp>
        <stp>Px_Last</stp>
        <stp>07/02/2014</stp>
        <stp>07/02/2014</stp>
        <stp>[MSCIWorldSectorsPerformance.xlsx]NMX!R14C19</stp>
        <tr r="S14" s="2"/>
      </tp>
      <tp>
        <v>5193.0200000000004</v>
        <stp/>
        <stp>##V3_BDHV12</stp>
        <stp>F3AERO Index</stp>
        <stp>Px_Last</stp>
        <stp>07/02/2014</stp>
        <stp>07/02/2014</stp>
        <stp>[MSCIWorldSectorsPerformance.xlsx]NMX!R29C19</stp>
        <tr r="S29" s="2"/>
      </tp>
      <tp t="s">
        <v>NMRADVDL</v>
        <stp/>
        <stp>##V3_BLP</stp>
        <stp>NMRADVDL Index</stp>
        <stp>Name</stp>
        <stp>[MSCIWorldSectorsPerformance.xlsx]Factors!R17C4</stp>
        <tr r="D17" s="7"/>
      </tp>
      <tp>
        <v>1865.68</v>
        <stp/>
        <stp>##V3_BDHV12</stp>
        <stp>F3INSU Index</stp>
        <stp>Px_Last</stp>
        <stp>07/02/2014</stp>
        <stp>07/02/2014</stp>
        <stp>[MSCIWorldSectorsPerformance.xlsx]NMX!R22C19</stp>
        <tr r="S22" s="2"/>
      </tp>
      <tp>
        <v>2033.64</v>
        <stp/>
        <stp>##V3_BDHV12</stp>
        <stp>F3INSU Index</stp>
        <stp>Px_Last</stp>
        <stp>09/02/2015</stp>
        <stp>09/02/2015</stp>
        <stp>[MSCIWorldSectorsPerformance.xlsx]NMX!R22C14</stp>
        <tr r="N22" s="2"/>
      </tp>
      <tp>
        <v>65</v>
        <stp/>
        <stp>##V3_BDPV12</stp>
        <stp xml:space="preserve">MXWO0PB Index </stp>
        <stp>Count_INDEX_MEMBERS</stp>
        <stp>[MSCIWorldSectorsPerformance.xlsx]MSCIW!R29C9</stp>
        <tr r="I29" s="1"/>
      </tp>
      <tp t="s">
        <v>BetaFactor</v>
        <stp/>
        <stp>##V3_BLP</stp>
        <stp>NMAABETF Index</stp>
        <stp>Name</stp>
        <stp>[MSCIWorldSectorsPerformance.xlsx]Factors!R26C4</stp>
        <tr r="D26" s="7"/>
      </tp>
      <tp t="s">
        <v>CAPXSaleFactor</v>
        <stp/>
        <stp>##V3_BLP</stp>
        <stp>NMAACXSF Index</stp>
        <stp>Name</stp>
        <stp>[MSCIWorldSectorsPerformance.xlsx]Factors!R27C4</stp>
        <tr r="D27" s="7"/>
      </tp>
      <tp>
        <v>8676.56</v>
        <stp/>
        <stp>##V3_BDHV12</stp>
        <stp>F3AUTO Index</stp>
        <stp>Px_Last</stp>
        <stp>09/02/2015</stp>
        <stp>09/02/2015</stp>
        <stp>[MSCIWorldSectorsPerformance.xlsx]NMX!R35C14</stp>
        <tr r="N35" s="2"/>
      </tp>
      <tp>
        <v>7101.4</v>
        <stp/>
        <stp>##V3_BDHV12</stp>
        <stp>F3INVC Index</stp>
        <stp>Px_Last</stp>
        <stp>07/11/2014</stp>
        <stp>07/11/2014</stp>
        <stp>[MSCIWorldSectorsPerformance.xlsx]NMX!R20C17</stp>
        <tr r="Q20" s="2"/>
      </tp>
      <tp>
        <v>1782.62</v>
        <stp/>
        <stp>##V3_BDHV12</stp>
        <stp>F3METL Index</stp>
        <stp>Px_Last</stp>
        <stp>09/02/2015</stp>
        <stp>09/02/2015</stp>
        <stp>[MSCIWorldSectorsPerformance.xlsx]NMX!R37C14</stp>
        <tr r="N37" s="2"/>
      </tp>
      <tp>
        <v>14320.07</v>
        <stp/>
        <stp>##V3_BDHV12</stp>
        <stp>F3BEVG Index</stp>
        <stp>Px_Last</stp>
        <stp>07/11/2014</stp>
        <stp>07/11/2014</stp>
        <stp>[MSCIWorldSectorsPerformance.xlsx]NMX!R10C17</stp>
        <tr r="Q10" s="2"/>
      </tp>
      <tp>
        <v>2741.17</v>
        <stp/>
        <stp>##V3_BDHV12</stp>
        <stp>F3RETG Index</stp>
        <stp>Px_Last</stp>
        <stp>07/02/2014</stp>
        <stp>07/02/2014</stp>
        <stp>[MSCIWorldSectorsPerformance.xlsx]NMX!R23C19</stp>
        <tr r="S23" s="2"/>
      </tp>
      <tp>
        <v>6787.32</v>
        <stp/>
        <stp>##V3_BDHV12</stp>
        <stp>F3HLTH Index</stp>
        <stp>Px_Last</stp>
        <stp>09/02/2015</stp>
        <stp>09/02/2015</stp>
        <stp>[MSCIWorldSectorsPerformance.xlsx]NMX!R18C14</stp>
        <tr r="N18" s="2"/>
      </tp>
      <tp>
        <v>2970.63</v>
        <stp/>
        <stp>##V3_BDHV12</stp>
        <stp>F3RETG Index</stp>
        <stp>Px_Last</stp>
        <stp>09/02/2015</stp>
        <stp>09/02/2015</stp>
        <stp>[MSCIWorldSectorsPerformance.xlsx]NMX!R23C14</stp>
        <tr r="N23" s="2"/>
      </tp>
      <tp>
        <v>5123.33</v>
        <stp/>
        <stp>##V3_BDHV12</stp>
        <stp>F3HLTH Index</stp>
        <stp>Px_Last</stp>
        <stp>07/02/2014</stp>
        <stp>07/02/2014</stp>
        <stp>[MSCIWorldSectorsPerformance.xlsx]NMX!R18C19</stp>
        <tr r="S18" s="2"/>
      </tp>
      <tp>
        <v>1083.08</v>
        <stp/>
        <stp>##V3_BDHV12</stp>
        <stp>F3METL Index</stp>
        <stp>Px_Last</stp>
        <stp>07/02/2014</stp>
        <stp>07/02/2014</stp>
        <stp>[MSCIWorldSectorsPerformance.xlsx]NMX!R37C19</stp>
        <tr r="S37" s="2"/>
      </tp>
      <tp>
        <v>9431.76</v>
        <stp/>
        <stp>##V3_BDHV12</stp>
        <stp>F3AUTO Index</stp>
        <stp>Px_Last</stp>
        <stp>07/02/2014</stp>
        <stp>07/02/2014</stp>
        <stp>[MSCIWorldSectorsPerformance.xlsx]NMX!R35C19</stp>
        <tr r="S35" s="2"/>
      </tp>
      <tp t="s">
        <v>EBITDAEV Short</v>
        <stp/>
        <stp>##V3_BLP</stp>
        <stp>NMAAEBTS Index</stp>
        <stp>Name</stp>
        <stp>[MSCIWorldSectorsPerformance.xlsx]Factors!R50C4</stp>
        <tr r="D50" s="7"/>
      </tp>
      <tp t="s">
        <v>EBITDAEVFactor</v>
        <stp/>
        <stp>##V3_BLP</stp>
        <stp>NMAAEBTF Index</stp>
        <stp>Name</stp>
        <stp>[MSCIWorldSectorsPerformance.xlsx]Factors!R30C4</stp>
        <tr r="D30" s="7"/>
      </tp>
      <tp t="s">
        <v>Low Comp Mom</v>
        <stp/>
        <stp>##V3_BLP</stp>
        <stp>NMAPMOMS Index</stp>
        <stp>Name</stp>
        <stp>[MSCIWorldSectorsPerformance.xlsx]Factors!R98C4</stp>
        <tr r="D98" s="7"/>
      </tp>
      <tp>
        <v>6710.69</v>
        <stp/>
        <stp>##V3_BDHV12</stp>
        <stp>F3INVC Index</stp>
        <stp>Px_Last</stp>
        <stp>07/02/2014</stp>
        <stp>07/02/2014</stp>
        <stp>[MSCIWorldSectorsPerformance.xlsx]NMX!R20C19</stp>
        <tr r="S20" s="2"/>
      </tp>
      <tp>
        <v>2728.45</v>
        <stp/>
        <stp>##V3_BDHV12</stp>
        <stp>F3RETG Index</stp>
        <stp>Px_Last</stp>
        <stp>07/11/2014</stp>
        <stp>07/11/2014</stp>
        <stp>[MSCIWorldSectorsPerformance.xlsx]NMX!R23C17</stp>
        <tr r="Q23" s="2"/>
      </tp>
      <tp>
        <v>13188.44</v>
        <stp/>
        <stp>##V3_BDHV12</stp>
        <stp>F3BEVG Index</stp>
        <stp>Px_Last</stp>
        <stp>07/02/2014</stp>
        <stp>07/02/2014</stp>
        <stp>[MSCIWorldSectorsPerformance.xlsx]NMX!R10C19</stp>
        <tr r="S10" s="2"/>
      </tp>
      <tp>
        <v>14568.99</v>
        <stp/>
        <stp>##V3_BDHV12</stp>
        <stp>F3BEVG Index</stp>
        <stp>Px_Last</stp>
        <stp>09/02/2015</stp>
        <stp>09/02/2015</stp>
        <stp>[MSCIWorldSectorsPerformance.xlsx]NMX!R10C14</stp>
        <tr r="N10" s="2"/>
      </tp>
      <tp>
        <v>5998.31</v>
        <stp/>
        <stp>##V3_BDHV12</stp>
        <stp>F3HLTH Index</stp>
        <stp>Px_Last</stp>
        <stp>07/11/2014</stp>
        <stp>07/11/2014</stp>
        <stp>[MSCIWorldSectorsPerformance.xlsx]NMX!R18C17</stp>
        <tr r="Q18" s="2"/>
      </tp>
      <tp>
        <v>7380.71</v>
        <stp/>
        <stp>##V3_BDHV12</stp>
        <stp>F3INVC Index</stp>
        <stp>Px_Last</stp>
        <stp>09/02/2015</stp>
        <stp>09/02/2015</stp>
        <stp>[MSCIWorldSectorsPerformance.xlsx]NMX!R20C14</stp>
        <tr r="N20" s="2"/>
      </tp>
      <tp>
        <v>7500.52</v>
        <stp/>
        <stp>##V3_BDHV12</stp>
        <stp>F3AUTO Index</stp>
        <stp>Px_Last</stp>
        <stp>07/11/2014</stp>
        <stp>07/11/2014</stp>
        <stp>[MSCIWorldSectorsPerformance.xlsx]NMX!R35C17</stp>
        <tr r="Q35" s="2"/>
      </tp>
      <tp>
        <v>1301.73</v>
        <stp/>
        <stp>##V3_BDHV12</stp>
        <stp>F3METL Index</stp>
        <stp>Px_Last</stp>
        <stp>07/11/2014</stp>
        <stp>07/11/2014</stp>
        <stp>[MSCIWorldSectorsPerformance.xlsx]NMX!R37C17</stp>
        <tr r="Q37" s="2"/>
      </tp>
      <tp>
        <v>44</v>
        <stp/>
        <stp>##V3_BDPV12</stp>
        <stp xml:space="preserve">MXWO0TS Index </stp>
        <stp>Count_INDEX_MEMBERS</stp>
        <stp>[MSCIWorldSectorsPerformance.xlsx]MSCIW!R18C9</stp>
        <tr r="I18" s="1"/>
      </tp>
      <tp t="s">
        <v>NMRAGRWS</v>
        <stp/>
        <stp>##V3_BLP</stp>
        <stp>NMRAGRWS Index</stp>
        <stp>Name</stp>
        <stp>[MSCIWorldSectorsPerformance.xlsx]Factors!R20C4</stp>
        <tr r="D20" s="7"/>
      </tp>
      <tp t="s">
        <v>CAPX Sale Short</v>
        <stp/>
        <stp>##V3_BLP</stp>
        <stp>NMAACXSS Index</stp>
        <stp>Name</stp>
        <stp>[MSCIWorldSectorsPerformance.xlsx]Factors!R44C4</stp>
        <tr r="D44" s="7"/>
      </tp>
      <tp>
        <v>172.38</v>
        <stp/>
        <stp>##V3_BDHV12</stp>
        <stp>NMRADVDS Index</stp>
        <stp>Px_Last</stp>
        <stp>30/01/2015</stp>
        <stp>30/01/2015</stp>
        <stp>[MSCIWorldSectorsPerformance.xlsx]Factors!R18C17</stp>
        <stp>Fill=P</stp>
        <stp>Per=cd</stp>
        <tr r="Q18" s="7"/>
      </tp>
      <tp>
        <v>157.41999999999999</v>
        <stp/>
        <stp>##V3_BDHV12</stp>
        <stp>NMRAGRWS Index</stp>
        <stp>Px_Last</stp>
        <stp>30/01/2015</stp>
        <stp>30/01/2015</stp>
        <stp>[MSCIWorldSectorsPerformance.xlsx]Factors!R20C17</stp>
        <stp>Fill=P</stp>
        <stp>Per=cd</stp>
        <tr r="Q20" s="7"/>
      </tp>
      <tp>
        <v>144.31</v>
        <stp/>
        <stp>##V3_BDHV12</stp>
        <stp>NMRADVDL Index</stp>
        <stp>Px_Last</stp>
        <stp>30/01/2015</stp>
        <stp>30/01/2015</stp>
        <stp>[MSCIWorldSectorsPerformance.xlsx]Factors!R17C17</stp>
        <stp>Fill=P</stp>
        <stp>Per=cd</stp>
        <tr r="Q17" s="7"/>
      </tp>
      <tp>
        <v>207.19499999999999</v>
        <stp/>
        <stp>##V3_BDHV12</stp>
        <stp>NMJPMSSN Index</stp>
        <stp>Px_Last</stp>
        <stp>30/01/2015</stp>
        <stp>30/01/2015</stp>
        <stp>[MSCIWorldSectorsPerformance.xlsx]Factors!R87C17</stp>
        <stp>Fill=P</stp>
        <stp>Per=cd</stp>
        <tr r="Q87" s="7"/>
      </tp>
      <tp>
        <v>155.30000000000001</v>
        <stp/>
        <stp>##V3_BDHV12</stp>
        <stp>NMRADVDS Index</stp>
        <stp>Px_Last</stp>
        <stp>07/11/2014</stp>
        <stp>07/11/2014</stp>
        <stp>[MSCIWorldSectorsPerformance.xlsx]Factors!R18C18</stp>
        <tr r="R18" s="7"/>
      </tp>
      <tp>
        <v>155.30000000000001</v>
        <stp/>
        <stp>##V3_BDHV12</stp>
        <stp>NMRADVDS Index</stp>
        <stp>Px_Last</stp>
        <stp>07/11/2014</stp>
        <stp>07/11/2014</stp>
        <stp>[MSCIWorldSectorsPerformance.xlsx]Factors!R18C19</stp>
        <tr r="S18" s="7"/>
      </tp>
      <tp>
        <v>184.52600000000001</v>
        <stp/>
        <stp>##V3_BDHV12</stp>
        <stp>NMJPMLSN Index</stp>
        <stp>Px_Last</stp>
        <stp>30/01/2015</stp>
        <stp>30/01/2015</stp>
        <stp>[MSCIWorldSectorsPerformance.xlsx]Factors!R86C17</stp>
        <stp>Fill=P</stp>
        <stp>Per=cd</stp>
        <tr r="Q86" s="7"/>
      </tp>
      <tp>
        <v>135.08000000000001</v>
        <stp/>
        <stp>##V3_BDHV12</stp>
        <stp>NMRADVDL Index</stp>
        <stp>Px_Last</stp>
        <stp>07/11/2014</stp>
        <stp>07/11/2014</stp>
        <stp>[MSCIWorldSectorsPerformance.xlsx]Factors!R17C18</stp>
        <tr r="R17" s="7"/>
      </tp>
      <tp>
        <v>135.08000000000001</v>
        <stp/>
        <stp>##V3_BDHV12</stp>
        <stp>NMRADVDL Index</stp>
        <stp>Px_Last</stp>
        <stp>07/11/2014</stp>
        <stp>07/11/2014</stp>
        <stp>[MSCIWorldSectorsPerformance.xlsx]Factors!R17C19</stp>
        <tr r="S17" s="7"/>
      </tp>
      <tp>
        <v>98.953999999999994</v>
        <stp/>
        <stp>##V3_BDHV12</stp>
        <stp>NMAPGRWT Index</stp>
        <stp>Px_Last</stp>
        <stp>07/11/2014</stp>
        <stp>07/11/2014</stp>
        <stp>[MSCIWorldSectorsPerformance.xlsx]Factors!R89C18</stp>
        <tr r="R89" s="7"/>
      </tp>
      <tp>
        <v>98.953999999999994</v>
        <stp/>
        <stp>##V3_BDHV12</stp>
        <stp>NMAPGRWT Index</stp>
        <stp>Px_Last</stp>
        <stp>07/11/2014</stp>
        <stp>07/11/2014</stp>
        <stp>[MSCIWorldSectorsPerformance.xlsx]Factors!R89C19</stp>
        <tr r="S89" s="7"/>
      </tp>
      <tp>
        <v>91.337999999999994</v>
        <stp/>
        <stp>##V3_BDHV12</stp>
        <stp>NMAPLEVR Index</stp>
        <stp>Px_Last</stp>
        <stp>30/01/2015</stp>
        <stp>30/01/2015</stp>
        <stp>[MSCIWorldSectorsPerformance.xlsx]Factors!R92C17</stp>
        <stp>Fill=P</stp>
        <stp>Per=cd</stp>
        <tr r="Q92" s="7"/>
      </tp>
      <tp>
        <v>44</v>
        <stp/>
        <stp>##V3_BDPV12</stp>
        <stp xml:space="preserve">MXWO0TC Index </stp>
        <stp>Count_INDEX_MEMBERS</stp>
        <stp>[MSCIWorldSectorsPerformance.xlsx]MSCIW!R7C9</stp>
        <tr r="I7" s="1"/>
      </tp>
      <tp>
        <v>3675</v>
        <stp/>
        <stp>##V3_BDHV12</stp>
        <stp>F3ELTR Index</stp>
        <stp>Px_Last</stp>
        <stp>07/11/2014</stp>
        <stp>07/11/2014</stp>
        <stp>[MSCIWorldSectorsPerformance.xlsx]NMX!R7C17</stp>
        <tr r="Q7" s="2"/>
      </tp>
      <tp>
        <v>104.556</v>
        <stp/>
        <stp>##V3_BDHV12</stp>
        <stp>NMAPQULS Index</stp>
        <stp>Px_Last</stp>
        <stp>09/02/2015</stp>
        <stp>09/02/2015</stp>
        <stp>[MSCIWorldSectorsPerformance.xlsx]Factors!R108C15</stp>
        <tr r="O108" s="7"/>
      </tp>
      <tp>
        <v>101.114</v>
        <stp/>
        <stp>##V3_BDHV12</stp>
        <stp>NMAPSZES Index</stp>
        <stp>Px_Last</stp>
        <stp>09/02/2015</stp>
        <stp>09/02/2015</stp>
        <stp>[MSCIWorldSectorsPerformance.xlsx]Factors!R106C15</stp>
        <tr r="O106" s="7"/>
      </tp>
      <tp>
        <v>107.358</v>
        <stp/>
        <stp>##V3_BDHV12</stp>
        <stp>NMAPRSKS Index</stp>
        <stp>Px_Last</stp>
        <stp>09/02/2015</stp>
        <stp>09/02/2015</stp>
        <stp>[MSCIWorldSectorsPerformance.xlsx]Factors!R100C15</stp>
        <tr r="O100" s="7"/>
      </tp>
      <tp>
        <v>108.28400000000001</v>
        <stp/>
        <stp>##V3_BDHV12</stp>
        <stp>NMAPLVRS Index</stp>
        <stp>Px_Last</stp>
        <stp>09/02/2015</stp>
        <stp>09/02/2015</stp>
        <stp>[MSCIWorldSectorsPerformance.xlsx]Factors!R102C15</stp>
        <tr r="O102" s="7"/>
      </tp>
      <tp>
        <v>103.452</v>
        <stp/>
        <stp>##V3_BDHV12</stp>
        <stp>NMAPGRWS Index</stp>
        <stp>Px_Last</stp>
        <stp>09/02/2015</stp>
        <stp>09/02/2015</stp>
        <stp>[MSCIWorldSectorsPerformance.xlsx]Factors!R104C15</stp>
        <tr r="O104" s="7"/>
      </tp>
      <tp t="e">
        <v>#N/A</v>
        <stp/>
        <stp>##V3_BDHV12</stp>
        <stp xml:space="preserve">MXWO0MD Index </stp>
        <stp>Px_Last</stp>
        <stp>09/01/2015</stp>
        <stp>09/01/2015</stp>
        <stp>[MSCIWorldSectorsPerformance.xlsx]MSCIW!R33C15</stp>
        <stp>Fill=P</stp>
        <stp>Per=cd</stp>
        <tr r="O33" s="1"/>
      </tp>
      <tp t="e">
        <v>#N/A</v>
        <stp/>
        <stp>##V3_BDHV12</stp>
        <stp xml:space="preserve">MXWO0SE Index </stp>
        <stp>Px_Last</stp>
        <stp>09/01/2015</stp>
        <stp>09/01/2015</stp>
        <stp>[MSCIWorldSectorsPerformance.xlsx]MSCIW!R23C15</stp>
        <stp>Fill=P</stp>
        <stp>Per=cd</stp>
        <tr r="O23" s="1"/>
      </tp>
      <tp t="e">
        <v>#N/A</v>
        <stp/>
        <stp>##V3_BDHV12</stp>
        <stp xml:space="preserve">MXWO0FD Index </stp>
        <stp>Px_Last</stp>
        <stp>09/01/2015</stp>
        <stp>09/01/2015</stp>
        <stp>[MSCIWorldSectorsPerformance.xlsx]MSCIW!R32C15</stp>
        <stp>Fill=P</stp>
        <stp>Per=cd</stp>
        <tr r="O32" s="1"/>
      </tp>
      <tp t="s">
        <v>Deutsche Bank CHF Trade Weight</v>
        <stp/>
        <stp>##V3_BLP</stp>
        <stp>TWI SFSP Index</stp>
        <stp>Name</stp>
        <stp>[MSCIWorldSectorsPerformance.xlsx]FX!R8C2</stp>
        <tr r="B8" s="3"/>
      </tp>
      <tp t="e">
        <v>#N/A</v>
        <stp/>
        <stp>##V3_BDHV12</stp>
        <stp xml:space="preserve">MICUHCT Index </stp>
        <stp>Px_Last</stp>
        <stp>09/01/2015</stp>
        <stp>09/01/2015</stp>
        <stp>[MSCIWorldSectorsPerformance.xlsx]MSCIW!R78C15</stp>
        <stp>Fill=P</stp>
        <stp>Per=cd</stp>
        <tr r="O78" s="1"/>
      </tp>
      <tp t="e">
        <v>#N/A</v>
        <stp/>
        <stp>##V3_BDHV12</stp>
        <stp xml:space="preserve">MIGUMAR Index </stp>
        <stp>Px_Last</stp>
        <stp>09/01/2015</stp>
        <stp>09/01/2015</stp>
        <stp>[MSCIWorldSectorsPerformance.xlsx]MSCIW!R55C15</stp>
        <stp>Fill=P</stp>
        <stp>Per=cd</stp>
        <tr r="O55" s="1"/>
      </tp>
      <tp t="e">
        <v>#N/A</v>
        <stp/>
        <stp>##V3_BDHV12</stp>
        <stp xml:space="preserve">MIGUAIR Index </stp>
        <stp>Px_Last</stp>
        <stp>09/01/2015</stp>
        <stp>09/01/2015</stp>
        <stp>[MSCIWorldSectorsPerformance.xlsx]MSCIW!R54C15</stp>
        <stp>Fill=P</stp>
        <stp>Per=cd</stp>
        <tr r="O54" s="1"/>
      </tp>
      <tp t="e">
        <v>#N/A</v>
        <stp/>
        <stp>##V3_BDHV12</stp>
        <stp xml:space="preserve">MIGUBANK Index </stp>
        <stp>Px_Last</stp>
        <stp>09/02/2015</stp>
        <stp>09/02/2015</stp>
        <stp>[MSCIWorldSectorsPerformance.xlsx]MSCIW!R82C14</stp>
        <tr r="N82" s="1"/>
      </tp>
      <tp t="e">
        <v>#N/A</v>
        <stp/>
        <stp>##V3_BDHV12</stp>
        <stp xml:space="preserve">MIGUBANK Index </stp>
        <stp>Px_Last</stp>
        <stp>08/08/2014</stp>
        <stp>08/08/2014</stp>
        <stp>[MSCIWorldSectorsPerformance.xlsx]MSCIW!R82C17</stp>
        <tr r="Q82" s="1"/>
      </tp>
      <tp t="e">
        <v>#N/A</v>
        <stp/>
        <stp>##V3_BDHV12</stp>
        <stp xml:space="preserve">MIGUTOBA Index </stp>
        <stp>Px_Last</stp>
        <stp>06/02/2014</stp>
        <stp>06/02/2014</stp>
        <stp>[MSCIWorldSectorsPerformance.xlsx]MSCIW!R73C18</stp>
        <tr r="R73" s="1"/>
      </tp>
      <tp t="e">
        <v>#N/A</v>
        <stp/>
        <stp>##V3_BDHV12</stp>
        <stp xml:space="preserve">MIGUMACH Index </stp>
        <stp>Px_Last</stp>
        <stp>08/08/2014</stp>
        <stp>08/08/2014</stp>
        <stp>[MSCIWorldSectorsPerformance.xlsx]MSCIW!R50C17</stp>
        <tr r="Q50" s="1"/>
      </tp>
      <tp t="e">
        <v>#N/A</v>
        <stp/>
        <stp>##V3_BDHV12</stp>
        <stp xml:space="preserve">MIGUMACH Index </stp>
        <stp>Px_Last</stp>
        <stp>09/02/2015</stp>
        <stp>09/02/2015</stp>
        <stp>[MSCIWorldSectorsPerformance.xlsx]MSCIW!R50C14</stp>
        <tr r="N50" s="1"/>
      </tp>
      <tp t="e">
        <v>#N/A</v>
        <stp/>
        <stp>##V3_BDHV12</stp>
        <stp xml:space="preserve">MIGUSOFT Index </stp>
        <stp>Px_Last</stp>
        <stp>06/02/2014</stp>
        <stp>06/02/2014</stp>
        <stp>[MSCIWorldSectorsPerformance.xlsx]MSCIW!R92C18</stp>
        <tr r="R92" s="1"/>
      </tp>
      <tp t="e">
        <v>#N/A</v>
        <stp/>
        <stp>##V3_BDHV12</stp>
        <stp xml:space="preserve">MIGUINSU Index </stp>
        <stp>Px_Last</stp>
        <stp>07/11/2014</stp>
        <stp>07/11/2014</stp>
        <stp>[MSCIWorldSectorsPerformance.xlsx]MSCIW!R87C16</stp>
        <tr r="P87" s="1"/>
      </tp>
      <tp t="e">
        <v>#N/A</v>
        <stp/>
        <stp>##V3_BDHV12</stp>
        <stp xml:space="preserve">MXWO0MT Index </stp>
        <stp>Px_Last</stp>
        <stp>07/11/2014</stp>
        <stp>07/11/2014</stp>
        <stp>[MSCIWorldSectorsPerformance.xlsx]MSCIW!R4C16</stp>
        <tr r="P4" s="1"/>
      </tp>
      <tp t="e">
        <v>#N/A</v>
        <stp/>
        <stp>##V3_BDHV12</stp>
        <stp xml:space="preserve">MXWO0IN Index </stp>
        <stp>Px_Last</stp>
        <stp>07/11/2014</stp>
        <stp>07/11/2014</stp>
        <stp>[MSCIWorldSectorsPerformance.xlsx]MSCIW!R8C16</stp>
        <tr r="P8" s="1"/>
      </tp>
      <tp t="e">
        <v>#N/A</v>
        <stp/>
        <stp>##V3_BDHV12</stp>
        <stp xml:space="preserve">MXWO0IT Index </stp>
        <stp>Px_Last</stp>
        <stp>07/11/2014</stp>
        <stp>07/11/2014</stp>
        <stp>[MSCIWorldSectorsPerformance.xlsx]MSCIW!R5C16</stp>
        <tr r="P5" s="1"/>
      </tp>
      <tp t="e">
        <v>#N/A</v>
        <stp/>
        <stp>##V3_BDHV12</stp>
        <stp xml:space="preserve">MXWO0EN Index </stp>
        <stp>Px_Last</stp>
        <stp>07/11/2014</stp>
        <stp>07/11/2014</stp>
        <stp>[MSCIWorldSectorsPerformance.xlsx]MSCIW!R6C16</stp>
        <tr r="P6" s="1"/>
      </tp>
      <tp t="e">
        <v>#N/A</v>
        <stp/>
        <stp>##V3_BDHV12</stp>
        <stp xml:space="preserve">MXWO0CS Index </stp>
        <stp>Px_Last</stp>
        <stp>07/11/2014</stp>
        <stp>07/11/2014</stp>
        <stp>[MSCIWorldSectorsPerformance.xlsx]MSCIW!R9C16</stp>
        <tr r="P9" s="1"/>
      </tp>
      <tp>
        <v>5</v>
        <stp/>
        <stp>##V3_BDPV12</stp>
        <stp>F3BEVG Index</stp>
        <stp>Count_INDEX_MEMBERS</stp>
        <stp>[MSCIWorldSectorsPerformance.xlsx]NMX!R10C9</stp>
        <tr r="I10" s="2"/>
      </tp>
      <tp t="e">
        <v>#N/A</v>
        <stp/>
        <stp>##V3_BDHV12</stp>
        <stp xml:space="preserve">MXWO0TC Index </stp>
        <stp>Px_Last</stp>
        <stp>07/11/2014</stp>
        <stp>07/11/2014</stp>
        <stp>[MSCIWorldSectorsPerformance.xlsx]MSCIW!R7C16</stp>
        <tr r="P7" s="1"/>
      </tp>
      <tp t="e">
        <v>#N/A</v>
        <stp/>
        <stp>##V3_BDHV12</stp>
        <stp xml:space="preserve">MIGUHOTE Index </stp>
        <stp>Px_Last</stp>
        <stp>06/02/2014</stp>
        <stp>06/02/2014</stp>
        <stp>[MSCIWorldSectorsPerformance.xlsx]MSCIW!R63C18</stp>
        <tr r="R63" s="1"/>
      </tp>
      <tp>
        <v>121.13500000000001</v>
        <stp/>
        <stp>##V3_BDHV12</stp>
        <stp>NMAPMMTM Index</stp>
        <stp>Px_Last</stp>
        <stp>07/02/2014</stp>
        <stp>07/02/2014</stp>
        <stp>[MSCIWorldSectorsPerformance.xlsx]Factors!R94C20</stp>
        <tr r="T94" s="7"/>
      </tp>
      <tp>
        <v>154.35</v>
        <stp/>
        <stp>##V3_BDHV12</stp>
        <stp>NMRALTGS Index</stp>
        <stp>Px_Last</stp>
        <stp>09/02/2015</stp>
        <stp>09/02/2015</stp>
        <stp>[MSCIWorldSectorsPerformance.xlsx]Factors!R22C15</stp>
        <tr r="O22" s="7"/>
      </tp>
      <tp>
        <v>206.03</v>
        <stp/>
        <stp>##V3_BDHV12</stp>
        <stp>NMAAEBTS Index</stp>
        <stp>Px_Last</stp>
        <stp>09/02/2015</stp>
        <stp>09/02/2015</stp>
        <stp>[MSCIWorldSectorsPerformance.xlsx]Factors!R50C15</stp>
        <tr r="O50" s="7"/>
      </tp>
      <tp>
        <v>191.08</v>
        <stp/>
        <stp>##V3_BDHV12</stp>
        <stp>NMAABETS Index</stp>
        <stp>Px_Last</stp>
        <stp>09/02/2015</stp>
        <stp>09/02/2015</stp>
        <stp>[MSCIWorldSectorsPerformance.xlsx]Factors!R40C15</stp>
        <tr r="O40" s="7"/>
      </tp>
      <tp>
        <v>171.93</v>
        <stp/>
        <stp>##V3_BDHV12</stp>
        <stp>NMRA3YGS Index</stp>
        <stp>Px_Last</stp>
        <stp>09/02/2015</stp>
        <stp>09/02/2015</stp>
        <stp>[MSCIWorldSectorsPerformance.xlsx]Factors!R24C15</stp>
        <tr r="O24" s="7"/>
      </tp>
      <tp>
        <v>128.108</v>
        <stp/>
        <stp>##V3_BDHV12</stp>
        <stp>NMAPMMTM Index</stp>
        <stp>Px_Last</stp>
        <stp>09/02/2015</stp>
        <stp>09/02/2015</stp>
        <stp>[MSCIWorldSectorsPerformance.xlsx]Factors!R94C15</stp>
        <tr r="O94" s="7"/>
      </tp>
      <tp>
        <v>160.76</v>
        <stp/>
        <stp>##V3_BDHV12</stp>
        <stp>NMRAPRES Index</stp>
        <stp>Px_Last</stp>
        <stp>07/11/2014</stp>
        <stp>07/11/2014</stp>
        <stp>[MSCIWorldSectorsPerformance.xlsx]Factors!R14C18</stp>
        <tr r="R14" s="7"/>
      </tp>
      <tp>
        <v>160.76</v>
        <stp/>
        <stp>##V3_BDHV12</stp>
        <stp>NMRAPRES Index</stp>
        <stp>Px_Last</stp>
        <stp>07/11/2014</stp>
        <stp>07/11/2014</stp>
        <stp>[MSCIWorldSectorsPerformance.xlsx]Factors!R14C19</stp>
        <tr r="S14" s="7"/>
      </tp>
      <tp>
        <v>190.82</v>
        <stp/>
        <stp>##V3_BDHV12</stp>
        <stp>NMAARDVS Index</stp>
        <stp>Px_Last</stp>
        <stp>07/11/2014</stp>
        <stp>07/11/2014</stp>
        <stp>[MSCIWorldSectorsPerformance.xlsx]Factors!R58C18</stp>
        <tr r="R58" s="7"/>
      </tp>
      <tp>
        <v>190.82</v>
        <stp/>
        <stp>##V3_BDHV12</stp>
        <stp>NMAARDVS Index</stp>
        <stp>Px_Last</stp>
        <stp>07/11/2014</stp>
        <stp>07/11/2014</stp>
        <stp>[MSCIWorldSectorsPerformance.xlsx]Factors!R58C19</stp>
        <tr r="S58" s="7"/>
      </tp>
      <tp>
        <v>202.71</v>
        <stp/>
        <stp>##V3_BDHV12</stp>
        <stp>NMAAREVS Index</stp>
        <stp>Px_Last</stp>
        <stp>07/11/2014</stp>
        <stp>07/11/2014</stp>
        <stp>[MSCIWorldSectorsPerformance.xlsx]Factors!R60C19</stp>
        <tr r="S60" s="7"/>
      </tp>
      <tp>
        <v>202.71</v>
        <stp/>
        <stp>##V3_BDHV12</stp>
        <stp>NMAAREVS Index</stp>
        <stp>Px_Last</stp>
        <stp>07/11/2014</stp>
        <stp>07/11/2014</stp>
        <stp>[MSCIWorldSectorsPerformance.xlsx]Factors!R60C18</stp>
        <tr r="R60" s="7"/>
      </tp>
      <tp>
        <v>202.53</v>
        <stp/>
        <stp>##V3_BDHV12</stp>
        <stp>NMAAEBTS Index</stp>
        <stp>Px_Last</stp>
        <stp>07/02/2014</stp>
        <stp>07/02/2014</stp>
        <stp>[MSCIWorldSectorsPerformance.xlsx]Factors!R50C20</stp>
        <tr r="T50" s="7"/>
      </tp>
      <tp>
        <v>168.63</v>
        <stp/>
        <stp>##V3_BDHV12</stp>
        <stp>NMAABETS Index</stp>
        <stp>Px_Last</stp>
        <stp>07/02/2014</stp>
        <stp>07/02/2014</stp>
        <stp>[MSCIWorldSectorsPerformance.xlsx]Factors!R40C20</stp>
        <tr r="T40" s="7"/>
      </tp>
      <tp>
        <v>131.88999999999999</v>
        <stp/>
        <stp>##V3_BDHV12</stp>
        <stp>NMRALTGS Index</stp>
        <stp>Px_Last</stp>
        <stp>07/02/2014</stp>
        <stp>07/02/2014</stp>
        <stp>[MSCIWorldSectorsPerformance.xlsx]Factors!R22C20</stp>
        <tr r="T22" s="7"/>
      </tp>
      <tp>
        <v>148.47999999999999</v>
        <stp/>
        <stp>##V3_BDHV12</stp>
        <stp>NMRA3YGS Index</stp>
        <stp>Px_Last</stp>
        <stp>07/02/2014</stp>
        <stp>07/02/2014</stp>
        <stp>[MSCIWorldSectorsPerformance.xlsx]Factors!R24C20</stp>
        <tr r="T24" s="7"/>
      </tp>
      <tp>
        <v>242.68</v>
        <stp/>
        <stp>##V3_BDHV12</stp>
        <stp>NMAARDVL Index</stp>
        <stp>Px_Last</stp>
        <stp>07/11/2014</stp>
        <stp>07/11/2014</stp>
        <stp>[MSCIWorldSectorsPerformance.xlsx]Factors!R34C18</stp>
        <tr r="R34" s="7"/>
      </tp>
      <tp>
        <v>180.86</v>
        <stp/>
        <stp>##V3_BDHV12</stp>
        <stp>NMAAREVL Index</stp>
        <stp>Px_Last</stp>
        <stp>07/11/2014</stp>
        <stp>07/11/2014</stp>
        <stp>[MSCIWorldSectorsPerformance.xlsx]Factors!R35C18</stp>
        <tr r="R35" s="7"/>
      </tp>
      <tp>
        <v>143.18</v>
        <stp/>
        <stp>##V3_BDHV12</stp>
        <stp>NMRAPREL Index</stp>
        <stp>Px_Last</stp>
        <stp>07/11/2014</stp>
        <stp>07/11/2014</stp>
        <stp>[MSCIWorldSectorsPerformance.xlsx]Factors!R13C18</stp>
        <tr r="R13" s="7"/>
      </tp>
      <tp>
        <v>242.68</v>
        <stp/>
        <stp>##V3_BDHV12</stp>
        <stp>NMAARDVL Index</stp>
        <stp>Px_Last</stp>
        <stp>07/11/2014</stp>
        <stp>07/11/2014</stp>
        <stp>[MSCIWorldSectorsPerformance.xlsx]Factors!R34C19</stp>
        <tr r="S34" s="7"/>
      </tp>
      <tp>
        <v>180.86</v>
        <stp/>
        <stp>##V3_BDHV12</stp>
        <stp>NMAAREVL Index</stp>
        <stp>Px_Last</stp>
        <stp>07/11/2014</stp>
        <stp>07/11/2014</stp>
        <stp>[MSCIWorldSectorsPerformance.xlsx]Factors!R35C19</stp>
        <tr r="S35" s="7"/>
      </tp>
      <tp>
        <v>143.18</v>
        <stp/>
        <stp>##V3_BDHV12</stp>
        <stp>NMRAPREL Index</stp>
        <stp>Px_Last</stp>
        <stp>07/11/2014</stp>
        <stp>07/11/2014</stp>
        <stp>[MSCIWorldSectorsPerformance.xlsx]Factors!R13C19</stp>
        <tr r="S13" s="7"/>
      </tp>
      <tp>
        <v>242.68</v>
        <stp/>
        <stp>##V3_BDHV12</stp>
        <stp>NMAARDVL Index</stp>
        <stp>Px_Last</stp>
        <stp>07/11/2014</stp>
        <stp>07/11/2014</stp>
        <stp>[MSCIWorldSectorsPerformance.xlsx]Factors!R57C18</stp>
        <tr r="R57" s="7"/>
      </tp>
      <tp>
        <v>180.86</v>
        <stp/>
        <stp>##V3_BDHV12</stp>
        <stp>NMAAREVL Index</stp>
        <stp>Px_Last</stp>
        <stp>07/11/2014</stp>
        <stp>07/11/2014</stp>
        <stp>[MSCIWorldSectorsPerformance.xlsx]Factors!R59C18</stp>
        <tr r="R59" s="7"/>
      </tp>
      <tp>
        <v>242.68</v>
        <stp/>
        <stp>##V3_BDHV12</stp>
        <stp>NMAARDVL Index</stp>
        <stp>Px_Last</stp>
        <stp>07/11/2014</stp>
        <stp>07/11/2014</stp>
        <stp>[MSCIWorldSectorsPerformance.xlsx]Factors!R57C19</stp>
        <tr r="S57" s="7"/>
      </tp>
      <tp>
        <v>180.86</v>
        <stp/>
        <stp>##V3_BDHV12</stp>
        <stp>NMAAREVL Index</stp>
        <stp>Px_Last</stp>
        <stp>07/11/2014</stp>
        <stp>07/11/2014</stp>
        <stp>[MSCIWorldSectorsPerformance.xlsx]Factors!R59C19</stp>
        <tr r="S59" s="7"/>
      </tp>
      <tp>
        <v>177.67</v>
        <stp/>
        <stp>##V3_BDHV12</stp>
        <stp>NMAAEBTL Index</stp>
        <stp>Px_Last</stp>
        <stp>07/02/2014</stp>
        <stp>07/02/2014</stp>
        <stp>[MSCIWorldSectorsPerformance.xlsx]Factors!R49C20</stp>
        <tr r="T49" s="7"/>
      </tp>
      <tp>
        <v>190.21</v>
        <stp/>
        <stp>##V3_BDHV12</stp>
        <stp>NMAABETL Index</stp>
        <stp>Px_Last</stp>
        <stp>07/02/2014</stp>
        <stp>07/02/2014</stp>
        <stp>[MSCIWorldSectorsPerformance.xlsx]Factors!R39C20</stp>
        <tr r="T39" s="7"/>
      </tp>
      <tp>
        <v>164.72</v>
        <stp/>
        <stp>##V3_BDHV12</stp>
        <stp>NMRALTGL Index</stp>
        <stp>Px_Last</stp>
        <stp>07/02/2014</stp>
        <stp>07/02/2014</stp>
        <stp>[MSCIWorldSectorsPerformance.xlsx]Factors!R21C20</stp>
        <tr r="T21" s="7"/>
      </tp>
      <tp>
        <v>156.30000000000001</v>
        <stp/>
        <stp>##V3_BDHV12</stp>
        <stp>NMRA3YGL Index</stp>
        <stp>Px_Last</stp>
        <stp>07/02/2014</stp>
        <stp>07/02/2014</stp>
        <stp>[MSCIWorldSectorsPerformance.xlsx]Factors!R23C20</stp>
        <tr r="T23" s="7"/>
      </tp>
      <tp>
        <v>113.334</v>
        <stp/>
        <stp>##V3_BDHV12</stp>
        <stp>NMAPMOML Index</stp>
        <stp>Px_Last</stp>
        <stp>30/01/2015</stp>
        <stp>30/01/2015</stp>
        <stp>[MSCIWorldSectorsPerformance.xlsx]Factors!R97C17</stp>
        <stp>Fill=P</stp>
        <stp>Per=cd</stp>
        <tr r="Q97" s="7"/>
      </tp>
      <tp>
        <v>128.88800000000001</v>
        <stp/>
        <stp>##V3_BDHV12</stp>
        <stp>NMAPMMTM Index</stp>
        <stp>Px_Last</stp>
        <stp>30/01/2015</stp>
        <stp>30/01/2015</stp>
        <stp>[MSCIWorldSectorsPerformance.xlsx]Factors!R94C17</stp>
        <stp>Fill=P</stp>
        <stp>Per=cd</stp>
        <tr r="Q94" s="7"/>
      </tp>
      <tp>
        <v>105.83</v>
        <stp/>
        <stp>##V3_BDHV12</stp>
        <stp>NMAABETF Index</stp>
        <stp>Px_Last</stp>
        <stp>09/02/2015</stp>
        <stp>09/02/2015</stp>
        <stp>[MSCIWorldSectorsPerformance.xlsx]Factors!R26C15</stp>
        <tr r="O26" s="7"/>
      </tp>
      <tp>
        <v>86.02</v>
        <stp/>
        <stp>##V3_BDHV12</stp>
        <stp>NMAAEBTF Index</stp>
        <stp>Px_Last</stp>
        <stp>09/02/2015</stp>
        <stp>09/02/2015</stp>
        <stp>[MSCIWorldSectorsPerformance.xlsx]Factors!R30C15</stp>
        <tr r="O30" s="7"/>
      </tp>
      <tp>
        <v>104.818</v>
        <stp/>
        <stp>##V3_BDHV12</stp>
        <stp>NMRAMMSN Index</stp>
        <stp>Px_Last</stp>
        <stp>09/01/2015</stp>
        <stp>09/01/2015</stp>
        <stp>[MSCIWorldSectorsPerformance.xlsx]Factors!R10C16</stp>
        <stp>Fill=P</stp>
        <stp>Per=cd</stp>
        <tr r="P10" s="7"/>
      </tp>
      <tp>
        <v>119.87</v>
        <stp/>
        <stp>##V3_BDHV12</stp>
        <stp>NMAABETF Index</stp>
        <stp>Px_Last</stp>
        <stp>07/02/2014</stp>
        <stp>07/02/2014</stp>
        <stp>[MSCIWorldSectorsPerformance.xlsx]Factors!R26C20</stp>
        <tr r="T26" s="7"/>
      </tp>
      <tp>
        <v>84.21</v>
        <stp/>
        <stp>##V3_BDHV12</stp>
        <stp>NMAAEBTF Index</stp>
        <stp>Px_Last</stp>
        <stp>07/02/2014</stp>
        <stp>07/02/2014</stp>
        <stp>[MSCIWorldSectorsPerformance.xlsx]Factors!R30C20</stp>
        <tr r="T30" s="7"/>
      </tp>
      <tp>
        <v>176.65</v>
        <stp/>
        <stp>##V3_BDHV12</stp>
        <stp>NMRALTGL Index</stp>
        <stp>Px_Last</stp>
        <stp>09/02/2015</stp>
        <stp>09/02/2015</stp>
        <stp>[MSCIWorldSectorsPerformance.xlsx]Factors!R21C15</stp>
        <tr r="O21" s="7"/>
      </tp>
      <tp>
        <v>188.8</v>
        <stp/>
        <stp>##V3_BDHV12</stp>
        <stp>NMAAEBTL Index</stp>
        <stp>Px_Last</stp>
        <stp>09/02/2015</stp>
        <stp>09/02/2015</stp>
        <stp>[MSCIWorldSectorsPerformance.xlsx]Factors!R49C15</stp>
        <tr r="O49" s="7"/>
      </tp>
      <tp>
        <v>189.73</v>
        <stp/>
        <stp>##V3_BDHV12</stp>
        <stp>NMAABETL Index</stp>
        <stp>Px_Last</stp>
        <stp>09/02/2015</stp>
        <stp>09/02/2015</stp>
        <stp>[MSCIWorldSectorsPerformance.xlsx]Factors!R39C15</stp>
        <tr r="O39" s="7"/>
      </tp>
      <tp>
        <v>167.96</v>
        <stp/>
        <stp>##V3_BDHV12</stp>
        <stp>NMRA3YGL Index</stp>
        <stp>Px_Last</stp>
        <stp>09/02/2015</stp>
        <stp>09/02/2015</stp>
        <stp>[MSCIWorldSectorsPerformance.xlsx]Factors!R23C15</stp>
        <tr r="O23" s="7"/>
      </tp>
      <tp>
        <v>87.933999999999997</v>
        <stp/>
        <stp>##V3_BDHV12</stp>
        <stp>NMAPMOMS Index</stp>
        <stp>Px_Last</stp>
        <stp>30/01/2015</stp>
        <stp>30/01/2015</stp>
        <stp>[MSCIWorldSectorsPerformance.xlsx]Factors!R98C17</stp>
        <stp>Fill=P</stp>
        <stp>Per=cd</stp>
        <tr r="Q98" s="7"/>
      </tp>
      <tp>
        <v>92.138999999999996</v>
        <stp/>
        <stp>##V3_BDHV12</stp>
        <stp>NMAPLEVR Index</stp>
        <stp>Px_Last</stp>
        <stp>07/11/2014</stp>
        <stp>07/11/2014</stp>
        <stp>[MSCIWorldSectorsPerformance.xlsx]Factors!R92C18</stp>
        <tr r="R92" s="7"/>
      </tp>
      <tp>
        <v>92.138999999999996</v>
        <stp/>
        <stp>##V3_BDHV12</stp>
        <stp>NMAPLEVR Index</stp>
        <stp>Px_Last</stp>
        <stp>07/11/2014</stp>
        <stp>07/11/2014</stp>
        <stp>[MSCIWorldSectorsPerformance.xlsx]Factors!R92C19</stp>
        <tr r="S92" s="7"/>
      </tp>
      <tp>
        <v>3713.5</v>
        <stp/>
        <stp>##V3_BDHV12</stp>
        <stp>F3ELTR Index</stp>
        <stp>Px_Last</stp>
        <stp>08/08/2014</stp>
        <stp>08/08/2014</stp>
        <stp>[MSCIWorldSectorsPerformance.xlsx]NMX!R7C18</stp>
        <tr r="R7" s="2"/>
      </tp>
      <tp t="s">
        <v>Comp High Growth</v>
        <stp/>
        <stp>##V3_BLP</stp>
        <stp>NMAPGRWL Index</stp>
        <stp>Name</stp>
        <stp>[MSCIWorldSectorsPerformance.xlsx]Factors!R103C4</stp>
        <tr r="D103" s="7"/>
      </tp>
      <tp>
        <v>3928.39</v>
        <stp/>
        <stp>##V3_BDHV12</stp>
        <stp>F3ELTR Index</stp>
        <stp>Px_Last</stp>
        <stp>09/02/2015</stp>
        <stp>09/02/2015</stp>
        <stp>[MSCIWorldSectorsPerformance.xlsx]NMX!R7C14</stp>
        <tr r="N7" s="2"/>
      </tp>
      <tp>
        <v>4311.46</v>
        <stp/>
        <stp>##V3_BDHV12</stp>
        <stp>F3ELTR Index</stp>
        <stp>Px_Last</stp>
        <stp>07/02/2014</stp>
        <stp>07/02/2014</stp>
        <stp>[MSCIWorldSectorsPerformance.xlsx]NMX!R7C19</stp>
        <tr r="S7" s="2"/>
      </tp>
      <tp>
        <v>113</v>
        <stp/>
        <stp>##V3_BDPV12</stp>
        <stp xml:space="preserve">MXWO0EN Index </stp>
        <stp>Count_INDEX_MEMBERS</stp>
        <stp>[MSCIWorldSectorsPerformance.xlsx]MSCIW!R6C9</stp>
        <tr r="I6" s="1"/>
      </tp>
      <tp t="e">
        <v>#N/A</v>
        <stp/>
        <stp>##V3_BDHV12</stp>
        <stp xml:space="preserve">MXWO0RE Index </stp>
        <stp>Px_Last</stp>
        <stp>09/01/2015</stp>
        <stp>09/01/2015</stp>
        <stp>[MSCIWorldSectorsPerformance.xlsx]MSCIW!R34C15</stp>
        <stp>Fill=P</stp>
        <stp>Per=cd</stp>
        <tr r="O34" s="1"/>
      </tp>
      <tp t="e">
        <v>#N/A</v>
        <stp/>
        <stp>##V3_BDHV12</stp>
        <stp xml:space="preserve">MXWO0EG Index </stp>
        <stp>Px_Last</stp>
        <stp>09/01/2015</stp>
        <stp>09/01/2015</stp>
        <stp>[MSCIWorldSectorsPerformance.xlsx]MSCIW!R17C15</stp>
        <stp>Fill=P</stp>
        <stp>Per=cd</stp>
        <tr r="O17" s="1"/>
      </tp>
      <tp t="e">
        <v>#N/A</v>
        <stp/>
        <stp>##V3_BDHV12</stp>
        <stp xml:space="preserve">MIGUHOTE Index </stp>
        <stp>Px_Last</stp>
        <stp>09/01/2015</stp>
        <stp>09/01/2015</stp>
        <stp>[MSCIWorldSectorsPerformance.xlsx]MSCIW!R63C15</stp>
        <stp>Fill=P</stp>
        <stp>Per=cd</stp>
        <tr r="O63" s="1"/>
      </tp>
      <tp t="e">
        <v>#N/A</v>
        <stp/>
        <stp>##V3_BDHV12</stp>
        <stp xml:space="preserve">MIGUCENG Index </stp>
        <stp>Px_Last</stp>
        <stp>09/01/2015</stp>
        <stp>09/01/2015</stp>
        <stp>[MSCIWorldSectorsPerformance.xlsx]MSCIW!R47C15</stp>
        <stp>Fill=P</stp>
        <stp>Per=cd</stp>
        <tr r="O47" s="1"/>
      </tp>
      <tp t="e">
        <v>#N/A</v>
        <stp/>
        <stp>##V3_BDHV12</stp>
        <stp xml:space="preserve">MIGUBANK Index </stp>
        <stp>Px_Last</stp>
        <stp>09/01/2015</stp>
        <stp>09/01/2015</stp>
        <stp>[MSCIWorldSectorsPerformance.xlsx]MSCIW!R82C15</stp>
        <stp>Fill=P</stp>
        <stp>Per=cd</stp>
        <tr r="O82" s="1"/>
      </tp>
      <tp t="s">
        <v>Deutsche Bank AUDUSD Trade Wei</v>
        <stp/>
        <stp>##V3_BLP</stp>
        <stp>TWI ADSP Index</stp>
        <stp>Name</stp>
        <stp>[MSCIWorldSectorsPerformance.xlsx]FX!R9C2</stp>
        <tr r="B9" s="3"/>
      </tp>
      <tp t="e">
        <v>#N/A</v>
        <stp/>
        <stp>##V3_BDHV12</stp>
        <stp xml:space="preserve">MIGUTRIF Index </stp>
        <stp>Px_Last</stp>
        <stp>09/01/2015</stp>
        <stp>09/01/2015</stp>
        <stp>[MSCIWorldSectorsPerformance.xlsx]MSCIW!R57C15</stp>
        <stp>Fill=P</stp>
        <stp>Per=cd</stp>
        <tr r="O57" s="1"/>
      </tp>
      <tp t="e">
        <v>#N/A</v>
        <stp/>
        <stp>##V3_BDHV12</stp>
        <stp xml:space="preserve">MIGUTOBA Index </stp>
        <stp>Px_Last</stp>
        <stp>07/11/2014</stp>
        <stp>07/11/2014</stp>
        <stp>[MSCIWorldSectorsPerformance.xlsx]MSCIW!R73C16</stp>
        <tr r="P73" s="1"/>
      </tp>
      <tp t="e">
        <v>#N/A</v>
        <stp/>
        <stp>##V3_BDHV12</stp>
        <stp xml:space="preserve">MIGUSOFT Index </stp>
        <stp>Px_Last</stp>
        <stp>07/11/2014</stp>
        <stp>07/11/2014</stp>
        <stp>[MSCIWorldSectorsPerformance.xlsx]MSCIW!R92C16</stp>
        <tr r="P92" s="1"/>
      </tp>
      <tp t="e">
        <v>#N/A</v>
        <stp/>
        <stp>##V3_BDHV12</stp>
        <stp xml:space="preserve">MIGUINSU Index </stp>
        <stp>Px_Last</stp>
        <stp>06/02/2014</stp>
        <stp>06/02/2014</stp>
        <stp>[MSCIWorldSectorsPerformance.xlsx]MSCIW!R87C18</stp>
        <tr r="R87" s="1"/>
      </tp>
      <tp>
        <v>7</v>
        <stp/>
        <stp>##V3_BDPV12</stp>
        <stp>F3AERO Index</stp>
        <stp>Count_INDEX_MEMBERS</stp>
        <stp>[MSCIWorldSectorsPerformance.xlsx]NMX!R29C9</stp>
        <tr r="I29" s="2"/>
      </tp>
      <tp t="e">
        <v>#N/A</v>
        <stp/>
        <stp>##V3_BDHV12</stp>
        <stp xml:space="preserve">MIGUHOTE Index </stp>
        <stp>Px_Last</stp>
        <stp>07/11/2014</stp>
        <stp>07/11/2014</stp>
        <stp>[MSCIWorldSectorsPerformance.xlsx]MSCIW!R63C16</stp>
        <tr r="P63" s="1"/>
      </tp>
      <tp>
        <v>101.437</v>
        <stp/>
        <stp>##V3_BDHV12</stp>
        <stp>NMAPGRWT Index</stp>
        <stp>Px_Last</stp>
        <stp>09/01/2015</stp>
        <stp>09/01/2015</stp>
        <stp>[MSCIWorldSectorsPerformance.xlsx]Factors!R89C16</stp>
        <stp>Fill=P</stp>
        <stp>Per=cd</stp>
        <tr r="P89" s="7"/>
      </tp>
      <tp>
        <v>139.71</v>
        <stp/>
        <stp>##V3_BDHV12</stp>
        <stp>NMAACXSL Index</stp>
        <stp>Px_Last</stp>
        <stp>30/01/2015</stp>
        <stp>30/01/2015</stp>
        <stp>[MSCIWorldSectorsPerformance.xlsx]Factors!R43C17</stp>
        <stp>Fill=P</stp>
        <stp>Per=cd</stp>
        <tr r="Q43" s="7"/>
      </tp>
      <tp>
        <v>172.73</v>
        <stp/>
        <stp>##V3_BDHV12</stp>
        <stp>NMRADVDS Index</stp>
        <stp>Px_Last</stp>
        <stp>09/02/2015</stp>
        <stp>09/02/2015</stp>
        <stp>[MSCIWorldSectorsPerformance.xlsx]Factors!R18C15</stp>
        <tr r="O18" s="7"/>
      </tp>
      <tp>
        <v>121.99</v>
        <stp/>
        <stp>##V3_BDHV12</stp>
        <stp>NMAAMCF Index</stp>
        <stp>Px_Last</stp>
        <stp>30/01/2015</stp>
        <stp>30/01/2015</stp>
        <stp>[MSCIWorldSectorsPerformance.xlsx]Factors!R32C17</stp>
        <stp>Fill=P</stp>
        <stp>Per=cd</stp>
        <tr r="Q32" s="7"/>
      </tp>
      <tp>
        <v>179.98</v>
        <stp/>
        <stp>##V3_BDHV12</stp>
        <stp>NMAACXSS Index</stp>
        <stp>Px_Last</stp>
        <stp>30/01/2015</stp>
        <stp>30/01/2015</stp>
        <stp>[MSCIWorldSectorsPerformance.xlsx]Factors!R44C17</stp>
        <stp>Fill=P</stp>
        <stp>Per=cd</stp>
        <tr r="Q44" s="7"/>
      </tp>
      <tp>
        <v>157.22999999999999</v>
        <stp/>
        <stp>##V3_BDHV12</stp>
        <stp>NMRADVDS Index</stp>
        <stp>Px_Last</stp>
        <stp>07/02/2014</stp>
        <stp>07/02/2014</stp>
        <stp>[MSCIWorldSectorsPerformance.xlsx]Factors!R18C20</stp>
        <tr r="T18" s="7"/>
      </tp>
      <tp>
        <v>81.86</v>
        <stp/>
        <stp>##V3_BDHV12</stp>
        <stp>NMAAEPF Index</stp>
        <stp>Px_Last</stp>
        <stp>30/01/2015</stp>
        <stp>30/01/2015</stp>
        <stp>[MSCIWorldSectorsPerformance.xlsx]Factors!R31C17</stp>
        <stp>Fill=P</stp>
        <stp>Per=cd</stp>
        <tr r="Q31" s="7"/>
      </tp>
      <tp>
        <v>128.1</v>
        <stp/>
        <stp>##V3_BDHV12</stp>
        <stp>NMRADVDL Index</stp>
        <stp>Px_Last</stp>
        <stp>07/02/2014</stp>
        <stp>07/02/2014</stp>
        <stp>[MSCIWorldSectorsPerformance.xlsx]Factors!R17C20</stp>
        <tr r="T17" s="7"/>
      </tp>
      <tp>
        <v>222.76</v>
        <stp/>
        <stp>##V3_BDHV12</stp>
        <stp>NMAASPL Index</stp>
        <stp>Px_Last</stp>
        <stp>30/01/2015</stp>
        <stp>30/01/2015</stp>
        <stp>[MSCIWorldSectorsPerformance.xlsx]Factors!R38C17</stp>
        <stp>Fill=P</stp>
        <stp>Per=cd</stp>
        <tr r="Q38" s="7"/>
      </tp>
      <tp>
        <v>99.212000000000003</v>
        <stp/>
        <stp>##V3_BDHV12</stp>
        <stp>NMAPGRWT Index</stp>
        <stp>Px_Last</stp>
        <stp>09/02/2015</stp>
        <stp>09/02/2015</stp>
        <stp>[MSCIWorldSectorsPerformance.xlsx]Factors!R89C15</stp>
        <tr r="O89" s="7"/>
      </tp>
      <tp>
        <v>126.24</v>
        <stp/>
        <stp>##V3_BDHV12</stp>
        <stp>NMAAPMF Index</stp>
        <stp>Px_Last</stp>
        <stp>30/01/2015</stp>
        <stp>30/01/2015</stp>
        <stp>[MSCIWorldSectorsPerformance.xlsx]Factors!R33C17</stp>
        <stp>Fill=P</stp>
        <stp>Per=cd</stp>
        <tr r="Q33" s="7"/>
      </tp>
      <tp>
        <v>106.38500000000001</v>
        <stp/>
        <stp>##V3_BDHV12</stp>
        <stp>NMAPGRWT Index</stp>
        <stp>Px_Last</stp>
        <stp>07/02/2014</stp>
        <stp>07/02/2014</stp>
        <stp>[MSCIWorldSectorsPerformance.xlsx]Factors!R89C20</stp>
        <tr r="T89" s="7"/>
      </tp>
      <tp>
        <v>146.07</v>
        <stp/>
        <stp>##V3_BDHV12</stp>
        <stp>NMRADVDL Index</stp>
        <stp>Px_Last</stp>
        <stp>09/02/2015</stp>
        <stp>09/02/2015</stp>
        <stp>[MSCIWorldSectorsPerformance.xlsx]Factors!R17C15</stp>
        <tr r="O17" s="7"/>
      </tp>
      <tp t="s">
        <v>High Quality</v>
        <stp/>
        <stp>##V3_BLP</stp>
        <stp>NMAPQULL Index</stp>
        <stp>Name</stp>
        <stp>[MSCIWorldSectorsPerformance.xlsx]Factors!R107C4</stp>
        <tr r="D107" s="7"/>
      </tp>
      <tp>
        <v>154</v>
        <stp/>
        <stp>##V3_BDPV12</stp>
        <stp xml:space="preserve">MXWO0IT Index </stp>
        <stp>Count_INDEX_MEMBERS</stp>
        <stp>[MSCIWorldSectorsPerformance.xlsx]MSCIW!R5C9</stp>
        <tr r="I5" s="1"/>
      </tp>
      <tp>
        <v>9340.48</v>
        <stp/>
        <stp>##V3_BDHV12</stp>
        <stp>F3ENGN Index</stp>
        <stp>Px_Last</stp>
        <stp>07/11/2014</stp>
        <stp>07/11/2014</stp>
        <stp>[MSCIWorldSectorsPerformance.xlsx]NMX!R8C17</stp>
        <tr r="Q8" s="2"/>
      </tp>
      <tp t="e">
        <v>#N/A</v>
        <stp/>
        <stp>##V3_BDHV12</stp>
        <stp xml:space="preserve">MXWO0DF Index </stp>
        <stp>Px_Last</stp>
        <stp>09/01/2015</stp>
        <stp>09/01/2015</stp>
        <stp>[MSCIWorldSectorsPerformance.xlsx]MSCIW!R37C15</stp>
        <stp>Fill=P</stp>
        <stp>Per=cd</stp>
        <tr r="O37" s="1"/>
      </tp>
      <tp t="e">
        <v>#N/A</v>
        <stp/>
        <stp>##V3_BDHV12</stp>
        <stp xml:space="preserve">MXWO0CD Index </stp>
        <stp>Px_Last</stp>
        <stp>09/01/2015</stp>
        <stp>09/01/2015</stp>
        <stp>[MSCIWorldSectorsPerformance.xlsx]MSCIW!R12C15</stp>
        <stp>Fill=P</stp>
        <stp>Per=cd</stp>
        <tr r="O12" s="1"/>
      </tp>
      <tp t="e">
        <v>#N/A</v>
        <stp/>
        <stp>##V3_BDHV12</stp>
        <stp xml:space="preserve">MXWO0CG Index </stp>
        <stp>Px_Last</stp>
        <stp>09/01/2015</stp>
        <stp>09/01/2015</stp>
        <stp>[MSCIWorldSectorsPerformance.xlsx]MSCIW!R22C15</stp>
        <stp>Fill=P</stp>
        <stp>Per=cd</stp>
        <tr r="O22" s="1"/>
      </tp>
      <tp t="e">
        <v>#N/A</v>
        <stp/>
        <stp>##V3_BDHV12</stp>
        <stp xml:space="preserve">MIGUDIS Index </stp>
        <stp>Px_Last</stp>
        <stp>09/01/2015</stp>
        <stp>09/01/2015</stp>
        <stp>[MSCIWorldSectorsPerformance.xlsx]MSCIW!R66C15</stp>
        <stp>Fill=P</stp>
        <stp>Per=cd</stp>
        <tr r="O66" s="1"/>
      </tp>
      <tp t="e">
        <v>#N/A</v>
        <stp/>
        <stp>##V3_BDHV12</stp>
        <stp xml:space="preserve">MIGUCMKT Index </stp>
        <stp>Px_Last</stp>
        <stp>06/02/2014</stp>
        <stp>06/02/2014</stp>
        <stp>[MSCIWorldSectorsPerformance.xlsx]MSCIW!R86C18</stp>
        <tr r="R86" s="1"/>
      </tp>
      <tp t="e">
        <v>#N/A</v>
        <stp/>
        <stp>##V3_BDHV12</stp>
        <stp xml:space="preserve">MIGUMMIN Index </stp>
        <stp>Px_Last</stp>
        <stp>06/02/2014</stp>
        <stp>06/02/2014</stp>
        <stp>[MSCIWorldSectorsPerformance.xlsx]MSCIW!R43C18</stp>
        <tr r="R43" s="1"/>
      </tp>
      <tp t="e">
        <v>#N/A</v>
        <stp/>
        <stp>##V3_BDHV12</stp>
        <stp xml:space="preserve">MIGUACOU Index </stp>
        <stp>Px_Last</stp>
        <stp>09/02/2015</stp>
        <stp>09/02/2015</stp>
        <stp>[MSCIWorldSectorsPerformance.xlsx]MSCIW!R53C14</stp>
        <tr r="N53" s="1"/>
      </tp>
      <tp t="e">
        <v>#N/A</v>
        <stp/>
        <stp>##V3_BDHV12</stp>
        <stp xml:space="preserve">MIGUACOU Index </stp>
        <stp>Px_Last</stp>
        <stp>08/08/2014</stp>
        <stp>08/08/2014</stp>
        <stp>[MSCIWorldSectorsPerformance.xlsx]MSCIW!R53C17</stp>
        <tr r="Q53" s="1"/>
      </tp>
      <tp t="e">
        <v>#N/A</v>
        <stp/>
        <stp>##V3_BDHV12</stp>
        <stp xml:space="preserve">MIGUICON Index </stp>
        <stp>Px_Last</stp>
        <stp>09/02/2015</stp>
        <stp>09/02/2015</stp>
        <stp>[MSCIWorldSectorsPerformance.xlsx]MSCIW!R91C14</stp>
        <tr r="N91" s="1"/>
      </tp>
      <tp t="e">
        <v>#N/A</v>
        <stp/>
        <stp>##V3_BDHV12</stp>
        <stp xml:space="preserve">MIGUACOM Index </stp>
        <stp>Px_Last</stp>
        <stp>08/08/2014</stp>
        <stp>08/08/2014</stp>
        <stp>[MSCIWorldSectorsPerformance.xlsx]MSCIW!R58C17</stp>
        <tr r="Q58" s="1"/>
      </tp>
      <tp t="e">
        <v>#N/A</v>
        <stp/>
        <stp>##V3_BDHV12</stp>
        <stp xml:space="preserve">MIGUDCON Index </stp>
        <stp>Px_Last</stp>
        <stp>08/08/2014</stp>
        <stp>08/08/2014</stp>
        <stp>[MSCIWorldSectorsPerformance.xlsx]MSCIW!R64C17</stp>
        <tr r="Q64" s="1"/>
      </tp>
      <tp t="e">
        <v>#N/A</v>
        <stp/>
        <stp>##V3_BDHV12</stp>
        <stp xml:space="preserve">MIGUICON Index </stp>
        <stp>Px_Last</stp>
        <stp>08/08/2014</stp>
        <stp>08/08/2014</stp>
        <stp>[MSCIWorldSectorsPerformance.xlsx]MSCIW!R91C17</stp>
        <tr r="Q91" s="1"/>
      </tp>
      <tp t="e">
        <v>#N/A</v>
        <stp/>
        <stp>##V3_BDHV12</stp>
        <stp xml:space="preserve">MIGUDCON Index </stp>
        <stp>Px_Last</stp>
        <stp>09/02/2015</stp>
        <stp>09/02/2015</stp>
        <stp>[MSCIWorldSectorsPerformance.xlsx]MSCIW!R64C14</stp>
        <tr r="N64" s="1"/>
      </tp>
      <tp t="e">
        <v>#N/A</v>
        <stp/>
        <stp>##V3_BDHV12</stp>
        <stp xml:space="preserve">MIGUACOM Index </stp>
        <stp>Px_Last</stp>
        <stp>09/02/2015</stp>
        <stp>09/02/2015</stp>
        <stp>[MSCIWorldSectorsPerformance.xlsx]MSCIW!R58C14</stp>
        <tr r="N58" s="1"/>
      </tp>
      <tp t="e">
        <v>#N/A</v>
        <stp/>
        <stp>##V3_BDHV12</stp>
        <stp xml:space="preserve">MIGUICAT Index </stp>
        <stp>Px_Last</stp>
        <stp>09/02/2015</stp>
        <stp>09/02/2015</stp>
        <stp>[MSCIWorldSectorsPerformance.xlsx]MSCIW!R67C14</stp>
        <tr r="N67" s="1"/>
      </tp>
      <tp t="e">
        <v>#N/A</v>
        <stp/>
        <stp>##V3_BDHV12</stp>
        <stp xml:space="preserve">MIGUCMAT Index </stp>
        <stp>Px_Last</stp>
        <stp>06/02/2014</stp>
        <stp>06/02/2014</stp>
        <stp>[MSCIWorldSectorsPerformance.xlsx]MSCIW!R41C18</stp>
        <tr r="R41" s="1"/>
      </tp>
      <tp t="e">
        <v>#N/A</v>
        <stp/>
        <stp>##V3_BDHV12</stp>
        <stp xml:space="preserve">MIGUICAT Index </stp>
        <stp>Px_Last</stp>
        <stp>08/08/2014</stp>
        <stp>08/08/2014</stp>
        <stp>[MSCIWorldSectorsPerformance.xlsx]MSCIW!R67C17</stp>
        <tr r="Q67" s="1"/>
      </tp>
      <tp t="e">
        <v>#N/A</v>
        <stp/>
        <stp>##V3_BDHV12</stp>
        <stp xml:space="preserve">MIGUELEQ Index </stp>
        <stp>Px_Last</stp>
        <stp>07/11/2014</stp>
        <stp>07/11/2014</stp>
        <stp>[MSCIWorldSectorsPerformance.xlsx]MSCIW!R95C16</stp>
        <tr r="P95" s="1"/>
      </tp>
      <tp>
        <v>5</v>
        <stp/>
        <stp>##V3_BDPV12</stp>
        <stp>F3TELE Index</stp>
        <stp>Count_INDEX_MEMBERS</stp>
        <stp>[MSCIWorldSectorsPerformance.xlsx]NMX!R30C9</stp>
        <tr r="I30" s="2"/>
      </tp>
      <tp t="e">
        <v>#N/A</v>
        <stp/>
        <stp>##V3_BDHV12</stp>
        <stp xml:space="preserve">MXWO0CS Index </stp>
        <stp>Px_Last</stp>
        <stp>06/02/2014</stp>
        <stp>06/02/2014</stp>
        <stp>[MSCIWorldSectorsPerformance.xlsx]MSCIW!R9C18</stp>
        <tr r="R9" s="1"/>
      </tp>
      <tp t="e">
        <v>#N/A</v>
        <stp/>
        <stp>##V3_BDHV12</stp>
        <stp xml:space="preserve">MXWO0EN Index </stp>
        <stp>Px_Last</stp>
        <stp>06/02/2014</stp>
        <stp>06/02/2014</stp>
        <stp>[MSCIWorldSectorsPerformance.xlsx]MSCIW!R6C18</stp>
        <tr r="R6" s="1"/>
      </tp>
      <tp t="e">
        <v>#N/A</v>
        <stp/>
        <stp>##V3_BDHV12</stp>
        <stp xml:space="preserve">MXWO0IN Index </stp>
        <stp>Px_Last</stp>
        <stp>06/02/2014</stp>
        <stp>06/02/2014</stp>
        <stp>[MSCIWorldSectorsPerformance.xlsx]MSCIW!R8C18</stp>
        <tr r="R8" s="1"/>
      </tp>
      <tp t="e">
        <v>#N/A</v>
        <stp/>
        <stp>##V3_BDHV12</stp>
        <stp xml:space="preserve">MXWO0IT Index </stp>
        <stp>Px_Last</stp>
        <stp>06/02/2014</stp>
        <stp>06/02/2014</stp>
        <stp>[MSCIWorldSectorsPerformance.xlsx]MSCIW!R5C18</stp>
        <tr r="R5" s="1"/>
      </tp>
      <tp t="e">
        <v>#N/A</v>
        <stp/>
        <stp>##V3_BDHV12</stp>
        <stp xml:space="preserve">MXWO0MT Index </stp>
        <stp>Px_Last</stp>
        <stp>06/02/2014</stp>
        <stp>06/02/2014</stp>
        <stp>[MSCIWorldSectorsPerformance.xlsx]MSCIW!R4C18</stp>
        <tr r="R4" s="1"/>
      </tp>
      <tp t="e">
        <v>#N/A</v>
        <stp/>
        <stp>##V3_BDHV12</stp>
        <stp xml:space="preserve">MXWO0TC Index </stp>
        <stp>Px_Last</stp>
        <stp>06/02/2014</stp>
        <stp>06/02/2014</stp>
        <stp>[MSCIWorldSectorsPerformance.xlsx]MSCIW!R7C18</stp>
        <tr r="R7" s="1"/>
      </tp>
      <tp>
        <v>3</v>
        <stp/>
        <stp>##V3_BDPV12</stp>
        <stp>F3ELEC Index</stp>
        <stp>Count_INDEX_MEMBERS</stp>
        <stp>[MSCIWorldSectorsPerformance.xlsx]NMX!R36C9</stp>
        <tr r="I36" s="2"/>
      </tp>
      <tp>
        <v>117.762</v>
        <stp/>
        <stp>##V3_BDHV12</stp>
        <stp>NMAPMMTM Index</stp>
        <stp>Px_Last</stp>
        <stp>07/11/2014</stp>
        <stp>07/11/2014</stp>
        <stp>[MSCIWorldSectorsPerformance.xlsx]Factors!R94C19</stp>
        <tr r="S94" s="7"/>
      </tp>
      <tp>
        <v>117.762</v>
        <stp/>
        <stp>##V3_BDHV12</stp>
        <stp>NMAPMMTM Index</stp>
        <stp>Px_Last</stp>
        <stp>07/11/2014</stp>
        <stp>07/11/2014</stp>
        <stp>[MSCIWorldSectorsPerformance.xlsx]Factors!R94C18</stp>
        <tr r="R94" s="7"/>
      </tp>
      <tp>
        <v>195.1</v>
        <stp/>
        <stp>##V3_BDHV12</stp>
        <stp>NMRAGRWL Index</stp>
        <stp>Px_Last</stp>
        <stp>30/01/2015</stp>
        <stp>30/01/2015</stp>
        <stp>[MSCIWorldSectorsPerformance.xlsx]Factors!R19C17</stp>
        <stp>Fill=P</stp>
        <stp>Per=cd</stp>
        <tr r="Q19" s="7"/>
      </tp>
      <tp>
        <v>89.47</v>
        <stp/>
        <stp>##V3_BDHV12</stp>
        <stp>NMAADPSF Index</stp>
        <stp>Px_Last</stp>
        <stp>30/01/2015</stp>
        <stp>30/01/2015</stp>
        <stp>[MSCIWorldSectorsPerformance.xlsx]Factors!R28C17</stp>
        <stp>Fill=P</stp>
        <stp>Per=cd</stp>
        <tr r="Q28" s="7"/>
      </tp>
      <tp>
        <v>183.79</v>
        <stp/>
        <stp>##V3_BDHV12</stp>
        <stp>NMRAPRES Index</stp>
        <stp>Px_Last</stp>
        <stp>09/02/2015</stp>
        <stp>09/02/2015</stp>
        <stp>[MSCIWorldSectorsPerformance.xlsx]Factors!R14C15</stp>
        <tr r="O14" s="7"/>
      </tp>
      <tp>
        <v>194.02</v>
        <stp/>
        <stp>##V3_BDHV12</stp>
        <stp>NMAAREVS Index</stp>
        <stp>Px_Last</stp>
        <stp>09/02/2015</stp>
        <stp>09/02/2015</stp>
        <stp>[MSCIWorldSectorsPerformance.xlsx]Factors!R60C15</stp>
        <tr r="O60" s="7"/>
      </tp>
      <tp>
        <v>191.29</v>
        <stp/>
        <stp>##V3_BDHV12</stp>
        <stp>NMAARDVS Index</stp>
        <stp>Px_Last</stp>
        <stp>09/02/2015</stp>
        <stp>09/02/2015</stp>
        <stp>[MSCIWorldSectorsPerformance.xlsx]Factors!R58C15</stp>
        <tr r="O58" s="7"/>
      </tp>
      <tp>
        <v>7</v>
        <stp/>
        <stp>##V3_BDPV12</stp>
        <stp>F3ELTR Index</stp>
        <stp>Count_INDEX_MEMBERS</stp>
        <stp>[MSCIWorldSectorsPerformance.xlsx]NMX!R7C9</stp>
        <tr r="I7" s="2"/>
      </tp>
      <tp>
        <v>70.489999999999995</v>
        <stp/>
        <stp>##V3_BDHV12</stp>
        <stp>NMAADYF Index</stp>
        <stp>Px_Last</stp>
        <stp>30/01/2015</stp>
        <stp>30/01/2015</stp>
        <stp>[MSCIWorldSectorsPerformance.xlsx]Factors!R29C17</stp>
        <stp>Fill=P</stp>
        <stp>Per=cd</stp>
        <tr r="Q29" s="7"/>
      </tp>
      <tp>
        <v>140.27000000000001</v>
        <stp/>
        <stp>##V3_BDHV12</stp>
        <stp>NMRALTGS Index</stp>
        <stp>Px_Last</stp>
        <stp>09/01/2015</stp>
        <stp>09/01/2015</stp>
        <stp>[MSCIWorldSectorsPerformance.xlsx]Factors!R22C16</stp>
        <stp>Fill=P</stp>
        <stp>Per=cd</stp>
        <tr r="P22" s="7"/>
      </tp>
      <tp>
        <v>85.24</v>
        <stp/>
        <stp>##V3_BDHV12</stp>
        <stp>NMAABPF Index</stp>
        <stp>Px_Last</stp>
        <stp>30/01/2015</stp>
        <stp>30/01/2015</stp>
        <stp>[MSCIWorldSectorsPerformance.xlsx]Factors!R25C17</stp>
        <stp>Fill=P</stp>
        <stp>Per=cd</stp>
        <tr r="Q25" s="7"/>
      </tp>
      <tp>
        <v>162.27000000000001</v>
        <stp/>
        <stp>##V3_BDHV12</stp>
        <stp>NMRALTGL Index</stp>
        <stp>Px_Last</stp>
        <stp>09/01/2015</stp>
        <stp>09/01/2015</stp>
        <stp>[MSCIWorldSectorsPerformance.xlsx]Factors!R21C16</stp>
        <stp>Fill=P</stp>
        <stp>Per=cd</stp>
        <tr r="P21" s="7"/>
      </tp>
      <tp>
        <v>157.28</v>
        <stp/>
        <stp>##V3_BDHV12</stp>
        <stp>NMRAPRES Index</stp>
        <stp>Px_Last</stp>
        <stp>07/02/2014</stp>
        <stp>07/02/2014</stp>
        <stp>[MSCIWorldSectorsPerformance.xlsx]Factors!R14C20</stp>
        <tr r="T14" s="7"/>
      </tp>
      <tp>
        <v>172.37</v>
        <stp/>
        <stp>##V3_BDHV12</stp>
        <stp>NMAARDVS Index</stp>
        <stp>Px_Last</stp>
        <stp>07/02/2014</stp>
        <stp>07/02/2014</stp>
        <stp>[MSCIWorldSectorsPerformance.xlsx]Factors!R58C20</stp>
        <tr r="T58" s="7"/>
      </tp>
      <tp>
        <v>184.58</v>
        <stp/>
        <stp>##V3_BDHV12</stp>
        <stp>NMAAREVS Index</stp>
        <stp>Px_Last</stp>
        <stp>07/02/2014</stp>
        <stp>07/02/2014</stp>
        <stp>[MSCIWorldSectorsPerformance.xlsx]Factors!R60C20</stp>
        <tr r="T60" s="7"/>
      </tp>
      <tp>
        <v>140.59</v>
        <stp/>
        <stp>##V3_BDHV12</stp>
        <stp>NMRALTGS Index</stp>
        <stp>Px_Last</stp>
        <stp>07/11/2014</stp>
        <stp>07/11/2014</stp>
        <stp>[MSCIWorldSectorsPerformance.xlsx]Factors!R22C19</stp>
        <tr r="S22" s="7"/>
      </tp>
      <tp>
        <v>140.59</v>
        <stp/>
        <stp>##V3_BDHV12</stp>
        <stp>NMRALTGS Index</stp>
        <stp>Px_Last</stp>
        <stp>07/11/2014</stp>
        <stp>07/11/2014</stp>
        <stp>[MSCIWorldSectorsPerformance.xlsx]Factors!R22C18</stp>
        <tr r="R22" s="7"/>
      </tp>
      <tp>
        <v>210.73</v>
        <stp/>
        <stp>##V3_BDHV12</stp>
        <stp>NMAAEBTS Index</stp>
        <stp>Px_Last</stp>
        <stp>07/11/2014</stp>
        <stp>07/11/2014</stp>
        <stp>[MSCIWorldSectorsPerformance.xlsx]Factors!R50C19</stp>
        <tr r="S50" s="7"/>
      </tp>
      <tp>
        <v>210.73</v>
        <stp/>
        <stp>##V3_BDHV12</stp>
        <stp>NMAAEBTS Index</stp>
        <stp>Px_Last</stp>
        <stp>07/11/2014</stp>
        <stp>07/11/2014</stp>
        <stp>[MSCIWorldSectorsPerformance.xlsx]Factors!R50C18</stp>
        <tr r="R50" s="7"/>
      </tp>
      <tp>
        <v>188.36</v>
        <stp/>
        <stp>##V3_BDHV12</stp>
        <stp>NMAABETS Index</stp>
        <stp>Px_Last</stp>
        <stp>07/11/2014</stp>
        <stp>07/11/2014</stp>
        <stp>[MSCIWorldSectorsPerformance.xlsx]Factors!R40C19</stp>
        <tr r="S40" s="7"/>
      </tp>
      <tp>
        <v>188.36</v>
        <stp/>
        <stp>##V3_BDHV12</stp>
        <stp>NMAABETS Index</stp>
        <stp>Px_Last</stp>
        <stp>07/11/2014</stp>
        <stp>07/11/2014</stp>
        <stp>[MSCIWorldSectorsPerformance.xlsx]Factors!R40C18</stp>
        <tr r="R40" s="7"/>
      </tp>
      <tp>
        <v>158.35</v>
        <stp/>
        <stp>##V3_BDHV12</stp>
        <stp>NMRA3YGS Index</stp>
        <stp>Px_Last</stp>
        <stp>07/11/2014</stp>
        <stp>07/11/2014</stp>
        <stp>[MSCIWorldSectorsPerformance.xlsx]Factors!R24C18</stp>
        <tr r="R24" s="7"/>
      </tp>
      <tp>
        <v>158.35</v>
        <stp/>
        <stp>##V3_BDHV12</stp>
        <stp>NMRA3YGS Index</stp>
        <stp>Px_Last</stp>
        <stp>07/11/2014</stp>
        <stp>07/11/2014</stp>
        <stp>[MSCIWorldSectorsPerformance.xlsx]Factors!R24C19</stp>
        <tr r="S24" s="7"/>
      </tp>
      <tp>
        <v>223.48</v>
        <stp/>
        <stp>##V3_BDHV12</stp>
        <stp>NMAARDVL Index</stp>
        <stp>Px_Last</stp>
        <stp>07/02/2014</stp>
        <stp>07/02/2014</stp>
        <stp>[MSCIWorldSectorsPerformance.xlsx]Factors!R34C20</stp>
        <tr r="T34" s="7"/>
      </tp>
      <tp>
        <v>165.8</v>
        <stp/>
        <stp>##V3_BDHV12</stp>
        <stp>NMAAREVL Index</stp>
        <stp>Px_Last</stp>
        <stp>07/02/2014</stp>
        <stp>07/02/2014</stp>
        <stp>[MSCIWorldSectorsPerformance.xlsx]Factors!R35C20</stp>
        <tr r="T35" s="7"/>
      </tp>
      <tp>
        <v>141.77000000000001</v>
        <stp/>
        <stp>##V3_BDHV12</stp>
        <stp>NMRAPREL Index</stp>
        <stp>Px_Last</stp>
        <stp>07/02/2014</stp>
        <stp>07/02/2014</stp>
        <stp>[MSCIWorldSectorsPerformance.xlsx]Factors!R13C20</stp>
        <tr r="T13" s="7"/>
      </tp>
      <tp>
        <v>223.48</v>
        <stp/>
        <stp>##V3_BDHV12</stp>
        <stp>NMAARDVL Index</stp>
        <stp>Px_Last</stp>
        <stp>07/02/2014</stp>
        <stp>07/02/2014</stp>
        <stp>[MSCIWorldSectorsPerformance.xlsx]Factors!R57C20</stp>
        <tr r="T57" s="7"/>
      </tp>
      <tp>
        <v>165.8</v>
        <stp/>
        <stp>##V3_BDHV12</stp>
        <stp>NMAAREVL Index</stp>
        <stp>Px_Last</stp>
        <stp>07/02/2014</stp>
        <stp>07/02/2014</stp>
        <stp>[MSCIWorldSectorsPerformance.xlsx]Factors!R59C20</stp>
        <tr r="T59" s="7"/>
      </tp>
      <tp>
        <v>159.63</v>
        <stp/>
        <stp>##V3_BDHV12</stp>
        <stp>NMRALTGL Index</stp>
        <stp>Px_Last</stp>
        <stp>07/11/2014</stp>
        <stp>07/11/2014</stp>
        <stp>[MSCIWorldSectorsPerformance.xlsx]Factors!R21C19</stp>
        <tr r="S21" s="7"/>
      </tp>
      <tp>
        <v>159.63</v>
        <stp/>
        <stp>##V3_BDHV12</stp>
        <stp>NMRALTGL Index</stp>
        <stp>Px_Last</stp>
        <stp>07/11/2014</stp>
        <stp>07/11/2014</stp>
        <stp>[MSCIWorldSectorsPerformance.xlsx]Factors!R21C18</stp>
        <tr r="R21" s="7"/>
      </tp>
      <tp>
        <v>195.21</v>
        <stp/>
        <stp>##V3_BDHV12</stp>
        <stp>NMAAEBTL Index</stp>
        <stp>Px_Last</stp>
        <stp>07/11/2014</stp>
        <stp>07/11/2014</stp>
        <stp>[MSCIWorldSectorsPerformance.xlsx]Factors!R49C18</stp>
        <tr r="R49" s="7"/>
      </tp>
      <tp>
        <v>194.33</v>
        <stp/>
        <stp>##V3_BDHV12</stp>
        <stp>NMAABETL Index</stp>
        <stp>Px_Last</stp>
        <stp>07/11/2014</stp>
        <stp>07/11/2014</stp>
        <stp>[MSCIWorldSectorsPerformance.xlsx]Factors!R39C18</stp>
        <tr r="R39" s="7"/>
      </tp>
      <tp>
        <v>195.21</v>
        <stp/>
        <stp>##V3_BDHV12</stp>
        <stp>NMAAEBTL Index</stp>
        <stp>Px_Last</stp>
        <stp>07/11/2014</stp>
        <stp>07/11/2014</stp>
        <stp>[MSCIWorldSectorsPerformance.xlsx]Factors!R49C19</stp>
        <tr r="S49" s="7"/>
      </tp>
      <tp>
        <v>194.33</v>
        <stp/>
        <stp>##V3_BDHV12</stp>
        <stp>NMAABETL Index</stp>
        <stp>Px_Last</stp>
        <stp>07/11/2014</stp>
        <stp>07/11/2014</stp>
        <stp>[MSCIWorldSectorsPerformance.xlsx]Factors!R39C19</stp>
        <tr r="S39" s="7"/>
      </tp>
      <tp>
        <v>152.28</v>
        <stp/>
        <stp>##V3_BDHV12</stp>
        <stp>NMRA3YGL Index</stp>
        <stp>Px_Last</stp>
        <stp>07/11/2014</stp>
        <stp>07/11/2014</stp>
        <stp>[MSCIWorldSectorsPerformance.xlsx]Factors!R23C18</stp>
        <tr r="R23" s="7"/>
      </tp>
      <tp>
        <v>152.28</v>
        <stp/>
        <stp>##V3_BDHV12</stp>
        <stp>NMRA3YGL Index</stp>
        <stp>Px_Last</stp>
        <stp>07/11/2014</stp>
        <stp>07/11/2014</stp>
        <stp>[MSCIWorldSectorsPerformance.xlsx]Factors!R23C19</stp>
        <tr r="S23" s="7"/>
      </tp>
      <tp>
        <v>94.254000000000005</v>
        <stp/>
        <stp>##V3_BDHV12</stp>
        <stp>NMAPLEVR Index</stp>
        <stp>Px_Last</stp>
        <stp>09/02/2015</stp>
        <stp>09/02/2015</stp>
        <stp>[MSCIWorldSectorsPerformance.xlsx]Factors!R92C15</stp>
        <tr r="O92" s="7"/>
      </tp>
      <tp>
        <v>79.92</v>
        <stp/>
        <stp>##V3_BDHV12</stp>
        <stp>NMAAEBTF Index</stp>
        <stp>Px_Last</stp>
        <stp>30/01/2015</stp>
        <stp>30/01/2015</stp>
        <stp>[MSCIWorldSectorsPerformance.xlsx]Factors!R30C17</stp>
        <stp>Fill=P</stp>
        <stp>Per=cd</stp>
        <tr r="Q30" s="7"/>
      </tp>
      <tp>
        <v>109.83</v>
        <stp/>
        <stp>##V3_BDHV12</stp>
        <stp>NMAABETF Index</stp>
        <stp>Px_Last</stp>
        <stp>07/11/2014</stp>
        <stp>07/11/2014</stp>
        <stp>[MSCIWorldSectorsPerformance.xlsx]Factors!R26C19</stp>
        <tr r="S26" s="7"/>
      </tp>
      <tp>
        <v>109.83</v>
        <stp/>
        <stp>##V3_BDHV12</stp>
        <stp>NMAABETF Index</stp>
        <stp>Px_Last</stp>
        <stp>07/11/2014</stp>
        <stp>07/11/2014</stp>
        <stp>[MSCIWorldSectorsPerformance.xlsx]Factors!R26C18</stp>
        <tr r="R26" s="7"/>
      </tp>
      <tp>
        <v>86.88</v>
        <stp/>
        <stp>##V3_BDHV12</stp>
        <stp>NMAAEBTF Index</stp>
        <stp>Px_Last</stp>
        <stp>07/11/2014</stp>
        <stp>07/11/2014</stp>
        <stp>[MSCIWorldSectorsPerformance.xlsx]Factors!R30C19</stp>
        <tr r="S30" s="7"/>
      </tp>
      <tp>
        <v>86.88</v>
        <stp/>
        <stp>##V3_BDHV12</stp>
        <stp>NMAAEBTF Index</stp>
        <stp>Px_Last</stp>
        <stp>07/11/2014</stp>
        <stp>07/11/2014</stp>
        <stp>[MSCIWorldSectorsPerformance.xlsx]Factors!R30C18</stp>
        <tr r="R30" s="7"/>
      </tp>
      <tp>
        <v>259.95</v>
        <stp/>
        <stp>##V3_BDHV12</stp>
        <stp>NMAARDVL Index</stp>
        <stp>Px_Last</stp>
        <stp>09/02/2015</stp>
        <stp>09/02/2015</stp>
        <stp>[MSCIWorldSectorsPerformance.xlsx]Factors!R34C15</stp>
        <tr r="O34" s="7"/>
      </tp>
      <tp>
        <v>186.82</v>
        <stp/>
        <stp>##V3_BDHV12</stp>
        <stp>NMAAREVL Index</stp>
        <stp>Px_Last</stp>
        <stp>09/02/2015</stp>
        <stp>09/02/2015</stp>
        <stp>[MSCIWorldSectorsPerformance.xlsx]Factors!R35C15</stp>
        <tr r="O35" s="7"/>
      </tp>
      <tp>
        <v>154.07</v>
        <stp/>
        <stp>##V3_BDHV12</stp>
        <stp>NMRAPREL Index</stp>
        <stp>Px_Last</stp>
        <stp>09/02/2015</stp>
        <stp>09/02/2015</stp>
        <stp>[MSCIWorldSectorsPerformance.xlsx]Factors!R13C15</stp>
        <tr r="O13" s="7"/>
      </tp>
      <tp>
        <v>259.95</v>
        <stp/>
        <stp>##V3_BDHV12</stp>
        <stp>NMAARDVL Index</stp>
        <stp>Px_Last</stp>
        <stp>09/02/2015</stp>
        <stp>09/02/2015</stp>
        <stp>[MSCIWorldSectorsPerformance.xlsx]Factors!R57C15</stp>
        <tr r="O57" s="7"/>
      </tp>
      <tp>
        <v>186.82</v>
        <stp/>
        <stp>##V3_BDHV12</stp>
        <stp>NMAAREVL Index</stp>
        <stp>Px_Last</stp>
        <stp>09/02/2015</stp>
        <stp>09/02/2015</stp>
        <stp>[MSCIWorldSectorsPerformance.xlsx]Factors!R59C15</stp>
        <tr r="O59" s="7"/>
      </tp>
      <tp>
        <v>191.17</v>
        <stp/>
        <stp>##V3_BDHV12</stp>
        <stp>NMAABETS Index</stp>
        <stp>Px_Last</stp>
        <stp>30/01/2015</stp>
        <stp>30/01/2015</stp>
        <stp>[MSCIWorldSectorsPerformance.xlsx]Factors!R40C17</stp>
        <stp>Fill=P</stp>
        <stp>Per=cd</stp>
        <tr r="Q40" s="7"/>
      </tp>
      <tp>
        <v>96.028000000000006</v>
        <stp/>
        <stp>##V3_BDHV12</stp>
        <stp>NMAPLEVR Index</stp>
        <stp>Px_Last</stp>
        <stp>07/02/2014</stp>
        <stp>07/02/2014</stp>
        <stp>[MSCIWorldSectorsPerformance.xlsx]Factors!R92C20</stp>
        <tr r="T92" s="7"/>
      </tp>
      <tp t="s">
        <v>Low Comp Risk</v>
        <stp/>
        <stp>##V3_BLP</stp>
        <stp>NMAPRSKS Index</stp>
        <stp>Name</stp>
        <stp>[MSCIWorldSectorsPerformance.xlsx]Factors!R100C4</stp>
        <tr r="D100" s="7"/>
      </tp>
      <tp>
        <v>10135.120000000001</v>
        <stp/>
        <stp>##V3_BDHV12</stp>
        <stp>F3ENGN Index</stp>
        <stp>Px_Last</stp>
        <stp>08/08/2014</stp>
        <stp>08/08/2014</stp>
        <stp>[MSCIWorldSectorsPerformance.xlsx]NMX!R8C18</stp>
        <tr r="R8" s="2"/>
      </tp>
      <tp>
        <v>132</v>
        <stp/>
        <stp>##V3_BDPV12</stp>
        <stp xml:space="preserve">MXWO0MT Index </stp>
        <stp>Count_INDEX_MEMBERS</stp>
        <stp>[MSCIWorldSectorsPerformance.xlsx]MSCIW!R4C9</stp>
        <tr r="I4" s="1"/>
      </tp>
      <tp>
        <v>9287.7900000000009</v>
        <stp/>
        <stp>##V3_BDHV12</stp>
        <stp>F3ENGN Index</stp>
        <stp>Px_Last</stp>
        <stp>09/02/2015</stp>
        <stp>09/02/2015</stp>
        <stp>[MSCIWorldSectorsPerformance.xlsx]NMX!R8C14</stp>
        <tr r="N8" s="2"/>
      </tp>
      <tp>
        <v>10037.11</v>
        <stp/>
        <stp>##V3_BDHV12</stp>
        <stp>F3ENGN Index</stp>
        <stp>Px_Last</stp>
        <stp>07/02/2014</stp>
        <stp>07/02/2014</stp>
        <stp>[MSCIWorldSectorsPerformance.xlsx]NMX!R8C19</stp>
        <tr r="S8" s="2"/>
      </tp>
      <tp t="e">
        <v>#N/A</v>
        <stp/>
        <stp>##V3_BDHV12</stp>
        <stp xml:space="preserve">MIGUAEDE Index </stp>
        <stp>Px_Last</stp>
        <stp>09/01/2015</stp>
        <stp>09/01/2015</stp>
        <stp>[MSCIWorldSectorsPerformance.xlsx]MSCIW!R45C15</stp>
        <stp>Fill=P</stp>
        <stp>Per=cd</stp>
        <tr r="O45" s="1"/>
      </tp>
      <tp t="e">
        <v>#N/A</v>
        <stp/>
        <stp>##V3_BDHV12</stp>
        <stp xml:space="preserve">MIGUWUTI Index </stp>
        <stp>Px_Last</stp>
        <stp>09/01/2015</stp>
        <stp>09/01/2015</stp>
        <stp>[MSCIWorldSectorsPerformance.xlsx]MSCIW!R102C15</stp>
        <stp>Fill=P</stp>
        <stp>Per=cd</stp>
        <tr r="O102" s="1"/>
      </tp>
      <tp t="e">
        <v>#N/A</v>
        <stp/>
        <stp>##V3_BDHV12</stp>
        <stp xml:space="preserve">MIGUCMKT Index </stp>
        <stp>Px_Last</stp>
        <stp>07/11/2014</stp>
        <stp>07/11/2014</stp>
        <stp>[MSCIWorldSectorsPerformance.xlsx]MSCIW!R86C16</stp>
        <tr r="P86" s="1"/>
      </tp>
      <tp t="e">
        <v>#N/A</v>
        <stp/>
        <stp>##V3_BDHV12</stp>
        <stp xml:space="preserve">MIGUMMIN Index </stp>
        <stp>Px_Last</stp>
        <stp>07/11/2014</stp>
        <stp>07/11/2014</stp>
        <stp>[MSCIWorldSectorsPerformance.xlsx]MSCIW!R43C16</stp>
        <tr r="P43" s="1"/>
      </tp>
      <tp>
        <v>21</v>
        <stp/>
        <stp>##V3_BDPV12</stp>
        <stp>F3RETG Index</stp>
        <stp>Count_INDEX_MEMBERS</stp>
        <stp>[MSCIWorldSectorsPerformance.xlsx]NMX!R23C9</stp>
        <tr r="I23" s="2"/>
      </tp>
      <tp t="e">
        <v>#N/A</v>
        <stp/>
        <stp>##V3_BDHV12</stp>
        <stp xml:space="preserve">MIGUCMAT Index </stp>
        <stp>Px_Last</stp>
        <stp>07/11/2014</stp>
        <stp>07/11/2014</stp>
        <stp>[MSCIWorldSectorsPerformance.xlsx]MSCIW!R41C16</stp>
        <tr r="P41" s="1"/>
      </tp>
      <tp t="e">
        <v>#N/A</v>
        <stp/>
        <stp>##V3_BDHV12</stp>
        <stp xml:space="preserve">MIGUELEQ Index </stp>
        <stp>Px_Last</stp>
        <stp>06/02/2014</stp>
        <stp>06/02/2014</stp>
        <stp>[MSCIWorldSectorsPerformance.xlsx]MSCIW!R95C18</stp>
        <tr r="R95" s="1"/>
      </tp>
      <tp>
        <v>109.373</v>
        <stp/>
        <stp>##V3_BDHV12</stp>
        <stp>NMJPGRWT Index</stp>
        <stp>Px_Last</stp>
        <stp>30/01/2015</stp>
        <stp>30/01/2015</stp>
        <stp>[MSCIWorldSectorsPerformance.xlsx]Factors!R68C17</stp>
        <stp>Fill=P</stp>
        <stp>Per=cd</stp>
        <tr r="Q68" s="7"/>
      </tp>
      <tp>
        <v>177.8</v>
        <stp/>
        <stp>##V3_BDHV12</stp>
        <stp>NMAAMCS Index</stp>
        <stp>Px_Last</stp>
        <stp>30/01/2015</stp>
        <stp>30/01/2015</stp>
        <stp>[MSCIWorldSectorsPerformance.xlsx]Factors!R54C17</stp>
        <stp>Fill=P</stp>
        <stp>Per=cd</stp>
        <tr r="Q54" s="7"/>
      </tp>
      <tp>
        <v>99.552000000000007</v>
        <stp/>
        <stp>##V3_BDHV12</stp>
        <stp>NMJPSIZE Index</stp>
        <stp>Px_Last</stp>
        <stp>09/02/2015</stp>
        <stp>09/02/2015</stp>
        <stp>[MSCIWorldSectorsPerformance.xlsx]Factors!R72C15</stp>
        <tr r="O72" s="7"/>
      </tp>
      <tp>
        <v>76.64</v>
        <stp/>
        <stp>##V3_BDHV12</stp>
        <stp>NMAACXSF Index</stp>
        <stp>Px_Last</stp>
        <stp>30/01/2015</stp>
        <stp>30/01/2015</stp>
        <stp>[MSCIWorldSectorsPerformance.xlsx]Factors!R27C17</stp>
        <stp>Fill=P</stp>
        <stp>Per=cd</stp>
        <tr r="Q27" s="7"/>
      </tp>
      <tp>
        <v>211.62</v>
        <stp/>
        <stp>##V3_BDHV12</stp>
        <stp>NMAAMCL Index</stp>
        <stp>Px_Last</stp>
        <stp>30/01/2015</stp>
        <stp>30/01/2015</stp>
        <stp>[MSCIWorldSectorsPerformance.xlsx]Factors!R53C17</stp>
        <stp>Fill=P</stp>
        <stp>Per=cd</stp>
        <tr r="Q53" s="7"/>
      </tp>
      <tp>
        <v>100.319</v>
        <stp/>
        <stp>##V3_BDHV12</stp>
        <stp>NMAPRISK Index</stp>
        <stp>Px_Last</stp>
        <stp>07/11/2014</stp>
        <stp>07/11/2014</stp>
        <stp>[MSCIWorldSectorsPerformance.xlsx]Factors!R91C18</stp>
        <tr r="R91" s="7"/>
      </tp>
      <tp>
        <v>100.319</v>
        <stp/>
        <stp>##V3_BDHV12</stp>
        <stp>NMAPRISK Index</stp>
        <stp>Px_Last</stp>
        <stp>07/11/2014</stp>
        <stp>07/11/2014</stp>
        <stp>[MSCIWorldSectorsPerformance.xlsx]Factors!R91C19</stp>
        <tr r="S91" s="7"/>
      </tp>
      <tp>
        <v>98.266999999999996</v>
        <stp/>
        <stp>##V3_BDHV12</stp>
        <stp>NMJPSIZE Index</stp>
        <stp>Px_Last</stp>
        <stp>07/02/2014</stp>
        <stp>07/02/2014</stp>
        <stp>[MSCIWorldSectorsPerformance.xlsx]Factors!R72C20</stp>
        <tr r="T72" s="7"/>
      </tp>
      <tp>
        <v>217.96</v>
        <stp/>
        <stp>##V3_BDHV12</stp>
        <stp>NMAAEPS Index</stp>
        <stp>Px_Last</stp>
        <stp>30/01/2015</stp>
        <stp>30/01/2015</stp>
        <stp>[MSCIWorldSectorsPerformance.xlsx]Factors!R52C17</stp>
        <stp>Fill=P</stp>
        <stp>Per=cd</stp>
        <tr r="Q52" s="7"/>
      </tp>
      <tp>
        <v>213.94</v>
        <stp/>
        <stp>##V3_BDHV12</stp>
        <stp>NMAADPSS Index</stp>
        <stp>Px_Last</stp>
        <stp>07/11/2014</stp>
        <stp>07/11/2014</stp>
        <stp>[MSCIWorldSectorsPerformance.xlsx]Factors!R46C19</stp>
        <tr r="S46" s="7"/>
      </tp>
      <tp>
        <v>213.94</v>
        <stp/>
        <stp>##V3_BDHV12</stp>
        <stp>NMAADPSS Index</stp>
        <stp>Px_Last</stp>
        <stp>07/11/2014</stp>
        <stp>07/11/2014</stp>
        <stp>[MSCIWorldSectorsPerformance.xlsx]Factors!R46C18</stp>
        <tr r="R46" s="7"/>
      </tp>
      <tp>
        <v>173.53</v>
        <stp/>
        <stp>##V3_BDHV12</stp>
        <stp>NMAACXSS Index</stp>
        <stp>Px_Last</stp>
        <stp>07/11/2014</stp>
        <stp>07/11/2014</stp>
        <stp>[MSCIWorldSectorsPerformance.xlsx]Factors!R44C18</stp>
        <tr r="R44" s="7"/>
      </tp>
      <tp>
        <v>173.53</v>
        <stp/>
        <stp>##V3_BDHV12</stp>
        <stp>NMAACXSS Index</stp>
        <stp>Px_Last</stp>
        <stp>07/11/2014</stp>
        <stp>07/11/2014</stp>
        <stp>[MSCIWorldSectorsPerformance.xlsx]Factors!R44C19</stp>
        <tr r="S44" s="7"/>
      </tp>
      <tp>
        <v>182.67</v>
        <stp/>
        <stp>##V3_BDHV12</stp>
        <stp>NMAAEPL Index</stp>
        <stp>Px_Last</stp>
        <stp>30/01/2015</stp>
        <stp>30/01/2015</stp>
        <stp>[MSCIWorldSectorsPerformance.xlsx]Factors!R51C17</stp>
        <stp>Fill=P</stp>
        <stp>Per=cd</stp>
        <tr r="Q51" s="7"/>
      </tp>
      <tp>
        <v>202.28</v>
        <stp/>
        <stp>##V3_BDHV12</stp>
        <stp>NMAADPSL Index</stp>
        <stp>Px_Last</stp>
        <stp>07/11/2014</stp>
        <stp>07/11/2014</stp>
        <stp>[MSCIWorldSectorsPerformance.xlsx]Factors!R45C19</stp>
        <tr r="S45" s="7"/>
      </tp>
      <tp>
        <v>202.28</v>
        <stp/>
        <stp>##V3_BDHV12</stp>
        <stp>NMAADPSL Index</stp>
        <stp>Px_Last</stp>
        <stp>07/11/2014</stp>
        <stp>07/11/2014</stp>
        <stp>[MSCIWorldSectorsPerformance.xlsx]Factors!R45C18</stp>
        <tr r="R45" s="7"/>
      </tp>
      <tp>
        <v>162.07</v>
        <stp/>
        <stp>##V3_BDHV12</stp>
        <stp>NMAACXSL Index</stp>
        <stp>Px_Last</stp>
        <stp>07/11/2014</stp>
        <stp>07/11/2014</stp>
        <stp>[MSCIWorldSectorsPerformance.xlsx]Factors!R43C18</stp>
        <tr r="R43" s="7"/>
      </tp>
      <tp>
        <v>162.07</v>
        <stp/>
        <stp>##V3_BDHV12</stp>
        <stp>NMAACXSL Index</stp>
        <stp>Px_Last</stp>
        <stp>07/11/2014</stp>
        <stp>07/11/2014</stp>
        <stp>[MSCIWorldSectorsPerformance.xlsx]Factors!R43C19</stp>
        <tr r="S43" s="7"/>
      </tp>
      <tp>
        <v>172.89</v>
        <stp/>
        <stp>##V3_BDHV12</stp>
        <stp>NMAAEBTL Index</stp>
        <stp>Px_Last</stp>
        <stp>30/01/2015</stp>
        <stp>30/01/2015</stp>
        <stp>[MSCIWorldSectorsPerformance.xlsx]Factors!R49C17</stp>
        <stp>Fill=P</stp>
        <stp>Per=cd</stp>
        <tr r="Q49" s="7"/>
      </tp>
      <tp>
        <v>178.71</v>
        <stp/>
        <stp>##V3_BDHV12</stp>
        <stp>NMAABETL Index</stp>
        <stp>Px_Last</stp>
        <stp>30/01/2015</stp>
        <stp>30/01/2015</stp>
        <stp>[MSCIWorldSectorsPerformance.xlsx]Factors!R39C17</stp>
        <stp>Fill=P</stp>
        <stp>Per=cd</stp>
        <tr r="Q39" s="7"/>
      </tp>
      <tp>
        <v>92.15</v>
        <stp/>
        <stp>##V3_BDHV12</stp>
        <stp>NMAACXSF Index</stp>
        <stp>Px_Last</stp>
        <stp>07/11/2014</stp>
        <stp>07/11/2014</stp>
        <stp>[MSCIWorldSectorsPerformance.xlsx]Factors!R27C18</stp>
        <tr r="R27" s="7"/>
      </tp>
      <tp>
        <v>92.15</v>
        <stp/>
        <stp>##V3_BDHV12</stp>
        <stp>NMAACXSF Index</stp>
        <stp>Px_Last</stp>
        <stp>07/11/2014</stp>
        <stp>07/11/2014</stp>
        <stp>[MSCIWorldSectorsPerformance.xlsx]Factors!R27C19</stp>
        <tr r="S27" s="7"/>
      </tp>
      <tp>
        <v>97.22</v>
        <stp/>
        <stp>##V3_BDHV12</stp>
        <stp>NMAADPSF Index</stp>
        <stp>Px_Last</stp>
        <stp>07/11/2014</stp>
        <stp>07/11/2014</stp>
        <stp>[MSCIWorldSectorsPerformance.xlsx]Factors!R28C19</stp>
        <tr r="S28" s="7"/>
      </tp>
      <tp>
        <v>97.22</v>
        <stp/>
        <stp>##V3_BDHV12</stp>
        <stp>NMAADPSF Index</stp>
        <stp>Px_Last</stp>
        <stp>07/11/2014</stp>
        <stp>07/11/2014</stp>
        <stp>[MSCIWorldSectorsPerformance.xlsx]Factors!R28C18</stp>
        <tr r="R28" s="7"/>
      </tp>
      <tp>
        <v>152.81</v>
        <stp/>
        <stp>##V3_BDHV12</stp>
        <stp>NMAAPMS Index</stp>
        <stp>Px_Last</stp>
        <stp>30/01/2015</stp>
        <stp>30/01/2015</stp>
        <stp>[MSCIWorldSectorsPerformance.xlsx]Factors!R56C17</stp>
        <stp>Fill=P</stp>
        <stp>Per=cd</stp>
        <tr r="Q56" s="7"/>
      </tp>
      <tp>
        <v>201.92</v>
        <stp/>
        <stp>##V3_BDHV12</stp>
        <stp>NMAAPML Index</stp>
        <stp>Px_Last</stp>
        <stp>30/01/2015</stp>
        <stp>30/01/2015</stp>
        <stp>[MSCIWorldSectorsPerformance.xlsx]Factors!R55C17</stp>
        <stp>Fill=P</stp>
        <stp>Per=cd</stp>
        <tr r="Q55" s="7"/>
      </tp>
      <tp t="s">
        <v>Low Composite Gearing</v>
        <stp/>
        <stp>##V3_BLP</stp>
        <stp>NMAPLVRS Index</stp>
        <stp>Name</stp>
        <stp>[MSCIWorldSectorsPerformance.xlsx]Factors!R102C4</stp>
        <tr r="D102" s="7"/>
      </tp>
      <tp>
        <v>17849.53</v>
        <stp/>
        <stp>##V3_BDHV12</stp>
        <stp>F3MNG Index</stp>
        <stp>Px_Last</stp>
        <stp>08/08/2014</stp>
        <stp>08/08/2014</stp>
        <stp>[MSCIWorldSectorsPerformance.xlsx]NMX!R4C18</stp>
        <tr r="R4" s="2"/>
      </tp>
      <tp>
        <v>10117.49</v>
        <stp/>
        <stp>##V3_BDHV12</stp>
        <stp>F3CHEM Index</stp>
        <stp>Px_Last</stp>
        <stp>07/11/2014</stp>
        <stp>07/11/2014</stp>
        <stp>[MSCIWorldSectorsPerformance.xlsx]NMX!R5C17</stp>
        <tr r="Q5" s="2"/>
      </tp>
      <tp>
        <v>16725.650000000001</v>
        <stp/>
        <stp>##V3_BDHV12</stp>
        <stp>F3MNG Index</stp>
        <stp>Px_Last</stp>
        <stp>07/02/2014</stp>
        <stp>07/02/2014</stp>
        <stp>[MSCIWorldSectorsPerformance.xlsx]NMX!R4C19</stp>
        <tr r="S4" s="2"/>
      </tp>
      <tp>
        <v>14583.33</v>
        <stp/>
        <stp>##V3_BDHV12</stp>
        <stp>F3MNG Index</stp>
        <stp>Px_Last</stp>
        <stp>09/02/2015</stp>
        <stp>09/02/2015</stp>
        <stp>[MSCIWorldSectorsPerformance.xlsx]NMX!R4C14</stp>
        <tr r="N4" s="2"/>
      </tp>
      <tp t="e">
        <v>#N/A</v>
        <stp/>
        <stp>##V3_BDHV12</stp>
        <stp xml:space="preserve">MIGUMFIN Index </stp>
        <stp>Px_Last</stp>
        <stp>09/01/2015</stp>
        <stp>09/01/2015</stp>
        <stp>[MSCIWorldSectorsPerformance.xlsx]MSCIW!R83C15</stp>
        <stp>Fill=P</stp>
        <stp>Per=cd</stp>
        <tr r="O83" s="1"/>
      </tp>
      <tp t="e">
        <v>#N/A</v>
        <stp/>
        <stp>##V3_BDHV12</stp>
        <stp xml:space="preserve">MXWO0CA Index </stp>
        <stp>Px_Last</stp>
        <stp>09/01/2015</stp>
        <stp>09/01/2015</stp>
        <stp>[MSCIWorldSectorsPerformance.xlsx]MSCIW!R27C15</stp>
        <stp>Fill=P</stp>
        <stp>Per=cd</stp>
        <tr r="O27" s="1"/>
      </tp>
      <tp t="e">
        <v>#N/A</v>
        <stp/>
        <stp>##V3_BDHV12</stp>
        <stp xml:space="preserve">MIGUCFIN Index </stp>
        <stp>Px_Last</stp>
        <stp>09/01/2015</stp>
        <stp>09/01/2015</stp>
        <stp>[MSCIWorldSectorsPerformance.xlsx]MSCIW!R85C15</stp>
        <stp>Fill=P</stp>
        <stp>Per=cd</stp>
        <tr r="O85" s="1"/>
      </tp>
      <tp t="e">
        <v>#N/A</v>
        <stp/>
        <stp>##V3_BDHV12</stp>
        <stp xml:space="preserve">MIGUDFIN Index </stp>
        <stp>Px_Last</stp>
        <stp>09/01/2015</stp>
        <stp>09/01/2015</stp>
        <stp>[MSCIWorldSectorsPerformance.xlsx]MSCIW!R84C15</stp>
        <stp>Fill=P</stp>
        <stp>Per=cd</stp>
        <tr r="O84" s="1"/>
      </tp>
      <tp t="e">
        <v>#N/A</v>
        <stp/>
        <stp>##V3_BDHV12</stp>
        <stp xml:space="preserve">MIGUTOBA Index </stp>
        <stp>Px_Last</stp>
        <stp>09/01/2015</stp>
        <stp>09/01/2015</stp>
        <stp>[MSCIWorldSectorsPerformance.xlsx]MSCIW!R73C15</stp>
        <stp>Fill=P</stp>
        <stp>Per=cd</stp>
        <tr r="O73" s="1"/>
      </tp>
      <tp t="e">
        <v>#N/A</v>
        <stp/>
        <stp>##V3_BDHV12</stp>
        <stp xml:space="preserve">MIGUREIT Index </stp>
        <stp>Px_Last</stp>
        <stp>08/08/2014</stp>
        <stp>08/08/2014</stp>
        <stp>[MSCIWorldSectorsPerformance.xlsx]MSCIW!R88C17</stp>
        <tr r="Q88" s="1"/>
      </tp>
      <tp t="e">
        <v>#N/A</v>
        <stp/>
        <stp>##V3_BDHV12</stp>
        <stp xml:space="preserve">MIGUREIT Index </stp>
        <stp>Px_Last</stp>
        <stp>09/02/2015</stp>
        <stp>09/02/2015</stp>
        <stp>[MSCIWorldSectorsPerformance.xlsx]MSCIW!R88C14</stp>
        <tr r="N88" s="1"/>
      </tp>
      <tp t="e">
        <v>#N/A</v>
        <stp/>
        <stp>##V3_BDHV12</stp>
        <stp xml:space="preserve">MICUREMD Index </stp>
        <stp>Px_Last</stp>
        <stp>08/08/2014</stp>
        <stp>08/08/2014</stp>
        <stp>[MSCIWorldSectorsPerformance.xlsx]MSCIW!R89C17</stp>
        <tr r="Q89" s="1"/>
      </tp>
      <tp t="e">
        <v>#N/A</v>
        <stp/>
        <stp>##V3_BDHV12</stp>
        <stp xml:space="preserve">MICUREMD Index </stp>
        <stp>Px_Last</stp>
        <stp>09/02/2015</stp>
        <stp>09/02/2015</stp>
        <stp>[MSCIWorldSectorsPerformance.xlsx]MSCIW!R89C14</stp>
        <tr r="N89" s="1"/>
      </tp>
      <tp t="e">
        <v>#N/A</v>
        <stp/>
        <stp>##V3_BDHV12</stp>
        <stp xml:space="preserve">MIGUCENG Index </stp>
        <stp>Px_Last</stp>
        <stp>09/02/2015</stp>
        <stp>09/02/2015</stp>
        <stp>[MSCIWorldSectorsPerformance.xlsx]MSCIW!R47C14</stp>
        <tr r="N47" s="1"/>
      </tp>
      <tp t="e">
        <v>#N/A</v>
        <stp/>
        <stp>##V3_BDHV12</stp>
        <stp xml:space="preserve">MIGUCENG Index </stp>
        <stp>Px_Last</stp>
        <stp>08/08/2014</stp>
        <stp>08/08/2014</stp>
        <stp>[MSCIWorldSectorsPerformance.xlsx]MSCIW!R47C17</stp>
        <tr r="Q47" s="1"/>
      </tp>
      <tp t="e">
        <v>#N/A</v>
        <stp/>
        <stp>##V3_BDHV12</stp>
        <stp xml:space="preserve">MIGUOELE Index </stp>
        <stp>Px_Last</stp>
        <stp>08/08/2014</stp>
        <stp>08/08/2014</stp>
        <stp>[MSCIWorldSectorsPerformance.xlsx]MSCIW!R96C17</stp>
        <tr r="Q96" s="1"/>
      </tp>
      <tp t="e">
        <v>#N/A</v>
        <stp/>
        <stp>##V3_BDHV12</stp>
        <stp xml:space="preserve">MIGUOELE Index </stp>
        <stp>Px_Last</stp>
        <stp>09/02/2015</stp>
        <stp>09/02/2015</stp>
        <stp>[MSCIWorldSectorsPerformance.xlsx]MSCIW!R96C14</stp>
        <tr r="N96" s="1"/>
      </tp>
      <tp t="e">
        <v>#N/A</v>
        <stp/>
        <stp>##V3_BDHV12</stp>
        <stp xml:space="preserve">MIGUAEDE Index </stp>
        <stp>Px_Last</stp>
        <stp>09/02/2015</stp>
        <stp>09/02/2015</stp>
        <stp>[MSCIWorldSectorsPerformance.xlsx]MSCIW!R45C14</stp>
        <tr r="N45" s="1"/>
      </tp>
      <tp t="e">
        <v>#N/A</v>
        <stp/>
        <stp>##V3_BDHV12</stp>
        <stp xml:space="preserve">MIGUAEDE Index </stp>
        <stp>Px_Last</stp>
        <stp>08/08/2014</stp>
        <stp>08/08/2014</stp>
        <stp>[MSCIWorldSectorsPerformance.xlsx]MSCIW!R45C17</stp>
        <tr r="Q45" s="1"/>
      </tp>
      <tp>
        <v>2</v>
        <stp/>
        <stp>##V3_BDPV12</stp>
        <stp>F3TOBC Index</stp>
        <stp>Count_INDEX_MEMBERS</stp>
        <stp>[MSCIWorldSectorsPerformance.xlsx]NMX!R40C9</stp>
        <tr r="I40" s="2"/>
      </tp>
      <tp>
        <v>38</v>
        <stp/>
        <stp>##V3_BDPV12</stp>
        <stp>F3INVC Index</stp>
        <stp>Count_INDEX_MEMBERS</stp>
        <stp>[MSCIWorldSectorsPerformance.xlsx]NMX!R20C9</stp>
        <tr r="I20" s="2"/>
      </tp>
      <tp t="e">
        <v>#N/A</v>
        <stp/>
        <stp>##V3_BDHV12</stp>
        <stp xml:space="preserve">MIGUTEXT Index </stp>
        <stp>Px_Last</stp>
        <stp>09/02/2015</stp>
        <stp>09/02/2015</stp>
        <stp>[MSCIWorldSectorsPerformance.xlsx]MSCIW!R62C14</stp>
        <tr r="N62" s="1"/>
      </tp>
      <tp t="e">
        <v>#N/A</v>
        <stp/>
        <stp>##V3_BDHV12</stp>
        <stp xml:space="preserve">MIGUTEXT Index </stp>
        <stp>Px_Last</stp>
        <stp>08/08/2014</stp>
        <stp>08/08/2014</stp>
        <stp>[MSCIWorldSectorsPerformance.xlsx]MSCIW!R62C17</stp>
        <tr r="Q62" s="1"/>
      </tp>
      <tp t="e">
        <v>#N/A</v>
        <stp/>
        <stp>##V3_BDHV12</stp>
        <stp xml:space="preserve">MIGUHEPR Index </stp>
        <stp>Px_Last</stp>
        <stp>09/02/2015</stp>
        <stp>09/02/2015</stp>
        <stp>[MSCIWorldSectorsPerformance.xlsx]MSCIW!R77C14</stp>
        <tr r="N77" s="1"/>
      </tp>
      <tp t="e">
        <v>#N/A</v>
        <stp/>
        <stp>##V3_BDHV12</stp>
        <stp xml:space="preserve">MIGUHEPR Index </stp>
        <stp>Px_Last</stp>
        <stp>08/08/2014</stp>
        <stp>08/08/2014</stp>
        <stp>[MSCIWorldSectorsPerformance.xlsx]MSCIW!R77C17</stp>
        <tr r="Q77" s="1"/>
      </tp>
      <tp t="e">
        <v>#N/A</v>
        <stp/>
        <stp>##V3_BDHV12</stp>
        <stp xml:space="preserve">MIGUCEQU Index </stp>
        <stp>Px_Last</stp>
        <stp>08/08/2014</stp>
        <stp>08/08/2014</stp>
        <stp>[MSCIWorldSectorsPerformance.xlsx]MSCIW!R93C17</stp>
        <tr r="Q93" s="1"/>
      </tp>
      <tp t="e">
        <v>#N/A</v>
        <stp/>
        <stp>##V3_BDHV12</stp>
        <stp xml:space="preserve">MIGULEQU Index </stp>
        <stp>Px_Last</stp>
        <stp>09/02/2015</stp>
        <stp>09/02/2015</stp>
        <stp>[MSCIWorldSectorsPerformance.xlsx]MSCIW!R61C14</stp>
        <tr r="N61" s="1"/>
      </tp>
      <tp t="e">
        <v>#N/A</v>
        <stp/>
        <stp>##V3_BDHV12</stp>
        <stp xml:space="preserve">MIGUHEQU Index </stp>
        <stp>Px_Last</stp>
        <stp>09/02/2015</stp>
        <stp>09/02/2015</stp>
        <stp>[MSCIWorldSectorsPerformance.xlsx]MSCIW!R76C14</stp>
        <tr r="N76" s="1"/>
      </tp>
      <tp t="e">
        <v>#N/A</v>
        <stp/>
        <stp>##V3_BDHV12</stp>
        <stp xml:space="preserve">MIGUEEQU Index </stp>
        <stp>Px_Last</stp>
        <stp>09/02/2015</stp>
        <stp>09/02/2015</stp>
        <stp>[MSCIWorldSectorsPerformance.xlsx]MSCIW!R48C14</stp>
        <tr r="N48" s="1"/>
      </tp>
      <tp t="e">
        <v>#N/A</v>
        <stp/>
        <stp>##V3_BDHV12</stp>
        <stp xml:space="preserve">MIGUEEQS Index </stp>
        <stp>Px_Last</stp>
        <stp>09/02/2015</stp>
        <stp>09/02/2015</stp>
        <stp>[MSCIWorldSectorsPerformance.xlsx]MSCIW!R38C14</stp>
        <tr r="N38" s="1"/>
      </tp>
      <tp t="e">
        <v>#N/A</v>
        <stp/>
        <stp>##V3_BDHV12</stp>
        <stp xml:space="preserve">MIGUCEQU Index </stp>
        <stp>Px_Last</stp>
        <stp>09/02/2015</stp>
        <stp>09/02/2015</stp>
        <stp>[MSCIWorldSectorsPerformance.xlsx]MSCIW!R93C14</stp>
        <tr r="N93" s="1"/>
      </tp>
      <tp t="e">
        <v>#N/A</v>
        <stp/>
        <stp>##V3_BDHV12</stp>
        <stp xml:space="preserve">MIGUHEQU Index </stp>
        <stp>Px_Last</stp>
        <stp>08/08/2014</stp>
        <stp>08/08/2014</stp>
        <stp>[MSCIWorldSectorsPerformance.xlsx]MSCIW!R76C17</stp>
        <tr r="Q76" s="1"/>
      </tp>
      <tp t="e">
        <v>#N/A</v>
        <stp/>
        <stp>##V3_BDHV12</stp>
        <stp xml:space="preserve">MIGULEQU Index </stp>
        <stp>Px_Last</stp>
        <stp>08/08/2014</stp>
        <stp>08/08/2014</stp>
        <stp>[MSCIWorldSectorsPerformance.xlsx]MSCIW!R61C17</stp>
        <tr r="Q61" s="1"/>
      </tp>
      <tp t="e">
        <v>#N/A</v>
        <stp/>
        <stp>##V3_BDHV12</stp>
        <stp xml:space="preserve">MIGUEEQS Index </stp>
        <stp>Px_Last</stp>
        <stp>08/08/2014</stp>
        <stp>08/08/2014</stp>
        <stp>[MSCIWorldSectorsPerformance.xlsx]MSCIW!R38C17</stp>
        <tr r="Q38" s="1"/>
      </tp>
      <tp t="e">
        <v>#N/A</v>
        <stp/>
        <stp>##V3_BDHV12</stp>
        <stp xml:space="preserve">MIGUEEQU Index </stp>
        <stp>Px_Last</stp>
        <stp>08/08/2014</stp>
        <stp>08/08/2014</stp>
        <stp>[MSCIWorldSectorsPerformance.xlsx]MSCIW!R48C17</stp>
        <tr r="Q48" s="1"/>
      </tp>
      <tp t="e">
        <v>#N/A</v>
        <stp/>
        <stp>##V3_BDHV12</stp>
        <stp xml:space="preserve">MIGUSEQG Index </stp>
        <stp>Px_Last</stp>
        <stp>08/08/2014</stp>
        <stp>08/08/2014</stp>
        <stp>[MSCIWorldSectorsPerformance.xlsx]MSCIW!R97C17</stp>
        <tr r="Q97" s="1"/>
      </tp>
      <tp t="e">
        <v>#N/A</v>
        <stp/>
        <stp>##V3_BDHV12</stp>
        <stp xml:space="preserve">MIGUSEQG Index </stp>
        <stp>Px_Last</stp>
        <stp>09/02/2015</stp>
        <stp>09/02/2015</stp>
        <stp>[MSCIWorldSectorsPerformance.xlsx]MSCIW!R97C14</stp>
        <tr r="N97" s="1"/>
      </tp>
      <tp>
        <v>5</v>
        <stp/>
        <stp>##V3_BDPV12</stp>
        <stp>F3DIND Index</stp>
        <stp>Count_INDEX_MEMBERS</stp>
        <stp>[MSCIWorldSectorsPerformance.xlsx]NMX!R17C9</stp>
        <tr r="I17" s="2"/>
      </tp>
      <tp>
        <v>183.119</v>
        <stp/>
        <stp>##V3_BDHV12</stp>
        <stp>NMJPGSSN Index</stp>
        <stp>Px_Last</stp>
        <stp>30/01/2015</stp>
        <stp>30/01/2015</stp>
        <stp>[MSCIWorldSectorsPerformance.xlsx]Factors!R79C17</stp>
        <stp>Fill=P</stp>
        <stp>Per=cd</stp>
        <tr r="Q79" s="7"/>
      </tp>
      <tp>
        <v>198.78</v>
        <stp/>
        <stp>##V3_BDHV12</stp>
        <stp>NMAADYS Index</stp>
        <stp>Px_Last</stp>
        <stp>30/01/2015</stp>
        <stp>30/01/2015</stp>
        <stp>[MSCIWorldSectorsPerformance.xlsx]Factors!R48C17</stp>
        <stp>Fill=P</stp>
        <stp>Per=cd</stp>
        <tr r="Q48" s="7"/>
      </tp>
      <tp>
        <v>154.81</v>
        <stp/>
        <stp>##V3_BDHV12</stp>
        <stp>NMAADYL Index</stp>
        <stp>Px_Last</stp>
        <stp>30/01/2015</stp>
        <stp>30/01/2015</stp>
        <stp>[MSCIWorldSectorsPerformance.xlsx]Factors!R47C17</stp>
        <stp>Fill=P</stp>
        <stp>Per=cd</stp>
        <tr r="Q47" s="7"/>
      </tp>
      <tp>
        <v>194.87</v>
        <stp/>
        <stp>##V3_BDHV12</stp>
        <stp>NMAABPL Index</stp>
        <stp>Px_Last</stp>
        <stp>30/01/2015</stp>
        <stp>30/01/2015</stp>
        <stp>[MSCIWorldSectorsPerformance.xlsx]Factors!R41C17</stp>
        <stp>Fill=P</stp>
        <stp>Per=cd</stp>
        <tr r="Q41" s="7"/>
      </tp>
      <tp>
        <v>229.04</v>
        <stp/>
        <stp>##V3_BDHV12</stp>
        <stp>NMAABPS Index</stp>
        <stp>Px_Last</stp>
        <stp>30/01/2015</stp>
        <stp>30/01/2015</stp>
        <stp>[MSCIWorldSectorsPerformance.xlsx]Factors!R42C17</stp>
        <stp>Fill=P</stp>
        <stp>Per=cd</stp>
        <tr r="Q42" s="7"/>
      </tp>
      <tp>
        <v>214.57</v>
        <stp/>
        <stp>##V3_BDHV12</stp>
        <stp>NMAADPSS Index</stp>
        <stp>Px_Last</stp>
        <stp>30/01/2015</stp>
        <stp>30/01/2015</stp>
        <stp>[MSCIWorldSectorsPerformance.xlsx]Factors!R46C17</stp>
        <stp>Fill=P</stp>
        <stp>Per=cd</stp>
        <tr r="Q46" s="7"/>
      </tp>
      <tp>
        <v>186.62</v>
        <stp/>
        <stp>##V3_BDHV12</stp>
        <stp>NMAADPSL Index</stp>
        <stp>Px_Last</stp>
        <stp>30/01/2015</stp>
        <stp>30/01/2015</stp>
        <stp>[MSCIWorldSectorsPerformance.xlsx]Factors!R45C17</stp>
        <stp>Fill=P</stp>
        <stp>Per=cd</stp>
        <tr r="Q45" s="7"/>
      </tp>
      <tp>
        <v>202.99</v>
        <stp/>
        <stp>##V3_BDHV12</stp>
        <stp>NMAAEBTS Index</stp>
        <stp>Px_Last</stp>
        <stp>30/01/2015</stp>
        <stp>30/01/2015</stp>
        <stp>[MSCIWorldSectorsPerformance.xlsx]Factors!R50C17</stp>
        <stp>Fill=P</stp>
        <stp>Per=cd</stp>
        <tr r="Q50" s="7"/>
      </tp>
      <tp>
        <v>99.62</v>
        <stp/>
        <stp>##V3_BDHV12</stp>
        <stp>NMAABETF Index</stp>
        <stp>Px_Last</stp>
        <stp>30/01/2015</stp>
        <stp>30/01/2015</stp>
        <stp>[MSCIWorldSectorsPerformance.xlsx]Factors!R26C17</stp>
        <stp>Fill=P</stp>
        <stp>Per=cd</stp>
        <tr r="Q26" s="7"/>
      </tp>
      <tp>
        <v>202.291</v>
        <stp/>
        <stp>##V3_BDHV12</stp>
        <stp>NMJPGLSN Index</stp>
        <stp>Px_Last</stp>
        <stp>30/01/2015</stp>
        <stp>30/01/2015</stp>
        <stp>[MSCIWorldSectorsPerformance.xlsx]Factors!R78C17</stp>
        <stp>Fill=P</stp>
        <stp>Per=cd</stp>
        <tr r="Q78" s="7"/>
      </tp>
      <tp>
        <v>9769.2800000000007</v>
        <stp/>
        <stp>##V3_BDHV12</stp>
        <stp>F3CHEM Index</stp>
        <stp>Px_Last</stp>
        <stp>08/08/2014</stp>
        <stp>08/08/2014</stp>
        <stp>[MSCIWorldSectorsPerformance.xlsx]NMX!R5C18</stp>
        <tr r="R5" s="2"/>
      </tp>
      <tp>
        <v>15508.28</v>
        <stp/>
        <stp>##V3_BDHV12</stp>
        <stp>F3MNG Index</stp>
        <stp>Px_Last</stp>
        <stp>07/11/2014</stp>
        <stp>07/11/2014</stp>
        <stp>[MSCIWorldSectorsPerformance.xlsx]NMX!R4C17</stp>
        <tr r="Q4" s="2"/>
      </tp>
      <tp>
        <v>10641.11</v>
        <stp/>
        <stp>##V3_BDHV12</stp>
        <stp>F3CHEM Index</stp>
        <stp>Px_Last</stp>
        <stp>07/02/2014</stp>
        <stp>07/02/2014</stp>
        <stp>[MSCIWorldSectorsPerformance.xlsx]NMX!R5C19</stp>
        <tr r="S5" s="2"/>
      </tp>
      <tp>
        <v>11296.99</v>
        <stp/>
        <stp>##V3_BDHV12</stp>
        <stp>F3CHEM Index</stp>
        <stp>Px_Last</stp>
        <stp>09/02/2015</stp>
        <stp>09/02/2015</stp>
        <stp>[MSCIWorldSectorsPerformance.xlsx]NMX!R5C14</stp>
        <tr r="N5" s="2"/>
      </tp>
      <tp t="e">
        <v>#N/A</v>
        <stp/>
        <stp>##V3_BDHV12</stp>
        <stp xml:space="preserve">MXWO0HC Index </stp>
        <stp>Px_Last</stp>
        <stp>09/01/2015</stp>
        <stp>09/01/2015</stp>
        <stp>[MSCIWorldSectorsPerformance.xlsx]MSCIW!R11C15</stp>
        <stp>Fill=P</stp>
        <stp>Per=cd</stp>
        <tr r="O11" s="1"/>
      </tp>
      <tp t="e">
        <v>#N/A</v>
        <stp/>
        <stp>##V3_BDHV12</stp>
        <stp xml:space="preserve">MIGUICON Index </stp>
        <stp>Px_Last</stp>
        <stp>09/01/2015</stp>
        <stp>09/01/2015</stp>
        <stp>[MSCIWorldSectorsPerformance.xlsx]MSCIW!R91C15</stp>
        <stp>Fill=P</stp>
        <stp>Per=cd</stp>
        <tr r="O91" s="1"/>
      </tp>
      <tp t="e">
        <v>#N/A</v>
        <stp/>
        <stp>##V3_BDHV12</stp>
        <stp xml:space="preserve">MIGUIDCO Index </stp>
        <stp>Px_Last</stp>
        <stp>08/08/2014</stp>
        <stp>08/08/2014</stp>
        <stp>[MSCIWorldSectorsPerformance.xlsx]MSCIW!R49C17</stp>
        <tr r="Q49" s="1"/>
      </tp>
      <tp t="e">
        <v>#N/A</v>
        <stp/>
        <stp>##V3_BDHV12</stp>
        <stp xml:space="preserve">MIGUIDCO Index </stp>
        <stp>Px_Last</stp>
        <stp>09/02/2015</stp>
        <stp>09/02/2015</stp>
        <stp>[MSCIWorldSectorsPerformance.xlsx]MSCIW!R49C14</stp>
        <tr r="N49" s="1"/>
      </tp>
      <tp>
        <v>11</v>
        <stp/>
        <stp>##V3_BDPV12</stp>
        <stp>F3OILG Index</stp>
        <stp>Count_INDEX_MEMBERS</stp>
        <stp>[MSCIWorldSectorsPerformance.xlsx]NMX!R15C9</stp>
        <tr r="I15" s="2"/>
      </tp>
      <tp t="e">
        <v>#N/A</v>
        <stp/>
        <stp>##V3_BDHV12</stp>
        <stp xml:space="preserve">MIGUHDUR Index </stp>
        <stp>Px_Last</stp>
        <stp>09/02/2015</stp>
        <stp>09/02/2015</stp>
        <stp>[MSCIWorldSectorsPerformance.xlsx]MSCIW!R60C14</stp>
        <tr r="N60" s="1"/>
      </tp>
      <tp t="e">
        <v>#N/A</v>
        <stp/>
        <stp>##V3_BDHV12</stp>
        <stp xml:space="preserve">MIGUHDUR Index </stp>
        <stp>Px_Last</stp>
        <stp>08/08/2014</stp>
        <stp>08/08/2014</stp>
        <stp>[MSCIWorldSectorsPerformance.xlsx]MSCIW!R60C17</stp>
        <tr r="Q60" s="1"/>
      </tp>
      <tp>
        <v>219.59</v>
        <stp/>
        <stp>##V3_BDHV12</stp>
        <stp>NMAADPSS Index</stp>
        <stp>Px_Last</stp>
        <stp>09/02/2015</stp>
        <stp>09/02/2015</stp>
        <stp>[MSCIWorldSectorsPerformance.xlsx]Factors!R46C15</stp>
        <tr r="O46" s="7"/>
      </tp>
      <tp>
        <v>181.33</v>
        <stp/>
        <stp>##V3_BDHV12</stp>
        <stp>NMAACXSS Index</stp>
        <stp>Px_Last</stp>
        <stp>09/02/2015</stp>
        <stp>09/02/2015</stp>
        <stp>[MSCIWorldSectorsPerformance.xlsx]Factors!R44C15</stp>
        <tr r="O44" s="7"/>
      </tp>
      <tp>
        <v>102.89</v>
        <stp/>
        <stp>##V3_BDHV12</stp>
        <stp>NMAPRISK Index</stp>
        <stp>Px_Last</stp>
        <stp>07/02/2014</stp>
        <stp>07/02/2014</stp>
        <stp>[MSCIWorldSectorsPerformance.xlsx]Factors!R91C20</stp>
        <tr r="T91" s="7"/>
      </tp>
      <tp>
        <v>102.86</v>
        <stp/>
        <stp>##V3_BDHV12</stp>
        <stp>NMJPSIZE Index</stp>
        <stp>Px_Last</stp>
        <stp>07/11/2014</stp>
        <stp>07/11/2014</stp>
        <stp>[MSCIWorldSectorsPerformance.xlsx]Factors!R72C19</stp>
        <tr r="S72" s="7"/>
      </tp>
      <tp>
        <v>102.86</v>
        <stp/>
        <stp>##V3_BDHV12</stp>
        <stp>NMJPSIZE Index</stp>
        <stp>Px_Last</stp>
        <stp>07/11/2014</stp>
        <stp>07/11/2014</stp>
        <stp>[MSCIWorldSectorsPerformance.xlsx]Factors!R72C18</stp>
        <tr r="R72" s="7"/>
      </tp>
      <tp>
        <v>93.515000000000001</v>
        <stp/>
        <stp>##V3_BDHV12</stp>
        <stp>NMAPRISK Index</stp>
        <stp>Px_Last</stp>
        <stp>09/02/2015</stp>
        <stp>09/02/2015</stp>
        <stp>[MSCIWorldSectorsPerformance.xlsx]Factors!R91C15</stp>
        <tr r="O91" s="7"/>
      </tp>
      <tp>
        <v>175.59100000000001</v>
        <stp/>
        <stp>##V3_BDHV12</stp>
        <stp>NMJPLSSN Index</stp>
        <stp>Px_Last</stp>
        <stp>09/01/2015</stp>
        <stp>09/01/2015</stp>
        <stp>[MSCIWorldSectorsPerformance.xlsx]Factors!R77C16</stp>
        <stp>Fill=P</stp>
        <stp>Per=cd</stp>
        <tr r="P77" s="7"/>
      </tp>
      <tp>
        <v>194.23</v>
        <stp/>
        <stp>##V3_BDHV12</stp>
        <stp>NMAADPSS Index</stp>
        <stp>Px_Last</stp>
        <stp>07/02/2014</stp>
        <stp>07/02/2014</stp>
        <stp>[MSCIWorldSectorsPerformance.xlsx]Factors!R46C20</stp>
        <tr r="T46" s="7"/>
      </tp>
      <tp>
        <v>155.06</v>
        <stp/>
        <stp>##V3_BDHV12</stp>
        <stp>NMAACXSS Index</stp>
        <stp>Px_Last</stp>
        <stp>07/02/2014</stp>
        <stp>07/02/2014</stp>
        <stp>[MSCIWorldSectorsPerformance.xlsx]Factors!R44C20</stp>
        <tr r="T44" s="7"/>
      </tp>
      <tp>
        <v>187.834</v>
        <stp/>
        <stp>##V3_BDHV12</stp>
        <stp>NMJPLLSN Index</stp>
        <stp>Px_Last</stp>
        <stp>09/01/2015</stp>
        <stp>09/01/2015</stp>
        <stp>[MSCIWorldSectorsPerformance.xlsx]Factors!R76C16</stp>
        <stp>Fill=P</stp>
        <stp>Per=cd</stp>
        <tr r="P76" s="7"/>
      </tp>
      <tp>
        <v>187.1</v>
        <stp/>
        <stp>##V3_BDHV12</stp>
        <stp>NMAADPSL Index</stp>
        <stp>Px_Last</stp>
        <stp>07/02/2014</stp>
        <stp>07/02/2014</stp>
        <stp>[MSCIWorldSectorsPerformance.xlsx]Factors!R45C20</stp>
        <tr r="T45" s="7"/>
      </tp>
      <tp>
        <v>153.4</v>
        <stp/>
        <stp>##V3_BDHV12</stp>
        <stp>NMAACXSL Index</stp>
        <stp>Px_Last</stp>
        <stp>07/02/2014</stp>
        <stp>07/02/2014</stp>
        <stp>[MSCIWorldSectorsPerformance.xlsx]Factors!R43C20</stp>
        <tr r="T43" s="7"/>
      </tp>
      <tp>
        <v>81.42</v>
        <stp/>
        <stp>##V3_BDHV12</stp>
        <stp>NMAACXSF Index</stp>
        <stp>Px_Last</stp>
        <stp>09/02/2015</stp>
        <stp>09/02/2015</stp>
        <stp>[MSCIWorldSectorsPerformance.xlsx]Factors!R27C15</stp>
        <tr r="O27" s="7"/>
      </tp>
      <tp>
        <v>92.23</v>
        <stp/>
        <stp>##V3_BDHV12</stp>
        <stp>NMAADPSF Index</stp>
        <stp>Px_Last</stp>
        <stp>09/02/2015</stp>
        <stp>09/02/2015</stp>
        <stp>[MSCIWorldSectorsPerformance.xlsx]Factors!R28C15</stp>
        <tr r="O28" s="7"/>
      </tp>
      <tp>
        <v>97.54</v>
        <stp/>
        <stp>##V3_BDHV12</stp>
        <stp>NMAACXSF Index</stp>
        <stp>Px_Last</stp>
        <stp>07/02/2014</stp>
        <stp>07/02/2014</stp>
        <stp>[MSCIWorldSectorsPerformance.xlsx]Factors!R27C20</stp>
        <tr r="T27" s="7"/>
      </tp>
      <tp>
        <v>98.88</v>
        <stp/>
        <stp>##V3_BDHV12</stp>
        <stp>NMAADPSF Index</stp>
        <stp>Px_Last</stp>
        <stp>07/02/2014</stp>
        <stp>07/02/2014</stp>
        <stp>[MSCIWorldSectorsPerformance.xlsx]Factors!R28C20</stp>
        <tr r="T28" s="7"/>
      </tp>
      <tp>
        <v>196.78</v>
        <stp/>
        <stp>##V3_BDHV12</stp>
        <stp>NMAADPSL Index</stp>
        <stp>Px_Last</stp>
        <stp>09/02/2015</stp>
        <stp>09/02/2015</stp>
        <stp>[MSCIWorldSectorsPerformance.xlsx]Factors!R45C15</stp>
        <tr r="O45" s="7"/>
      </tp>
      <tp>
        <v>149.44</v>
        <stp/>
        <stp>##V3_BDHV12</stp>
        <stp>NMAACXSL Index</stp>
        <stp>Px_Last</stp>
        <stp>09/02/2015</stp>
        <stp>09/02/2015</stp>
        <stp>[MSCIWorldSectorsPerformance.xlsx]Factors!R43C15</stp>
        <tr r="O43" s="7"/>
      </tp>
      <tp>
        <v>95.9</v>
        <stp/>
        <stp>##V3_BDHV12</stp>
        <stp>NMJPLEVR Index</stp>
        <stp>Px_Last</stp>
        <stp>09/01/2015</stp>
        <stp>09/01/2015</stp>
        <stp>[MSCIWorldSectorsPerformance.xlsx]Factors!R71C16</stp>
        <stp>Fill=P</stp>
        <stp>Per=cd</stp>
        <tr r="P71" s="7"/>
      </tp>
      <tp t="s">
        <v>Comp Low Growth</v>
        <stp/>
        <stp>##V3_BLP</stp>
        <stp>NMAPGRWS Index</stp>
        <stp>Name</stp>
        <stp>[MSCIWorldSectorsPerformance.xlsx]Factors!R104C4</stp>
        <tr r="D104" s="7"/>
      </tp>
      <tp>
        <v>13650.7</v>
        <stp/>
        <stp>##V3_BDHV12</stp>
        <stp>F3MNG Index</stp>
        <stp>Px_Last</stp>
        <stp>30/01/2015</stp>
        <stp>30/01/2015</stp>
        <stp>[MSCIWorldSectorsPerformance.xlsx]NMX!R4C16</stp>
        <stp>Fill=P</stp>
        <stp>Per=cd</stp>
        <tr r="P4" s="2"/>
      </tp>
      <tp t="e">
        <v>#N/A</v>
        <stp/>
        <stp>##V3_BDHV12</stp>
        <stp xml:space="preserve">MIGUBTEC Index </stp>
        <stp>Px_Last</stp>
        <stp>09/01/2015</stp>
        <stp>09/01/2015</stp>
        <stp>[MSCIWorldSectorsPerformance.xlsx]MSCIW!R79C15</stp>
        <stp>Fill=P</stp>
        <stp>Per=cd</stp>
        <tr r="O79" s="1"/>
      </tp>
      <tp t="s">
        <v>DivYieldFactor</v>
        <stp/>
        <stp>##V3_BLP</stp>
        <stp>NMAADYF Index</stp>
        <stp>Name</stp>
        <stp>[MSCIWorldSectorsPerformance.xlsx]Factors!R29C4</stp>
        <tr r="D29" s="7"/>
      </tp>
      <tp t="e">
        <v>#N/A</v>
        <stp/>
        <stp>##V3_BDHV12</stp>
        <stp xml:space="preserve">MIGUBEV Index </stp>
        <stp>Px_Last</stp>
        <stp>09/01/2015</stp>
        <stp>09/01/2015</stp>
        <stp>[MSCIWorldSectorsPerformance.xlsx]MSCIW!R71C15</stp>
        <stp>Fill=P</stp>
        <stp>Per=cd</stp>
        <tr r="O71" s="1"/>
      </tp>
      <tp t="e">
        <v>#N/A</v>
        <stp/>
        <stp>##V3_BDHV12</stp>
        <stp xml:space="preserve">MIGUOGAS Index </stp>
        <stp>Px_Last</stp>
        <stp>09/02/2015</stp>
        <stp>09/02/2015</stp>
        <stp>[MSCIWorldSectorsPerformance.xlsx]MSCIW!R39C14</stp>
        <tr r="N39" s="1"/>
      </tp>
      <tp t="e">
        <v>#N/A</v>
        <stp/>
        <stp>##V3_BDHV12</stp>
        <stp xml:space="preserve">MIGUOGAS Index </stp>
        <stp>Px_Last</stp>
        <stp>08/08/2014</stp>
        <stp>08/08/2014</stp>
        <stp>[MSCIWorldSectorsPerformance.xlsx]MSCIW!R39C17</stp>
        <tr r="Q39" s="1"/>
      </tp>
      <tp>
        <v>6</v>
        <stp/>
        <stp>##V3_BDPV12</stp>
        <stp>F3PERC Index</stp>
        <stp>Count_INDEX_MEMBERS</stp>
        <stp>[MSCIWorldSectorsPerformance.xlsx]NMX!R12C9</stp>
        <tr r="I12" s="2"/>
      </tp>
      <tp t="e">
        <v>#N/A</v>
        <stp/>
        <stp>##V3_BDHV12</stp>
        <stp xml:space="preserve">MIGUCHEM Index </stp>
        <stp>Px_Last</stp>
        <stp>07/11/2014</stp>
        <stp>07/11/2014</stp>
        <stp>[MSCIWorldSectorsPerformance.xlsx]MSCIW!R40C16</stp>
        <tr r="P40" s="1"/>
      </tp>
      <tp t="e">
        <v>#N/A</v>
        <stp/>
        <stp>##V3_BDHV12</stp>
        <stp xml:space="preserve">MXWO0MT Index </stp>
        <stp>Px_Last</stp>
        <stp>08/08/2014</stp>
        <stp>08/08/2014</stp>
        <stp>[MSCIWorldSectorsPerformance.xlsx]MSCIW!R4C17</stp>
        <tr r="Q4" s="1"/>
      </tp>
      <tp t="e">
        <v>#N/A</v>
        <stp/>
        <stp>##V3_BDHV12</stp>
        <stp xml:space="preserve">MXWO0IN Index </stp>
        <stp>Px_Last</stp>
        <stp>08/08/2014</stp>
        <stp>08/08/2014</stp>
        <stp>[MSCIWorldSectorsPerformance.xlsx]MSCIW!R8C17</stp>
        <tr r="Q8" s="1"/>
      </tp>
      <tp t="e">
        <v>#N/A</v>
        <stp/>
        <stp>##V3_BDHV12</stp>
        <stp xml:space="preserve">MXWO0IT Index </stp>
        <stp>Px_Last</stp>
        <stp>08/08/2014</stp>
        <stp>08/08/2014</stp>
        <stp>[MSCIWorldSectorsPerformance.xlsx]MSCIW!R5C17</stp>
        <tr r="Q5" s="1"/>
      </tp>
      <tp t="e">
        <v>#N/A</v>
        <stp/>
        <stp>##V3_BDHV12</stp>
        <stp xml:space="preserve">MXWO0EN Index </stp>
        <stp>Px_Last</stp>
        <stp>08/08/2014</stp>
        <stp>08/08/2014</stp>
        <stp>[MSCIWorldSectorsPerformance.xlsx]MSCIW!R6C17</stp>
        <tr r="Q6" s="1"/>
      </tp>
      <tp t="e">
        <v>#N/A</v>
        <stp/>
        <stp>##V3_BDHV12</stp>
        <stp xml:space="preserve">MXWO0CS Index </stp>
        <stp>Px_Last</stp>
        <stp>08/08/2014</stp>
        <stp>08/08/2014</stp>
        <stp>[MSCIWorldSectorsPerformance.xlsx]MSCIW!R9C17</stp>
        <tr r="Q9" s="1"/>
      </tp>
      <tp t="e">
        <v>#N/A</v>
        <stp/>
        <stp>##V3_BDHV12</stp>
        <stp xml:space="preserve">MXWO0TC Index </stp>
        <stp>Px_Last</stp>
        <stp>08/08/2014</stp>
        <stp>08/08/2014</stp>
        <stp>[MSCIWorldSectorsPerformance.xlsx]MSCIW!R7C17</stp>
        <tr r="Q7" s="1"/>
      </tp>
      <tp>
        <v>5</v>
        <stp/>
        <stp>##V3_BDPV12</stp>
        <stp>F3FOOD Index</stp>
        <stp>Count_INDEX_MEMBERS</stp>
        <stp>[MSCIWorldSectorsPerformance.xlsx]NMX!R25C9</stp>
        <tr r="I25" s="2"/>
      </tp>
      <tp>
        <v>92.665000000000006</v>
        <stp/>
        <stp>##V3_BDHV12</stp>
        <stp>NMJPMMTM Index</stp>
        <stp>Px_Last</stp>
        <stp>09/01/2015</stp>
        <stp>09/01/2015</stp>
        <stp>[MSCIWorldSectorsPerformance.xlsx]Factors!R73C16</stp>
        <stp>Fill=P</stp>
        <stp>Per=cd</stp>
        <tr r="P73" s="7"/>
      </tp>
      <tp>
        <v>222.76</v>
        <stp/>
        <stp>##V3_BDHV12</stp>
        <stp>NMAASPL Index</stp>
        <stp>Px_Last</stp>
        <stp>30/01/2015</stp>
        <stp>30/01/2015</stp>
        <stp>[MSCIWorldSectorsPerformance.xlsx]Factors!R65C17</stp>
        <stp>Fill=P</stp>
        <stp>Per=cd</stp>
        <tr r="Q65" s="7"/>
      </tp>
      <tp>
        <v>189.96</v>
        <stp/>
        <stp>##V3_BDHV12</stp>
        <stp>NMAASPS Index</stp>
        <stp>Px_Last</stp>
        <stp>30/01/2015</stp>
        <stp>30/01/2015</stp>
        <stp>[MSCIWorldSectorsPerformance.xlsx]Factors!R66C17</stp>
        <stp>Fill=P</stp>
        <stp>Per=cd</stp>
        <tr r="Q66" s="7"/>
      </tp>
      <tp t="s">
        <v>High Composite Gearing</v>
        <stp/>
        <stp>##V3_BLP</stp>
        <stp>NMAPLVRL Index</stp>
        <stp>Name</stp>
        <stp>[MSCIWorldSectorsPerformance.xlsx]Factors!R101C4</stp>
        <tr r="D101" s="7"/>
      </tp>
      <tp t="e">
        <v>#N/A</v>
        <stp/>
        <stp>##V3_BDHV12</stp>
        <stp xml:space="preserve">MIGUPHA Index </stp>
        <stp>Px_Last</stp>
        <stp>08/08/2014</stp>
        <stp>08/08/2014</stp>
        <stp>[MSCIWorldSectorsPerformance.xlsx]MSCIW!R80C17</stp>
        <tr r="Q80" s="1"/>
      </tp>
      <tp t="e">
        <v>#N/A</v>
        <stp/>
        <stp>##V3_BDHV12</stp>
        <stp xml:space="preserve">MIGUPHA Index </stp>
        <stp>Px_Last</stp>
        <stp>09/02/2015</stp>
        <stp>09/02/2015</stp>
        <stp>[MSCIWorldSectorsPerformance.xlsx]MSCIW!R80C14</stp>
        <tr r="N80" s="1"/>
      </tp>
      <tp t="e">
        <v>#N/A</v>
        <stp/>
        <stp>##V3_BDHV12</stp>
        <stp xml:space="preserve">MIGUDTEL Index </stp>
        <stp>Px_Last</stp>
        <stp>09/01/2015</stp>
        <stp>09/01/2015</stp>
        <stp>[MSCIWorldSectorsPerformance.xlsx]MSCIW!R98C15</stp>
        <stp>Fill=P</stp>
        <stp>Per=cd</stp>
        <tr r="O98" s="1"/>
      </tp>
      <tp t="e">
        <v>#N/A</v>
        <stp/>
        <stp>##V3_BDHV12</stp>
        <stp xml:space="preserve">MXWO0AC Index </stp>
        <stp>Px_Last</stp>
        <stp>09/01/2015</stp>
        <stp>09/01/2015</stp>
        <stp>[MSCIWorldSectorsPerformance.xlsx]MSCIW!R36C15</stp>
        <stp>Fill=P</stp>
        <stp>Per=cd</stp>
        <tr r="O36" s="1"/>
      </tp>
      <tp t="e">
        <v>#N/A</v>
        <stp/>
        <stp>##V3_BDHV12</stp>
        <stp xml:space="preserve">MXWO0FB Index </stp>
        <stp>Px_Last</stp>
        <stp>09/01/2015</stp>
        <stp>09/01/2015</stp>
        <stp>[MSCIWorldSectorsPerformance.xlsx]MSCIW!R21C15</stp>
        <stp>Fill=P</stp>
        <stp>Per=cd</stp>
        <tr r="O21" s="1"/>
      </tp>
      <tp t="s">
        <v>Sales Price Long</v>
        <stp/>
        <stp>##V3_BLP</stp>
        <stp>NMAASPL Index</stp>
        <stp>Name</stp>
        <stp>[MSCIWorldSectorsPerformance.xlsx]Factors!R38C4</stp>
        <tr r="D38" s="7"/>
      </tp>
      <tp t="e">
        <v>#N/A</v>
        <stp/>
        <stp>##V3_BDHV12</stp>
        <stp xml:space="preserve">MXWO0PB Index </stp>
        <stp>Px_Last</stp>
        <stp>09/01/2015</stp>
        <stp>09/01/2015</stp>
        <stp>[MSCIWorldSectorsPerformance.xlsx]MSCIW!R29C15</stp>
        <stp>Fill=P</stp>
        <stp>Per=cd</stp>
        <tr r="O29" s="1"/>
      </tp>
      <tp t="e">
        <v>#N/A</v>
        <stp/>
        <stp>##V3_BDHV12</stp>
        <stp xml:space="preserve">MIGUWTEL Index </stp>
        <stp>Px_Last</stp>
        <stp>09/01/2015</stp>
        <stp>09/01/2015</stp>
        <stp>[MSCIWorldSectorsPerformance.xlsx]MSCIW!R99C15</stp>
        <stp>Fill=P</stp>
        <stp>Per=cd</stp>
        <tr r="O99" s="1"/>
      </tp>
      <tp t="s">
        <v>Div Yield Short</v>
        <stp/>
        <stp>##V3_BLP</stp>
        <stp>NMAADYS Index</stp>
        <stp>Name</stp>
        <stp>[MSCIWorldSectorsPerformance.xlsx]Factors!R48C4</stp>
        <tr r="D48" s="7"/>
      </tp>
      <tp t="e">
        <v>#N/A</v>
        <stp/>
        <stp>##V3_BDHV12</stp>
        <stp xml:space="preserve">MIGUCFIN Index </stp>
        <stp>Px_Last</stp>
        <stp>09/02/2015</stp>
        <stp>09/02/2015</stp>
        <stp>[MSCIWorldSectorsPerformance.xlsx]MSCIW!R85C14</stp>
        <tr r="N85" s="1"/>
      </tp>
      <tp t="e">
        <v>#N/A</v>
        <stp/>
        <stp>##V3_BDHV12</stp>
        <stp xml:space="preserve">MIGUDFIN Index </stp>
        <stp>Px_Last</stp>
        <stp>09/02/2015</stp>
        <stp>09/02/2015</stp>
        <stp>[MSCIWorldSectorsPerformance.xlsx]MSCIW!R84C14</stp>
        <tr r="N84" s="1"/>
      </tp>
      <tp t="e">
        <v>#N/A</v>
        <stp/>
        <stp>##V3_BDHV12</stp>
        <stp xml:space="preserve">MIGUMFIN Index </stp>
        <stp>Px_Last</stp>
        <stp>09/02/2015</stp>
        <stp>09/02/2015</stp>
        <stp>[MSCIWorldSectorsPerformance.xlsx]MSCIW!R83C14</stp>
        <tr r="N83" s="1"/>
      </tp>
      <tp t="e">
        <v>#N/A</v>
        <stp/>
        <stp>##V3_BDHV12</stp>
        <stp xml:space="preserve">MIGUMFIN Index </stp>
        <stp>Px_Last</stp>
        <stp>08/08/2014</stp>
        <stp>08/08/2014</stp>
        <stp>[MSCIWorldSectorsPerformance.xlsx]MSCIW!R83C17</stp>
        <tr r="Q83" s="1"/>
      </tp>
      <tp t="e">
        <v>#N/A</v>
        <stp/>
        <stp>##V3_BDHV12</stp>
        <stp xml:space="preserve">MIGUCFIN Index </stp>
        <stp>Px_Last</stp>
        <stp>08/08/2014</stp>
        <stp>08/08/2014</stp>
        <stp>[MSCIWorldSectorsPerformance.xlsx]MSCIW!R85C17</stp>
        <tr r="Q85" s="1"/>
      </tp>
      <tp t="e">
        <v>#N/A</v>
        <stp/>
        <stp>##V3_BDHV12</stp>
        <stp xml:space="preserve">MIGUDFIN Index </stp>
        <stp>Px_Last</stp>
        <stp>08/08/2014</stp>
        <stp>08/08/2014</stp>
        <stp>[MSCIWorldSectorsPerformance.xlsx]MSCIW!R84C17</stp>
        <tr r="Q84" s="1"/>
      </tp>
      <tp t="e">
        <v>#N/A</v>
        <stp/>
        <stp>##V3_BDHV12</stp>
        <stp xml:space="preserve">MIGUPFOR Index </stp>
        <stp>Px_Last</stp>
        <stp>09/02/2015</stp>
        <stp>09/02/2015</stp>
        <stp>[MSCIWorldSectorsPerformance.xlsx]MSCIW!R44C14</stp>
        <tr r="N44" s="1"/>
      </tp>
      <tp t="e">
        <v>#N/A</v>
        <stp/>
        <stp>##V3_BDHV12</stp>
        <stp xml:space="preserve">MIGUPFOR Index </stp>
        <stp>Px_Last</stp>
        <stp>08/08/2014</stp>
        <stp>08/08/2014</stp>
        <stp>[MSCIWorldSectorsPerformance.xlsx]MSCIW!R44C17</stp>
        <tr r="Q44" s="1"/>
      </tp>
      <tp t="e">
        <v>#N/A</v>
        <stp/>
        <stp>##V3_BDHV12</stp>
        <stp xml:space="preserve">MIGUCHEM Index </stp>
        <stp>Px_Last</stp>
        <stp>06/02/2014</stp>
        <stp>06/02/2014</stp>
        <stp>[MSCIWorldSectorsPerformance.xlsx]MSCIW!R40C18</stp>
        <tr r="R40" s="1"/>
      </tp>
      <tp>
        <v>6</v>
        <stp/>
        <stp>##V3_BDPV12</stp>
        <stp>F3HLTH Index</stp>
        <stp>Count_INDEX_MEMBERS</stp>
        <stp>[MSCIWorldSectorsPerformance.xlsx]NMX!R18C9</stp>
        <tr r="I18" s="2"/>
      </tp>
      <tp>
        <v>90.616</v>
        <stp/>
        <stp>##V3_BDHV12</stp>
        <stp>NMJPMMTM Index</stp>
        <stp>Px_Last</stp>
        <stp>07/11/2014</stp>
        <stp>07/11/2014</stp>
        <stp>[MSCIWorldSectorsPerformance.xlsx]Factors!R73C19</stp>
        <tr r="S73" s="7"/>
      </tp>
      <tp>
        <v>90.616</v>
        <stp/>
        <stp>##V3_BDHV12</stp>
        <stp>NMJPMMTM Index</stp>
        <stp>Px_Last</stp>
        <stp>07/11/2014</stp>
        <stp>07/11/2014</stp>
        <stp>[MSCIWorldSectorsPerformance.xlsx]Factors!R73C18</stp>
        <tr r="R73" s="7"/>
      </tp>
      <tp>
        <v>159.57</v>
        <stp/>
        <stp>##V3_BDHV12</stp>
        <stp>NMRADVDS Index</stp>
        <stp>Px_Last</stp>
        <stp>09/01/2015</stp>
        <stp>09/01/2015</stp>
        <stp>[MSCIWorldSectorsPerformance.xlsx]Factors!R18C16</stp>
        <stp>Fill=P</stp>
        <stp>Per=cd</stp>
        <tr r="P18" s="7"/>
      </tp>
      <tp>
        <v>144.72</v>
        <stp/>
        <stp>##V3_BDHV12</stp>
        <stp>NMRAGRWS Index</stp>
        <stp>Px_Last</stp>
        <stp>09/01/2015</stp>
        <stp>09/01/2015</stp>
        <stp>[MSCIWorldSectorsPerformance.xlsx]Factors!R20C16</stp>
        <stp>Fill=P</stp>
        <stp>Per=cd</stp>
        <tr r="P20" s="7"/>
      </tp>
      <tp>
        <v>132.84</v>
        <stp/>
        <stp>##V3_BDHV12</stp>
        <stp>NMRADVDL Index</stp>
        <stp>Px_Last</stp>
        <stp>09/01/2015</stp>
        <stp>09/01/2015</stp>
        <stp>[MSCIWorldSectorsPerformance.xlsx]Factors!R17C16</stp>
        <stp>Fill=P</stp>
        <stp>Per=cd</stp>
        <tr r="P17" s="7"/>
      </tp>
      <tp>
        <v>200.495</v>
        <stp/>
        <stp>##V3_BDHV12</stp>
        <stp>NMJPMSSN Index</stp>
        <stp>Px_Last</stp>
        <stp>09/01/2015</stp>
        <stp>09/01/2015</stp>
        <stp>[MSCIWorldSectorsPerformance.xlsx]Factors!R87C16</stp>
        <stp>Fill=P</stp>
        <stp>Per=cd</stp>
        <tr r="P87" s="7"/>
      </tp>
      <tp>
        <v>190.89</v>
        <stp/>
        <stp>##V3_BDHV12</stp>
        <stp>NMRAVALS Index</stp>
        <stp>Px_Last</stp>
        <stp>07/11/2014</stp>
        <stp>07/11/2014</stp>
        <stp>[MSCIWorldSectorsPerformance.xlsx]Factors!R12C18</stp>
        <tr r="R12" s="7"/>
      </tp>
      <tp>
        <v>190.89</v>
        <stp/>
        <stp>##V3_BDHV12</stp>
        <stp>NMRAVALS Index</stp>
        <stp>Px_Last</stp>
        <stp>07/11/2014</stp>
        <stp>07/11/2014</stp>
        <stp>[MSCIWorldSectorsPerformance.xlsx]Factors!R12C19</stp>
        <tr r="S12" s="7"/>
      </tp>
      <tp>
        <v>177.19200000000001</v>
        <stp/>
        <stp>##V3_BDHV12</stp>
        <stp>NMJPMLSN Index</stp>
        <stp>Px_Last</stp>
        <stp>09/01/2015</stp>
        <stp>09/01/2015</stp>
        <stp>[MSCIWorldSectorsPerformance.xlsx]Factors!R86C16</stp>
        <stp>Fill=P</stp>
        <stp>Per=cd</stp>
        <tr r="P86" s="7"/>
      </tp>
      <tp>
        <v>138.18</v>
        <stp/>
        <stp>##V3_BDHV12</stp>
        <stp>NMRAVALL Index</stp>
        <stp>Px_Last</stp>
        <stp>07/11/2014</stp>
        <stp>07/11/2014</stp>
        <stp>[MSCIWorldSectorsPerformance.xlsx]Factors!R11C18</stp>
        <tr r="R11" s="7"/>
      </tp>
      <tp>
        <v>138.18</v>
        <stp/>
        <stp>##V3_BDHV12</stp>
        <stp>NMRAVALL Index</stp>
        <stp>Px_Last</stp>
        <stp>07/11/2014</stp>
        <stp>07/11/2014</stp>
        <stp>[MSCIWorldSectorsPerformance.xlsx]Factors!R11C19</stp>
        <tr r="S11" s="7"/>
      </tp>
      <tp>
        <v>95.801000000000002</v>
        <stp/>
        <stp>##V3_BDHV12</stp>
        <stp>NMJPLEVR Index</stp>
        <stp>Px_Last</stp>
        <stp>09/02/2015</stp>
        <stp>09/02/2015</stp>
        <stp>[MSCIWorldSectorsPerformance.xlsx]Factors!R71C15</stp>
        <tr r="O71" s="7"/>
      </tp>
      <tp>
        <v>92.1</v>
        <stp/>
        <stp>##V3_BDHV12</stp>
        <stp>NMAPLEVR Index</stp>
        <stp>Px_Last</stp>
        <stp>09/01/2015</stp>
        <stp>09/01/2015</stp>
        <stp>[MSCIWorldSectorsPerformance.xlsx]Factors!R92C16</stp>
        <stp>Fill=P</stp>
        <stp>Per=cd</stp>
        <tr r="P92" s="7"/>
      </tp>
      <tp>
        <v>108.128</v>
        <stp/>
        <stp>##V3_BDHV12</stp>
        <stp>NMJPLEVR Index</stp>
        <stp>Px_Last</stp>
        <stp>07/02/2014</stp>
        <stp>07/02/2014</stp>
        <stp>[MSCIWorldSectorsPerformance.xlsx]Factors!R71C20</stp>
        <tr r="T71" s="7"/>
      </tp>
      <tp>
        <v>2703.05</v>
        <stp/>
        <stp>##V3_BDHV12</stp>
        <stp>F3FDRT Index</stp>
        <stp>Px_Last</stp>
        <stp>07/11/2014</stp>
        <stp>07/11/2014</stp>
        <stp>[MSCIWorldSectorsPerformance.xlsx]NMX!R9C17</stp>
        <tr r="Q9" s="2"/>
      </tp>
      <tp t="e">
        <v>#N/A</v>
        <stp/>
        <stp>##V3_BDHV12</stp>
        <stp xml:space="preserve">MIGUPHA Index </stp>
        <stp>Px_Last</stp>
        <stp>07/11/2014</stp>
        <stp>07/11/2014</stp>
        <stp>[MSCIWorldSectorsPerformance.xlsx]MSCIW!R80C16</stp>
        <tr r="P80" s="1"/>
      </tp>
      <tp t="e">
        <v>#N/A</v>
        <stp/>
        <stp>##V3_BDHV12</stp>
        <stp xml:space="preserve">MIGUMMIN Index </stp>
        <stp>Px_Last</stp>
        <stp>09/01/2015</stp>
        <stp>09/01/2015</stp>
        <stp>[MSCIWorldSectorsPerformance.xlsx]MSCIW!R43C15</stp>
        <stp>Fill=P</stp>
        <stp>Per=cd</stp>
        <tr r="O43" s="1"/>
      </tp>
      <tp t="e">
        <v>#N/A</v>
        <stp/>
        <stp>##V3_BDHV12</stp>
        <stp xml:space="preserve">MXWO0FN Index </stp>
        <stp>Px_Last</stp>
        <stp>09/01/2015</stp>
        <stp>09/01/2015</stp>
        <stp>[MSCIWorldSectorsPerformance.xlsx]MSCIW!R13C15</stp>
        <stp>Fill=P</stp>
        <stp>Per=cd</stp>
        <tr r="O13" s="1"/>
      </tp>
      <tp t="e">
        <v>#N/A</v>
        <stp/>
        <stp>##V3_BDHV12</stp>
        <stp xml:space="preserve">MIGUAUTO Index </stp>
        <stp>Px_Last</stp>
        <stp>09/01/2015</stp>
        <stp>09/01/2015</stp>
        <stp>[MSCIWorldSectorsPerformance.xlsx]MSCIW!R59C15</stp>
        <stp>Fill=P</stp>
        <stp>Per=cd</stp>
        <tr r="O59" s="1"/>
      </tp>
      <tp t="s">
        <v>Div Yield Long</v>
        <stp/>
        <stp>##V3_BLP</stp>
        <stp>NMAADYL Index</stp>
        <stp>Name</stp>
        <stp>[MSCIWorldSectorsPerformance.xlsx]Factors!R47C4</stp>
        <tr r="D47" s="7"/>
      </tp>
      <tp t="e">
        <v>#N/A</v>
        <stp/>
        <stp>##V3_BDHV12</stp>
        <stp xml:space="preserve">MIGUMFIN Index </stp>
        <stp>Px_Last</stp>
        <stp>07/11/2014</stp>
        <stp>07/11/2014</stp>
        <stp>[MSCIWorldSectorsPerformance.xlsx]MSCIW!R83C16</stp>
        <tr r="P83" s="1"/>
      </tp>
      <tp t="e">
        <v>#N/A</v>
        <stp/>
        <stp>##V3_BDHV12</stp>
        <stp xml:space="preserve">MIGUDFIN Index </stp>
        <stp>Px_Last</stp>
        <stp>07/11/2014</stp>
        <stp>07/11/2014</stp>
        <stp>[MSCIWorldSectorsPerformance.xlsx]MSCIW!R84C16</stp>
        <tr r="P84" s="1"/>
      </tp>
      <tp t="e">
        <v>#N/A</v>
        <stp/>
        <stp>##V3_BDHV12</stp>
        <stp xml:space="preserve">MIGUCFIN Index </stp>
        <stp>Px_Last</stp>
        <stp>07/11/2014</stp>
        <stp>07/11/2014</stp>
        <stp>[MSCIWorldSectorsPerformance.xlsx]MSCIW!R85C16</stp>
        <tr r="P85" s="1"/>
      </tp>
      <tp t="e">
        <v>#N/A</v>
        <stp/>
        <stp>##V3_BDHV12</stp>
        <stp xml:space="preserve">MIGUPFOR Index </stp>
        <stp>Px_Last</stp>
        <stp>07/11/2014</stp>
        <stp>07/11/2014</stp>
        <stp>[MSCIWorldSectorsPerformance.xlsx]MSCIW!R44C16</stp>
        <tr r="P44" s="1"/>
      </tp>
      <tp t="e">
        <v>#N/A</v>
        <stp/>
        <stp>##V3_BDHV12</stp>
        <stp xml:space="preserve">MIGUOGAS Index </stp>
        <stp>Px_Last</stp>
        <stp>06/02/2014</stp>
        <stp>06/02/2014</stp>
        <stp>[MSCIWorldSectorsPerformance.xlsx]MSCIW!R39C18</stp>
        <tr r="R39" s="1"/>
      </tp>
      <tp>
        <v>3</v>
        <stp/>
        <stp>##V3_BDPV12</stp>
        <stp>F3TRAN Index</stp>
        <stp>Count_INDEX_MEMBERS</stp>
        <stp>[MSCIWorldSectorsPerformance.xlsx]NMX!R41C9</stp>
        <tr r="I41" s="2"/>
      </tp>
      <tp>
        <v>112.452</v>
        <stp/>
        <stp>##V3_BDHV12</stp>
        <stp>NMAPMOML Index</stp>
        <stp>Px_Last</stp>
        <stp>09/01/2015</stp>
        <stp>09/01/2015</stp>
        <stp>[MSCIWorldSectorsPerformance.xlsx]Factors!R97C16</stp>
        <stp>Fill=P</stp>
        <stp>Per=cd</stp>
        <tr r="P97" s="7"/>
      </tp>
      <tp>
        <v>124.444</v>
        <stp/>
        <stp>##V3_BDHV12</stp>
        <stp>NMAPMMTM Index</stp>
        <stp>Px_Last</stp>
        <stp>09/01/2015</stp>
        <stp>09/01/2015</stp>
        <stp>[MSCIWorldSectorsPerformance.xlsx]Factors!R94C16</stp>
        <stp>Fill=P</stp>
        <stp>Per=cd</stp>
        <tr r="P94" s="7"/>
      </tp>
      <tp>
        <v>107.089</v>
        <stp/>
        <stp>##V3_BDHV12</stp>
        <stp>NMJPGRWT Index</stp>
        <stp>Px_Last</stp>
        <stp>09/02/2015</stp>
        <stp>09/02/2015</stp>
        <stp>[MSCIWorldSectorsPerformance.xlsx]Factors!R68C15</stp>
        <tr r="O68" s="7"/>
      </tp>
      <tp>
        <v>104.374</v>
        <stp/>
        <stp>##V3_BDHV12</stp>
        <stp>NMRAMMSN Index</stp>
        <stp>Px_Last</stp>
        <stp>30/01/2015</stp>
        <stp>30/01/2015</stp>
        <stp>[MSCIWorldSectorsPerformance.xlsx]Factors!R10C17</stp>
        <stp>Fill=P</stp>
        <stp>Per=cd</stp>
        <tr r="Q10" s="7"/>
      </tp>
      <tp>
        <v>108.282</v>
        <stp/>
        <stp>##V3_BDHV12</stp>
        <stp>NMJPGRWT Index</stp>
        <stp>Px_Last</stp>
        <stp>07/02/2014</stp>
        <stp>07/02/2014</stp>
        <stp>[MSCIWorldSectorsPerformance.xlsx]Factors!R68C20</stp>
        <tr r="T68" s="7"/>
      </tp>
      <tp>
        <v>90.322000000000003</v>
        <stp/>
        <stp>##V3_BDHV12</stp>
        <stp>NMAPMOMS Index</stp>
        <stp>Px_Last</stp>
        <stp>09/01/2015</stp>
        <stp>09/01/2015</stp>
        <stp>[MSCIWorldSectorsPerformance.xlsx]Factors!R98C16</stp>
        <stp>Fill=P</stp>
        <stp>Per=cd</stp>
        <tr r="P98" s="7"/>
      </tp>
      <tp>
        <v>3283.87</v>
        <stp/>
        <stp>##V3_BDHV12</stp>
        <stp>F3FDRT Index</stp>
        <stp>Px_Last</stp>
        <stp>08/08/2014</stp>
        <stp>08/08/2014</stp>
        <stp>[MSCIWorldSectorsPerformance.xlsx]NMX!R9C18</stp>
        <tr r="R9" s="2"/>
      </tp>
      <tp>
        <v>4259.84</v>
        <stp/>
        <stp>##V3_BDHV12</stp>
        <stp>F3FDRT Index</stp>
        <stp>Px_Last</stp>
        <stp>07/02/2014</stp>
        <stp>07/02/2014</stp>
        <stp>[MSCIWorldSectorsPerformance.xlsx]NMX!R9C19</stp>
        <tr r="S9" s="2"/>
      </tp>
      <tp>
        <v>3205.71</v>
        <stp/>
        <stp>##V3_BDHV12</stp>
        <stp>F3FDRT Index</stp>
        <stp>Px_Last</stp>
        <stp>09/02/2015</stp>
        <stp>09/02/2015</stp>
        <stp>[MSCIWorldSectorsPerformance.xlsx]NMX!R9C14</stp>
        <tr r="N9" s="2"/>
      </tp>
      <tp t="e">
        <v>#N/A</v>
        <stp/>
        <stp>##V3_BDHV12</stp>
        <stp xml:space="preserve">MIGUPHA Index </stp>
        <stp>Px_Last</stp>
        <stp>06/02/2014</stp>
        <stp>06/02/2014</stp>
        <stp>[MSCIWorldSectorsPerformance.xlsx]MSCIW!R80C18</stp>
        <tr r="R80" s="1"/>
      </tp>
      <tp t="e">
        <v>#N/A</v>
        <stp/>
        <stp>##V3_BDHV12</stp>
        <stp xml:space="preserve">MXWO0UL Index </stp>
        <stp>Px_Last</stp>
        <stp>09/01/2015</stp>
        <stp>09/01/2015</stp>
        <stp>[MSCIWorldSectorsPerformance.xlsx]MSCIW!R26C15</stp>
        <stp>Fill=P</stp>
        <stp>Per=cd</stp>
        <tr r="O26" s="1"/>
      </tp>
      <tp t="s">
        <v>Sales Price Short</v>
        <stp/>
        <stp>##V3_BLP</stp>
        <stp>NMAASPS Index</stp>
        <stp>Name</stp>
        <stp>[MSCIWorldSectorsPerformance.xlsx]Factors!R66C4</stp>
        <tr r="D66" s="7"/>
      </tp>
      <tp t="s">
        <v>Price Mom Short</v>
        <stp/>
        <stp>##V3_BLP</stp>
        <stp>NMAAPMS Index</stp>
        <stp>Name</stp>
        <stp>[MSCIWorldSectorsPerformance.xlsx]Factors!R56C4</stp>
        <tr r="D56" s="7"/>
      </tp>
      <tp t="e">
        <v>#N/A</v>
        <stp/>
        <stp>##V3_BDHV12</stp>
        <stp xml:space="preserve">MIGUIDCO Index </stp>
        <stp>Px_Last</stp>
        <stp>09/01/2015</stp>
        <stp>09/01/2015</stp>
        <stp>[MSCIWorldSectorsPerformance.xlsx]MSCIW!R49C15</stp>
        <stp>Fill=P</stp>
        <stp>Per=cd</stp>
        <tr r="O49" s="1"/>
      </tp>
      <tp t="e">
        <v>#N/A</v>
        <stp/>
        <stp>##V3_BDHV12</stp>
        <stp xml:space="preserve">MIGUMFIN Index </stp>
        <stp>Px_Last</stp>
        <stp>06/02/2014</stp>
        <stp>06/02/2014</stp>
        <stp>[MSCIWorldSectorsPerformance.xlsx]MSCIW!R83C18</stp>
        <tr r="R83" s="1"/>
      </tp>
      <tp t="e">
        <v>#N/A</v>
        <stp/>
        <stp>##V3_BDHV12</stp>
        <stp xml:space="preserve">MIGUDFIN Index </stp>
        <stp>Px_Last</stp>
        <stp>06/02/2014</stp>
        <stp>06/02/2014</stp>
        <stp>[MSCIWorldSectorsPerformance.xlsx]MSCIW!R84C18</stp>
        <tr r="R84" s="1"/>
      </tp>
      <tp t="e">
        <v>#N/A</v>
        <stp/>
        <stp>##V3_BDHV12</stp>
        <stp xml:space="preserve">MIGUCFIN Index </stp>
        <stp>Px_Last</stp>
        <stp>06/02/2014</stp>
        <stp>06/02/2014</stp>
        <stp>[MSCIWorldSectorsPerformance.xlsx]MSCIW!R85C18</stp>
        <tr r="R85" s="1"/>
      </tp>
      <tp t="e">
        <v>#N/A</v>
        <stp/>
        <stp>##V3_BDHV12</stp>
        <stp xml:space="preserve">MIGUPFOR Index </stp>
        <stp>Px_Last</stp>
        <stp>06/02/2014</stp>
        <stp>06/02/2014</stp>
        <stp>[MSCIWorldSectorsPerformance.xlsx]MSCIW!R44C18</stp>
        <tr r="R44" s="1"/>
      </tp>
      <tp t="e">
        <v>#N/A</v>
        <stp/>
        <stp>##V3_BDHV12</stp>
        <stp xml:space="preserve">MIGUOGAS Index </stp>
        <stp>Px_Last</stp>
        <stp>07/11/2014</stp>
        <stp>07/11/2014</stp>
        <stp>[MSCIWorldSectorsPerformance.xlsx]MSCIW!R39C16</stp>
        <tr r="P39" s="1"/>
      </tp>
      <tp t="e">
        <v>#N/A</v>
        <stp/>
        <stp>##V3_BDHV12</stp>
        <stp xml:space="preserve">MIGUCHEM Index </stp>
        <stp>Px_Last</stp>
        <stp>08/08/2014</stp>
        <stp>08/08/2014</stp>
        <stp>[MSCIWorldSectorsPerformance.xlsx]MSCIW!R40C17</stp>
        <tr r="Q40" s="1"/>
      </tp>
      <tp t="e">
        <v>#N/A</v>
        <stp/>
        <stp>##V3_BDHV12</stp>
        <stp xml:space="preserve">MIGUCHEM Index </stp>
        <stp>Px_Last</stp>
        <stp>09/02/2015</stp>
        <stp>09/02/2015</stp>
        <stp>[MSCIWorldSectorsPerformance.xlsx]MSCIW!R40C14</stp>
        <tr r="N40" s="1"/>
      </tp>
      <tp>
        <v>14</v>
        <stp/>
        <stp>##V3_BDPV12</stp>
        <stp>F3MNG Index</stp>
        <stp>Count_INDEX_MEMBERS</stp>
        <stp>[MSCIWorldSectorsPerformance.xlsx]NMX!R4C9</stp>
        <tr r="I4" s="2"/>
      </tp>
      <tp>
        <v>92.411000000000001</v>
        <stp/>
        <stp>##V3_BDHV12</stp>
        <stp>NMJPMMTM Index</stp>
        <stp>Px_Last</stp>
        <stp>07/02/2014</stp>
        <stp>07/02/2014</stp>
        <stp>[MSCIWorldSectorsPerformance.xlsx]Factors!R73C20</stp>
        <tr r="T73" s="7"/>
      </tp>
      <tp>
        <v>100.089</v>
        <stp/>
        <stp>##V3_BDHV12</stp>
        <stp>NMAPGRWT Index</stp>
        <stp>Px_Last</stp>
        <stp>30/01/2015</stp>
        <stp>30/01/2015</stp>
        <stp>[MSCIWorldSectorsPerformance.xlsx]Factors!R89C17</stp>
        <stp>Fill=P</stp>
        <stp>Per=cd</stp>
        <tr r="Q89" s="7"/>
      </tp>
      <tp>
        <v>139.77000000000001</v>
        <stp/>
        <stp>##V3_BDHV12</stp>
        <stp>NMAACXSL Index</stp>
        <stp>Px_Last</stp>
        <stp>09/01/2015</stp>
        <stp>09/01/2015</stp>
        <stp>[MSCIWorldSectorsPerformance.xlsx]Factors!R43C16</stp>
        <stp>Fill=P</stp>
        <stp>Per=cd</stp>
        <tr r="P43" s="7"/>
      </tp>
      <tp>
        <v>216.89</v>
        <stp/>
        <stp>##V3_BDHV12</stp>
        <stp>NMRAVALS Index</stp>
        <stp>Px_Last</stp>
        <stp>09/02/2015</stp>
        <stp>09/02/2015</stp>
        <stp>[MSCIWorldSectorsPerformance.xlsx]Factors!R12C15</stp>
        <tr r="O12" s="7"/>
      </tp>
      <tp>
        <v>123.36</v>
        <stp/>
        <stp>##V3_BDHV12</stp>
        <stp>NMAAMCF Index</stp>
        <stp>Px_Last</stp>
        <stp>09/01/2015</stp>
        <stp>09/01/2015</stp>
        <stp>[MSCIWorldSectorsPerformance.xlsx]Factors!R32C16</stp>
        <stp>Fill=P</stp>
        <stp>Per=cd</stp>
        <tr r="P32" s="7"/>
      </tp>
      <tp>
        <v>180.15</v>
        <stp/>
        <stp>##V3_BDHV12</stp>
        <stp>NMAACXSS Index</stp>
        <stp>Px_Last</stp>
        <stp>09/01/2015</stp>
        <stp>09/01/2015</stp>
        <stp>[MSCIWorldSectorsPerformance.xlsx]Factors!R44C16</stp>
        <stp>Fill=P</stp>
        <stp>Per=cd</stp>
        <tr r="P44" s="7"/>
      </tp>
      <tp>
        <v>88.054000000000002</v>
        <stp/>
        <stp>##V3_BDHV12</stp>
        <stp>NMJPMMTM Index</stp>
        <stp>Px_Last</stp>
        <stp>09/02/2015</stp>
        <stp>09/02/2015</stp>
        <stp>[MSCIWorldSectorsPerformance.xlsx]Factors!R73C15</stp>
        <tr r="O73" s="7"/>
      </tp>
      <tp>
        <v>184.07</v>
        <stp/>
        <stp>##V3_BDHV12</stp>
        <stp>NMRAVALS Index</stp>
        <stp>Px_Last</stp>
        <stp>07/02/2014</stp>
        <stp>07/02/2014</stp>
        <stp>[MSCIWorldSectorsPerformance.xlsx]Factors!R12C20</stp>
        <tr r="T12" s="7"/>
      </tp>
      <tp>
        <v>84.66</v>
        <stp/>
        <stp>##V3_BDHV12</stp>
        <stp>NMAAEPF Index</stp>
        <stp>Px_Last</stp>
        <stp>09/01/2015</stp>
        <stp>09/01/2015</stp>
        <stp>[MSCIWorldSectorsPerformance.xlsx]Factors!R31C16</stp>
        <stp>Fill=P</stp>
        <stp>Per=cd</stp>
        <tr r="P31" s="7"/>
      </tp>
      <tp>
        <v>134.43</v>
        <stp/>
        <stp>##V3_BDHV12</stp>
        <stp>NMRAVALL Index</stp>
        <stp>Px_Last</stp>
        <stp>07/02/2014</stp>
        <stp>07/02/2014</stp>
        <stp>[MSCIWorldSectorsPerformance.xlsx]Factors!R11C20</stp>
        <tr r="T11" s="7"/>
      </tp>
      <tp>
        <v>230.1</v>
        <stp/>
        <stp>##V3_BDHV12</stp>
        <stp>NMAASPL Index</stp>
        <stp>Px_Last</stp>
        <stp>09/01/2015</stp>
        <stp>09/01/2015</stp>
        <stp>[MSCIWorldSectorsPerformance.xlsx]Factors!R38C16</stp>
        <stp>Fill=P</stp>
        <stp>Per=cd</stp>
        <tr r="P38" s="7"/>
      </tp>
      <tp>
        <v>124.75</v>
        <stp/>
        <stp>##V3_BDHV12</stp>
        <stp>NMAAPMF Index</stp>
        <stp>Px_Last</stp>
        <stp>09/01/2015</stp>
        <stp>09/01/2015</stp>
        <stp>[MSCIWorldSectorsPerformance.xlsx]Factors!R33C16</stp>
        <stp>Fill=P</stp>
        <stp>Per=cd</stp>
        <tr r="P33" s="7"/>
      </tp>
      <tp>
        <v>148.69</v>
        <stp/>
        <stp>##V3_BDHV12</stp>
        <stp>NMRAVALL Index</stp>
        <stp>Px_Last</stp>
        <stp>09/02/2015</stp>
        <stp>09/02/2015</stp>
        <stp>[MSCIWorldSectorsPerformance.xlsx]Factors!R11C15</stp>
        <tr r="O11" s="7"/>
      </tp>
      <tp>
        <v>95.58</v>
        <stp/>
        <stp>##V3_BDHV12</stp>
        <stp>NMJPLEVR Index</stp>
        <stp>Px_Last</stp>
        <stp>07/11/2014</stp>
        <stp>07/11/2014</stp>
        <stp>[MSCIWorldSectorsPerformance.xlsx]Factors!R71C18</stp>
        <tr r="R71" s="7"/>
      </tp>
      <tp>
        <v>95.58</v>
        <stp/>
        <stp>##V3_BDHV12</stp>
        <stp>NMJPLEVR Index</stp>
        <stp>Px_Last</stp>
        <stp>07/11/2014</stp>
        <stp>07/11/2014</stp>
        <stp>[MSCIWorldSectorsPerformance.xlsx]Factors!R71C19</stp>
        <tr r="S71" s="7"/>
      </tp>
      <tp t="e">
        <v>#N/A</v>
        <stp/>
        <stp>##V3_BDHV12</stp>
        <stp xml:space="preserve">MXWO0ML Index </stp>
        <stp>Px_Last</stp>
        <stp>09/01/2015</stp>
        <stp>09/01/2015</stp>
        <stp>[MSCIWorldSectorsPerformance.xlsx]MSCIW!R15C15</stp>
        <stp>Fill=P</stp>
        <stp>Per=cd</stp>
        <tr r="O15" s="1"/>
      </tp>
      <tp t="e">
        <v>#N/A</v>
        <stp/>
        <stp>##V3_BDHV12</stp>
        <stp xml:space="preserve">MIGUHPRO Index </stp>
        <stp>Px_Last</stp>
        <stp>09/01/2015</stp>
        <stp>09/01/2015</stp>
        <stp>[MSCIWorldSectorsPerformance.xlsx]MSCIW!R74C15</stp>
        <stp>Fill=P</stp>
        <stp>Per=cd</stp>
        <tr r="O74" s="1"/>
      </tp>
      <tp t="s">
        <v>Sales Price Long</v>
        <stp/>
        <stp>##V3_BLP</stp>
        <stp>NMAASPL Index</stp>
        <stp>Name</stp>
        <stp>[MSCIWorldSectorsPerformance.xlsx]Factors!R65C4</stp>
        <tr r="D65" s="7"/>
      </tp>
      <tp t="e">
        <v>#N/A</v>
        <stp/>
        <stp>##V3_BDHV12</stp>
        <stp xml:space="preserve">MIGUACOM Index </stp>
        <stp>Px_Last</stp>
        <stp>09/01/2015</stp>
        <stp>09/01/2015</stp>
        <stp>[MSCIWorldSectorsPerformance.xlsx]MSCIW!R58C15</stp>
        <stp>Fill=P</stp>
        <stp>Per=cd</stp>
        <tr r="O58" s="1"/>
      </tp>
      <tp t="s">
        <v>Price Mom Long</v>
        <stp/>
        <stp>##V3_BLP</stp>
        <stp>NMAAPML Index</stp>
        <stp>Name</stp>
        <stp>[MSCIWorldSectorsPerformance.xlsx]Factors!R55C4</stp>
        <tr r="D55" s="7"/>
      </tp>
      <tp t="e">
        <v>#N/A</v>
        <stp/>
        <stp>##V3_BDHV12</stp>
        <stp xml:space="preserve">MIGUFPRO Index </stp>
        <stp>Px_Last</stp>
        <stp>09/01/2015</stp>
        <stp>09/01/2015</stp>
        <stp>[MSCIWorldSectorsPerformance.xlsx]MSCIW!R72C15</stp>
        <stp>Fill=P</stp>
        <stp>Per=cd</stp>
        <tr r="O72" s="1"/>
      </tp>
      <tp t="e">
        <v>#N/A</v>
        <stp/>
        <stp>##V3_BDHV12</stp>
        <stp xml:space="preserve">MIGUBUIL Index </stp>
        <stp>Px_Last</stp>
        <stp>09/01/2015</stp>
        <stp>09/01/2015</stp>
        <stp>[MSCIWorldSectorsPerformance.xlsx]MSCIW!R46C15</stp>
        <stp>Fill=P</stp>
        <stp>Per=cd</stp>
        <tr r="O46" s="1"/>
      </tp>
      <tp t="e">
        <v>#N/A</v>
        <stp/>
        <stp>##V3_BDHV12</stp>
        <stp xml:space="preserve">MIGUDCON Index </stp>
        <stp>Px_Last</stp>
        <stp>09/01/2015</stp>
        <stp>09/01/2015</stp>
        <stp>[MSCIWorldSectorsPerformance.xlsx]MSCIW!R64C15</stp>
        <stp>Fill=P</stp>
        <stp>Per=cd</stp>
        <tr r="O64" s="1"/>
      </tp>
      <tp t="s">
        <v>BookPxFactor</v>
        <stp/>
        <stp>##V3_BLP</stp>
        <stp>NMAABPF Index</stp>
        <stp>Name</stp>
        <stp>[MSCIWorldSectorsPerformance.xlsx]Factors!R25C4</stp>
        <tr r="D25" s="7"/>
      </tp>
      <tp t="e">
        <v>#N/A</v>
        <stp/>
        <stp>##V3_BDHV12</stp>
        <stp xml:space="preserve">MIGUPPRO Index </stp>
        <stp>Px_Last</stp>
        <stp>09/01/2015</stp>
        <stp>09/01/2015</stp>
        <stp>[MSCIWorldSectorsPerformance.xlsx]MSCIW!R75C15</stp>
        <stp>Fill=P</stp>
        <stp>Per=cd</stp>
        <tr r="O75" s="1"/>
      </tp>
      <tp t="e">
        <v>#N/A</v>
        <stp/>
        <stp>##V3_BDHV12</stp>
        <stp xml:space="preserve">MIGUREIT Index </stp>
        <stp>Px_Last</stp>
        <stp>06/02/2014</stp>
        <stp>06/02/2014</stp>
        <stp>[MSCIWorldSectorsPerformance.xlsx]MSCIW!R88C18</stp>
        <tr r="R88" s="1"/>
      </tp>
      <tp t="e">
        <v>#N/A</v>
        <stp/>
        <stp>##V3_BDHV12</stp>
        <stp xml:space="preserve">MICUREMD Index </stp>
        <stp>Px_Last</stp>
        <stp>06/02/2014</stp>
        <stp>06/02/2014</stp>
        <stp>[MSCIWorldSectorsPerformance.xlsx]MSCIW!R89C18</stp>
        <tr r="R89" s="1"/>
      </tp>
      <tp t="e">
        <v>#N/A</v>
        <stp/>
        <stp>##V3_BDHV12</stp>
        <stp xml:space="preserve">MIGUCENG Index </stp>
        <stp>Px_Last</stp>
        <stp>06/02/2014</stp>
        <stp>06/02/2014</stp>
        <stp>[MSCIWorldSectorsPerformance.xlsx]MSCIW!R47C18</stp>
        <tr r="R47" s="1"/>
      </tp>
      <tp t="e">
        <v>#N/A</v>
        <stp/>
        <stp>##V3_BDHV12</stp>
        <stp xml:space="preserve">MIGUOELE Index </stp>
        <stp>Px_Last</stp>
        <stp>06/02/2014</stp>
        <stp>06/02/2014</stp>
        <stp>[MSCIWorldSectorsPerformance.xlsx]MSCIW!R96C18</stp>
        <tr r="R96" s="1"/>
      </tp>
      <tp t="e">
        <v>#N/A</v>
        <stp/>
        <stp>##V3_BDHV12</stp>
        <stp xml:space="preserve">MIGUIDCO Index </stp>
        <stp>Px_Last</stp>
        <stp>07/11/2014</stp>
        <stp>07/11/2014</stp>
        <stp>[MSCIWorldSectorsPerformance.xlsx]MSCIW!R49C16</stp>
        <tr r="P49" s="1"/>
      </tp>
      <tp t="e">
        <v>#N/A</v>
        <stp/>
        <stp>##V3_BDHV12</stp>
        <stp xml:space="preserve">MIGUAEDE Index </stp>
        <stp>Px_Last</stp>
        <stp>06/02/2014</stp>
        <stp>06/02/2014</stp>
        <stp>[MSCIWorldSectorsPerformance.xlsx]MSCIW!R45C18</stp>
        <tr r="R45" s="1"/>
      </tp>
      <tp t="e">
        <v>#N/A</v>
        <stp/>
        <stp>##V3_BDHV12</stp>
        <stp xml:space="preserve">MIGUTEXT Index </stp>
        <stp>Px_Last</stp>
        <stp>06/02/2014</stp>
        <stp>06/02/2014</stp>
        <stp>[MSCIWorldSectorsPerformance.xlsx]MSCIW!R62C18</stp>
        <tr r="R62" s="1"/>
      </tp>
      <tp>
        <v>9</v>
        <stp/>
        <stp>##V3_BDPV12</stp>
        <stp>F3LIFE Index</stp>
        <stp>Count_INDEX_MEMBERS</stp>
        <stp>[MSCIWorldSectorsPerformance.xlsx]NMX!R28C9</stp>
        <tr r="I28" s="2"/>
      </tp>
      <tp t="e">
        <v>#N/A</v>
        <stp/>
        <stp>##V3_BDHV12</stp>
        <stp xml:space="preserve">MIGUHEPR Index </stp>
        <stp>Px_Last</stp>
        <stp>06/02/2014</stp>
        <stp>06/02/2014</stp>
        <stp>[MSCIWorldSectorsPerformance.xlsx]MSCIW!R77C18</stp>
        <tr r="R77" s="1"/>
      </tp>
      <tp t="e">
        <v>#N/A</v>
        <stp/>
        <stp>##V3_BDHV12</stp>
        <stp xml:space="preserve">MIGUCEQU Index </stp>
        <stp>Px_Last</stp>
        <stp>06/02/2014</stp>
        <stp>06/02/2014</stp>
        <stp>[MSCIWorldSectorsPerformance.xlsx]MSCIW!R93C18</stp>
        <tr r="R93" s="1"/>
      </tp>
      <tp t="e">
        <v>#N/A</v>
        <stp/>
        <stp>##V3_BDHV12</stp>
        <stp xml:space="preserve">MIGULEQU Index </stp>
        <stp>Px_Last</stp>
        <stp>06/02/2014</stp>
        <stp>06/02/2014</stp>
        <stp>[MSCIWorldSectorsPerformance.xlsx]MSCIW!R61C18</stp>
        <tr r="R61" s="1"/>
      </tp>
      <tp t="e">
        <v>#N/A</v>
        <stp/>
        <stp>##V3_BDHV12</stp>
        <stp xml:space="preserve">MIGUHEQU Index </stp>
        <stp>Px_Last</stp>
        <stp>06/02/2014</stp>
        <stp>06/02/2014</stp>
        <stp>[MSCIWorldSectorsPerformance.xlsx]MSCIW!R76C18</stp>
        <tr r="R76" s="1"/>
      </tp>
      <tp t="e">
        <v>#N/A</v>
        <stp/>
        <stp>##V3_BDHV12</stp>
        <stp xml:space="preserve">MIGUEEQU Index </stp>
        <stp>Px_Last</stp>
        <stp>06/02/2014</stp>
        <stp>06/02/2014</stp>
        <stp>[MSCIWorldSectorsPerformance.xlsx]MSCIW!R48C18</stp>
        <tr r="R48" s="1"/>
      </tp>
      <tp t="e">
        <v>#N/A</v>
        <stp/>
        <stp>##V3_BDHV12</stp>
        <stp xml:space="preserve">MIGUEEQS Index </stp>
        <stp>Px_Last</stp>
        <stp>06/02/2014</stp>
        <stp>06/02/2014</stp>
        <stp>[MSCIWorldSectorsPerformance.xlsx]MSCIW!R38C18</stp>
        <tr r="R38" s="1"/>
      </tp>
      <tp t="e">
        <v>#N/A</v>
        <stp/>
        <stp>##V3_BDHV12</stp>
        <stp xml:space="preserve">MIGUSEQG Index </stp>
        <stp>Px_Last</stp>
        <stp>06/02/2014</stp>
        <stp>06/02/2014</stp>
        <stp>[MSCIWorldSectorsPerformance.xlsx]MSCIW!R97C18</stp>
        <tr r="R97" s="1"/>
      </tp>
      <tp t="e">
        <v>#N/A</v>
        <stp/>
        <stp>##V3_BDHV12</stp>
        <stp xml:space="preserve">MIGUHDUR Index </stp>
        <stp>Px_Last</stp>
        <stp>07/11/2014</stp>
        <stp>07/11/2014</stp>
        <stp>[MSCIWorldSectorsPerformance.xlsx]MSCIW!R60C16</stp>
        <tr r="P60" s="1"/>
      </tp>
      <tp>
        <v>6</v>
        <stp/>
        <stp>##V3_BDPV12</stp>
        <stp>F3FDRT Index</stp>
        <stp>Count_INDEX_MEMBERS</stp>
        <stp>[MSCIWorldSectorsPerformance.xlsx]NMX!R9C9</stp>
        <tr r="I9" s="2"/>
      </tp>
      <tp>
        <v>179.08</v>
        <stp/>
        <stp>##V3_BDHV12</stp>
        <stp>NMRAGRWL Index</stp>
        <stp>Px_Last</stp>
        <stp>09/01/2015</stp>
        <stp>09/01/2015</stp>
        <stp>[MSCIWorldSectorsPerformance.xlsx]Factors!R19C16</stp>
        <stp>Fill=P</stp>
        <stp>Per=cd</stp>
        <tr r="P19" s="7"/>
      </tp>
      <tp>
        <v>88.79</v>
        <stp/>
        <stp>##V3_BDHV12</stp>
        <stp>NMAADPSF Index</stp>
        <stp>Px_Last</stp>
        <stp>09/01/2015</stp>
        <stp>09/01/2015</stp>
        <stp>[MSCIWorldSectorsPerformance.xlsx]Factors!R28C16</stp>
        <stp>Fill=P</stp>
        <stp>Per=cd</stp>
        <tr r="P28" s="7"/>
      </tp>
      <tp>
        <v>68.430000000000007</v>
        <stp/>
        <stp>##V3_BDHV12</stp>
        <stp>NMAADYF Index</stp>
        <stp>Px_Last</stp>
        <stp>09/01/2015</stp>
        <stp>09/01/2015</stp>
        <stp>[MSCIWorldSectorsPerformance.xlsx]Factors!R29C16</stp>
        <stp>Fill=P</stp>
        <stp>Per=cd</stp>
        <tr r="P29" s="7"/>
      </tp>
      <tp>
        <v>152.54</v>
        <stp/>
        <stp>##V3_BDHV12</stp>
        <stp>NMRALTGS Index</stp>
        <stp>Px_Last</stp>
        <stp>30/01/2015</stp>
        <stp>30/01/2015</stp>
        <stp>[MSCIWorldSectorsPerformance.xlsx]Factors!R22C17</stp>
        <stp>Fill=P</stp>
        <stp>Per=cd</stp>
        <tr r="Q22" s="7"/>
      </tp>
      <tp>
        <v>87.9</v>
        <stp/>
        <stp>##V3_BDHV12</stp>
        <stp>NMAABPF Index</stp>
        <stp>Px_Last</stp>
        <stp>09/01/2015</stp>
        <stp>09/01/2015</stp>
        <stp>[MSCIWorldSectorsPerformance.xlsx]Factors!R25C16</stp>
        <stp>Fill=P</stp>
        <stp>Per=cd</stp>
        <tr r="P25" s="7"/>
      </tp>
      <tp>
        <v>175.29</v>
        <stp/>
        <stp>##V3_BDHV12</stp>
        <stp>NMRALTGL Index</stp>
        <stp>Px_Last</stp>
        <stp>30/01/2015</stp>
        <stp>30/01/2015</stp>
        <stp>[MSCIWorldSectorsPerformance.xlsx]Factors!R21C17</stp>
        <stp>Fill=P</stp>
        <stp>Per=cd</stp>
        <tr r="Q21" s="7"/>
      </tp>
      <tp>
        <v>81.16</v>
        <stp/>
        <stp>##V3_BDHV12</stp>
        <stp>NMAAEBTF Index</stp>
        <stp>Px_Last</stp>
        <stp>09/01/2015</stp>
        <stp>09/01/2015</stp>
        <stp>[MSCIWorldSectorsPerformance.xlsx]Factors!R30C16</stp>
        <stp>Fill=P</stp>
        <stp>Per=cd</stp>
        <tr r="P30" s="7"/>
      </tp>
      <tp>
        <v>105.279</v>
        <stp/>
        <stp>##V3_BDHV12</stp>
        <stp>NMJPGRWT Index</stp>
        <stp>Px_Last</stp>
        <stp>07/11/2014</stp>
        <stp>07/11/2014</stp>
        <stp>[MSCIWorldSectorsPerformance.xlsx]Factors!R68C18</stp>
        <tr r="R68" s="7"/>
      </tp>
      <tp>
        <v>105.279</v>
        <stp/>
        <stp>##V3_BDHV12</stp>
        <stp>NMJPGRWT Index</stp>
        <stp>Px_Last</stp>
        <stp>07/11/2014</stp>
        <stp>07/11/2014</stp>
        <stp>[MSCIWorldSectorsPerformance.xlsx]Factors!R68C19</stp>
        <tr r="S68" s="7"/>
      </tp>
      <tp>
        <v>191.87</v>
        <stp/>
        <stp>##V3_BDHV12</stp>
        <stp>NMAABETS Index</stp>
        <stp>Px_Last</stp>
        <stp>09/01/2015</stp>
        <stp>09/01/2015</stp>
        <stp>[MSCIWorldSectorsPerformance.xlsx]Factors!R40C16</stp>
        <stp>Fill=P</stp>
        <stp>Per=cd</stp>
        <tr r="P40" s="7"/>
      </tp>
      <tp t="e">
        <v>#N/A</v>
        <stp/>
        <stp>##V3_BDHV12</stp>
        <stp xml:space="preserve">MIGUCHEM Index </stp>
        <stp>Px_Last</stp>
        <stp>09/01/2015</stp>
        <stp>09/01/2015</stp>
        <stp>[MSCIWorldSectorsPerformance.xlsx]MSCIW!R40C15</stp>
        <stp>Fill=P</stp>
        <stp>Per=cd</stp>
        <tr r="O40" s="1"/>
      </tp>
      <tp t="e">
        <v>#N/A</v>
        <stp/>
        <stp>##V3_BDHV12</stp>
        <stp xml:space="preserve">MXWO0CM Index </stp>
        <stp>Px_Last</stp>
        <stp>09/01/2015</stp>
        <stp>09/01/2015</stp>
        <stp>[MSCIWorldSectorsPerformance.xlsx]MSCIW!R19C15</stp>
        <stp>Fill=P</stp>
        <stp>Per=cd</stp>
        <tr r="O19" s="1"/>
      </tp>
      <tp t="s">
        <v>Market Cap Short</v>
        <stp/>
        <stp>##V3_BLP</stp>
        <stp>NMAAMCS Index</stp>
        <stp>Name</stp>
        <stp>[MSCIWorldSectorsPerformance.xlsx]Factors!R54C4</stp>
        <tr r="D54" s="7"/>
      </tp>
      <tp t="e">
        <v>#N/A</v>
        <stp/>
        <stp>##V3_BDHV12</stp>
        <stp xml:space="preserve">MIGUREIT Index </stp>
        <stp>Px_Last</stp>
        <stp>07/11/2014</stp>
        <stp>07/11/2014</stp>
        <stp>[MSCIWorldSectorsPerformance.xlsx]MSCIW!R88C16</stp>
        <tr r="P88" s="1"/>
      </tp>
      <tp t="e">
        <v>#N/A</v>
        <stp/>
        <stp>##V3_BDHV12</stp>
        <stp xml:space="preserve">MICUREMD Index </stp>
        <stp>Px_Last</stp>
        <stp>07/11/2014</stp>
        <stp>07/11/2014</stp>
        <stp>[MSCIWorldSectorsPerformance.xlsx]MSCIW!R89C16</stp>
        <tr r="P89" s="1"/>
      </tp>
      <tp t="e">
        <v>#N/A</v>
        <stp/>
        <stp>##V3_BDHV12</stp>
        <stp xml:space="preserve">MIGUCENG Index </stp>
        <stp>Px_Last</stp>
        <stp>07/11/2014</stp>
        <stp>07/11/2014</stp>
        <stp>[MSCIWorldSectorsPerformance.xlsx]MSCIW!R47C16</stp>
        <tr r="P47" s="1"/>
      </tp>
      <tp t="e">
        <v>#N/A</v>
        <stp/>
        <stp>##V3_BDHV12</stp>
        <stp xml:space="preserve">MIGUOELE Index </stp>
        <stp>Px_Last</stp>
        <stp>07/11/2014</stp>
        <stp>07/11/2014</stp>
        <stp>[MSCIWorldSectorsPerformance.xlsx]MSCIW!R96C16</stp>
        <tr r="P96" s="1"/>
      </tp>
      <tp t="e">
        <v>#N/A</v>
        <stp/>
        <stp>##V3_BDHV12</stp>
        <stp xml:space="preserve">MIGUIDCO Index </stp>
        <stp>Px_Last</stp>
        <stp>06/02/2014</stp>
        <stp>06/02/2014</stp>
        <stp>[MSCIWorldSectorsPerformance.xlsx]MSCIW!R49C18</stp>
        <tr r="R49" s="1"/>
      </tp>
      <tp>
        <v>5</v>
        <stp/>
        <stp>##V3_BDPV12</stp>
        <stp>F3UTLO Index</stp>
        <stp>Count_INDEX_MEMBERS</stp>
        <stp>[MSCIWorldSectorsPerformance.xlsx]NMX!R13C9</stp>
        <tr r="I13" s="2"/>
      </tp>
      <tp t="e">
        <v>#N/A</v>
        <stp/>
        <stp>##V3_BDHV12</stp>
        <stp xml:space="preserve">MIGUAEDE Index </stp>
        <stp>Px_Last</stp>
        <stp>07/11/2014</stp>
        <stp>07/11/2014</stp>
        <stp>[MSCIWorldSectorsPerformance.xlsx]MSCIW!R45C16</stp>
        <tr r="P45" s="1"/>
      </tp>
      <tp t="e">
        <v>#N/A</v>
        <stp/>
        <stp>##V3_BDHV12</stp>
        <stp xml:space="preserve">MIGUTEXT Index </stp>
        <stp>Px_Last</stp>
        <stp>07/11/2014</stp>
        <stp>07/11/2014</stp>
        <stp>[MSCIWorldSectorsPerformance.xlsx]MSCIW!R62C16</stp>
        <tr r="P62" s="1"/>
      </tp>
      <tp t="e">
        <v>#N/A</v>
        <stp/>
        <stp>##V3_BDHV12</stp>
        <stp xml:space="preserve">MIGULEQU Index </stp>
        <stp>Px_Last</stp>
        <stp>07/11/2014</stp>
        <stp>07/11/2014</stp>
        <stp>[MSCIWorldSectorsPerformance.xlsx]MSCIW!R61C16</stp>
        <tr r="P61" s="1"/>
      </tp>
      <tp t="e">
        <v>#N/A</v>
        <stp/>
        <stp>##V3_BDHV12</stp>
        <stp xml:space="preserve">MIGUHEQU Index </stp>
        <stp>Px_Last</stp>
        <stp>07/11/2014</stp>
        <stp>07/11/2014</stp>
        <stp>[MSCIWorldSectorsPerformance.xlsx]MSCIW!R76C16</stp>
        <tr r="P76" s="1"/>
      </tp>
      <tp t="e">
        <v>#N/A</v>
        <stp/>
        <stp>##V3_BDHV12</stp>
        <stp xml:space="preserve">MIGUEEQU Index </stp>
        <stp>Px_Last</stp>
        <stp>07/11/2014</stp>
        <stp>07/11/2014</stp>
        <stp>[MSCIWorldSectorsPerformance.xlsx]MSCIW!R48C16</stp>
        <tr r="P48" s="1"/>
      </tp>
      <tp t="e">
        <v>#N/A</v>
        <stp/>
        <stp>##V3_BDHV12</stp>
        <stp xml:space="preserve">MIGUEEQS Index </stp>
        <stp>Px_Last</stp>
        <stp>07/11/2014</stp>
        <stp>07/11/2014</stp>
        <stp>[MSCIWorldSectorsPerformance.xlsx]MSCIW!R38C16</stp>
        <tr r="P38" s="1"/>
      </tp>
      <tp t="e">
        <v>#N/A</v>
        <stp/>
        <stp>##V3_BDHV12</stp>
        <stp xml:space="preserve">MIGUCEQU Index </stp>
        <stp>Px_Last</stp>
        <stp>07/11/2014</stp>
        <stp>07/11/2014</stp>
        <stp>[MSCIWorldSectorsPerformance.xlsx]MSCIW!R93C16</stp>
        <tr r="P93" s="1"/>
      </tp>
      <tp t="e">
        <v>#N/A</v>
        <stp/>
        <stp>##V3_BDHV12</stp>
        <stp xml:space="preserve">MIGUSEQG Index </stp>
        <stp>Px_Last</stp>
        <stp>07/11/2014</stp>
        <stp>07/11/2014</stp>
        <stp>[MSCIWorldSectorsPerformance.xlsx]MSCIW!R97C16</stp>
        <tr r="P97" s="1"/>
      </tp>
      <tp t="e">
        <v>#N/A</v>
        <stp/>
        <stp>##V3_BDHV12</stp>
        <stp xml:space="preserve">MIGUHEPR Index </stp>
        <stp>Px_Last</stp>
        <stp>07/11/2014</stp>
        <stp>07/11/2014</stp>
        <stp>[MSCIWorldSectorsPerformance.xlsx]MSCIW!R77C16</stp>
        <tr r="P77" s="1"/>
      </tp>
      <tp t="e">
        <v>#N/A</v>
        <stp/>
        <stp>##V3_BDHV12</stp>
        <stp xml:space="preserve">MIGUHDUR Index </stp>
        <stp>Px_Last</stp>
        <stp>06/02/2014</stp>
        <stp>06/02/2014</stp>
        <stp>[MSCIWorldSectorsPerformance.xlsx]MSCIW!R60C18</stp>
        <tr r="R60" s="1"/>
      </tp>
      <tp>
        <v>110.58499999999999</v>
        <stp/>
        <stp>##V3_BDHV12</stp>
        <stp>NMJPGRWT Index</stp>
        <stp>Px_Last</stp>
        <stp>09/01/2015</stp>
        <stp>09/01/2015</stp>
        <stp>[MSCIWorldSectorsPerformance.xlsx]Factors!R68C16</stp>
        <stp>Fill=P</stp>
        <stp>Per=cd</stp>
        <tr r="P68" s="7"/>
      </tp>
      <tp>
        <v>182.47</v>
        <stp/>
        <stp>##V3_BDHV12</stp>
        <stp>NMAAMCS Index</stp>
        <stp>Px_Last</stp>
        <stp>09/01/2015</stp>
        <stp>09/01/2015</stp>
        <stp>[MSCIWorldSectorsPerformance.xlsx]Factors!R54C16</stp>
        <stp>Fill=P</stp>
        <stp>Per=cd</stp>
        <tr r="P54" s="7"/>
      </tp>
      <tp>
        <v>76.61</v>
        <stp/>
        <stp>##V3_BDHV12</stp>
        <stp>NMAACXSF Index</stp>
        <stp>Px_Last</stp>
        <stp>09/01/2015</stp>
        <stp>09/01/2015</stp>
        <stp>[MSCIWorldSectorsPerformance.xlsx]Factors!R27C16</stp>
        <stp>Fill=P</stp>
        <stp>Per=cd</stp>
        <tr r="P27" s="7"/>
      </tp>
      <tp>
        <v>219.55</v>
        <stp/>
        <stp>##V3_BDHV12</stp>
        <stp>NMAAMCL Index</stp>
        <stp>Px_Last</stp>
        <stp>09/01/2015</stp>
        <stp>09/01/2015</stp>
        <stp>[MSCIWorldSectorsPerformance.xlsx]Factors!R53C16</stp>
        <stp>Fill=P</stp>
        <stp>Per=cd</stp>
        <tr r="P53" s="7"/>
      </tp>
      <tp>
        <v>217.28</v>
        <stp/>
        <stp>##V3_BDHV12</stp>
        <stp>NMAAEPS Index</stp>
        <stp>Px_Last</stp>
        <stp>09/01/2015</stp>
        <stp>09/01/2015</stp>
        <stp>[MSCIWorldSectorsPerformance.xlsx]Factors!R52C16</stp>
        <stp>Fill=P</stp>
        <stp>Per=cd</stp>
        <tr r="P52" s="7"/>
      </tp>
      <tp>
        <v>188.4</v>
        <stp/>
        <stp>##V3_BDHV12</stp>
        <stp>NMAAEPL Index</stp>
        <stp>Px_Last</stp>
        <stp>09/01/2015</stp>
        <stp>09/01/2015</stp>
        <stp>[MSCIWorldSectorsPerformance.xlsx]Factors!R51C16</stp>
        <stp>Fill=P</stp>
        <stp>Per=cd</stp>
        <tr r="P51" s="7"/>
      </tp>
      <tp>
        <v>177.27</v>
        <stp/>
        <stp>##V3_BDHV12</stp>
        <stp>NMAAEBTL Index</stp>
        <stp>Px_Last</stp>
        <stp>09/01/2015</stp>
        <stp>09/01/2015</stp>
        <stp>[MSCIWorldSectorsPerformance.xlsx]Factors!R49C16</stp>
        <stp>Fill=P</stp>
        <stp>Per=cd</stp>
        <tr r="P49" s="7"/>
      </tp>
      <tp>
        <v>183.68</v>
        <stp/>
        <stp>##V3_BDHV12</stp>
        <stp>NMAABETL Index</stp>
        <stp>Px_Last</stp>
        <stp>09/01/2015</stp>
        <stp>09/01/2015</stp>
        <stp>[MSCIWorldSectorsPerformance.xlsx]Factors!R39C16</stp>
        <stp>Fill=P</stp>
        <stp>Per=cd</stp>
        <tr r="P39" s="7"/>
      </tp>
      <tp>
        <v>156.72</v>
        <stp/>
        <stp>##V3_BDHV12</stp>
        <stp>NMAAPMS Index</stp>
        <stp>Px_Last</stp>
        <stp>09/01/2015</stp>
        <stp>09/01/2015</stp>
        <stp>[MSCIWorldSectorsPerformance.xlsx]Factors!R56C16</stp>
        <stp>Fill=P</stp>
        <stp>Per=cd</stp>
        <tr r="P56" s="7"/>
      </tp>
      <tp>
        <v>204.47</v>
        <stp/>
        <stp>##V3_BDHV12</stp>
        <stp>NMAAPML Index</stp>
        <stp>Px_Last</stp>
        <stp>09/01/2015</stp>
        <stp>09/01/2015</stp>
        <stp>[MSCIWorldSectorsPerformance.xlsx]Factors!R55C16</stp>
        <stp>Fill=P</stp>
        <stp>Per=cd</stp>
        <tr r="P55" s="7"/>
      </tp>
      <tp>
        <v>107.72499999999999</v>
        <stp/>
        <stp>##V3_BDHV12</stp>
        <stp>NMAPRSKS Index</stp>
        <stp>Px_Last</stp>
        <stp>07/11/2014</stp>
        <stp>07/11/2014</stp>
        <stp>[MSCIWorldSectorsPerformance.xlsx]Factors!R100C19</stp>
        <tr r="S100" s="7"/>
      </tp>
      <tp>
        <v>107.72499999999999</v>
        <stp/>
        <stp>##V3_BDHV12</stp>
        <stp>NMAPRSKS Index</stp>
        <stp>Px_Last</stp>
        <stp>07/11/2014</stp>
        <stp>07/11/2014</stp>
        <stp>[MSCIWorldSectorsPerformance.xlsx]Factors!R100C18</stp>
        <tr r="R100" s="7"/>
      </tp>
      <tp>
        <v>108.655</v>
        <stp/>
        <stp>##V3_BDHV12</stp>
        <stp>NMAPSZES Index</stp>
        <stp>Px_Last</stp>
        <stp>07/11/2014</stp>
        <stp>07/11/2014</stp>
        <stp>[MSCIWorldSectorsPerformance.xlsx]Factors!R106C18</stp>
        <tr r="R106" s="7"/>
      </tp>
      <tp>
        <v>108.655</v>
        <stp/>
        <stp>##V3_BDHV12</stp>
        <stp>NMAPSZES Index</stp>
        <stp>Px_Last</stp>
        <stp>07/11/2014</stp>
        <stp>07/11/2014</stp>
        <stp>[MSCIWorldSectorsPerformance.xlsx]Factors!R106C19</stp>
        <tr r="S106" s="7"/>
      </tp>
      <tp>
        <v>108.455</v>
        <stp/>
        <stp>##V3_BDHV12</stp>
        <stp>NMAPQULS Index</stp>
        <stp>Px_Last</stp>
        <stp>07/11/2014</stp>
        <stp>07/11/2014</stp>
        <stp>[MSCIWorldSectorsPerformance.xlsx]Factors!R108C19</stp>
        <tr r="S108" s="7"/>
      </tp>
      <tp>
        <v>108.455</v>
        <stp/>
        <stp>##V3_BDHV12</stp>
        <stp>NMAPQULS Index</stp>
        <stp>Px_Last</stp>
        <stp>07/11/2014</stp>
        <stp>07/11/2014</stp>
        <stp>[MSCIWorldSectorsPerformance.xlsx]Factors!R108C18</stp>
        <tr r="R108" s="7"/>
      </tp>
      <tp>
        <v>104.535</v>
        <stp/>
        <stp>##V3_BDHV12</stp>
        <stp>NMAPGRWS Index</stp>
        <stp>Px_Last</stp>
        <stp>07/11/2014</stp>
        <stp>07/11/2014</stp>
        <stp>[MSCIWorldSectorsPerformance.xlsx]Factors!R104C18</stp>
        <tr r="R104" s="7"/>
      </tp>
      <tp>
        <v>104.535</v>
        <stp/>
        <stp>##V3_BDHV12</stp>
        <stp>NMAPGRWS Index</stp>
        <stp>Px_Last</stp>
        <stp>07/11/2014</stp>
        <stp>07/11/2014</stp>
        <stp>[MSCIWorldSectorsPerformance.xlsx]Factors!R104C19</stp>
        <tr r="S104" s="7"/>
      </tp>
      <tp t="s">
        <v>Size(small)</v>
        <stp/>
        <stp>##V3_BLP</stp>
        <stp>NMAPSZES Index</stp>
        <stp>Name</stp>
        <stp>[MSCIWorldSectorsPerformance.xlsx]Factors!R106C4</stp>
        <tr r="D106" s="7"/>
      </tp>
      <tp>
        <v>114.068</v>
        <stp/>
        <stp>##V3_BDHV12</stp>
        <stp>NMAPLVRS Index</stp>
        <stp>Px_Last</stp>
        <stp>07/11/2014</stp>
        <stp>07/11/2014</stp>
        <stp>[MSCIWorldSectorsPerformance.xlsx]Factors!R102C18</stp>
        <tr r="R102" s="7"/>
      </tp>
      <tp>
        <v>114.068</v>
        <stp/>
        <stp>##V3_BDHV12</stp>
        <stp>NMAPLVRS Index</stp>
        <stp>Px_Last</stp>
        <stp>07/11/2014</stp>
        <stp>07/11/2014</stp>
        <stp>[MSCIWorldSectorsPerformance.xlsx]Factors!R102C19</stp>
        <tr r="S102" s="7"/>
      </tp>
      <tp t="s">
        <v>PriceMomFactor</v>
        <stp/>
        <stp>##V3_BLP</stp>
        <stp>NMAAPMF Index</stp>
        <stp>Name</stp>
        <stp>[MSCIWorldSectorsPerformance.xlsx]Factors!R33C4</stp>
        <tr r="D33" s="7"/>
      </tp>
      <tp t="s">
        <v>Deutsche Bank USD Trade Weight</v>
        <stp/>
        <stp>##V3_BLP</stp>
        <stp>TWI USSP Index</stp>
        <stp>Name</stp>
        <stp>[MSCIWorldSectorsPerformance.xlsx]FX!R4C2</stp>
        <tr r="B4" s="3"/>
      </tp>
      <tp t="s">
        <v>Market Cap Long</v>
        <stp/>
        <stp>##V3_BLP</stp>
        <stp>NMAAMCL Index</stp>
        <stp>Name</stp>
        <stp>[MSCIWorldSectorsPerformance.xlsx]Factors!R53C4</stp>
        <tr r="D53" s="7"/>
      </tp>
      <tp t="e">
        <v>#N/A</v>
        <stp/>
        <stp>##V3_BDHV12</stp>
        <stp xml:space="preserve">MIGUSEQG Index </stp>
        <stp>Px_Last</stp>
        <stp>09/01/2015</stp>
        <stp>09/01/2015</stp>
        <stp>[MSCIWorldSectorsPerformance.xlsx]MSCIW!R97C15</stp>
        <stp>Fill=P</stp>
        <stp>Per=cd</stp>
        <tr r="O97" s="1"/>
      </tp>
      <tp t="e">
        <v>#N/A</v>
        <stp/>
        <stp>##V3_BDHV12</stp>
        <stp xml:space="preserve">MIGUCMKT Index </stp>
        <stp>Px_Last</stp>
        <stp>08/08/2014</stp>
        <stp>08/08/2014</stp>
        <stp>[MSCIWorldSectorsPerformance.xlsx]MSCIW!R86C17</stp>
        <tr r="Q86" s="1"/>
      </tp>
      <tp t="e">
        <v>#N/A</v>
        <stp/>
        <stp>##V3_BDHV12</stp>
        <stp xml:space="preserve">MIGUCMKT Index </stp>
        <stp>Px_Last</stp>
        <stp>09/02/2015</stp>
        <stp>09/02/2015</stp>
        <stp>[MSCIWorldSectorsPerformance.xlsx]MSCIW!R86C14</stp>
        <tr r="N86" s="1"/>
      </tp>
      <tp t="e">
        <v>#N/A</v>
        <stp/>
        <stp>##V3_BDHV12</stp>
        <stp xml:space="preserve">MIGUMMIN Index </stp>
        <stp>Px_Last</stp>
        <stp>08/08/2014</stp>
        <stp>08/08/2014</stp>
        <stp>[MSCIWorldSectorsPerformance.xlsx]MSCIW!R43C17</stp>
        <tr r="Q43" s="1"/>
      </tp>
      <tp t="e">
        <v>#N/A</v>
        <stp/>
        <stp>##V3_BDHV12</stp>
        <stp xml:space="preserve">MIGUMMIN Index </stp>
        <stp>Px_Last</stp>
        <stp>09/02/2015</stp>
        <stp>09/02/2015</stp>
        <stp>[MSCIWorldSectorsPerformance.xlsx]MSCIW!R43C14</stp>
        <tr r="N43" s="1"/>
      </tp>
      <tp t="e">
        <v>#N/A</v>
        <stp/>
        <stp>##V3_BDHV12</stp>
        <stp xml:space="preserve">MIGUACOU Index </stp>
        <stp>Px_Last</stp>
        <stp>06/02/2014</stp>
        <stp>06/02/2014</stp>
        <stp>[MSCIWorldSectorsPerformance.xlsx]MSCIW!R53C18</stp>
        <tr r="R53" s="1"/>
      </tp>
      <tp t="e">
        <v>#N/A</v>
        <stp/>
        <stp>##V3_BDHV12</stp>
        <stp xml:space="preserve">MIGUACOM Index </stp>
        <stp>Px_Last</stp>
        <stp>06/02/2014</stp>
        <stp>06/02/2014</stp>
        <stp>[MSCIWorldSectorsPerformance.xlsx]MSCIW!R58C18</stp>
        <tr r="R58" s="1"/>
      </tp>
      <tp t="e">
        <v>#N/A</v>
        <stp/>
        <stp>##V3_BDHV12</stp>
        <stp xml:space="preserve">MIGUDCON Index </stp>
        <stp>Px_Last</stp>
        <stp>06/02/2014</stp>
        <stp>06/02/2014</stp>
        <stp>[MSCIWorldSectorsPerformance.xlsx]MSCIW!R64C18</stp>
        <tr r="R64" s="1"/>
      </tp>
      <tp t="e">
        <v>#N/A</v>
        <stp/>
        <stp>##V3_BDHV12</stp>
        <stp xml:space="preserve">MIGUICON Index </stp>
        <stp>Px_Last</stp>
        <stp>06/02/2014</stp>
        <stp>06/02/2014</stp>
        <stp>[MSCIWorldSectorsPerformance.xlsx]MSCIW!R91C18</stp>
        <tr r="R91" s="1"/>
      </tp>
      <tp t="e">
        <v>#N/A</v>
        <stp/>
        <stp>##V3_BDHV12</stp>
        <stp xml:space="preserve">MIGUCMAT Index </stp>
        <stp>Px_Last</stp>
        <stp>09/02/2015</stp>
        <stp>09/02/2015</stp>
        <stp>[MSCIWorldSectorsPerformance.xlsx]MSCIW!R41C14</stp>
        <tr r="N41" s="1"/>
      </tp>
      <tp t="e">
        <v>#N/A</v>
        <stp/>
        <stp>##V3_BDHV12</stp>
        <stp xml:space="preserve">MIGUICAT Index </stp>
        <stp>Px_Last</stp>
        <stp>06/02/2014</stp>
        <stp>06/02/2014</stp>
        <stp>[MSCIWorldSectorsPerformance.xlsx]MSCIW!R67C18</stp>
        <tr r="R67" s="1"/>
      </tp>
      <tp t="e">
        <v>#N/A</v>
        <stp/>
        <stp>##V3_BDHV12</stp>
        <stp xml:space="preserve">MIGUCMAT Index </stp>
        <stp>Px_Last</stp>
        <stp>08/08/2014</stp>
        <stp>08/08/2014</stp>
        <stp>[MSCIWorldSectorsPerformance.xlsx]MSCIW!R41C17</stp>
        <tr r="Q41" s="1"/>
      </tp>
      <tp t="e">
        <v>#N/A</v>
        <stp/>
        <stp>##V3_BDHV12</stp>
        <stp xml:space="preserve">MXWO0MT Index </stp>
        <stp>Px_Last</stp>
        <stp>09/02/2015</stp>
        <stp>09/02/2015</stp>
        <stp>[MSCIWorldSectorsPerformance.xlsx]MSCIW!R4C14</stp>
        <tr r="N4" s="1"/>
      </tp>
      <tp t="e">
        <v>#N/A</v>
        <stp/>
        <stp>##V3_BDHV12</stp>
        <stp xml:space="preserve">MXWO0IN Index </stp>
        <stp>Px_Last</stp>
        <stp>09/02/2015</stp>
        <stp>09/02/2015</stp>
        <stp>[MSCIWorldSectorsPerformance.xlsx]MSCIW!R8C14</stp>
        <tr r="N8" s="1"/>
      </tp>
      <tp t="e">
        <v>#N/A</v>
        <stp/>
        <stp>##V3_BDHV12</stp>
        <stp xml:space="preserve">MXWO0IT Index </stp>
        <stp>Px_Last</stp>
        <stp>09/02/2015</stp>
        <stp>09/02/2015</stp>
        <stp>[MSCIWorldSectorsPerformance.xlsx]MSCIW!R5C14</stp>
        <tr r="N5" s="1"/>
      </tp>
      <tp t="e">
        <v>#N/A</v>
        <stp/>
        <stp>##V3_BDHV12</stp>
        <stp xml:space="preserve">MXWO0EN Index </stp>
        <stp>Px_Last</stp>
        <stp>09/02/2015</stp>
        <stp>09/02/2015</stp>
        <stp>[MSCIWorldSectorsPerformance.xlsx]MSCIW!R6C14</stp>
        <tr r="N6" s="1"/>
      </tp>
      <tp t="e">
        <v>#N/A</v>
        <stp/>
        <stp>##V3_BDHV12</stp>
        <stp xml:space="preserve">MXWO0CS Index </stp>
        <stp>Px_Last</stp>
        <stp>09/02/2015</stp>
        <stp>09/02/2015</stp>
        <stp>[MSCIWorldSectorsPerformance.xlsx]MSCIW!R9C14</stp>
        <tr r="N9" s="1"/>
      </tp>
      <tp>
        <v>1</v>
        <stp/>
        <stp>##V3_BDPV12</stp>
        <stp>F3METL Index</stp>
        <stp>Count_INDEX_MEMBERS</stp>
        <stp>[MSCIWorldSectorsPerformance.xlsx]NMX!R37C9</stp>
        <tr r="I37" s="2"/>
      </tp>
      <tp t="e">
        <v>#N/A</v>
        <stp/>
        <stp>##V3_BDHV12</stp>
        <stp xml:space="preserve">MXWO0TC Index </stp>
        <stp>Px_Last</stp>
        <stp>09/02/2015</stp>
        <stp>09/02/2015</stp>
        <stp>[MSCIWorldSectorsPerformance.xlsx]MSCIW!R7C14</stp>
        <tr r="N7" s="1"/>
      </tp>
      <tp>
        <v>173.982</v>
        <stp/>
        <stp>##V3_BDHV12</stp>
        <stp>NMJPGSSN Index</stp>
        <stp>Px_Last</stp>
        <stp>09/01/2015</stp>
        <stp>09/01/2015</stp>
        <stp>[MSCIWorldSectorsPerformance.xlsx]Factors!R79C16</stp>
        <stp>Fill=P</stp>
        <stp>Per=cd</stp>
        <tr r="P79" s="7"/>
      </tp>
      <tp>
        <v>152.066</v>
        <stp/>
        <stp>##V3_BDHV12</stp>
        <stp>NMJPVLSN Index</stp>
        <stp>Px_Last</stp>
        <stp>07/02/2014</stp>
        <stp>07/02/2014</stp>
        <stp>[MSCIWorldSectorsPerformance.xlsx]Factors!R74C20</stp>
        <tr r="T74" s="7"/>
      </tp>
      <tp>
        <v>227.83799999999999</v>
        <stp/>
        <stp>##V3_BDHV12</stp>
        <stp>NMJPVSSN Index</stp>
        <stp>Px_Last</stp>
        <stp>07/02/2014</stp>
        <stp>07/02/2014</stp>
        <stp>[MSCIWorldSectorsPerformance.xlsx]Factors!R75C20</stp>
        <tr r="T75" s="7"/>
      </tp>
      <tp>
        <v>144.38399999999999</v>
        <stp/>
        <stp>##V3_BDHV12</stp>
        <stp>NMJPSLSN Index</stp>
        <stp>Px_Last</stp>
        <stp>07/02/2014</stp>
        <stp>07/02/2014</stp>
        <stp>[MSCIWorldSectorsPerformance.xlsx]Factors!R84C20</stp>
        <tr r="T84" s="7"/>
      </tp>
      <tp>
        <v>150.43700000000001</v>
        <stp/>
        <stp>##V3_BDHV12</stp>
        <stp>NMJPSSSN Index</stp>
        <stp>Px_Last</stp>
        <stp>07/02/2014</stp>
        <stp>07/02/2014</stp>
        <stp>[MSCIWorldSectorsPerformance.xlsx]Factors!R85C20</stp>
        <tr r="T85" s="7"/>
      </tp>
      <tp>
        <v>153.602</v>
        <stp/>
        <stp>##V3_BDHV12</stp>
        <stp>NMJPRLSN Index</stp>
        <stp>Px_Last</stp>
        <stp>07/02/2014</stp>
        <stp>07/02/2014</stp>
        <stp>[MSCIWorldSectorsPerformance.xlsx]Factors!R82C20</stp>
        <tr r="T82" s="7"/>
      </tp>
      <tp>
        <v>141.62200000000001</v>
        <stp/>
        <stp>##V3_BDHV12</stp>
        <stp>NMJPRSSN Index</stp>
        <stp>Px_Last</stp>
        <stp>07/02/2014</stp>
        <stp>07/02/2014</stp>
        <stp>[MSCIWorldSectorsPerformance.xlsx]Factors!R83C20</stp>
        <tr r="T83" s="7"/>
      </tp>
      <tp>
        <v>133.291</v>
        <stp/>
        <stp>##V3_BDHV12</stp>
        <stp>NMJPPLSN Index</stp>
        <stp>Px_Last</stp>
        <stp>07/02/2014</stp>
        <stp>07/02/2014</stp>
        <stp>[MSCIWorldSectorsPerformance.xlsx]Factors!R80C20</stp>
        <tr r="T80" s="7"/>
      </tp>
      <tp>
        <v>170.041</v>
        <stp/>
        <stp>##V3_BDHV12</stp>
        <stp>NMJPPSSN Index</stp>
        <stp>Px_Last</stp>
        <stp>07/02/2014</stp>
        <stp>07/02/2014</stp>
        <stp>[MSCIWorldSectorsPerformance.xlsx]Factors!R81C20</stp>
        <tr r="T81" s="7"/>
      </tp>
      <tp>
        <v>161.28899999999999</v>
        <stp/>
        <stp>##V3_BDHV12</stp>
        <stp>NMJPGLSN Index</stp>
        <stp>Px_Last</stp>
        <stp>07/02/2014</stp>
        <stp>07/02/2014</stp>
        <stp>[MSCIWorldSectorsPerformance.xlsx]Factors!R78C20</stp>
        <tr r="T78" s="7"/>
      </tp>
      <tp>
        <v>146.58500000000001</v>
        <stp/>
        <stp>##V3_BDHV12</stp>
        <stp>NMJPGSSN Index</stp>
        <stp>Px_Last</stp>
        <stp>07/02/2014</stp>
        <stp>07/02/2014</stp>
        <stp>[MSCIWorldSectorsPerformance.xlsx]Factors!R79C20</stp>
        <tr r="T79" s="7"/>
      </tp>
      <tp>
        <v>139.75299999999999</v>
        <stp/>
        <stp>##V3_BDHV12</stp>
        <stp>NMJPMLSN Index</stp>
        <stp>Px_Last</stp>
        <stp>07/02/2014</stp>
        <stp>07/02/2014</stp>
        <stp>[MSCIWorldSectorsPerformance.xlsx]Factors!R86C20</stp>
        <tr r="T86" s="7"/>
      </tp>
      <tp>
        <v>157.947</v>
        <stp/>
        <stp>##V3_BDHV12</stp>
        <stp>NMJPMSSN Index</stp>
        <stp>Px_Last</stp>
        <stp>07/02/2014</stp>
        <stp>07/02/2014</stp>
        <stp>[MSCIWorldSectorsPerformance.xlsx]Factors!R87C20</stp>
        <tr r="T87" s="7"/>
      </tp>
      <tp>
        <v>154.06399999999999</v>
        <stp/>
        <stp>##V3_BDHV12</stp>
        <stp>NMJPLLSN Index</stp>
        <stp>Px_Last</stp>
        <stp>07/02/2014</stp>
        <stp>07/02/2014</stp>
        <stp>[MSCIWorldSectorsPerformance.xlsx]Factors!R76C20</stp>
        <tr r="T76" s="7"/>
      </tp>
      <tp>
        <v>138.04499999999999</v>
        <stp/>
        <stp>##V3_BDHV12</stp>
        <stp>NMJPLSSN Index</stp>
        <stp>Px_Last</stp>
        <stp>07/02/2014</stp>
        <stp>07/02/2014</stp>
        <stp>[MSCIWorldSectorsPerformance.xlsx]Factors!R77C20</stp>
        <tr r="T77" s="7"/>
      </tp>
      <tp>
        <v>109.873</v>
        <stp/>
        <stp>##V3_BDHV12</stp>
        <stp>NMJPRISK Index</stp>
        <stp>Px_Last</stp>
        <stp>07/02/2014</stp>
        <stp>07/02/2014</stp>
        <stp>[MSCIWorldSectorsPerformance.xlsx]Factors!R70C20</stp>
        <tr r="T70" s="7"/>
      </tp>
      <tp>
        <v>203.28</v>
        <stp/>
        <stp>##V3_BDHV12</stp>
        <stp>NMAADYS Index</stp>
        <stp>Px_Last</stp>
        <stp>09/01/2015</stp>
        <stp>09/01/2015</stp>
        <stp>[MSCIWorldSectorsPerformance.xlsx]Factors!R48C16</stp>
        <stp>Fill=P</stp>
        <stp>Per=cd</stp>
        <tr r="P48" s="7"/>
      </tp>
      <tp>
        <v>93.813000000000002</v>
        <stp/>
        <stp>##V3_BDHV12</stp>
        <stp>NMAPSIZE Index</stp>
        <stp>Px_Last</stp>
        <stp>07/11/2014</stp>
        <stp>07/11/2014</stp>
        <stp>[MSCIWorldSectorsPerformance.xlsx]Factors!R93C19</stp>
        <tr r="S93" s="7"/>
      </tp>
      <tp>
        <v>93.813000000000002</v>
        <stp/>
        <stp>##V3_BDHV12</stp>
        <stp>NMAPSIZE Index</stp>
        <stp>Px_Last</stp>
        <stp>07/11/2014</stp>
        <stp>07/11/2014</stp>
        <stp>[MSCIWorldSectorsPerformance.xlsx]Factors!R93C18</stp>
        <tr r="R93" s="7"/>
      </tp>
      <tp>
        <v>153.55000000000001</v>
        <stp/>
        <stp>##V3_BDHV12</stp>
        <stp>NMAADYL Index</stp>
        <stp>Px_Last</stp>
        <stp>09/01/2015</stp>
        <stp>09/01/2015</stp>
        <stp>[MSCIWorldSectorsPerformance.xlsx]Factors!R47C16</stp>
        <stp>Fill=P</stp>
        <stp>Per=cd</stp>
        <tr r="P47" s="7"/>
      </tp>
      <tp>
        <v>200.04</v>
        <stp/>
        <stp>##V3_BDHV12</stp>
        <stp>NMAABPL Index</stp>
        <stp>Px_Last</stp>
        <stp>09/01/2015</stp>
        <stp>09/01/2015</stp>
        <stp>[MSCIWorldSectorsPerformance.xlsx]Factors!R41C16</stp>
        <stp>Fill=P</stp>
        <stp>Per=cd</stp>
        <tr r="P41" s="7"/>
      </tp>
      <tp>
        <v>102.985</v>
        <stp/>
        <stp>##V3_BDHV12</stp>
        <stp>NMJPRISK Index</stp>
        <stp>Px_Last</stp>
        <stp>09/02/2015</stp>
        <stp>09/02/2015</stp>
        <stp>[MSCIWorldSectorsPerformance.xlsx]Factors!R70C15</stp>
        <tr r="O70" s="7"/>
      </tp>
      <tp>
        <v>227.98</v>
        <stp/>
        <stp>##V3_BDHV12</stp>
        <stp>NMAABPS Index</stp>
        <stp>Px_Last</stp>
        <stp>09/01/2015</stp>
        <stp>09/01/2015</stp>
        <stp>[MSCIWorldSectorsPerformance.xlsx]Factors!R42C16</stp>
        <stp>Fill=P</stp>
        <stp>Per=cd</stp>
        <tr r="P42" s="7"/>
      </tp>
      <tp>
        <v>218.61</v>
        <stp/>
        <stp>##V3_BDHV12</stp>
        <stp>NMAADPSS Index</stp>
        <stp>Px_Last</stp>
        <stp>09/01/2015</stp>
        <stp>09/01/2015</stp>
        <stp>[MSCIWorldSectorsPerformance.xlsx]Factors!R46C16</stp>
        <stp>Fill=P</stp>
        <stp>Per=cd</stp>
        <tr r="P46" s="7"/>
      </tp>
      <tp>
        <v>188.65</v>
        <stp/>
        <stp>##V3_BDHV12</stp>
        <stp>NMAADPSL Index</stp>
        <stp>Px_Last</stp>
        <stp>09/01/2015</stp>
        <stp>09/01/2015</stp>
        <stp>[MSCIWorldSectorsPerformance.xlsx]Factors!R45C16</stp>
        <stp>Fill=P</stp>
        <stp>Per=cd</stp>
        <tr r="P45" s="7"/>
      </tp>
      <tp>
        <v>168.39400000000001</v>
        <stp/>
        <stp>##V3_BDHV12</stp>
        <stp>NMJPPLSN Index</stp>
        <stp>Px_Last</stp>
        <stp>09/02/2015</stp>
        <stp>09/02/2015</stp>
        <stp>[MSCIWorldSectorsPerformance.xlsx]Factors!R80C15</stp>
        <tr r="O80" s="7"/>
      </tp>
      <tp>
        <v>210.48099999999999</v>
        <stp/>
        <stp>##V3_BDHV12</stp>
        <stp>NMJPPSSN Index</stp>
        <stp>Px_Last</stp>
        <stp>09/02/2015</stp>
        <stp>09/02/2015</stp>
        <stp>[MSCIWorldSectorsPerformance.xlsx]Factors!R81C15</stp>
        <tr r="O81" s="7"/>
      </tp>
      <tp>
        <v>180.53700000000001</v>
        <stp/>
        <stp>##V3_BDHV12</stp>
        <stp>NMJPSLSN Index</stp>
        <stp>Px_Last</stp>
        <stp>09/02/2015</stp>
        <stp>09/02/2015</stp>
        <stp>[MSCIWorldSectorsPerformance.xlsx]Factors!R84C15</stp>
        <tr r="O84" s="7"/>
      </tp>
      <tp>
        <v>175.99799999999999</v>
        <stp/>
        <stp>##V3_BDHV12</stp>
        <stp>NMJPSSSN Index</stp>
        <stp>Px_Last</stp>
        <stp>09/02/2015</stp>
        <stp>09/02/2015</stp>
        <stp>[MSCIWorldSectorsPerformance.xlsx]Factors!R85C15</stp>
        <tr r="O85" s="7"/>
      </tp>
      <tp>
        <v>196.88900000000001</v>
        <stp/>
        <stp>##V3_BDHV12</stp>
        <stp>NMJPRLSN Index</stp>
        <stp>Px_Last</stp>
        <stp>09/02/2015</stp>
        <stp>09/02/2015</stp>
        <stp>[MSCIWorldSectorsPerformance.xlsx]Factors!R82C15</stp>
        <tr r="O82" s="7"/>
      </tp>
      <tp>
        <v>176.96899999999999</v>
        <stp/>
        <stp>##V3_BDHV12</stp>
        <stp>NMJPRSSN Index</stp>
        <stp>Px_Last</stp>
        <stp>09/02/2015</stp>
        <stp>09/02/2015</stp>
        <stp>[MSCIWorldSectorsPerformance.xlsx]Factors!R83C15</stp>
        <tr r="O83" s="7"/>
      </tp>
      <tp>
        <v>177.75</v>
        <stp/>
        <stp>##V3_BDHV12</stp>
        <stp>NMJPVLSN Index</stp>
        <stp>Px_Last</stp>
        <stp>09/02/2015</stp>
        <stp>09/02/2015</stp>
        <stp>[MSCIWorldSectorsPerformance.xlsx]Factors!R74C15</stp>
        <tr r="O74" s="7"/>
      </tp>
      <tp>
        <v>311.42899999999997</v>
        <stp/>
        <stp>##V3_BDHV12</stp>
        <stp>NMJPVSSN Index</stp>
        <stp>Px_Last</stp>
        <stp>09/02/2015</stp>
        <stp>09/02/2015</stp>
        <stp>[MSCIWorldSectorsPerformance.xlsx]Factors!R75C15</stp>
        <tr r="O75" s="7"/>
      </tp>
      <tp>
        <v>195.31299999999999</v>
        <stp/>
        <stp>##V3_BDHV12</stp>
        <stp>NMJPLLSN Index</stp>
        <stp>Px_Last</stp>
        <stp>09/02/2015</stp>
        <stp>09/02/2015</stp>
        <stp>[MSCIWorldSectorsPerformance.xlsx]Factors!R76C15</stp>
        <tr r="O76" s="7"/>
      </tp>
      <tp>
        <v>184.345</v>
        <stp/>
        <stp>##V3_BDHV12</stp>
        <stp>NMJPLSSN Index</stp>
        <stp>Px_Last</stp>
        <stp>09/02/2015</stp>
        <stp>09/02/2015</stp>
        <stp>[MSCIWorldSectorsPerformance.xlsx]Factors!R77C15</stp>
        <tr r="O77" s="7"/>
      </tp>
      <tp>
        <v>199.35499999999999</v>
        <stp/>
        <stp>##V3_BDHV12</stp>
        <stp>NMJPGLSN Index</stp>
        <stp>Px_Last</stp>
        <stp>09/02/2015</stp>
        <stp>09/02/2015</stp>
        <stp>[MSCIWorldSectorsPerformance.xlsx]Factors!R78C15</stp>
        <tr r="O78" s="7"/>
      </tp>
      <tp>
        <v>181.19300000000001</v>
        <stp/>
        <stp>##V3_BDHV12</stp>
        <stp>NMJPGSSN Index</stp>
        <stp>Px_Last</stp>
        <stp>09/02/2015</stp>
        <stp>09/02/2015</stp>
        <stp>[MSCIWorldSectorsPerformance.xlsx]Factors!R79C15</stp>
        <tr r="O79" s="7"/>
      </tp>
      <tp>
        <v>178.88300000000001</v>
        <stp/>
        <stp>##V3_BDHV12</stp>
        <stp>NMJPMLSN Index</stp>
        <stp>Px_Last</stp>
        <stp>09/02/2015</stp>
        <stp>09/02/2015</stp>
        <stp>[MSCIWorldSectorsPerformance.xlsx]Factors!R86C15</stp>
        <tr r="O86" s="7"/>
      </tp>
      <tp>
        <v>211.85499999999999</v>
        <stp/>
        <stp>##V3_BDHV12</stp>
        <stp>NMJPMSSN Index</stp>
        <stp>Px_Last</stp>
        <stp>09/02/2015</stp>
        <stp>09/02/2015</stp>
        <stp>[MSCIWorldSectorsPerformance.xlsx]Factors!R87C15</stp>
        <tr r="O87" s="7"/>
      </tp>
      <tp>
        <v>204.87</v>
        <stp/>
        <stp>##V3_BDHV12</stp>
        <stp>NMAAEBTS Index</stp>
        <stp>Px_Last</stp>
        <stp>09/01/2015</stp>
        <stp>09/01/2015</stp>
        <stp>[MSCIWorldSectorsPerformance.xlsx]Factors!R50C16</stp>
        <stp>Fill=P</stp>
        <stp>Per=cd</stp>
        <tr r="P50" s="7"/>
      </tp>
      <tp>
        <v>102.01</v>
        <stp/>
        <stp>##V3_BDHV12</stp>
        <stp>NMAABETF Index</stp>
        <stp>Px_Last</stp>
        <stp>09/01/2015</stp>
        <stp>09/01/2015</stp>
        <stp>[MSCIWorldSectorsPerformance.xlsx]Factors!R26C16</stp>
        <stp>Fill=P</stp>
        <stp>Per=cd</stp>
        <tr r="P26" s="7"/>
      </tp>
      <tp>
        <v>197.33</v>
        <stp/>
        <stp>##V3_BDHV12</stp>
        <stp>NMJPGLSN Index</stp>
        <stp>Px_Last</stp>
        <stp>09/01/2015</stp>
        <stp>09/01/2015</stp>
        <stp>[MSCIWorldSectorsPerformance.xlsx]Factors!R78C16</stp>
        <stp>Fill=P</stp>
        <stp>Per=cd</stp>
        <tr r="P78" s="7"/>
      </tp>
      <tp t="s">
        <v>Low Quality</v>
        <stp/>
        <stp>##V3_BLP</stp>
        <stp>NMAPQULS Index</stp>
        <stp>Name</stp>
        <stp>[MSCIWorldSectorsPerformance.xlsx]Factors!R108C4</stp>
        <tr r="D108" s="7"/>
      </tp>
      <tp t="e">
        <v>#N/A</v>
        <stp/>
        <stp>##V3_BDHV12</stp>
        <stp xml:space="preserve">MIGUISOF Index </stp>
        <stp>Px_Last</stp>
        <stp>09/01/2015</stp>
        <stp>09/01/2015</stp>
        <stp>[MSCIWorldSectorsPerformance.xlsx]MSCIW!R90C15</stp>
        <stp>Fill=P</stp>
        <stp>Per=cd</stp>
        <tr r="O90" s="1"/>
      </tp>
      <tp t="e">
        <v>#N/A</v>
        <stp/>
        <stp>##V3_BDHV12</stp>
        <stp xml:space="preserve">MIGUCPAK Index </stp>
        <stp>Px_Last</stp>
        <stp>09/01/2015</stp>
        <stp>09/01/2015</stp>
        <stp>[MSCIWorldSectorsPerformance.xlsx]MSCIW!R42C15</stp>
        <stp>Fill=P</stp>
        <stp>Per=cd</stp>
        <tr r="O42" s="1"/>
      </tp>
      <tp t="s">
        <v>Deutsche Bank GBP Trade Weight</v>
        <stp/>
        <stp>##V3_BLP</stp>
        <stp>TWI BPSP Index</stp>
        <stp>Name</stp>
        <stp>[MSCIWorldSectorsPerformance.xlsx]FX!R5C2</stp>
        <tr r="B5" s="3"/>
      </tp>
      <tp t="s">
        <v>Predicted EP Short</v>
        <stp/>
        <stp>##V3_BLP</stp>
        <stp>NMAAEPS Index</stp>
        <stp>Name</stp>
        <stp>[MSCIWorldSectorsPerformance.xlsx]Factors!R52C4</stp>
        <tr r="D52" s="7"/>
      </tp>
      <tp t="s">
        <v>Book Price Short</v>
        <stp/>
        <stp>##V3_BLP</stp>
        <stp>NMAABPS Index</stp>
        <stp>Name</stp>
        <stp>[MSCIWorldSectorsPerformance.xlsx]Factors!R42C4</stp>
        <tr r="D42" s="7"/>
      </tp>
      <tp t="s">
        <v>MarketCapFactor</v>
        <stp/>
        <stp>##V3_BLP</stp>
        <stp>NMAAMCF Index</stp>
        <stp>Name</stp>
        <stp>[MSCIWorldSectorsPerformance.xlsx]Factors!R32C4</stp>
        <tr r="D32" s="7"/>
      </tp>
      <tp t="e">
        <v>#N/A</v>
        <stp/>
        <stp>##V3_BDHV12</stp>
        <stp xml:space="preserve">MIGUACOU Index </stp>
        <stp>Px_Last</stp>
        <stp>07/11/2014</stp>
        <stp>07/11/2014</stp>
        <stp>[MSCIWorldSectorsPerformance.xlsx]MSCIW!R53C16</stp>
        <tr r="P53" s="1"/>
      </tp>
      <tp t="e">
        <v>#N/A</v>
        <stp/>
        <stp>##V3_BDHV12</stp>
        <stp xml:space="preserve">MIGUICON Index </stp>
        <stp>Px_Last</stp>
        <stp>07/11/2014</stp>
        <stp>07/11/2014</stp>
        <stp>[MSCIWorldSectorsPerformance.xlsx]MSCIW!R91C16</stp>
        <tr r="P91" s="1"/>
      </tp>
      <tp t="e">
        <v>#N/A</v>
        <stp/>
        <stp>##V3_BDHV12</stp>
        <stp xml:space="preserve">MIGUACOM Index </stp>
        <stp>Px_Last</stp>
        <stp>07/11/2014</stp>
        <stp>07/11/2014</stp>
        <stp>[MSCIWorldSectorsPerformance.xlsx]MSCIW!R58C16</stp>
        <tr r="P58" s="1"/>
      </tp>
      <tp t="e">
        <v>#N/A</v>
        <stp/>
        <stp>##V3_BDHV12</stp>
        <stp xml:space="preserve">MIGUDCON Index </stp>
        <stp>Px_Last</stp>
        <stp>07/11/2014</stp>
        <stp>07/11/2014</stp>
        <stp>[MSCIWorldSectorsPerformance.xlsx]MSCIW!R64C16</stp>
        <tr r="P64" s="1"/>
      </tp>
      <tp t="e">
        <v>#N/A</v>
        <stp/>
        <stp>##V3_BDHV12</stp>
        <stp xml:space="preserve">MIGUICAT Index </stp>
        <stp>Px_Last</stp>
        <stp>07/11/2014</stp>
        <stp>07/11/2014</stp>
        <stp>[MSCIWorldSectorsPerformance.xlsx]MSCIW!R67C16</stp>
        <tr r="P67" s="1"/>
      </tp>
      <tp t="e">
        <v>#N/A</v>
        <stp/>
        <stp>##V3_BDHV12</stp>
        <stp xml:space="preserve">MIGUELEQ Index </stp>
        <stp>Px_Last</stp>
        <stp>08/08/2014</stp>
        <stp>08/08/2014</stp>
        <stp>[MSCIWorldSectorsPerformance.xlsx]MSCIW!R95C17</stp>
        <tr r="Q95" s="1"/>
      </tp>
      <tp t="e">
        <v>#N/A</v>
        <stp/>
        <stp>##V3_BDHV12</stp>
        <stp xml:space="preserve">MIGUELEQ Index </stp>
        <stp>Px_Last</stp>
        <stp>09/02/2015</stp>
        <stp>09/02/2015</stp>
        <stp>[MSCIWorldSectorsPerformance.xlsx]MSCIW!R95C14</stp>
        <tr r="N95" s="1"/>
      </tp>
      <tp>
        <v>1</v>
        <stp/>
        <stp>##V3_BDPV12</stp>
        <stp>F3AUTO Index</stp>
        <stp>Count_INDEX_MEMBERS</stp>
        <stp>[MSCIWorldSectorsPerformance.xlsx]NMX!R35C9</stp>
        <tr r="I35" s="2"/>
      </tp>
      <tp>
        <v>186.12700000000001</v>
        <stp/>
        <stp>##V3_BDHV12</stp>
        <stp>NMJPLSSN Index</stp>
        <stp>Px_Last</stp>
        <stp>30/01/2015</stp>
        <stp>30/01/2015</stp>
        <stp>[MSCIWorldSectorsPerformance.xlsx]Factors!R77C17</stp>
        <stp>Fill=P</stp>
        <stp>Per=cd</stp>
        <tr r="Q77" s="7"/>
      </tp>
      <tp>
        <v>197.49100000000001</v>
        <stp/>
        <stp>##V3_BDHV12</stp>
        <stp>NMJPLLSN Index</stp>
        <stp>Px_Last</stp>
        <stp>30/01/2015</stp>
        <stp>30/01/2015</stp>
        <stp>[MSCIWorldSectorsPerformance.xlsx]Factors!R76C17</stp>
        <stp>Fill=P</stp>
        <stp>Per=cd</stp>
        <tr r="Q76" s="7"/>
      </tp>
      <tp>
        <v>95.477999999999994</v>
        <stp/>
        <stp>##V3_BDHV12</stp>
        <stp>NMJPLEVR Index</stp>
        <stp>Px_Last</stp>
        <stp>30/01/2015</stp>
        <stp>30/01/2015</stp>
        <stp>[MSCIWorldSectorsPerformance.xlsx]Factors!R71C17</stp>
        <stp>Fill=P</stp>
        <stp>Per=cd</stp>
        <tr r="Q71" s="7"/>
      </tp>
      <tp>
        <v>120</v>
        <stp/>
        <stp>##V3_BDPV12</stp>
        <stp xml:space="preserve">MXWO0CS Index </stp>
        <stp>Count_INDEX_MEMBERS</stp>
        <stp>[MSCIWorldSectorsPerformance.xlsx]MSCIW!R9C9</stp>
        <tr r="I9" s="1"/>
      </tp>
      <tp t="e">
        <v>#N/A</v>
        <stp/>
        <stp>##V3_BDHV12</stp>
        <stp xml:space="preserve">MXWO0BK Index </stp>
        <stp>Px_Last</stp>
        <stp>09/01/2015</stp>
        <stp>09/01/2015</stp>
        <stp>[MSCIWorldSectorsPerformance.xlsx]MSCIW!R24C15</stp>
        <stp>Fill=P</stp>
        <stp>Per=cd</stp>
        <tr r="O24" s="1"/>
      </tp>
      <tp t="e">
        <v>#N/A</v>
        <stp/>
        <stp>##V3_BDHV12</stp>
        <stp xml:space="preserve">MXWO0TH Index </stp>
        <stp>Px_Last</stp>
        <stp>09/01/2015</stp>
        <stp>09/01/2015</stp>
        <stp>[MSCIWorldSectorsPerformance.xlsx]MSCIW!R14C15</stp>
        <stp>Fill=P</stp>
        <stp>Per=cd</stp>
        <tr r="O14" s="1"/>
      </tp>
      <tp t="e">
        <v>#N/A</v>
        <stp/>
        <stp>##V3_BDHV12</stp>
        <stp xml:space="preserve">MIGUOELE Index </stp>
        <stp>Px_Last</stp>
        <stp>09/01/2015</stp>
        <stp>09/01/2015</stp>
        <stp>[MSCIWorldSectorsPerformance.xlsx]MSCIW!R96C15</stp>
        <stp>Fill=P</stp>
        <stp>Per=cd</stp>
        <tr r="O96" s="1"/>
      </tp>
      <tp t="s">
        <v>Deutsche Bank EUR Trade Weight</v>
        <stp/>
        <stp>##V3_BLP</stp>
        <stp>TWI EUSP Index</stp>
        <stp>Name</stp>
        <stp>[MSCIWorldSectorsPerformance.xlsx]FX!R6C2</stp>
        <tr r="B6" s="3"/>
      </tp>
      <tp t="s">
        <v>Prediced EP Long</v>
        <stp/>
        <stp>##V3_BLP</stp>
        <stp>NMAAEPL Index</stp>
        <stp>Name</stp>
        <stp>[MSCIWorldSectorsPerformance.xlsx]Factors!R51C4</stp>
        <tr r="D51" s="7"/>
      </tp>
      <tp t="s">
        <v>PredictEPFactor</v>
        <stp/>
        <stp>##V3_BLP</stp>
        <stp>NMAAEPF Index</stp>
        <stp>Name</stp>
        <stp>[MSCIWorldSectorsPerformance.xlsx]Factors!R31C4</stp>
        <tr r="D31" s="7"/>
      </tp>
      <tp t="e">
        <v>#N/A</v>
        <stp/>
        <stp>##V3_BDHV12</stp>
        <stp xml:space="preserve">MICUREMD Index </stp>
        <stp>Px_Last</stp>
        <stp>09/01/2015</stp>
        <stp>09/01/2015</stp>
        <stp>[MSCIWorldSectorsPerformance.xlsx]MSCIW!R89C15</stp>
        <stp>Fill=P</stp>
        <stp>Per=cd</stp>
        <tr r="O89" s="1"/>
      </tp>
      <tp t="s">
        <v>Book Price Long</v>
        <stp/>
        <stp>##V3_BLP</stp>
        <stp>NMAABPL Index</stp>
        <stp>Name</stp>
        <stp>[MSCIWorldSectorsPerformance.xlsx]Factors!R41C4</stp>
        <tr r="D41" s="7"/>
      </tp>
      <tp t="e">
        <v>#N/A</v>
        <stp/>
        <stp>##V3_BDHV12</stp>
        <stp xml:space="preserve">MXWO0TC Index </stp>
        <stp>Px_Last</stp>
        <stp>09/01/2015</stp>
        <stp>09/01/2015</stp>
        <stp>[MSCIWorldSectorsPerformance.xlsx]MSCIW!R7C15</stp>
        <stp>Fill=P</stp>
        <stp>Per=cd</stp>
        <tr r="O7" s="1"/>
      </tp>
      <tp t="e">
        <v>#N/A</v>
        <stp/>
        <stp>##V3_BDHV12</stp>
        <stp xml:space="preserve">MIGUTRDI Index </stp>
        <stp>Px_Last</stp>
        <stp>09/01/2015</stp>
        <stp>09/01/2015</stp>
        <stp>[MSCIWorldSectorsPerformance.xlsx]MSCIW!R51C15</stp>
        <stp>Fill=P</stp>
        <stp>Per=cd</stp>
        <tr r="O51" s="1"/>
      </tp>
      <tp t="e">
        <v>#N/A</v>
        <stp/>
        <stp>##V3_BDHV12</stp>
        <stp xml:space="preserve">MIGURRAI Index </stp>
        <stp>Px_Last</stp>
        <stp>09/01/2015</stp>
        <stp>09/01/2015</stp>
        <stp>[MSCIWorldSectorsPerformance.xlsx]MSCIW!R56C15</stp>
        <stp>Fill=P</stp>
        <stp>Per=cd</stp>
        <tr r="O56" s="1"/>
      </tp>
      <tp t="e">
        <v>#N/A</v>
        <stp/>
        <stp>##V3_BDHV12</stp>
        <stp xml:space="preserve">MIGUBANK Index </stp>
        <stp>Px_Last</stp>
        <stp>06/02/2014</stp>
        <stp>06/02/2014</stp>
        <stp>[MSCIWorldSectorsPerformance.xlsx]MSCIW!R82C18</stp>
        <tr r="R82" s="1"/>
      </tp>
      <tp t="e">
        <v>#N/A</v>
        <stp/>
        <stp>##V3_BDHV12</stp>
        <stp xml:space="preserve">MIGUTOBA Index </stp>
        <stp>Px_Last</stp>
        <stp>09/02/2015</stp>
        <stp>09/02/2015</stp>
        <stp>[MSCIWorldSectorsPerformance.xlsx]MSCIW!R73C14</stp>
        <tr r="N73" s="1"/>
      </tp>
      <tp t="e">
        <v>#N/A</v>
        <stp/>
        <stp>##V3_BDHV12</stp>
        <stp xml:space="preserve">MIGUTOBA Index </stp>
        <stp>Px_Last</stp>
        <stp>08/08/2014</stp>
        <stp>08/08/2014</stp>
        <stp>[MSCIWorldSectorsPerformance.xlsx]MSCIW!R73C17</stp>
        <tr r="Q73" s="1"/>
      </tp>
      <tp t="e">
        <v>#N/A</v>
        <stp/>
        <stp>##V3_BDHV12</stp>
        <stp xml:space="preserve">MIGUMACH Index </stp>
        <stp>Px_Last</stp>
        <stp>06/02/2014</stp>
        <stp>06/02/2014</stp>
        <stp>[MSCIWorldSectorsPerformance.xlsx]MSCIW!R50C18</stp>
        <tr r="R50" s="1"/>
      </tp>
      <tp>
        <v>8</v>
        <stp/>
        <stp>##V3_BDPV12</stp>
        <stp>F3PHRM Index</stp>
        <stp>Count_INDEX_MEMBERS</stp>
        <stp>[MSCIWorldSectorsPerformance.xlsx]NMX!R14C9</stp>
        <tr r="I14" s="2"/>
      </tp>
      <tp t="e">
        <v>#N/A</v>
        <stp/>
        <stp>##V3_BDHV12</stp>
        <stp xml:space="preserve">MIGUSOFT Index </stp>
        <stp>Px_Last</stp>
        <stp>08/08/2014</stp>
        <stp>08/08/2014</stp>
        <stp>[MSCIWorldSectorsPerformance.xlsx]MSCIW!R92C17</stp>
        <tr r="Q92" s="1"/>
      </tp>
      <tp t="e">
        <v>#N/A</v>
        <stp/>
        <stp>##V3_BDHV12</stp>
        <stp xml:space="preserve">MIGUSOFT Index </stp>
        <stp>Px_Last</stp>
        <stp>09/02/2015</stp>
        <stp>09/02/2015</stp>
        <stp>[MSCIWorldSectorsPerformance.xlsx]MSCIW!R92C14</stp>
        <tr r="N92" s="1"/>
      </tp>
      <tp>
        <v>7</v>
        <stp/>
        <stp>##V3_BDPV12</stp>
        <stp>F3BANK Index</stp>
        <stp>Count_INDEX_MEMBERS</stp>
        <stp>[MSCIWorldSectorsPerformance.xlsx]NMX!R32C9</stp>
        <tr r="I32" s="2"/>
      </tp>
      <tp t="e">
        <v>#N/A</v>
        <stp/>
        <stp>##V3_BDHV12</stp>
        <stp xml:space="preserve">MIGUHOTE Index </stp>
        <stp>Px_Last</stp>
        <stp>09/02/2015</stp>
        <stp>09/02/2015</stp>
        <stp>[MSCIWorldSectorsPerformance.xlsx]MSCIW!R63C14</stp>
        <tr r="N63" s="1"/>
      </tp>
      <tp t="e">
        <v>#N/A</v>
        <stp/>
        <stp>##V3_BDHV12</stp>
        <stp xml:space="preserve">MIGUHOTE Index </stp>
        <stp>Px_Last</stp>
        <stp>08/08/2014</stp>
        <stp>08/08/2014</stp>
        <stp>[MSCIWorldSectorsPerformance.xlsx]MSCIW!R63C17</stp>
        <tr r="Q63" s="1"/>
      </tp>
      <tp>
        <v>173.249</v>
        <stp/>
        <stp>##V3_BDHV12</stp>
        <stp>NMJPSLSN Index</stp>
        <stp>Px_Last</stp>
        <stp>07/11/2014</stp>
        <stp>07/11/2014</stp>
        <stp>[MSCIWorldSectorsPerformance.xlsx]Factors!R84C18</stp>
        <tr r="R84" s="7"/>
      </tp>
      <tp>
        <v>186.29499999999999</v>
        <stp/>
        <stp>##V3_BDHV12</stp>
        <stp>NMJPRLSN Index</stp>
        <stp>Px_Last</stp>
        <stp>07/11/2014</stp>
        <stp>07/11/2014</stp>
        <stp>[MSCIWorldSectorsPerformance.xlsx]Factors!R82C19</stp>
        <tr r="S82" s="7"/>
      </tp>
      <tp>
        <v>167.44499999999999</v>
        <stp/>
        <stp>##V3_BDHV12</stp>
        <stp>NMJPRSSN Index</stp>
        <stp>Px_Last</stp>
        <stp>07/11/2014</stp>
        <stp>07/11/2014</stp>
        <stp>[MSCIWorldSectorsPerformance.xlsx]Factors!R83C19</stp>
        <tr r="S83" s="7"/>
      </tp>
      <tp>
        <v>167.75</v>
        <stp/>
        <stp>##V3_BDHV12</stp>
        <stp>NMJPSSSN Index</stp>
        <stp>Px_Last</stp>
        <stp>07/11/2014</stp>
        <stp>07/11/2014</stp>
        <stp>[MSCIWorldSectorsPerformance.xlsx]Factors!R85C18</stp>
        <tr r="R85" s="7"/>
      </tp>
      <tp>
        <v>173.249</v>
        <stp/>
        <stp>##V3_BDHV12</stp>
        <stp>NMJPSLSN Index</stp>
        <stp>Px_Last</stp>
        <stp>07/11/2014</stp>
        <stp>07/11/2014</stp>
        <stp>[MSCIWorldSectorsPerformance.xlsx]Factors!R84C19</stp>
        <tr r="S84" s="7"/>
      </tp>
      <tp>
        <v>186.29499999999999</v>
        <stp/>
        <stp>##V3_BDHV12</stp>
        <stp>NMJPRLSN Index</stp>
        <stp>Px_Last</stp>
        <stp>07/11/2014</stp>
        <stp>07/11/2014</stp>
        <stp>[MSCIWorldSectorsPerformance.xlsx]Factors!R82C18</stp>
        <tr r="R82" s="7"/>
      </tp>
      <tp>
        <v>167.44499999999999</v>
        <stp/>
        <stp>##V3_BDHV12</stp>
        <stp>NMJPRSSN Index</stp>
        <stp>Px_Last</stp>
        <stp>07/11/2014</stp>
        <stp>07/11/2014</stp>
        <stp>[MSCIWorldSectorsPerformance.xlsx]Factors!R83C18</stp>
        <tr r="R83" s="7"/>
      </tp>
      <tp>
        <v>167.75</v>
        <stp/>
        <stp>##V3_BDHV12</stp>
        <stp>NMJPSSSN Index</stp>
        <stp>Px_Last</stp>
        <stp>07/11/2014</stp>
        <stp>07/11/2014</stp>
        <stp>[MSCIWorldSectorsPerformance.xlsx]Factors!R85C19</stp>
        <tr r="S85" s="7"/>
      </tp>
      <tp>
        <v>155.49600000000001</v>
        <stp/>
        <stp>##V3_BDHV12</stp>
        <stp>NMJPPLSN Index</stp>
        <stp>Px_Last</stp>
        <stp>07/11/2014</stp>
        <stp>07/11/2014</stp>
        <stp>[MSCIWorldSectorsPerformance.xlsx]Factors!R80C19</stp>
        <tr r="S80" s="7"/>
      </tp>
      <tp>
        <v>199.798</v>
        <stp/>
        <stp>##V3_BDHV12</stp>
        <stp>NMJPPSSN Index</stp>
        <stp>Px_Last</stp>
        <stp>07/11/2014</stp>
        <stp>07/11/2014</stp>
        <stp>[MSCIWorldSectorsPerformance.xlsx]Factors!R81C19</stp>
        <tr r="S81" s="7"/>
      </tp>
      <tp>
        <v>155.49600000000001</v>
        <stp/>
        <stp>##V3_BDHV12</stp>
        <stp>NMJPPLSN Index</stp>
        <stp>Px_Last</stp>
        <stp>07/11/2014</stp>
        <stp>07/11/2014</stp>
        <stp>[MSCIWorldSectorsPerformance.xlsx]Factors!R80C18</stp>
        <tr r="R80" s="7"/>
      </tp>
      <tp>
        <v>199.798</v>
        <stp/>
        <stp>##V3_BDHV12</stp>
        <stp>NMJPPSSN Index</stp>
        <stp>Px_Last</stp>
        <stp>07/11/2014</stp>
        <stp>07/11/2014</stp>
        <stp>[MSCIWorldSectorsPerformance.xlsx]Factors!R81C18</stp>
        <tr r="R81" s="7"/>
      </tp>
      <tp>
        <v>172.34899999999999</v>
        <stp/>
        <stp>##V3_BDHV12</stp>
        <stp>NMJPVLSN Index</stp>
        <stp>Px_Last</stp>
        <stp>07/11/2014</stp>
        <stp>07/11/2014</stp>
        <stp>[MSCIWorldSectorsPerformance.xlsx]Factors!R74C18</stp>
        <tr r="R74" s="7"/>
      </tp>
      <tp>
        <v>289.23200000000003</v>
        <stp/>
        <stp>##V3_BDHV12</stp>
        <stp>NMJPVSSN Index</stp>
        <stp>Px_Last</stp>
        <stp>07/11/2014</stp>
        <stp>07/11/2014</stp>
        <stp>[MSCIWorldSectorsPerformance.xlsx]Factors!R75C18</stp>
        <tr r="R75" s="7"/>
      </tp>
      <tp>
        <v>172.34899999999999</v>
        <stp/>
        <stp>##V3_BDHV12</stp>
        <stp>NMJPVLSN Index</stp>
        <stp>Px_Last</stp>
        <stp>07/11/2014</stp>
        <stp>07/11/2014</stp>
        <stp>[MSCIWorldSectorsPerformance.xlsx]Factors!R74C19</stp>
        <tr r="S74" s="7"/>
      </tp>
      <tp>
        <v>289.23200000000003</v>
        <stp/>
        <stp>##V3_BDHV12</stp>
        <stp>NMJPVSSN Index</stp>
        <stp>Px_Last</stp>
        <stp>07/11/2014</stp>
        <stp>07/11/2014</stp>
        <stp>[MSCIWorldSectorsPerformance.xlsx]Factors!R75C19</stp>
        <tr r="S75" s="7"/>
      </tp>
      <tp>
        <v>182.23699999999999</v>
        <stp/>
        <stp>##V3_BDHV12</stp>
        <stp>NMJPLLSN Index</stp>
        <stp>Px_Last</stp>
        <stp>07/11/2014</stp>
        <stp>07/11/2014</stp>
        <stp>[MSCIWorldSectorsPerformance.xlsx]Factors!R76C18</stp>
        <tr r="R76" s="7"/>
      </tp>
      <tp>
        <v>172.63399999999999</v>
        <stp/>
        <stp>##V3_BDHV12</stp>
        <stp>NMJPLSSN Index</stp>
        <stp>Px_Last</stp>
        <stp>07/11/2014</stp>
        <stp>07/11/2014</stp>
        <stp>[MSCIWorldSectorsPerformance.xlsx]Factors!R77C18</stp>
        <tr r="R77" s="7"/>
      </tp>
      <tp>
        <v>182.23699999999999</v>
        <stp/>
        <stp>##V3_BDHV12</stp>
        <stp>NMJPLLSN Index</stp>
        <stp>Px_Last</stp>
        <stp>07/11/2014</stp>
        <stp>07/11/2014</stp>
        <stp>[MSCIWorldSectorsPerformance.xlsx]Factors!R76C19</stp>
        <tr r="S76" s="7"/>
      </tp>
      <tp>
        <v>172.63399999999999</v>
        <stp/>
        <stp>##V3_BDHV12</stp>
        <stp>NMJPLSSN Index</stp>
        <stp>Px_Last</stp>
        <stp>07/11/2014</stp>
        <stp>07/11/2014</stp>
        <stp>[MSCIWorldSectorsPerformance.xlsx]Factors!R77C19</stp>
        <tr r="S77" s="7"/>
      </tp>
      <tp>
        <v>190.001</v>
        <stp/>
        <stp>##V3_BDHV12</stp>
        <stp>NMJPGLSN Index</stp>
        <stp>Px_Last</stp>
        <stp>07/11/2014</stp>
        <stp>07/11/2014</stp>
        <stp>[MSCIWorldSectorsPerformance.xlsx]Factors!R78C19</stp>
        <tr r="S78" s="7"/>
      </tp>
      <tp>
        <v>173.32499999999999</v>
        <stp/>
        <stp>##V3_BDHV12</stp>
        <stp>NMJPGSSN Index</stp>
        <stp>Px_Last</stp>
        <stp>07/11/2014</stp>
        <stp>07/11/2014</stp>
        <stp>[MSCIWorldSectorsPerformance.xlsx]Factors!R79C19</stp>
        <tr r="S79" s="7"/>
      </tp>
      <tp>
        <v>190.001</v>
        <stp/>
        <stp>##V3_BDHV12</stp>
        <stp>NMJPGLSN Index</stp>
        <stp>Px_Last</stp>
        <stp>07/11/2014</stp>
        <stp>07/11/2014</stp>
        <stp>[MSCIWorldSectorsPerformance.xlsx]Factors!R78C18</stp>
        <tr r="R78" s="7"/>
      </tp>
      <tp>
        <v>173.32499999999999</v>
        <stp/>
        <stp>##V3_BDHV12</stp>
        <stp>NMJPGSSN Index</stp>
        <stp>Px_Last</stp>
        <stp>07/11/2014</stp>
        <stp>07/11/2014</stp>
        <stp>[MSCIWorldSectorsPerformance.xlsx]Factors!R79C18</stp>
        <tr r="R79" s="7"/>
      </tp>
      <tp>
        <v>170.36600000000001</v>
        <stp/>
        <stp>##V3_BDHV12</stp>
        <stp>NMJPMLSN Index</stp>
        <stp>Px_Last</stp>
        <stp>07/11/2014</stp>
        <stp>07/11/2014</stp>
        <stp>[MSCIWorldSectorsPerformance.xlsx]Factors!R86C18</stp>
        <tr r="R86" s="7"/>
      </tp>
      <tp>
        <v>202.95400000000001</v>
        <stp/>
        <stp>##V3_BDHV12</stp>
        <stp>NMJPMSSN Index</stp>
        <stp>Px_Last</stp>
        <stp>07/11/2014</stp>
        <stp>07/11/2014</stp>
        <stp>[MSCIWorldSectorsPerformance.xlsx]Factors!R87C18</stp>
        <tr r="R87" s="7"/>
      </tp>
      <tp>
        <v>170.36600000000001</v>
        <stp/>
        <stp>##V3_BDHV12</stp>
        <stp>NMJPMLSN Index</stp>
        <stp>Px_Last</stp>
        <stp>07/11/2014</stp>
        <stp>07/11/2014</stp>
        <stp>[MSCIWorldSectorsPerformance.xlsx]Factors!R86C19</stp>
        <tr r="S86" s="7"/>
      </tp>
      <tp>
        <v>202.95400000000001</v>
        <stp/>
        <stp>##V3_BDHV12</stp>
        <stp>NMJPMSSN Index</stp>
        <stp>Px_Last</stp>
        <stp>07/11/2014</stp>
        <stp>07/11/2014</stp>
        <stp>[MSCIWorldSectorsPerformance.xlsx]Factors!R87C19</stp>
        <tr r="S87" s="7"/>
      </tp>
      <tp>
        <v>98.41</v>
        <stp/>
        <stp>##V3_BDHV12</stp>
        <stp>NMAPSIZE Index</stp>
        <stp>Px_Last</stp>
        <stp>09/02/2015</stp>
        <stp>09/02/2015</stp>
        <stp>[MSCIWorldSectorsPerformance.xlsx]Factors!R93C15</stp>
        <tr r="O93" s="7"/>
      </tp>
      <tp>
        <v>105.47799999999999</v>
        <stp/>
        <stp>##V3_BDHV12</stp>
        <stp>NMJPRISK Index</stp>
        <stp>Px_Last</stp>
        <stp>07/11/2014</stp>
        <stp>07/11/2014</stp>
        <stp>[MSCIWorldSectorsPerformance.xlsx]Factors!R70C18</stp>
        <tr r="R70" s="7"/>
      </tp>
      <tp>
        <v>105.47799999999999</v>
        <stp/>
        <stp>##V3_BDHV12</stp>
        <stp>NMJPRISK Index</stp>
        <stp>Px_Last</stp>
        <stp>07/11/2014</stp>
        <stp>07/11/2014</stp>
        <stp>[MSCIWorldSectorsPerformance.xlsx]Factors!R70C19</stp>
        <tr r="S70" s="7"/>
      </tp>
      <tp>
        <v>94.602000000000004</v>
        <stp/>
        <stp>##V3_BDHV12</stp>
        <stp>NMAPSIZE Index</stp>
        <stp>Px_Last</stp>
        <stp>07/02/2014</stp>
        <stp>07/02/2014</stp>
        <stp>[MSCIWorldSectorsPerformance.xlsx]Factors!R93C20</stp>
        <tr r="T93" s="7"/>
      </tp>
      <tp>
        <v>93.277000000000001</v>
        <stp/>
        <stp>##V3_BDHV12</stp>
        <stp>NMJPMMTM Index</stp>
        <stp>Px_Last</stp>
        <stp>30/01/2015</stp>
        <stp>30/01/2015</stp>
        <stp>[MSCIWorldSectorsPerformance.xlsx]Factors!R73C17</stp>
        <stp>Fill=P</stp>
        <stp>Per=cd</stp>
        <tr r="Q73" s="7"/>
      </tp>
      <tp>
        <v>230.1</v>
        <stp/>
        <stp>##V3_BDHV12</stp>
        <stp>NMAASPL Index</stp>
        <stp>Px_Last</stp>
        <stp>09/01/2015</stp>
        <stp>09/01/2015</stp>
        <stp>[MSCIWorldSectorsPerformance.xlsx]Factors!R65C16</stp>
        <stp>Fill=P</stp>
        <stp>Per=cd</stp>
        <tr r="P65" s="7"/>
      </tp>
      <tp>
        <v>189.67</v>
        <stp/>
        <stp>##V3_BDHV12</stp>
        <stp>NMAASPS Index</stp>
        <stp>Px_Last</stp>
        <stp>09/01/2015</stp>
        <stp>09/01/2015</stp>
        <stp>[MSCIWorldSectorsPerformance.xlsx]Factors!R66C16</stp>
        <stp>Fill=P</stp>
        <stp>Per=cd</stp>
        <tr r="P66" s="7"/>
      </tp>
      <tp>
        <v>106.922</v>
        <stp/>
        <stp>##V3_BDHV12</stp>
        <stp>NMAPQULS Index</stp>
        <stp>Px_Last</stp>
        <stp>07/02/2014</stp>
        <stp>07/02/2014</stp>
        <stp>[MSCIWorldSectorsPerformance.xlsx]Factors!R108C20</stp>
        <tr r="T108" s="7"/>
      </tp>
      <tp>
        <v>105.437</v>
        <stp/>
        <stp>##V3_BDHV12</stp>
        <stp>NMAPSZES Index</stp>
        <stp>Px_Last</stp>
        <stp>07/02/2014</stp>
        <stp>07/02/2014</stp>
        <stp>[MSCIWorldSectorsPerformance.xlsx]Factors!R106C20</stp>
        <tr r="T106" s="7"/>
      </tp>
      <tp>
        <v>99.66</v>
        <stp/>
        <stp>##V3_BDHV12</stp>
        <stp>NMAPRSKS Index</stp>
        <stp>Px_Last</stp>
        <stp>07/02/2014</stp>
        <stp>07/02/2014</stp>
        <stp>[MSCIWorldSectorsPerformance.xlsx]Factors!R100C20</stp>
        <tr r="T100" s="7"/>
      </tp>
      <tp>
        <v>98.804000000000002</v>
        <stp/>
        <stp>##V3_BDHV12</stp>
        <stp>NMAPGRWS Index</stp>
        <stp>Px_Last</stp>
        <stp>07/02/2014</stp>
        <stp>07/02/2014</stp>
        <stp>[MSCIWorldSectorsPerformance.xlsx]Factors!R104C20</stp>
        <tr r="T104" s="7"/>
      </tp>
      <tp>
        <v>260</v>
        <stp/>
        <stp>##V3_BDPV12</stp>
        <stp xml:space="preserve">MXWO0IN Index </stp>
        <stp>Count_INDEX_MEMBERS</stp>
        <stp>[MSCIWorldSectorsPerformance.xlsx]MSCIW!R8C9</stp>
        <tr r="I8" s="1"/>
      </tp>
      <tp t="s">
        <v>Size(big)</v>
        <stp/>
        <stp>##V3_BLP</stp>
        <stp>NMAPSZEL Index</stp>
        <stp>Name</stp>
        <stp>[MSCIWorldSectorsPerformance.xlsx]Factors!R105C4</stp>
        <tr r="D105" s="7"/>
      </tp>
      <tp>
        <v>14077.01</v>
        <stp/>
        <stp>##V3_BDHV12</stp>
        <stp>F3MNG Index</stp>
        <stp>Px_Last</stp>
        <stp>09/01/2015</stp>
        <stp>09/01/2015</stp>
        <stp>[MSCIWorldSectorsPerformance.xlsx]NMX!R4C15</stp>
        <stp>Fill=P</stp>
        <stp>Per=cd</stp>
        <tr r="O4" s="2"/>
      </tp>
      <tp>
        <v>106.86199999999999</v>
        <stp/>
        <stp>##V3_BDHV12</stp>
        <stp>NMAPLVRS Index</stp>
        <stp>Px_Last</stp>
        <stp>07/02/2014</stp>
        <stp>07/02/2014</stp>
        <stp>[MSCIWorldSectorsPerformance.xlsx]Factors!R102C20</stp>
        <tr r="T102" s="7"/>
      </tp>
      <tp t="e">
        <v>#N/A</v>
        <stp/>
        <stp>##V3_BDHV12</stp>
        <stp xml:space="preserve">MIGUMACH Index </stp>
        <stp>Px_Last</stp>
        <stp>09/01/2015</stp>
        <stp>09/01/2015</stp>
        <stp>[MSCIWorldSectorsPerformance.xlsx]MSCIW!R50C15</stp>
        <stp>Fill=P</stp>
        <stp>Per=cd</stp>
        <tr r="O50" s="1"/>
      </tp>
      <tp t="s">
        <v>Deutsche Bank JPY Trade Weight</v>
        <stp/>
        <stp>##V3_BLP</stp>
        <stp>TWI JPSP Index</stp>
        <stp>Name</stp>
        <stp>[MSCIWorldSectorsPerformance.xlsx]FX!R7C2</stp>
        <tr r="B7" s="3"/>
      </tp>
      <tp t="e">
        <v>#N/A</v>
        <stp/>
        <stp>##V3_BDHV12</stp>
        <stp xml:space="preserve">MIGUBANK Index </stp>
        <stp>Px_Last</stp>
        <stp>07/11/2014</stp>
        <stp>07/11/2014</stp>
        <stp>[MSCIWorldSectorsPerformance.xlsx]MSCIW!R82C16</stp>
        <tr r="P82" s="1"/>
      </tp>
      <tp t="e">
        <v>#N/A</v>
        <stp/>
        <stp>##V3_BDHV12</stp>
        <stp xml:space="preserve">MIGUMACH Index </stp>
        <stp>Px_Last</stp>
        <stp>07/11/2014</stp>
        <stp>07/11/2014</stp>
        <stp>[MSCIWorldSectorsPerformance.xlsx]MSCIW!R50C16</stp>
        <tr r="P50" s="1"/>
      </tp>
      <tp>
        <v>12</v>
        <stp/>
        <stp>##V3_BDPV12</stp>
        <stp>F3MEDA Index</stp>
        <stp>Count_INDEX_MEMBERS</stp>
        <stp>[MSCIWorldSectorsPerformance.xlsx]NMX!R19C9</stp>
        <tr r="I19" s="2"/>
      </tp>
      <tp t="e">
        <v>#N/A</v>
        <stp/>
        <stp>##V3_BDHV12</stp>
        <stp xml:space="preserve">MIGUINSU Index </stp>
        <stp>Px_Last</stp>
        <stp>08/08/2014</stp>
        <stp>08/08/2014</stp>
        <stp>[MSCIWorldSectorsPerformance.xlsx]MSCIW!R87C17</stp>
        <tr r="Q87" s="1"/>
      </tp>
      <tp t="e">
        <v>#N/A</v>
        <stp/>
        <stp>##V3_BDHV12</stp>
        <stp xml:space="preserve">MIGUINSU Index </stp>
        <stp>Px_Last</stp>
        <stp>09/02/2015</stp>
        <stp>09/02/2015</stp>
        <stp>[MSCIWorldSectorsPerformance.xlsx]MSCIW!R87C14</stp>
        <tr r="N87" s="1"/>
      </tp>
      <tp>
        <v>217.35</v>
        <stp/>
        <stp>##V3_BDHV12</stp>
        <stp>NMAAROES Index</stp>
        <stp>Px_Last</stp>
        <stp>09/02/2015</stp>
        <stp>09/02/2015</stp>
        <stp>[MSCIWorldSectorsPerformance.xlsx]Factors!R62C15</stp>
        <tr r="O62" s="7"/>
      </tp>
      <tp>
        <v>214.69</v>
        <stp/>
        <stp>##V3_BDHV12</stp>
        <stp>NMAAROES Index</stp>
        <stp>Px_Last</stp>
        <stp>07/02/2014</stp>
        <stp>07/02/2014</stp>
        <stp>[MSCIWorldSectorsPerformance.xlsx]Factors!R62C20</stp>
        <tr r="T62" s="7"/>
      </tp>
      <tp>
        <v>163.89</v>
        <stp/>
        <stp>##V3_BDHV12</stp>
        <stp>NMAAROEL Index</stp>
        <stp>Px_Last</stp>
        <stp>07/02/2014</stp>
        <stp>07/02/2014</stp>
        <stp>[MSCIWorldSectorsPerformance.xlsx]Factors!R36C20</stp>
        <tr r="T36" s="7"/>
      </tp>
      <tp>
        <v>163.89</v>
        <stp/>
        <stp>##V3_BDHV12</stp>
        <stp>NMAAROEL Index</stp>
        <stp>Px_Last</stp>
        <stp>07/02/2014</stp>
        <stp>07/02/2014</stp>
        <stp>[MSCIWorldSectorsPerformance.xlsx]Factors!R61C20</stp>
        <tr r="T61" s="7"/>
      </tp>
      <tp>
        <v>105.06100000000001</v>
        <stp/>
        <stp>##V3_BDHV12</stp>
        <stp>NMJPRISK Index</stp>
        <stp>Px_Last</stp>
        <stp>30/01/2015</stp>
        <stp>30/01/2015</stp>
        <stp>[MSCIWorldSectorsPerformance.xlsx]Factors!R70C17</stp>
        <stp>Fill=P</stp>
        <stp>Per=cd</stp>
        <tr r="Q70" s="7"/>
      </tp>
      <tp>
        <v>87.686999999999998</v>
        <stp/>
        <stp>##V3_BDHV12</stp>
        <stp>NMJPVALU Index</stp>
        <stp>Px_Last</stp>
        <stp>07/11/2014</stp>
        <stp>07/11/2014</stp>
        <stp>[MSCIWorldSectorsPerformance.xlsx]Factors!R67C19</stp>
        <tr r="S67" s="7"/>
      </tp>
      <tp>
        <v>87.686999999999998</v>
        <stp/>
        <stp>##V3_BDHV12</stp>
        <stp>NMJPVALU Index</stp>
        <stp>Px_Last</stp>
        <stp>07/11/2014</stp>
        <stp>07/11/2014</stp>
        <stp>[MSCIWorldSectorsPerformance.xlsx]Factors!R67C18</stp>
        <tr r="R67" s="7"/>
      </tp>
      <tp>
        <v>6</v>
        <stp/>
        <stp>##V3_BDPV12</stp>
        <stp>F3CHEM Index</stp>
        <stp>Count_INDEX_MEMBERS</stp>
        <stp>[MSCIWorldSectorsPerformance.xlsx]NMX!R5C9</stp>
        <tr r="I5" s="2"/>
      </tp>
      <tp>
        <v>182.74</v>
        <stp/>
        <stp>##V3_BDHV12</stp>
        <stp>NMAAROEL Index</stp>
        <stp>Px_Last</stp>
        <stp>09/02/2015</stp>
        <stp>09/02/2015</stp>
        <stp>[MSCIWorldSectorsPerformance.xlsx]Factors!R36C15</stp>
        <tr r="O36" s="7"/>
      </tp>
      <tp>
        <v>182.74</v>
        <stp/>
        <stp>##V3_BDHV12</stp>
        <stp>NMAAROEL Index</stp>
        <stp>Px_Last</stp>
        <stp>09/02/2015</stp>
        <stp>09/02/2015</stp>
        <stp>[MSCIWorldSectorsPerformance.xlsx]Factors!R61C15</stp>
        <tr r="O61" s="7"/>
      </tp>
      <tp>
        <v>99.933999999999997</v>
        <stp/>
        <stp>##V3_BDHV12</stp>
        <stp>NMAPQULL Index</stp>
        <stp>Px_Last</stp>
        <stp>07/02/2014</stp>
        <stp>07/02/2014</stp>
        <stp>[MSCIWorldSectorsPerformance.xlsx]Factors!R107C20</stp>
        <tr r="T107" s="7"/>
      </tp>
      <tp>
        <v>99.677999999999997</v>
        <stp/>
        <stp>##V3_BDHV12</stp>
        <stp>NMAPSZEL Index</stp>
        <stp>Px_Last</stp>
        <stp>07/02/2014</stp>
        <stp>07/02/2014</stp>
        <stp>[MSCIWorldSectorsPerformance.xlsx]Factors!R105C20</stp>
        <tr r="T105" s="7"/>
      </tp>
      <tp>
        <v>105.11499999999999</v>
        <stp/>
        <stp>##V3_BDHV12</stp>
        <stp>NMAPGRWL Index</stp>
        <stp>Px_Last</stp>
        <stp>07/02/2014</stp>
        <stp>07/02/2014</stp>
        <stp>[MSCIWorldSectorsPerformance.xlsx]Factors!R103C20</stp>
        <tr r="T103" s="7"/>
      </tp>
      <tp t="e">
        <v>#N/A</v>
        <stp/>
        <stp>##V3_BDHV12</stp>
        <stp xml:space="preserve">MICUHCT Index </stp>
        <stp>Px_Last</stp>
        <stp>07/11/2014</stp>
        <stp>07/11/2014</stp>
        <stp>[MSCIWorldSectorsPerformance.xlsx]MSCIW!R78C16</stp>
        <tr r="P78" s="1"/>
      </tp>
      <tp>
        <v>102.744</v>
        <stp/>
        <stp>##V3_BDHV12</stp>
        <stp>NMAPLVRL Index</stp>
        <stp>Px_Last</stp>
        <stp>07/02/2014</stp>
        <stp>07/02/2014</stp>
        <stp>[MSCIWorldSectorsPerformance.xlsx]Factors!R101C20</stp>
        <tr r="T101" s="7"/>
      </tp>
      <tp t="e">
        <v>#N/A</v>
        <stp/>
        <stp>##V3_BDHV12</stp>
        <stp xml:space="preserve">MIGUICAT Index </stp>
        <stp>Px_Last</stp>
        <stp>09/01/2015</stp>
        <stp>09/01/2015</stp>
        <stp>[MSCIWorldSectorsPerformance.xlsx]MSCIW!R67C15</stp>
        <stp>Fill=P</stp>
        <stp>Per=cd</stp>
        <tr r="O67" s="1"/>
      </tp>
      <tp t="e">
        <v>#N/A</v>
        <stp/>
        <stp>##V3_BDHV12</stp>
        <stp xml:space="preserve">MIGUHEQU Index </stp>
        <stp>Px_Last</stp>
        <stp>09/01/2015</stp>
        <stp>09/01/2015</stp>
        <stp>[MSCIWorldSectorsPerformance.xlsx]MSCIW!R76C15</stp>
        <stp>Fill=P</stp>
        <stp>Per=cd</stp>
        <tr r="O76" s="1"/>
      </tp>
      <tp t="e">
        <v>#N/A</v>
        <stp/>
        <stp>##V3_BDHV12</stp>
        <stp xml:space="preserve">MIGUMRET Index </stp>
        <stp>Px_Last</stp>
        <stp>09/01/2015</stp>
        <stp>09/01/2015</stp>
        <stp>[MSCIWorldSectorsPerformance.xlsx]MSCIW!R68C15</stp>
        <stp>Fill=P</stp>
        <stp>Per=cd</stp>
        <tr r="O68" s="1"/>
      </tp>
      <tp t="e">
        <v>#N/A</v>
        <stp/>
        <stp>##V3_BDHV12</stp>
        <stp xml:space="preserve">MIGUSRET Index </stp>
        <stp>Px_Last</stp>
        <stp>09/01/2015</stp>
        <stp>09/01/2015</stp>
        <stp>[MSCIWorldSectorsPerformance.xlsx]MSCIW!R69C15</stp>
        <stp>Fill=P</stp>
        <stp>Per=cd</stp>
        <tr r="O69" s="1"/>
      </tp>
      <tp t="e">
        <v>#N/A</v>
        <stp/>
        <stp>##V3_BDHV12</stp>
        <stp xml:space="preserve">MIGUTEXT Index </stp>
        <stp>Px_Last</stp>
        <stp>09/01/2015</stp>
        <stp>09/01/2015</stp>
        <stp>[MSCIWorldSectorsPerformance.xlsx]MSCIW!R62C15</stp>
        <stp>Fill=P</stp>
        <stp>Per=cd</stp>
        <tr r="O62" s="1"/>
      </tp>
      <tp>
        <v>11</v>
        <stp/>
        <stp>##V3_BDPV12</stp>
        <stp>F3INSU Index</stp>
        <stp>Count_INDEX_MEMBERS</stp>
        <stp>[MSCIWorldSectorsPerformance.xlsx]NMX!R22C9</stp>
        <tr r="I22" s="2"/>
      </tp>
      <tp>
        <v>159.26</v>
        <stp/>
        <stp>##V3_BDHV12</stp>
        <stp>NMRAGRWS Index</stp>
        <stp>Px_Last</stp>
        <stp>09/02/2015</stp>
        <stp>09/02/2015</stp>
        <stp>[MSCIWorldSectorsPerformance.xlsx]Factors!R20C15</stp>
        <tr r="O20" s="7"/>
      </tp>
      <tp>
        <v>86.328999999999994</v>
        <stp/>
        <stp>##V3_BDHV12</stp>
        <stp>NMJPPROF Index</stp>
        <stp>Px_Last</stp>
        <stp>09/02/2015</stp>
        <stp>09/02/2015</stp>
        <stp>[MSCIWorldSectorsPerformance.xlsx]Factors!R69C15</stp>
        <tr r="O69" s="7"/>
      </tp>
      <tp>
        <v>174.2</v>
        <stp/>
        <stp>##V3_BDHV12</stp>
        <stp>NMAARSKL Index</stp>
        <stp>Px_Last</stp>
        <stp>30/01/2015</stp>
        <stp>30/01/2015</stp>
        <stp>[MSCIWorldSectorsPerformance.xlsx]Factors!R63C17</stp>
        <stp>Fill=P</stp>
        <stp>Per=cd</stp>
        <tr r="Q63" s="7"/>
      </tp>
      <tp>
        <v>78.137</v>
        <stp/>
        <stp>##V3_BDHV12</stp>
        <stp>NMJPPROF Index</stp>
        <stp>Px_Last</stp>
        <stp>07/02/2014</stp>
        <stp>07/02/2014</stp>
        <stp>[MSCIWorldSectorsPerformance.xlsx]Factors!R69C20</stp>
        <tr r="T69" s="7"/>
      </tp>
      <tp>
        <v>194.77</v>
        <stp/>
        <stp>##V3_BDHV12</stp>
        <stp>NMAARSKS Index</stp>
        <stp>Px_Last</stp>
        <stp>30/01/2015</stp>
        <stp>30/01/2015</stp>
        <stp>[MSCIWorldSectorsPerformance.xlsx]Factors!R64C17</stp>
        <stp>Fill=P</stp>
        <stp>Per=cd</stp>
        <tr r="Q64" s="7"/>
      </tp>
      <tp>
        <v>135.88999999999999</v>
        <stp/>
        <stp>##V3_BDHV12</stp>
        <stp>NMRAGRWS Index</stp>
        <stp>Px_Last</stp>
        <stp>07/02/2014</stp>
        <stp>07/02/2014</stp>
        <stp>[MSCIWorldSectorsPerformance.xlsx]Factors!R20C20</stp>
        <tr r="T20" s="7"/>
      </tp>
      <tp>
        <v>170.72</v>
        <stp/>
        <stp>##V3_BDHV12</stp>
        <stp>NMRAGRWL Index</stp>
        <stp>Px_Last</stp>
        <stp>07/02/2014</stp>
        <stp>07/02/2014</stp>
        <stp>[MSCIWorldSectorsPerformance.xlsx]Factors!R19C20</stp>
        <tr r="T19" s="7"/>
      </tp>
      <tp>
        <v>99.933000000000007</v>
        <stp/>
        <stp>##V3_BDHV12</stp>
        <stp>NMJPSIZE Index</stp>
        <stp>Px_Last</stp>
        <stp>30/01/2015</stp>
        <stp>30/01/2015</stp>
        <stp>[MSCIWorldSectorsPerformance.xlsx]Factors!R72C17</stp>
        <stp>Fill=P</stp>
        <stp>Per=cd</stp>
        <tr r="Q72" s="7"/>
      </tp>
      <tp>
        <v>180.2</v>
        <stp/>
        <stp>##V3_BDHV12</stp>
        <stp>NMAAROEL Index</stp>
        <stp>Px_Last</stp>
        <stp>30/01/2015</stp>
        <stp>30/01/2015</stp>
        <stp>[MSCIWorldSectorsPerformance.xlsx]Factors!R61C17</stp>
        <stp>Fill=P</stp>
        <stp>Per=cd</stp>
        <tr r="Q61" s="7"/>
      </tp>
      <tp>
        <v>207.24</v>
        <stp/>
        <stp>##V3_BDHV12</stp>
        <stp>NMAAROES Index</stp>
        <stp>Px_Last</stp>
        <stp>30/01/2015</stp>
        <stp>30/01/2015</stp>
        <stp>[MSCIWorldSectorsPerformance.xlsx]Factors!R62C17</stp>
        <stp>Fill=P</stp>
        <stp>Per=cd</stp>
        <tr r="Q62" s="7"/>
      </tp>
      <tp>
        <v>192.94</v>
        <stp/>
        <stp>##V3_BDHV12</stp>
        <stp>NMRAGRWL Index</stp>
        <stp>Px_Last</stp>
        <stp>09/02/2015</stp>
        <stp>09/02/2015</stp>
        <stp>[MSCIWorldSectorsPerformance.xlsx]Factors!R19C15</stp>
        <tr r="O19" s="7"/>
      </tp>
      <tp>
        <v>183.12</v>
        <stp/>
        <stp>##V3_BDHV12</stp>
        <stp>NMAAREVS Index</stp>
        <stp>Px_Last</stp>
        <stp>30/01/2015</stp>
        <stp>30/01/2015</stp>
        <stp>[MSCIWorldSectorsPerformance.xlsx]Factors!R60C17</stp>
        <stp>Fill=P</stp>
        <stp>Per=cd</stp>
        <tr r="Q60" s="7"/>
      </tp>
      <tp t="e">
        <v>#N/A</v>
        <stp/>
        <stp>##V3_BDHV12</stp>
        <stp xml:space="preserve">MICUHCT Index </stp>
        <stp>Px_Last</stp>
        <stp>06/02/2014</stp>
        <stp>06/02/2014</stp>
        <stp>[MSCIWorldSectorsPerformance.xlsx]MSCIW!R78C18</stp>
        <tr r="R78" s="1"/>
      </tp>
      <tp t="e">
        <v>#N/A</v>
        <stp/>
        <stp>##V3_BDHV12</stp>
        <stp xml:space="preserve">MIGULEQU Index </stp>
        <stp>Px_Last</stp>
        <stp>09/01/2015</stp>
        <stp>09/01/2015</stp>
        <stp>[MSCIWorldSectorsPerformance.xlsx]MSCIW!R61C15</stp>
        <stp>Fill=P</stp>
        <stp>Per=cd</stp>
        <tr r="O61" s="1"/>
      </tp>
      <tp t="e">
        <v>#N/A</v>
        <stp/>
        <stp>##V3_BDHV12</stp>
        <stp xml:space="preserve">MXWO0RT Index </stp>
        <stp>Px_Last</stp>
        <stp>09/01/2015</stp>
        <stp>09/01/2015</stp>
        <stp>[MSCIWorldSectorsPerformance.xlsx]MSCIW!R28C15</stp>
        <stp>Fill=P</stp>
        <stp>Per=cd</stp>
        <tr r="O28" s="1"/>
      </tp>
      <tp t="e">
        <v>#N/A</v>
        <stp/>
        <stp>##V3_BDHV12</stp>
        <stp xml:space="preserve">MIGUEUTI Index </stp>
        <stp>Px_Last</stp>
        <stp>09/01/2015</stp>
        <stp>09/01/2015</stp>
        <stp>[MSCIWorldSectorsPerformance.xlsx]MSCIW!R100C15</stp>
        <stp>Fill=P</stp>
        <stp>Per=cd</stp>
        <tr r="O100" s="1"/>
      </tp>
      <tp t="e">
        <v>#N/A</v>
        <stp/>
        <stp>##V3_BDHV12</stp>
        <stp xml:space="preserve">MIGUCPAK Index </stp>
        <stp>Px_Last</stp>
        <stp>08/08/2014</stp>
        <stp>08/08/2014</stp>
        <stp>[MSCIWorldSectorsPerformance.xlsx]MSCIW!R42C17</stp>
        <tr r="Q42" s="1"/>
      </tp>
      <tp t="e">
        <v>#N/A</v>
        <stp/>
        <stp>##V3_BDHV12</stp>
        <stp xml:space="preserve">MIGUCPAK Index </stp>
        <stp>Px_Last</stp>
        <stp>09/02/2015</stp>
        <stp>09/02/2015</stp>
        <stp>[MSCIWorldSectorsPerformance.xlsx]MSCIW!R42C14</stp>
        <tr r="N42" s="1"/>
      </tp>
      <tp t="e">
        <v>#N/A</v>
        <stp/>
        <stp>##V3_BDHV12</stp>
        <stp xml:space="preserve">MIGUCPER Index </stp>
        <stp>Px_Last</stp>
        <stp>08/08/2014</stp>
        <stp>08/08/2014</stp>
        <stp>[MSCIWorldSectorsPerformance.xlsx]MSCIW!R94C17</stp>
        <tr r="Q94" s="1"/>
      </tp>
      <tp t="e">
        <v>#N/A</v>
        <stp/>
        <stp>##V3_BDHV12</stp>
        <stp xml:space="preserve">MIGUCPER Index </stp>
        <stp>Px_Last</stp>
        <stp>09/02/2015</stp>
        <stp>09/02/2015</stp>
        <stp>[MSCIWorldSectorsPerformance.xlsx]MSCIW!R94C14</stp>
        <tr r="N94" s="1"/>
      </tp>
      <tp t="e">
        <v>#N/A</v>
        <stp/>
        <stp>##V3_BDHV12</stp>
        <stp xml:space="preserve">MIGUPPRO Index </stp>
        <stp>Px_Last</stp>
        <stp>08/08/2014</stp>
        <stp>08/08/2014</stp>
        <stp>[MSCIWorldSectorsPerformance.xlsx]MSCIW!R75C17</stp>
        <tr r="Q75" s="1"/>
      </tp>
      <tp t="e">
        <v>#N/A</v>
        <stp/>
        <stp>##V3_BDHV12</stp>
        <stp xml:space="preserve">MIGUHPRO Index </stp>
        <stp>Px_Last</stp>
        <stp>08/08/2014</stp>
        <stp>08/08/2014</stp>
        <stp>[MSCIWorldSectorsPerformance.xlsx]MSCIW!R74C17</stp>
        <tr r="Q74" s="1"/>
      </tp>
      <tp t="e">
        <v>#N/A</v>
        <stp/>
        <stp>##V3_BDHV12</stp>
        <stp xml:space="preserve">MIGUFPRO Index </stp>
        <stp>Px_Last</stp>
        <stp>08/08/2014</stp>
        <stp>08/08/2014</stp>
        <stp>[MSCIWorldSectorsPerformance.xlsx]MSCIW!R72C17</stp>
        <tr r="Q72" s="1"/>
      </tp>
      <tp t="e">
        <v>#N/A</v>
        <stp/>
        <stp>##V3_BDHV12</stp>
        <stp xml:space="preserve">MIGUPPRO Index </stp>
        <stp>Px_Last</stp>
        <stp>09/02/2015</stp>
        <stp>09/02/2015</stp>
        <stp>[MSCIWorldSectorsPerformance.xlsx]MSCIW!R75C14</stp>
        <tr r="N75" s="1"/>
      </tp>
      <tp t="e">
        <v>#N/A</v>
        <stp/>
        <stp>##V3_BDHV12</stp>
        <stp xml:space="preserve">MIGUFPRO Index </stp>
        <stp>Px_Last</stp>
        <stp>09/02/2015</stp>
        <stp>09/02/2015</stp>
        <stp>[MSCIWorldSectorsPerformance.xlsx]MSCIW!R72C14</stp>
        <tr r="N72" s="1"/>
      </tp>
      <tp t="e">
        <v>#N/A</v>
        <stp/>
        <stp>##V3_BDHV12</stp>
        <stp xml:space="preserve">MIGUHPRO Index </stp>
        <stp>Px_Last</stp>
        <stp>09/02/2015</stp>
        <stp>09/02/2015</stp>
        <stp>[MSCIWorldSectorsPerformance.xlsx]MSCIW!R74C14</stp>
        <tr r="N74" s="1"/>
      </tp>
      <tp>
        <v>223.25</v>
        <stp/>
        <stp>##V3_BDHV12</stp>
        <stp>NMAAROES Index</stp>
        <stp>Px_Last</stp>
        <stp>07/11/2014</stp>
        <stp>07/11/2014</stp>
        <stp>[MSCIWorldSectorsPerformance.xlsx]Factors!R62C19</stp>
        <tr r="S62" s="7"/>
      </tp>
      <tp>
        <v>223.25</v>
        <stp/>
        <stp>##V3_BDHV12</stp>
        <stp>NMAAROES Index</stp>
        <stp>Px_Last</stp>
        <stp>07/11/2014</stp>
        <stp>07/11/2014</stp>
        <stp>[MSCIWorldSectorsPerformance.xlsx]Factors!R62C18</stp>
        <tr r="R62" s="7"/>
      </tp>
      <tp>
        <v>180.09</v>
        <stp/>
        <stp>##V3_BDHV12</stp>
        <stp>NMAAROEL Index</stp>
        <stp>Px_Last</stp>
        <stp>07/11/2014</stp>
        <stp>07/11/2014</stp>
        <stp>[MSCIWorldSectorsPerformance.xlsx]Factors!R36C18</stp>
        <tr r="R36" s="7"/>
      </tp>
      <tp>
        <v>180.09</v>
        <stp/>
        <stp>##V3_BDHV12</stp>
        <stp>NMAAROEL Index</stp>
        <stp>Px_Last</stp>
        <stp>07/11/2014</stp>
        <stp>07/11/2014</stp>
        <stp>[MSCIWorldSectorsPerformance.xlsx]Factors!R36C19</stp>
        <tr r="S36" s="7"/>
      </tp>
      <tp>
        <v>180.09</v>
        <stp/>
        <stp>##V3_BDHV12</stp>
        <stp>NMAAROEL Index</stp>
        <stp>Px_Last</stp>
        <stp>07/11/2014</stp>
        <stp>07/11/2014</stp>
        <stp>[MSCIWorldSectorsPerformance.xlsx]Factors!R61C19</stp>
        <tr r="S61" s="7"/>
      </tp>
      <tp>
        <v>180.09</v>
        <stp/>
        <stp>##V3_BDHV12</stp>
        <stp>NMAAROEL Index</stp>
        <stp>Px_Last</stp>
        <stp>07/11/2014</stp>
        <stp>07/11/2014</stp>
        <stp>[MSCIWorldSectorsPerformance.xlsx]Factors!R61C18</stp>
        <tr r="R61" s="7"/>
      </tp>
      <tp>
        <v>85.616</v>
        <stp/>
        <stp>##V3_BDHV12</stp>
        <stp>NMJPVALU Index</stp>
        <stp>Px_Last</stp>
        <stp>09/02/2015</stp>
        <stp>09/02/2015</stp>
        <stp>[MSCIWorldSectorsPerformance.xlsx]Factors!R67C15</stp>
        <tr r="O67" s="7"/>
      </tp>
      <tp>
        <v>185.64</v>
        <stp/>
        <stp>##V3_BDHV12</stp>
        <stp>NMAARDVS Index</stp>
        <stp>Px_Last</stp>
        <stp>30/01/2015</stp>
        <stp>30/01/2015</stp>
        <stp>[MSCIWorldSectorsPerformance.xlsx]Factors!R58C17</stp>
        <stp>Fill=P</stp>
        <stp>Per=cd</stp>
        <tr r="Q58" s="7"/>
      </tp>
      <tp>
        <v>180.42</v>
        <stp/>
        <stp>##V3_BDHV12</stp>
        <stp>NMAAREVL Index</stp>
        <stp>Px_Last</stp>
        <stp>30/01/2015</stp>
        <stp>30/01/2015</stp>
        <stp>[MSCIWorldSectorsPerformance.xlsx]Factors!R59C17</stp>
        <stp>Fill=P</stp>
        <stp>Per=cd</stp>
        <tr r="Q59" s="7"/>
      </tp>
      <tp>
        <v>97.09</v>
        <stp/>
        <stp>##V3_BDHV12</stp>
        <stp>NMJPVALU Index</stp>
        <stp>Px_Last</stp>
        <stp>07/02/2014</stp>
        <stp>07/02/2014</stp>
        <stp>[MSCIWorldSectorsPerformance.xlsx]Factors!R67C20</stp>
        <tr r="T67" s="7"/>
      </tp>
      <tp>
        <v>217.03</v>
        <stp/>
        <stp>##V3_BDHV12</stp>
        <stp>NMRAVALS Index</stp>
        <stp>Px_Last</stp>
        <stp>30/01/2015</stp>
        <stp>30/01/2015</stp>
        <stp>[MSCIWorldSectorsPerformance.xlsx]Factors!R12C17</stp>
        <stp>Fill=P</stp>
        <stp>Per=cd</stp>
        <tr r="Q12" s="7"/>
      </tp>
      <tp>
        <v>250.89</v>
        <stp/>
        <stp>##V3_BDHV12</stp>
        <stp>NMAARDVL Index</stp>
        <stp>Px_Last</stp>
        <stp>30/01/2015</stp>
        <stp>30/01/2015</stp>
        <stp>[MSCIWorldSectorsPerformance.xlsx]Factors!R57C17</stp>
        <stp>Fill=P</stp>
        <stp>Per=cd</stp>
        <tr r="Q57" s="7"/>
      </tp>
      <tp>
        <v>145.74</v>
        <stp/>
        <stp>##V3_BDHV12</stp>
        <stp>NMRAVALL Index</stp>
        <stp>Px_Last</stp>
        <stp>30/01/2015</stp>
        <stp>30/01/2015</stp>
        <stp>[MSCIWorldSectorsPerformance.xlsx]Factors!R11C17</stp>
        <stp>Fill=P</stp>
        <stp>Per=cd</stp>
        <tr r="Q11" s="7"/>
      </tp>
      <tp>
        <v>102.54600000000001</v>
        <stp/>
        <stp>##V3_BDHV12</stp>
        <stp>NMAPVALS Index</stp>
        <stp>Px_Last</stp>
        <stp>09/01/2015</stp>
        <stp>09/01/2015</stp>
        <stp>[MSCIWorldSectorsPerformance.xlsx]Factors!R96C16</stp>
        <stp>Fill=P</stp>
        <stp>Per=cd</stp>
        <tr r="P96" s="7"/>
      </tp>
      <tp>
        <v>108.426</v>
        <stp/>
        <stp>##V3_BDHV12</stp>
        <stp>NMAPVALL Index</stp>
        <stp>Px_Last</stp>
        <stp>09/01/2015</stp>
        <stp>09/01/2015</stp>
        <stp>[MSCIWorldSectorsPerformance.xlsx]Factors!R95C16</stp>
        <stp>Fill=P</stp>
        <stp>Per=cd</stp>
        <tr r="P95" s="7"/>
      </tp>
      <tp t="e">
        <v>#N/A</v>
        <stp/>
        <stp>##V3_BDHV12</stp>
        <stp xml:space="preserve">MIGUEEQS Index </stp>
        <stp>Px_Last</stp>
        <stp>09/01/2015</stp>
        <stp>09/01/2015</stp>
        <stp>[MSCIWorldSectorsPerformance.xlsx]MSCIW!R38C15</stp>
        <stp>Fill=P</stp>
        <stp>Per=cd</stp>
        <tr r="O38" s="1"/>
      </tp>
      <tp t="e">
        <v>#N/A</v>
        <stp/>
        <stp>##V3_BDHV12</stp>
        <stp xml:space="preserve">MXWO0UT Index </stp>
        <stp>Px_Last</stp>
        <stp>09/01/2015</stp>
        <stp>09/01/2015</stp>
        <stp>[MSCIWorldSectorsPerformance.xlsx]MSCIW!R10C15</stp>
        <stp>Fill=P</stp>
        <stp>Per=cd</stp>
        <tr r="O10" s="1"/>
      </tp>
      <tp t="e">
        <v>#N/A</v>
        <stp/>
        <stp>##V3_BDHV12</stp>
        <stp xml:space="preserve">MIGUOGAS Index </stp>
        <stp>Px_Last</stp>
        <stp>09/01/2015</stp>
        <stp>09/01/2015</stp>
        <stp>[MSCIWorldSectorsPerformance.xlsx]MSCIW!R39C15</stp>
        <stp>Fill=P</stp>
        <stp>Per=cd</stp>
        <tr r="O39" s="1"/>
      </tp>
      <tp t="e">
        <v>#N/A</v>
        <stp/>
        <stp>##V3_BDHV12</stp>
        <stp xml:space="preserve">MIGUCMAT Index </stp>
        <stp>Px_Last</stp>
        <stp>09/01/2015</stp>
        <stp>09/01/2015</stp>
        <stp>[MSCIWorldSectorsPerformance.xlsx]MSCIW!R41C15</stp>
        <stp>Fill=P</stp>
        <stp>Per=cd</stp>
        <tr r="O41" s="1"/>
      </tp>
      <tp t="e">
        <v>#N/A</v>
        <stp/>
        <stp>##V3_BDHV12</stp>
        <stp xml:space="preserve">MIGUACOU Index </stp>
        <stp>Px_Last</stp>
        <stp>09/01/2015</stp>
        <stp>09/01/2015</stp>
        <stp>[MSCIWorldSectorsPerformance.xlsx]MSCIW!R53C15</stp>
        <stp>Fill=P</stp>
        <stp>Per=cd</stp>
        <tr r="O53" s="1"/>
      </tp>
      <tp>
        <v>22403.5</v>
        <stp/>
        <stp>##V3_BDHV12</stp>
        <stp>F3OESDE Index</stp>
        <stp>Px_Last</stp>
        <stp>08/08/2014</stp>
        <stp>08/08/2014</stp>
        <stp>[MSCIWorldSectorsPerformance.xlsx]NMX!R6C18</stp>
        <tr r="R6" s="2"/>
      </tp>
      <tp>
        <v>21504.65</v>
        <stp/>
        <stp>##V3_BDHV12</stp>
        <stp>F3OESDE Index</stp>
        <stp>Px_Last</stp>
        <stp>07/02/2014</stp>
        <stp>07/02/2014</stp>
        <stp>[MSCIWorldSectorsPerformance.xlsx]NMX!R6C19</stp>
        <tr r="S6" s="2"/>
      </tp>
      <tp>
        <v>17350.02</v>
        <stp/>
        <stp>##V3_BDHV12</stp>
        <stp>F3OESDE Index</stp>
        <stp>Px_Last</stp>
        <stp>09/02/2015</stp>
        <stp>09/02/2015</stp>
        <stp>[MSCIWorldSectorsPerformance.xlsx]NMX!R6C14</stp>
        <tr r="N6" s="2"/>
      </tp>
      <tp t="e">
        <v>#N/A</v>
        <stp/>
        <stp>##V3_BDHV12</stp>
        <stp xml:space="preserve">MIGUISOF Index </stp>
        <stp>Px_Last</stp>
        <stp>08/08/2014</stp>
        <stp>08/08/2014</stp>
        <stp>[MSCIWorldSectorsPerformance.xlsx]MSCIW!R90C17</stp>
        <tr r="Q90" s="1"/>
      </tp>
      <tp t="e">
        <v>#N/A</v>
        <stp/>
        <stp>##V3_BDHV12</stp>
        <stp xml:space="preserve">MIGUISOF Index </stp>
        <stp>Px_Last</stp>
        <stp>09/02/2015</stp>
        <stp>09/02/2015</stp>
        <stp>[MSCIWorldSectorsPerformance.xlsx]MSCIW!R90C14</stp>
        <tr r="N90" s="1"/>
      </tp>
      <tp t="e">
        <v>#N/A</v>
        <stp/>
        <stp>##V3_BDHV12</stp>
        <stp xml:space="preserve">MIGUCSER Index </stp>
        <stp>Px_Last</stp>
        <stp>09/02/2015</stp>
        <stp>09/02/2015</stp>
        <stp>[MSCIWorldSectorsPerformance.xlsx]MSCIW!R52C14</stp>
        <tr r="N52" s="1"/>
      </tp>
      <tp t="e">
        <v>#N/A</v>
        <stp/>
        <stp>##V3_BDHV12</stp>
        <stp xml:space="preserve">MIGUCSER Index </stp>
        <stp>Px_Last</stp>
        <stp>08/08/2014</stp>
        <stp>08/08/2014</stp>
        <stp>[MSCIWorldSectorsPerformance.xlsx]MSCIW!R52C17</stp>
        <tr r="Q52" s="1"/>
      </tp>
      <tp t="e">
        <v>#N/A</v>
        <stp/>
        <stp>##V3_BDHV12</stp>
        <stp xml:space="preserve">MICULSTS Index </stp>
        <stp>Px_Last</stp>
        <stp>08/08/2014</stp>
        <stp>08/08/2014</stp>
        <stp>[MSCIWorldSectorsPerformance.xlsx]MSCIW!R81C17</stp>
        <tr r="Q81" s="1"/>
      </tp>
      <tp t="e">
        <v>#N/A</v>
        <stp/>
        <stp>##V3_BDHV12</stp>
        <stp xml:space="preserve">MICULSTS Index </stp>
        <stp>Px_Last</stp>
        <stp>09/02/2015</stp>
        <stp>09/02/2015</stp>
        <stp>[MSCIWorldSectorsPerformance.xlsx]MSCIW!R81C14</stp>
        <tr r="N81" s="1"/>
      </tp>
      <tp>
        <v>85.796000000000006</v>
        <stp/>
        <stp>##V3_BDHV12</stp>
        <stp>NMJPPROF Index</stp>
        <stp>Px_Last</stp>
        <stp>30/01/2015</stp>
        <stp>30/01/2015</stp>
        <stp>[MSCIWorldSectorsPerformance.xlsx]Factors!R69C17</stp>
        <stp>Fill=P</stp>
        <stp>Per=cd</stp>
        <tr r="Q69" s="7"/>
      </tp>
      <tp>
        <v>86.522999999999996</v>
        <stp/>
        <stp>##V3_BDHV12</stp>
        <stp>NMJPPROF Index</stp>
        <stp>Px_Last</stp>
        <stp>07/11/2014</stp>
        <stp>07/11/2014</stp>
        <stp>[MSCIWorldSectorsPerformance.xlsx]Factors!R69C19</stp>
        <tr r="S69" s="7"/>
      </tp>
      <tp>
        <v>86.522999999999996</v>
        <stp/>
        <stp>##V3_BDHV12</stp>
        <stp>NMJPPROF Index</stp>
        <stp>Px_Last</stp>
        <stp>07/11/2014</stp>
        <stp>07/11/2014</stp>
        <stp>[MSCIWorldSectorsPerformance.xlsx]Factors!R69C18</stp>
        <tr r="R69" s="7"/>
      </tp>
      <tp>
        <v>145.61000000000001</v>
        <stp/>
        <stp>##V3_BDHV12</stp>
        <stp>NMRAGRWS Index</stp>
        <stp>Px_Last</stp>
        <stp>07/11/2014</stp>
        <stp>07/11/2014</stp>
        <stp>[MSCIWorldSectorsPerformance.xlsx]Factors!R20C18</stp>
        <tr r="R20" s="7"/>
      </tp>
      <tp>
        <v>145.61000000000001</v>
        <stp/>
        <stp>##V3_BDHV12</stp>
        <stp>NMRAGRWS Index</stp>
        <stp>Px_Last</stp>
        <stp>07/11/2014</stp>
        <stp>07/11/2014</stp>
        <stp>[MSCIWorldSectorsPerformance.xlsx]Factors!R20C19</stp>
        <tr r="S20" s="7"/>
      </tp>
      <tp>
        <v>172.21</v>
        <stp/>
        <stp>##V3_BDHV12</stp>
        <stp>NMRAGRWL Index</stp>
        <stp>Px_Last</stp>
        <stp>07/11/2014</stp>
        <stp>07/11/2014</stp>
        <stp>[MSCIWorldSectorsPerformance.xlsx]Factors!R19C19</stp>
        <tr r="S19" s="7"/>
      </tp>
      <tp>
        <v>172.21</v>
        <stp/>
        <stp>##V3_BDHV12</stp>
        <stp>NMRAGRWL Index</stp>
        <stp>Px_Last</stp>
        <stp>07/11/2014</stp>
        <stp>07/11/2014</stp>
        <stp>[MSCIWorldSectorsPerformance.xlsx]Factors!R19C18</stp>
        <tr r="R19" s="7"/>
      </tp>
      <tp>
        <v>105.703</v>
        <stp/>
        <stp>##V3_BDHV12</stp>
        <stp>NMAPVALU Index</stp>
        <stp>Px_Last</stp>
        <stp>09/01/2015</stp>
        <stp>09/01/2015</stp>
        <stp>[MSCIWorldSectorsPerformance.xlsx]Factors!R88C16</stp>
        <stp>Fill=P</stp>
        <stp>Per=cd</stp>
        <tr r="P88" s="7"/>
      </tp>
      <tp>
        <v>101.83199999999999</v>
        <stp/>
        <stp>##V3_BDHV12</stp>
        <stp>NMAPSZEL Index</stp>
        <stp>Px_Last</stp>
        <stp>07/11/2014</stp>
        <stp>07/11/2014</stp>
        <stp>[MSCIWorldSectorsPerformance.xlsx]Factors!R105C18</stp>
        <tr r="R105" s="7"/>
      </tp>
      <tp>
        <v>101.83199999999999</v>
        <stp/>
        <stp>##V3_BDHV12</stp>
        <stp>NMAPSZEL Index</stp>
        <stp>Px_Last</stp>
        <stp>07/11/2014</stp>
        <stp>07/11/2014</stp>
        <stp>[MSCIWorldSectorsPerformance.xlsx]Factors!R105C19</stp>
        <tr r="S105" s="7"/>
      </tp>
      <tp>
        <v>106.56100000000001</v>
        <stp/>
        <stp>##V3_BDHV12</stp>
        <stp>NMAPQULL Index</stp>
        <stp>Px_Last</stp>
        <stp>07/11/2014</stp>
        <stp>07/11/2014</stp>
        <stp>[MSCIWorldSectorsPerformance.xlsx]Factors!R107C19</stp>
        <tr r="S107" s="7"/>
      </tp>
      <tp>
        <v>106.56100000000001</v>
        <stp/>
        <stp>##V3_BDHV12</stp>
        <stp>NMAPQULL Index</stp>
        <stp>Px_Last</stp>
        <stp>07/11/2014</stp>
        <stp>07/11/2014</stp>
        <stp>[MSCIWorldSectorsPerformance.xlsx]Factors!R107C18</stp>
        <tr r="R107" s="7"/>
      </tp>
      <tp t="e">
        <v>#N/A</v>
        <stp/>
        <stp>##V3_BDHV12</stp>
        <stp xml:space="preserve">MIGUDIS Index </stp>
        <stp>Px_Last</stp>
        <stp>09/02/2015</stp>
        <stp>09/02/2015</stp>
        <stp>[MSCIWorldSectorsPerformance.xlsx]MSCIW!R66C14</stp>
        <tr r="N66" s="1"/>
      </tp>
      <tp t="e">
        <v>#N/A</v>
        <stp/>
        <stp>##V3_BDHV12</stp>
        <stp xml:space="preserve">MIGUDIS Index </stp>
        <stp>Px_Last</stp>
        <stp>08/08/2014</stp>
        <stp>08/08/2014</stp>
        <stp>[MSCIWorldSectorsPerformance.xlsx]MSCIW!R66C17</stp>
        <tr r="Q66" s="1"/>
      </tp>
      <tp>
        <v>103.396</v>
        <stp/>
        <stp>##V3_BDHV12</stp>
        <stp>NMAPGRWL Index</stp>
        <stp>Px_Last</stp>
        <stp>07/11/2014</stp>
        <stp>07/11/2014</stp>
        <stp>[MSCIWorldSectorsPerformance.xlsx]Factors!R103C18</stp>
        <tr r="R103" s="7"/>
      </tp>
      <tp>
        <v>103.396</v>
        <stp/>
        <stp>##V3_BDHV12</stp>
        <stp>NMAPGRWL Index</stp>
        <stp>Px_Last</stp>
        <stp>07/11/2014</stp>
        <stp>07/11/2014</stp>
        <stp>[MSCIWorldSectorsPerformance.xlsx]Factors!R103C19</stp>
        <tr r="S103" s="7"/>
      </tp>
      <tp>
        <v>105.173</v>
        <stp/>
        <stp>##V3_BDHV12</stp>
        <stp>NMAPLVRL Index</stp>
        <stp>Px_Last</stp>
        <stp>07/11/2014</stp>
        <stp>07/11/2014</stp>
        <stp>[MSCIWorldSectorsPerformance.xlsx]Factors!R101C18</stp>
        <tr r="R101" s="7"/>
      </tp>
      <tp>
        <v>105.173</v>
        <stp/>
        <stp>##V3_BDHV12</stp>
        <stp>NMAPLVRL Index</stp>
        <stp>Px_Last</stp>
        <stp>07/11/2014</stp>
        <stp>07/11/2014</stp>
        <stp>[MSCIWorldSectorsPerformance.xlsx]Factors!R101C19</stp>
        <tr r="S101" s="7"/>
      </tp>
      <tp t="e">
        <v>#N/A</v>
        <stp/>
        <stp>##V3_BDHV12</stp>
        <stp xml:space="preserve">MIGUEEQU Index </stp>
        <stp>Px_Last</stp>
        <stp>09/01/2015</stp>
        <stp>09/01/2015</stp>
        <stp>[MSCIWorldSectorsPerformance.xlsx]MSCIW!R48C15</stp>
        <stp>Fill=P</stp>
        <stp>Per=cd</stp>
        <tr r="O48" s="1"/>
      </tp>
      <tp t="e">
        <v>#N/A</v>
        <stp/>
        <stp>##V3_BDHV12</stp>
        <stp xml:space="preserve">MXWO0IT Index </stp>
        <stp>Px_Last</stp>
        <stp>09/01/2015</stp>
        <stp>09/01/2015</stp>
        <stp>[MSCIWorldSectorsPerformance.xlsx]MSCIW!R5C15</stp>
        <stp>Fill=P</stp>
        <stp>Per=cd</stp>
        <tr r="O5" s="1"/>
      </tp>
      <tp t="e">
        <v>#N/A</v>
        <stp/>
        <stp>##V3_BDHV12</stp>
        <stp xml:space="preserve">MXWO0IN Index </stp>
        <stp>Px_Last</stp>
        <stp>09/01/2015</stp>
        <stp>09/01/2015</stp>
        <stp>[MSCIWorldSectorsPerformance.xlsx]MSCIW!R8C15</stp>
        <stp>Fill=P</stp>
        <stp>Per=cd</stp>
        <tr r="O8" s="1"/>
      </tp>
      <tp>
        <v>21421.19</v>
        <stp/>
        <stp>##V3_BDHV12</stp>
        <stp>F3OESDE Index</stp>
        <stp>Px_Last</stp>
        <stp>07/11/2014</stp>
        <stp>07/11/2014</stp>
        <stp>[MSCIWorldSectorsPerformance.xlsx]NMX!R6C17</stp>
        <tr r="Q6" s="2"/>
      </tp>
      <tp t="e">
        <v>#N/A</v>
        <stp/>
        <stp>##V3_BDHV12</stp>
        <stp xml:space="preserve">MIGUGUTI Index </stp>
        <stp>Px_Last</stp>
        <stp>09/01/2015</stp>
        <stp>09/01/2015</stp>
        <stp>[MSCIWorldSectorsPerformance.xlsx]MSCIW!R101C15</stp>
        <stp>Fill=P</stp>
        <stp>Per=cd</stp>
        <tr r="O101" s="1"/>
      </tp>
      <tp t="e">
        <v>#N/A</v>
        <stp/>
        <stp>##V3_BDHV12</stp>
        <stp xml:space="preserve">MIGUTRIF Index </stp>
        <stp>Px_Last</stp>
        <stp>09/02/2015</stp>
        <stp>09/02/2015</stp>
        <stp>[MSCIWorldSectorsPerformance.xlsx]MSCIW!R57C14</stp>
        <tr r="N57" s="1"/>
      </tp>
      <tp t="e">
        <v>#N/A</v>
        <stp/>
        <stp>##V3_BDHV12</stp>
        <stp xml:space="preserve">MIGUTRIF Index </stp>
        <stp>Px_Last</stp>
        <stp>08/08/2014</stp>
        <stp>08/08/2014</stp>
        <stp>[MSCIWorldSectorsPerformance.xlsx]MSCIW!R57C17</stp>
        <tr r="Q57" s="1"/>
      </tp>
      <tp t="e">
        <v>#N/A</v>
        <stp/>
        <stp>##V3_BDHV12</stp>
        <stp xml:space="preserve">MIGURRAI Index </stp>
        <stp>Px_Last</stp>
        <stp>08/08/2014</stp>
        <stp>08/08/2014</stp>
        <stp>[MSCIWorldSectorsPerformance.xlsx]MSCIW!R56C17</stp>
        <tr r="Q56" s="1"/>
      </tp>
      <tp t="e">
        <v>#N/A</v>
        <stp/>
        <stp>##V3_BDHV12</stp>
        <stp xml:space="preserve">MIGURRAI Index </stp>
        <stp>Px_Last</stp>
        <stp>09/02/2015</stp>
        <stp>09/02/2015</stp>
        <stp>[MSCIWorldSectorsPerformance.xlsx]MSCIW!R56C14</stp>
        <tr r="N56" s="1"/>
      </tp>
      <tp t="e">
        <v>#N/A</v>
        <stp/>
        <stp>##V3_BDHV12</stp>
        <stp xml:space="preserve">MIGUTRDI Index </stp>
        <stp>Px_Last</stp>
        <stp>08/08/2014</stp>
        <stp>08/08/2014</stp>
        <stp>[MSCIWorldSectorsPerformance.xlsx]MSCIW!R51C17</stp>
        <tr r="Q51" s="1"/>
      </tp>
      <tp t="e">
        <v>#N/A</v>
        <stp/>
        <stp>##V3_BDHV12</stp>
        <stp xml:space="preserve">MIGUTRDI Index </stp>
        <stp>Px_Last</stp>
        <stp>09/02/2015</stp>
        <stp>09/02/2015</stp>
        <stp>[MSCIWorldSectorsPerformance.xlsx]MSCIW!R51C14</stp>
        <tr r="N51" s="1"/>
      </tp>
      <tp t="e">
        <v>#N/A</v>
        <stp/>
        <stp>##V3_BDHV12</stp>
        <stp xml:space="preserve">MIGUSRET Index </stp>
        <stp>Px_Last</stp>
        <stp>09/02/2015</stp>
        <stp>09/02/2015</stp>
        <stp>[MSCIWorldSectorsPerformance.xlsx]MSCIW!R69C14</stp>
        <tr r="N69" s="1"/>
      </tp>
      <tp t="e">
        <v>#N/A</v>
        <stp/>
        <stp>##V3_BDHV12</stp>
        <stp xml:space="preserve">MIGUMRET Index </stp>
        <stp>Px_Last</stp>
        <stp>09/02/2015</stp>
        <stp>09/02/2015</stp>
        <stp>[MSCIWorldSectorsPerformance.xlsx]MSCIW!R68C14</stp>
        <tr r="N68" s="1"/>
      </tp>
      <tp t="e">
        <v>#N/A</v>
        <stp/>
        <stp>##V3_BDHV12</stp>
        <stp xml:space="preserve">MIGUSRET Index </stp>
        <stp>Px_Last</stp>
        <stp>08/08/2014</stp>
        <stp>08/08/2014</stp>
        <stp>[MSCIWorldSectorsPerformance.xlsx]MSCIW!R69C17</stp>
        <tr r="Q69" s="1"/>
      </tp>
      <tp t="e">
        <v>#N/A</v>
        <stp/>
        <stp>##V3_BDHV12</stp>
        <stp xml:space="preserve">MIGUMRET Index </stp>
        <stp>Px_Last</stp>
        <stp>08/08/2014</stp>
        <stp>08/08/2014</stp>
        <stp>[MSCIWorldSectorsPerformance.xlsx]MSCIW!R68C17</stp>
        <tr r="Q68" s="1"/>
      </tp>
      <tp>
        <v>31</v>
        <stp/>
        <stp>##V3_BDPV12</stp>
        <stp>F3LEIS Index</stp>
        <stp>Count_INDEX_MEMBERS</stp>
        <stp>[MSCIWorldSectorsPerformance.xlsx]NMX!R27C9</stp>
        <tr r="I27" s="2"/>
      </tp>
      <tp>
        <v>115.989</v>
        <stp/>
        <stp>##V3_BDHV12</stp>
        <stp>NMAPPROF Index</stp>
        <stp>Px_Last</stp>
        <stp>09/01/2015</stp>
        <stp>09/01/2015</stp>
        <stp>[MSCIWorldSectorsPerformance.xlsx]Factors!R90C16</stp>
        <stp>Fill=P</stp>
        <stp>Per=cd</stp>
        <tr r="P90" s="7"/>
      </tp>
      <tp>
        <v>150.62</v>
        <stp/>
        <stp>##V3_BDHV12</stp>
        <stp>NMRAPREL Index</stp>
        <stp>Px_Last</stp>
        <stp>30/01/2015</stp>
        <stp>30/01/2015</stp>
        <stp>[MSCIWorldSectorsPerformance.xlsx]Factors!R13C17</stp>
        <stp>Fill=P</stp>
        <stp>Per=cd</stp>
        <tr r="Q13" s="7"/>
      </tp>
      <tp>
        <v>313.27699999999999</v>
        <stp/>
        <stp>##V3_BDHV12</stp>
        <stp>NMJPVSSN Index</stp>
        <stp>Px_Last</stp>
        <stp>30/01/2015</stp>
        <stp>30/01/2015</stp>
        <stp>[MSCIWorldSectorsPerformance.xlsx]Factors!R75C17</stp>
        <stp>Fill=P</stp>
        <stp>Per=cd</stp>
        <tr r="Q75" s="7"/>
      </tp>
      <tp>
        <v>183.93</v>
        <stp/>
        <stp>##V3_BDHV12</stp>
        <stp>NMRAPRES Index</stp>
        <stp>Px_Last</stp>
        <stp>30/01/2015</stp>
        <stp>30/01/2015</stp>
        <stp>[MSCIWorldSectorsPerformance.xlsx]Factors!R14C17</stp>
        <stp>Fill=P</stp>
        <stp>Per=cd</stp>
        <tr r="Q14" s="7"/>
      </tp>
      <tp>
        <v>174.2</v>
        <stp/>
        <stp>##V3_BDHV12</stp>
        <stp>NMAARSKL Index</stp>
        <stp>Px_Last</stp>
        <stp>30/01/2015</stp>
        <stp>30/01/2015</stp>
        <stp>[MSCIWorldSectorsPerformance.xlsx]Factors!R37C17</stp>
        <stp>Fill=P</stp>
        <stp>Per=cd</stp>
        <tr r="Q37" s="7"/>
      </tp>
      <tp>
        <v>175.273</v>
        <stp/>
        <stp>##V3_BDHV12</stp>
        <stp>NMJPVLSN Index</stp>
        <stp>Px_Last</stp>
        <stp>30/01/2015</stp>
        <stp>30/01/2015</stp>
        <stp>[MSCIWorldSectorsPerformance.xlsx]Factors!R74C17</stp>
        <stp>Fill=P</stp>
        <stp>Per=cd</stp>
        <tr r="Q74" s="7"/>
      </tp>
      <tp>
        <v>180.2</v>
        <stp/>
        <stp>##V3_BDHV12</stp>
        <stp>NMAAROEL Index</stp>
        <stp>Px_Last</stp>
        <stp>30/01/2015</stp>
        <stp>30/01/2015</stp>
        <stp>[MSCIWorldSectorsPerformance.xlsx]Factors!R36C17</stp>
        <stp>Fill=P</stp>
        <stp>Per=cd</stp>
        <tr r="Q36" s="7"/>
      </tp>
      <tp>
        <v>250.89</v>
        <stp/>
        <stp>##V3_BDHV12</stp>
        <stp>NMAARDVL Index</stp>
        <stp>Px_Last</stp>
        <stp>30/01/2015</stp>
        <stp>30/01/2015</stp>
        <stp>[MSCIWorldSectorsPerformance.xlsx]Factors!R34C17</stp>
        <stp>Fill=P</stp>
        <stp>Per=cd</stp>
        <tr r="Q34" s="7"/>
      </tp>
      <tp>
        <v>180.42</v>
        <stp/>
        <stp>##V3_BDHV12</stp>
        <stp>NMAAREVL Index</stp>
        <stp>Px_Last</stp>
        <stp>30/01/2015</stp>
        <stp>30/01/2015</stp>
        <stp>[MSCIWorldSectorsPerformance.xlsx]Factors!R35C17</stp>
        <stp>Fill=P</stp>
        <stp>Per=cd</stp>
        <tr r="Q35" s="7"/>
      </tp>
      <tp>
        <v>146.88999999999999</v>
        <stp/>
        <stp>##V3_BDHV12</stp>
        <stp>NMRAPB_L Index</stp>
        <stp>Px_Last</stp>
        <stp>30/01/2015</stp>
        <stp>30/01/2015</stp>
        <stp>[MSCIWorldSectorsPerformance.xlsx]Factors!R15C17</stp>
        <stp>Fill=P</stp>
        <stp>Per=cd</stp>
        <tr r="Q15" s="7"/>
      </tp>
      <tp>
        <v>218.1</v>
        <stp/>
        <stp>##V3_BDHV12</stp>
        <stp>NMRAPB_S Index</stp>
        <stp>Px_Last</stp>
        <stp>30/01/2015</stp>
        <stp>30/01/2015</stp>
        <stp>[MSCIWorldSectorsPerformance.xlsx]Factors!R16C17</stp>
        <stp>Fill=P</stp>
        <stp>Per=cd</stp>
        <tr r="Q16" s="7"/>
      </tp>
      <tp t="e">
        <v>#N/A</v>
        <stp/>
        <stp>##V3_BDHV12</stp>
        <stp xml:space="preserve">MIGUMAR Index </stp>
        <stp>Px_Last</stp>
        <stp>06/02/2014</stp>
        <stp>06/02/2014</stp>
        <stp>[MSCIWorldSectorsPerformance.xlsx]MSCIW!R55C18</stp>
        <tr r="R55" s="1"/>
      </tp>
      <tp t="e">
        <v>#N/A</v>
        <stp/>
        <stp>##V3_BDHV12</stp>
        <stp xml:space="preserve">MIGUMED Index </stp>
        <stp>Px_Last</stp>
        <stp>06/02/2014</stp>
        <stp>06/02/2014</stp>
        <stp>[MSCIWorldSectorsPerformance.xlsx]MSCIW!R65C18</stp>
        <tr r="R65" s="1"/>
      </tp>
      <tp t="e">
        <v>#N/A</v>
        <stp/>
        <stp>##V3_BDHV12</stp>
        <stp xml:space="preserve">MXWO0HP Index </stp>
        <stp>Px_Last</stp>
        <stp>09/01/2015</stp>
        <stp>09/01/2015</stp>
        <stp>[MSCIWorldSectorsPerformance.xlsx]MSCIW!R31C15</stp>
        <stp>Fill=P</stp>
        <stp>Per=cd</stp>
        <tr r="O31" s="1"/>
      </tp>
      <tp t="e">
        <v>#N/A</v>
        <stp/>
        <stp>##V3_BDHV12</stp>
        <stp xml:space="preserve">MIGUPFOR Index </stp>
        <stp>Px_Last</stp>
        <stp>09/01/2015</stp>
        <stp>09/01/2015</stp>
        <stp>[MSCIWorldSectorsPerformance.xlsx]MSCIW!R44C15</stp>
        <stp>Fill=P</stp>
        <stp>Per=cd</stp>
        <tr r="O44" s="1"/>
      </tp>
      <tp t="e">
        <v>#N/A</v>
        <stp/>
        <stp>##V3_BDHV12</stp>
        <stp xml:space="preserve">MIGUBUIL Index </stp>
        <stp>Px_Last</stp>
        <stp>08/08/2014</stp>
        <stp>08/08/2014</stp>
        <stp>[MSCIWorldSectorsPerformance.xlsx]MSCIW!R46C17</stp>
        <tr r="Q46" s="1"/>
      </tp>
      <tp t="e">
        <v>#N/A</v>
        <stp/>
        <stp>##V3_BDHV12</stp>
        <stp xml:space="preserve">MIGUBUIL Index </stp>
        <stp>Px_Last</stp>
        <stp>09/02/2015</stp>
        <stp>09/02/2015</stp>
        <stp>[MSCIWorldSectorsPerformance.xlsx]MSCIW!R46C14</stp>
        <tr r="N46" s="1"/>
      </tp>
      <tp>
        <v>23</v>
        <stp/>
        <stp>##V3_BDPV12</stp>
        <stp>F3OTHR Index</stp>
        <stp>Count_INDEX_MEMBERS</stp>
        <stp>[MSCIWorldSectorsPerformance.xlsx]NMX!R31C9</stp>
        <tr r="I31" s="2"/>
      </tp>
      <tp t="e">
        <v>#N/A</v>
        <stp/>
        <stp>##V3_BDHV12</stp>
        <stp xml:space="preserve">MIGUAUTO Index </stp>
        <stp>Px_Last</stp>
        <stp>08/08/2014</stp>
        <stp>08/08/2014</stp>
        <stp>[MSCIWorldSectorsPerformance.xlsx]MSCIW!R59C17</stp>
        <tr r="Q59" s="1"/>
      </tp>
      <tp t="e">
        <v>#N/A</v>
        <stp/>
        <stp>##V3_BDHV12</stp>
        <stp xml:space="preserve">MIGUAUTO Index </stp>
        <stp>Px_Last</stp>
        <stp>09/02/2015</stp>
        <stp>09/02/2015</stp>
        <stp>[MSCIWorldSectorsPerformance.xlsx]MSCIW!R59C14</stp>
        <tr r="N59" s="1"/>
      </tp>
      <tp>
        <v>203.261</v>
        <stp/>
        <stp>##V3_BDHV12</stp>
        <stp>NMJPPSSN Index</stp>
        <stp>Px_Last</stp>
        <stp>09/01/2015</stp>
        <stp>09/01/2015</stp>
        <stp>[MSCIWorldSectorsPerformance.xlsx]Factors!R81C16</stp>
        <stp>Fill=P</stp>
        <stp>Per=cd</stp>
        <tr r="P81" s="7"/>
      </tp>
      <tp>
        <v>105.52500000000001</v>
        <stp/>
        <stp>##V3_BDHV12</stp>
        <stp>NMRAMMSN Index</stp>
        <stp>Px_Last</stp>
        <stp>07/02/2014</stp>
        <stp>07/02/2014</stp>
        <stp>[MSCIWorldSectorsPerformance.xlsx]Factors!R10C20</stp>
        <tr r="T10" s="7"/>
      </tp>
      <tp>
        <v>160.66999999999999</v>
        <stp/>
        <stp>##V3_BDHV12</stp>
        <stp>NMJPPLSN Index</stp>
        <stp>Px_Last</stp>
        <stp>09/01/2015</stp>
        <stp>09/01/2015</stp>
        <stp>[MSCIWorldSectorsPerformance.xlsx]Factors!R80C16</stp>
        <stp>Fill=P</stp>
        <stp>Per=cd</stp>
        <tr r="P80" s="7"/>
      </tp>
      <tp>
        <v>82.665000000000006</v>
        <stp/>
        <stp>##V3_BDHV12</stp>
        <stp>NMJPVALU Index</stp>
        <stp>Px_Last</stp>
        <stp>30/01/2015</stp>
        <stp>30/01/2015</stp>
        <stp>[MSCIWorldSectorsPerformance.xlsx]Factors!R67C17</stp>
        <stp>Fill=P</stp>
        <stp>Per=cd</stp>
        <tr r="Q67" s="7"/>
      </tp>
      <tp>
        <v>102.88800000000001</v>
        <stp/>
        <stp>##V3_BDHV12</stp>
        <stp>NMRAMMSN Index</stp>
        <stp>Px_Last</stp>
        <stp>09/02/2015</stp>
        <stp>09/02/2015</stp>
        <stp>[MSCIWorldSectorsPerformance.xlsx]Factors!R10C15</stp>
        <tr r="O10" s="7"/>
      </tp>
      <tp t="e">
        <v>#N/A</v>
        <stp/>
        <stp>##V3_BDHV12</stp>
        <stp xml:space="preserve">MIGUMAR Index </stp>
        <stp>Px_Last</stp>
        <stp>07/11/2014</stp>
        <stp>07/11/2014</stp>
        <stp>[MSCIWorldSectorsPerformance.xlsx]MSCIW!R55C16</stp>
        <tr r="P55" s="1"/>
      </tp>
      <tp t="e">
        <v>#N/A</v>
        <stp/>
        <stp>##V3_BDHV12</stp>
        <stp xml:space="preserve">MIGUMED Index </stp>
        <stp>Px_Last</stp>
        <stp>07/11/2014</stp>
        <stp>07/11/2014</stp>
        <stp>[MSCIWorldSectorsPerformance.xlsx]MSCIW!R65C16</stp>
        <tr r="P65" s="1"/>
      </tp>
      <tp t="e">
        <v>#N/A</v>
        <stp/>
        <stp>##V3_BDHV12</stp>
        <stp xml:space="preserve">MIGUBEV Index </stp>
        <stp>Px_Last</stp>
        <stp>09/02/2015</stp>
        <stp>09/02/2015</stp>
        <stp>[MSCIWorldSectorsPerformance.xlsx]MSCIW!R71C14</stp>
        <tr r="N71" s="1"/>
      </tp>
      <tp t="e">
        <v>#N/A</v>
        <stp/>
        <stp>##V3_BDHV12</stp>
        <stp xml:space="preserve">MIGUBEV Index </stp>
        <stp>Px_Last</stp>
        <stp>08/08/2014</stp>
        <stp>08/08/2014</stp>
        <stp>[MSCIWorldSectorsPerformance.xlsx]MSCIW!R71C17</stp>
        <tr r="Q71" s="1"/>
      </tp>
      <tp t="e">
        <v>#N/A</v>
        <stp/>
        <stp>##V3_BDHV12</stp>
        <stp xml:space="preserve">MXWO0TP Index </stp>
        <stp>Px_Last</stp>
        <stp>09/01/2015</stp>
        <stp>09/01/2015</stp>
        <stp>[MSCIWorldSectorsPerformance.xlsx]MSCIW!R25C15</stp>
        <stp>Fill=P</stp>
        <stp>Per=cd</stp>
        <tr r="O25" s="1"/>
      </tp>
      <tp t="e">
        <v>#N/A</v>
        <stp/>
        <stp>##V3_BDHV12</stp>
        <stp xml:space="preserve">MXWO0SS Index </stp>
        <stp>Px_Last</stp>
        <stp>09/01/2015</stp>
        <stp>09/01/2015</stp>
        <stp>[MSCIWorldSectorsPerformance.xlsx]MSCIW!R16C15</stp>
        <stp>Fill=P</stp>
        <stp>Per=cd</stp>
        <tr r="O16" s="1"/>
      </tp>
      <tp t="e">
        <v>#N/A</v>
        <stp/>
        <stp>##V3_BDHV12</stp>
        <stp xml:space="preserve">MXWO0TS Index </stp>
        <stp>Px_Last</stp>
        <stp>09/01/2015</stp>
        <stp>09/01/2015</stp>
        <stp>[MSCIWorldSectorsPerformance.xlsx]MSCIW!R18C15</stp>
        <stp>Fill=P</stp>
        <stp>Per=cd</stp>
        <tr r="O18" s="1"/>
      </tp>
      <tp t="e">
        <v>#N/A</v>
        <stp/>
        <stp>##V3_BDHV12</stp>
        <stp xml:space="preserve">MIGUCSER Index </stp>
        <stp>Px_Last</stp>
        <stp>09/01/2015</stp>
        <stp>09/01/2015</stp>
        <stp>[MSCIWorldSectorsPerformance.xlsx]MSCIW!R52C15</stp>
        <stp>Fill=P</stp>
        <stp>Per=cd</stp>
        <tr r="O52" s="1"/>
      </tp>
      <tp t="e">
        <v>#N/A</v>
        <stp/>
        <stp>##V3_BDHV12</stp>
        <stp xml:space="preserve">MIGUMED Index </stp>
        <stp>Px_Last</stp>
        <stp>09/01/2015</stp>
        <stp>09/01/2015</stp>
        <stp>[MSCIWorldSectorsPerformance.xlsx]MSCIW!R65C15</stp>
        <stp>Fill=P</stp>
        <stp>Per=cd</stp>
        <tr r="O65" s="1"/>
      </tp>
      <tp>
        <v>6</v>
        <stp/>
        <stp>##V3_BDPV12</stp>
        <stp>F3SOFT Index</stp>
        <stp>Count_INDEX_MEMBERS</stp>
        <stp>[MSCIWorldSectorsPerformance.xlsx]NMX!R26C9</stp>
        <tr r="I26" s="2"/>
      </tp>
      <tp t="e">
        <v>#N/A</v>
        <stp/>
        <stp>##V3_BDHV12</stp>
        <stp xml:space="preserve">MIGUWTEL Index </stp>
        <stp>Px_Last</stp>
        <stp>09/02/2015</stp>
        <stp>09/02/2015</stp>
        <stp>[MSCIWorldSectorsPerformance.xlsx]MSCIW!R99C14</stp>
        <tr r="N99" s="1"/>
      </tp>
      <tp t="e">
        <v>#N/A</v>
        <stp/>
        <stp>##V3_BDHV12</stp>
        <stp xml:space="preserve">MIGUDTEL Index </stp>
        <stp>Px_Last</stp>
        <stp>09/02/2015</stp>
        <stp>09/02/2015</stp>
        <stp>[MSCIWorldSectorsPerformance.xlsx]MSCIW!R98C14</stp>
        <tr r="N98" s="1"/>
      </tp>
      <tp t="e">
        <v>#N/A</v>
        <stp/>
        <stp>##V3_BDHV12</stp>
        <stp xml:space="preserve">MIGUBTEC Index </stp>
        <stp>Px_Last</stp>
        <stp>09/02/2015</stp>
        <stp>09/02/2015</stp>
        <stp>[MSCIWorldSectorsPerformance.xlsx]MSCIW!R79C14</stp>
        <tr r="N79" s="1"/>
      </tp>
      <tp t="e">
        <v>#N/A</v>
        <stp/>
        <stp>##V3_BDHV12</stp>
        <stp xml:space="preserve">MIGUBTEC Index </stp>
        <stp>Px_Last</stp>
        <stp>08/08/2014</stp>
        <stp>08/08/2014</stp>
        <stp>[MSCIWorldSectorsPerformance.xlsx]MSCIW!R79C17</stp>
        <tr r="Q79" s="1"/>
      </tp>
      <tp t="e">
        <v>#N/A</v>
        <stp/>
        <stp>##V3_BDHV12</stp>
        <stp xml:space="preserve">MIGUWTEL Index </stp>
        <stp>Px_Last</stp>
        <stp>08/08/2014</stp>
        <stp>08/08/2014</stp>
        <stp>[MSCIWorldSectorsPerformance.xlsx]MSCIW!R99C17</stp>
        <tr r="Q99" s="1"/>
      </tp>
      <tp t="e">
        <v>#N/A</v>
        <stp/>
        <stp>##V3_BDHV12</stp>
        <stp xml:space="preserve">MIGUDTEL Index </stp>
        <stp>Px_Last</stp>
        <stp>08/08/2014</stp>
        <stp>08/08/2014</stp>
        <stp>[MSCIWorldSectorsPerformance.xlsx]MSCIW!R98C17</stp>
        <tr r="Q98" s="1"/>
      </tp>
      <tp>
        <v>4</v>
        <stp/>
        <stp>##V3_BDPV12</stp>
        <stp>F3INFT Index</stp>
        <stp>Count_INDEX_MEMBERS</stp>
        <stp>[MSCIWorldSectorsPerformance.xlsx]NMX!R16C9</stp>
        <tr r="I16" s="2"/>
      </tp>
      <tp>
        <v>4</v>
        <stp/>
        <stp>##V3_BDPV12</stp>
        <stp>F3CONS Index</stp>
        <stp>Count_INDEX_MEMBERS</stp>
        <stp>[MSCIWorldSectorsPerformance.xlsx]NMX!R11C9</stp>
        <tr r="I11" s="2"/>
      </tp>
      <tp>
        <v>101.176</v>
        <stp/>
        <stp>##V3_BDHV12</stp>
        <stp>NMAPRSKL Index</stp>
        <stp>Px_Last</stp>
        <stp>09/01/2015</stp>
        <stp>09/01/2015</stp>
        <stp>[MSCIWorldSectorsPerformance.xlsx]Factors!R99C16</stp>
        <stp>Fill=P</stp>
        <stp>Per=cd</stp>
        <tr r="P99" s="7"/>
      </tp>
      <tp>
        <v>167.886</v>
        <stp/>
        <stp>##V3_BDHV12</stp>
        <stp>NMJPSSSN Index</stp>
        <stp>Px_Last</stp>
        <stp>09/01/2015</stp>
        <stp>09/01/2015</stp>
        <stp>[MSCIWorldSectorsPerformance.xlsx]Factors!R85C16</stp>
        <stp>Fill=P</stp>
        <stp>Per=cd</stp>
        <tr r="P85" s="7"/>
      </tp>
      <tp>
        <v>173.63300000000001</v>
        <stp/>
        <stp>##V3_BDHV12</stp>
        <stp>NMJPSLSN Index</stp>
        <stp>Px_Last</stp>
        <stp>09/01/2015</stp>
        <stp>09/01/2015</stp>
        <stp>[MSCIWorldSectorsPerformance.xlsx]Factors!R84C16</stp>
        <stp>Fill=P</stp>
        <stp>Per=cd</stp>
        <tr r="P84" s="7"/>
      </tp>
      <tp>
        <v>96.012</v>
        <stp/>
        <stp>##V3_BDHV12</stp>
        <stp>NMAPRISK Index</stp>
        <stp>Px_Last</stp>
        <stp>09/01/2015</stp>
        <stp>09/01/2015</stp>
        <stp>[MSCIWorldSectorsPerformance.xlsx]Factors!R91C16</stp>
        <stp>Fill=P</stp>
        <stp>Per=cd</stp>
        <tr r="P91" s="7"/>
      </tp>
      <tp t="e">
        <v>#N/A</v>
        <stp/>
        <stp>##V3_BDHV12</stp>
        <stp xml:space="preserve">MIGUAIR Index </stp>
        <stp>Px_Last</stp>
        <stp>09/02/2015</stp>
        <stp>09/02/2015</stp>
        <stp>[MSCIWorldSectorsPerformance.xlsx]MSCIW!R54C14</stp>
        <tr r="N54" s="1"/>
      </tp>
      <tp t="e">
        <v>#N/A</v>
        <stp/>
        <stp>##V3_BDHV12</stp>
        <stp xml:space="preserve">MIGUAIR Index </stp>
        <stp>Px_Last</stp>
        <stp>08/08/2014</stp>
        <stp>08/08/2014</stp>
        <stp>[MSCIWorldSectorsPerformance.xlsx]MSCIW!R54C17</stp>
        <tr r="Q54" s="1"/>
      </tp>
      <tp t="e">
        <v>#N/A</v>
        <stp/>
        <stp>##V3_BDHV12</stp>
        <stp xml:space="preserve">MIGUHDUR Index </stp>
        <stp>Px_Last</stp>
        <stp>09/01/2015</stp>
        <stp>09/01/2015</stp>
        <stp>[MSCIWorldSectorsPerformance.xlsx]MSCIW!R60C15</stp>
        <stp>Fill=P</stp>
        <stp>Per=cd</stp>
        <tr r="O60" s="1"/>
      </tp>
      <tp>
        <v>33</v>
        <stp/>
        <stp>##V3_BDPV12</stp>
        <stp>F3SUPP Index</stp>
        <stp>Count_INDEX_MEMBERS</stp>
        <stp>[MSCIWorldSectorsPerformance.xlsx]NMX!R21C9</stp>
        <tr r="I21" s="2"/>
      </tp>
      <tp>
        <v>169.441</v>
        <stp/>
        <stp>##V3_BDHV12</stp>
        <stp>NMJPRSSN Index</stp>
        <stp>Px_Last</stp>
        <stp>09/01/2015</stp>
        <stp>09/01/2015</stp>
        <stp>[MSCIWorldSectorsPerformance.xlsx]Factors!R83C16</stp>
        <stp>Fill=P</stp>
        <stp>Per=cd</stp>
        <tr r="P83" s="7"/>
      </tp>
      <tp>
        <v>94.680999999999997</v>
        <stp/>
        <stp>##V3_BDHV12</stp>
        <stp>NMAPSIZE Index</stp>
        <stp>Px_Last</stp>
        <stp>09/01/2015</stp>
        <stp>09/01/2015</stp>
        <stp>[MSCIWorldSectorsPerformance.xlsx]Factors!R93C16</stp>
        <stp>Fill=P</stp>
        <stp>Per=cd</stp>
        <tr r="P93" s="7"/>
      </tp>
      <tp>
        <v>99.025999999999996</v>
        <stp/>
        <stp>##V3_BDHV12</stp>
        <stp>NMRAMMSN Index</stp>
        <stp>Px_Last</stp>
        <stp>07/11/2014</stp>
        <stp>07/11/2014</stp>
        <stp>[MSCIWorldSectorsPerformance.xlsx]Factors!R10C19</stp>
        <tr r="S10" s="7"/>
      </tp>
      <tp>
        <v>99.025999999999996</v>
        <stp/>
        <stp>##V3_BDHV12</stp>
        <stp>NMRAMMSN Index</stp>
        <stp>Px_Last</stp>
        <stp>07/11/2014</stp>
        <stp>07/11/2014</stp>
        <stp>[MSCIWorldSectorsPerformance.xlsx]Factors!R10C18</stp>
        <tr r="R10" s="7"/>
      </tp>
      <tp>
        <v>191.63800000000001</v>
        <stp/>
        <stp>##V3_BDHV12</stp>
        <stp>NMJPRLSN Index</stp>
        <stp>Px_Last</stp>
        <stp>09/01/2015</stp>
        <stp>09/01/2015</stp>
        <stp>[MSCIWorldSectorsPerformance.xlsx]Factors!R82C16</stp>
        <stp>Fill=P</stp>
        <stp>Per=cd</stp>
        <tr r="P82" s="7"/>
      </tp>
      <tp t="e">
        <v>#N/A</v>
        <stp/>
        <stp>##V3_BDHV12</stp>
        <stp xml:space="preserve">MIGUHEPR Index </stp>
        <stp>Px_Last</stp>
        <stp>09/01/2015</stp>
        <stp>09/01/2015</stp>
        <stp>[MSCIWorldSectorsPerformance.xlsx]MSCIW!R77C15</stp>
        <stp>Fill=P</stp>
        <stp>Per=cd</stp>
        <tr r="O77" s="1"/>
      </tp>
      <tp t="e">
        <v>#N/A</v>
        <stp/>
        <stp>##V3_BDHV12</stp>
        <stp xml:space="preserve">MXWO0IS Index </stp>
        <stp>Px_Last</stp>
        <stp>09/01/2015</stp>
        <stp>09/01/2015</stp>
        <stp>[MSCIWorldSectorsPerformance.xlsx]MSCIW!R35C15</stp>
        <stp>Fill=P</stp>
        <stp>Per=cd</stp>
        <tr r="O35" s="1"/>
      </tp>
      <tp t="e">
        <v>#N/A</v>
        <stp/>
        <stp>##V3_BDHV12</stp>
        <stp xml:space="preserve">MXWO0HR Index </stp>
        <stp>Px_Last</stp>
        <stp>09/01/2015</stp>
        <stp>09/01/2015</stp>
        <stp>[MSCIWorldSectorsPerformance.xlsx]MSCIW!R20C15</stp>
        <stp>Fill=P</stp>
        <stp>Per=cd</stp>
        <tr r="O20" s="1"/>
      </tp>
      <tp t="e">
        <v>#N/A</v>
        <stp/>
        <stp>##V3_BDHV12</stp>
        <stp xml:space="preserve">MXWO0HS Index </stp>
        <stp>Px_Last</stp>
        <stp>09/01/2015</stp>
        <stp>09/01/2015</stp>
        <stp>[MSCIWorldSectorsPerformance.xlsx]MSCIW!R30C15</stp>
        <stp>Fill=P</stp>
        <stp>Per=cd</stp>
        <tr r="O30" s="1"/>
      </tp>
      <tp t="e">
        <v>#N/A</v>
        <stp/>
        <stp>##V3_BDHV12</stp>
        <stp xml:space="preserve">MIGUF&amp;DR Index </stp>
        <stp>Px_Last</stp>
        <stp>09/01/2015</stp>
        <stp>09/01/2015</stp>
        <stp>[MSCIWorldSectorsPerformance.xlsx]MSCIW!R70C15</stp>
        <stp>Fill=P</stp>
        <stp>Per=cd</stp>
        <tr r="O70" s="1"/>
      </tp>
      <tp t="e">
        <v>#N/A</v>
        <stp/>
        <stp>##V3_BDHV12</stp>
        <stp xml:space="preserve">MXWO0MT Index </stp>
        <stp>Px_Last</stp>
        <stp>09/01/2015</stp>
        <stp>09/01/2015</stp>
        <stp>[MSCIWorldSectorsPerformance.xlsx]MSCIW!R4C15</stp>
        <stp>Fill=P</stp>
        <stp>Per=cd</stp>
        <tr r="O4" s="1"/>
      </tp>
      <tp>
        <v>114.032</v>
        <stp/>
        <stp>##V3_BDHV12</stp>
        <stp>NMAPMOML Index</stp>
        <stp>Px_Last</stp>
        <stp>07/02/2014</stp>
        <stp>07/02/2014</stp>
        <stp>[MSCIWorldSectorsPerformance.xlsx]Factors!R97C20</stp>
        <tr r="T97" s="7"/>
      </tp>
      <tp>
        <v>118.172</v>
        <stp/>
        <stp>##V3_BDHV12</stp>
        <stp>NMAPPROF Index</stp>
        <stp>Px_Last</stp>
        <stp>07/11/2014</stp>
        <stp>07/11/2014</stp>
        <stp>[MSCIWorldSectorsPerformance.xlsx]Factors!R90C18</stp>
        <tr r="R90" s="7"/>
      </tp>
      <tp>
        <v>118.172</v>
        <stp/>
        <stp>##V3_BDHV12</stp>
        <stp>NMAPPROF Index</stp>
        <stp>Px_Last</stp>
        <stp>07/11/2014</stp>
        <stp>07/11/2014</stp>
        <stp>[MSCIWorldSectorsPerformance.xlsx]Factors!R90C19</stp>
        <tr r="S90" s="7"/>
      </tp>
      <tp>
        <v>114.226</v>
        <stp/>
        <stp>##V3_BDHV12</stp>
        <stp>NMAPMOML Index</stp>
        <stp>Px_Last</stp>
        <stp>09/02/2015</stp>
        <stp>09/02/2015</stp>
        <stp>[MSCIWorldSectorsPerformance.xlsx]Factors!R97C15</stp>
        <tr r="O97" s="7"/>
      </tp>
      <tp>
        <v>89.210999999999999</v>
        <stp/>
        <stp>##V3_BDHV12</stp>
        <stp>NMAPMOMS Index</stp>
        <stp>Px_Last</stp>
        <stp>09/02/2015</stp>
        <stp>09/02/2015</stp>
        <stp>[MSCIWorldSectorsPerformance.xlsx]Factors!R98C15</stp>
        <tr r="O98" s="7"/>
      </tp>
      <tp>
        <v>105.776</v>
        <stp/>
        <stp>##V3_BDHV12</stp>
        <stp>NMJPRISK Index</stp>
        <stp>Px_Last</stp>
        <stp>09/01/2015</stp>
        <stp>09/01/2015</stp>
        <stp>[MSCIWorldSectorsPerformance.xlsx]Factors!R70C16</stp>
        <stp>Fill=P</stp>
        <stp>Per=cd</stp>
        <tr r="P70" s="7"/>
      </tp>
      <tp>
        <v>94.134</v>
        <stp/>
        <stp>##V3_BDHV12</stp>
        <stp>NMAPMOMS Index</stp>
        <stp>Px_Last</stp>
        <stp>07/02/2014</stp>
        <stp>07/02/2014</stp>
        <stp>[MSCIWorldSectorsPerformance.xlsx]Factors!R98C20</stp>
        <tr r="T98" s="7"/>
      </tp>
      <tp t="e">
        <v>#N/A</v>
        <stp/>
        <stp>##V3_BDHV12</stp>
        <stp xml:space="preserve">MIGUAIR Index </stp>
        <stp>Px_Last</stp>
        <stp>06/02/2014</stp>
        <stp>06/02/2014</stp>
        <stp>[MSCIWorldSectorsPerformance.xlsx]MSCIW!R54C18</stp>
        <tr r="R54" s="1"/>
      </tp>
      <tp>
        <v>105.90300000000001</v>
        <stp/>
        <stp>##V3_BDHV12</stp>
        <stp>NMAPVALL Index</stp>
        <stp>Px_Last</stp>
        <stp>07/02/2014</stp>
        <stp>07/02/2014</stp>
        <stp>[MSCIWorldSectorsPerformance.xlsx]Factors!R95C20</stp>
        <tr r="T95" s="7"/>
      </tp>
      <tp>
        <v>217.6</v>
        <stp/>
        <stp>##V3_BDHV12</stp>
        <stp>NMRAPB_S Index</stp>
        <stp>Px_Last</stp>
        <stp>09/02/2015</stp>
        <stp>09/02/2015</stp>
        <stp>[MSCIWorldSectorsPerformance.xlsx]Factors!R16C15</stp>
        <tr r="O16" s="7"/>
      </tp>
      <tp>
        <v>179.75</v>
        <stp/>
        <stp>##V3_BDHV12</stp>
        <stp>NMAARSKL Index</stp>
        <stp>Px_Last</stp>
        <stp>09/01/2015</stp>
        <stp>09/01/2015</stp>
        <stp>[MSCIWorldSectorsPerformance.xlsx]Factors!R63C16</stp>
        <stp>Fill=P</stp>
        <stp>Per=cd</stp>
        <tr r="P63" s="7"/>
      </tp>
      <tp>
        <v>195.36</v>
        <stp/>
        <stp>##V3_BDHV12</stp>
        <stp>NMAARSKS Index</stp>
        <stp>Px_Last</stp>
        <stp>09/01/2015</stp>
        <stp>09/01/2015</stp>
        <stp>[MSCIWorldSectorsPerformance.xlsx]Factors!R64C16</stp>
        <stp>Fill=P</stp>
        <stp>Per=cd</stp>
        <tr r="P64" s="7"/>
      </tp>
      <tp>
        <v>109.179</v>
        <stp/>
        <stp>##V3_BDHV12</stp>
        <stp>NMAPVALL Index</stp>
        <stp>Px_Last</stp>
        <stp>09/02/2015</stp>
        <stp>09/02/2015</stp>
        <stp>[MSCIWorldSectorsPerformance.xlsx]Factors!R95C15</stp>
        <tr r="O95" s="7"/>
      </tp>
      <tp>
        <v>179.96</v>
        <stp/>
        <stp>##V3_BDHV12</stp>
        <stp>NMRAPB_S Index</stp>
        <stp>Px_Last</stp>
        <stp>07/02/2014</stp>
        <stp>07/02/2014</stp>
        <stp>[MSCIWorldSectorsPerformance.xlsx]Factors!R16C20</stp>
        <tr r="T16" s="7"/>
      </tp>
      <tp>
        <v>138.72</v>
        <stp/>
        <stp>##V3_BDHV12</stp>
        <stp>NMRAPB_L Index</stp>
        <stp>Px_Last</stp>
        <stp>07/02/2014</stp>
        <stp>07/02/2014</stp>
        <stp>[MSCIWorldSectorsPerformance.xlsx]Factors!R15C20</stp>
        <tr r="T15" s="7"/>
      </tp>
      <tp>
        <v>100.557</v>
        <stp/>
        <stp>##V3_BDHV12</stp>
        <stp>NMJPSIZE Index</stp>
        <stp>Px_Last</stp>
        <stp>09/01/2015</stp>
        <stp>09/01/2015</stp>
        <stp>[MSCIWorldSectorsPerformance.xlsx]Factors!R72C16</stp>
        <stp>Fill=P</stp>
        <stp>Per=cd</stp>
        <tr r="P72" s="7"/>
      </tp>
      <tp>
        <v>103.161</v>
        <stp/>
        <stp>##V3_BDHV12</stp>
        <stp>NMAPVALS Index</stp>
        <stp>Px_Last</stp>
        <stp>09/02/2015</stp>
        <stp>09/02/2015</stp>
        <stp>[MSCIWorldSectorsPerformance.xlsx]Factors!R96C15</stp>
        <tr r="O96" s="7"/>
      </tp>
      <tp>
        <v>182.65</v>
        <stp/>
        <stp>##V3_BDHV12</stp>
        <stp>NMAAROEL Index</stp>
        <stp>Px_Last</stp>
        <stp>09/01/2015</stp>
        <stp>09/01/2015</stp>
        <stp>[MSCIWorldSectorsPerformance.xlsx]Factors!R61C16</stp>
        <stp>Fill=P</stp>
        <stp>Per=cd</stp>
        <tr r="P61" s="7"/>
      </tp>
      <tp>
        <v>105.871</v>
        <stp/>
        <stp>##V3_BDHV12</stp>
        <stp>NMAPVALU Index</stp>
        <stp>Px_Last</stp>
        <stp>09/02/2015</stp>
        <stp>09/02/2015</stp>
        <stp>[MSCIWorldSectorsPerformance.xlsx]Factors!R88C15</stp>
        <tr r="O88" s="7"/>
      </tp>
      <tp>
        <v>210.95</v>
        <stp/>
        <stp>##V3_BDHV12</stp>
        <stp>NMAAROES Index</stp>
        <stp>Px_Last</stp>
        <stp>09/01/2015</stp>
        <stp>09/01/2015</stp>
        <stp>[MSCIWorldSectorsPerformance.xlsx]Factors!R62C16</stp>
        <stp>Fill=P</stp>
        <stp>Per=cd</stp>
        <tr r="P62" s="7"/>
      </tp>
      <tp>
        <v>100.992</v>
        <stp/>
        <stp>##V3_BDHV12</stp>
        <stp>NMAPVALU Index</stp>
        <stp>Px_Last</stp>
        <stp>07/02/2014</stp>
        <stp>07/02/2014</stp>
        <stp>[MSCIWorldSectorsPerformance.xlsx]Factors!R88C20</stp>
        <tr r="T88" s="7"/>
      </tp>
      <tp>
        <v>149.43</v>
        <stp/>
        <stp>##V3_BDHV12</stp>
        <stp>NMRAPB_L Index</stp>
        <stp>Px_Last</stp>
        <stp>09/02/2015</stp>
        <stp>09/02/2015</stp>
        <stp>[MSCIWorldSectorsPerformance.xlsx]Factors!R15C15</stp>
        <tr r="O15" s="7"/>
      </tp>
      <tp>
        <v>104.845</v>
        <stp/>
        <stp>##V3_BDHV12</stp>
        <stp>NMAPVALS Index</stp>
        <stp>Px_Last</stp>
        <stp>07/02/2014</stp>
        <stp>07/02/2014</stp>
        <stp>[MSCIWorldSectorsPerformance.xlsx]Factors!R96C20</stp>
        <tr r="T96" s="7"/>
      </tp>
      <tp>
        <v>185.87</v>
        <stp/>
        <stp>##V3_BDHV12</stp>
        <stp>NMAAREVS Index</stp>
        <stp>Px_Last</stp>
        <stp>09/01/2015</stp>
        <stp>09/01/2015</stp>
        <stp>[MSCIWorldSectorsPerformance.xlsx]Factors!R60C16</stp>
        <stp>Fill=P</stp>
        <stp>Per=cd</stp>
        <tr r="P60" s="7"/>
      </tp>
      <tp t="e">
        <v>#N/A</v>
        <stp/>
        <stp>##V3_BDHV12</stp>
        <stp xml:space="preserve">MIGUAIR Index </stp>
        <stp>Px_Last</stp>
        <stp>07/11/2014</stp>
        <stp>07/11/2014</stp>
        <stp>[MSCIWorldSectorsPerformance.xlsx]MSCIW!R54C16</stp>
        <tr r="P54" s="1"/>
      </tp>
      <tp t="e">
        <v>#N/A</v>
        <stp/>
        <stp>##V3_BDHV12</stp>
        <stp xml:space="preserve">MICULSTS Index </stp>
        <stp>Px_Last</stp>
        <stp>09/01/2015</stp>
        <stp>09/01/2015</stp>
        <stp>[MSCIWorldSectorsPerformance.xlsx]MSCIW!R81C15</stp>
        <stp>Fill=P</stp>
        <stp>Per=cd</stp>
        <tr r="O81" s="1"/>
      </tp>
      <tp t="e">
        <v>#N/A</v>
        <stp/>
        <stp>##V3_BDHV12</stp>
        <stp xml:space="preserve">MXWO0CS Index </stp>
        <stp>Px_Last</stp>
        <stp>09/01/2015</stp>
        <stp>09/01/2015</stp>
        <stp>[MSCIWorldSectorsPerformance.xlsx]MSCIW!R9C15</stp>
        <stp>Fill=P</stp>
        <stp>Per=cd</stp>
        <tr r="O9" s="1"/>
      </tp>
      <tp t="e">
        <v>#N/A</v>
        <stp/>
        <stp>##V3_BDHV12</stp>
        <stp xml:space="preserve">MIGUCPER Index </stp>
        <stp>Px_Last</stp>
        <stp>09/01/2015</stp>
        <stp>09/01/2015</stp>
        <stp>[MSCIWorldSectorsPerformance.xlsx]MSCIW!R94C15</stp>
        <stp>Fill=P</stp>
        <stp>Per=cd</stp>
        <tr r="O94" s="1"/>
      </tp>
      <tp t="e">
        <v>#N/A</v>
        <stp/>
        <stp>##V3_BDHV12</stp>
        <stp xml:space="preserve">MIGUMUTI Index </stp>
        <stp>Px_Last</stp>
        <stp>09/01/2015</stp>
        <stp>09/01/2015</stp>
        <stp>[MSCIWorldSectorsPerformance.xlsx]MSCIW!R103C15</stp>
        <stp>Fill=P</stp>
        <stp>Per=cd</stp>
        <tr r="O103" s="1"/>
      </tp>
      <tp>
        <v>114.39</v>
        <stp/>
        <stp>##V3_BDHV12</stp>
        <stp>NMAPMOML Index</stp>
        <stp>Px_Last</stp>
        <stp>07/11/2014</stp>
        <stp>07/11/2014</stp>
        <stp>[MSCIWorldSectorsPerformance.xlsx]Factors!R97C19</stp>
        <tr r="S97" s="7"/>
      </tp>
      <tp>
        <v>114.39</v>
        <stp/>
        <stp>##V3_BDHV12</stp>
        <stp>NMAPMOML Index</stp>
        <stp>Px_Last</stp>
        <stp>07/11/2014</stp>
        <stp>07/11/2014</stp>
        <stp>[MSCIWorldSectorsPerformance.xlsx]Factors!R97C18</stp>
        <tr r="R97" s="7"/>
      </tp>
      <tp>
        <v>117.346</v>
        <stp/>
        <stp>##V3_BDHV12</stp>
        <stp>NMAPPROF Index</stp>
        <stp>Px_Last</stp>
        <stp>09/02/2015</stp>
        <stp>09/02/2015</stp>
        <stp>[MSCIWorldSectorsPerformance.xlsx]Factors!R90C15</stp>
        <tr r="O90" s="7"/>
      </tp>
      <tp>
        <v>113.78400000000001</v>
        <stp/>
        <stp>##V3_BDHV12</stp>
        <stp>NMAPPROF Index</stp>
        <stp>Px_Last</stp>
        <stp>07/02/2014</stp>
        <stp>07/02/2014</stp>
        <stp>[MSCIWorldSectorsPerformance.xlsx]Factors!R90C20</stp>
        <tr r="T90" s="7"/>
      </tp>
      <tp>
        <v>188.96</v>
        <stp/>
        <stp>##V3_BDHV12</stp>
        <stp>NMAARDVS Index</stp>
        <stp>Px_Last</stp>
        <stp>09/01/2015</stp>
        <stp>09/01/2015</stp>
        <stp>[MSCIWorldSectorsPerformance.xlsx]Factors!R58C16</stp>
        <stp>Fill=P</stp>
        <stp>Per=cd</stp>
        <tr r="P58" s="7"/>
      </tp>
      <tp>
        <v>183.14</v>
        <stp/>
        <stp>##V3_BDHV12</stp>
        <stp>NMAAREVL Index</stp>
        <stp>Px_Last</stp>
        <stp>09/01/2015</stp>
        <stp>09/01/2015</stp>
        <stp>[MSCIWorldSectorsPerformance.xlsx]Factors!R59C16</stp>
        <stp>Fill=P</stp>
        <stp>Per=cd</stp>
        <tr r="P59" s="7"/>
      </tp>
      <tp>
        <v>200.41</v>
        <stp/>
        <stp>##V3_BDHV12</stp>
        <stp>NMRAVALS Index</stp>
        <stp>Px_Last</stp>
        <stp>09/01/2015</stp>
        <stp>09/01/2015</stp>
        <stp>[MSCIWorldSectorsPerformance.xlsx]Factors!R12C16</stp>
        <stp>Fill=P</stp>
        <stp>Per=cd</stp>
        <tr r="P12" s="7"/>
      </tp>
      <tp>
        <v>257.44</v>
        <stp/>
        <stp>##V3_BDHV12</stp>
        <stp>NMAARDVL Index</stp>
        <stp>Px_Last</stp>
        <stp>09/01/2015</stp>
        <stp>09/01/2015</stp>
        <stp>[MSCIWorldSectorsPerformance.xlsx]Factors!R57C16</stp>
        <stp>Fill=P</stp>
        <stp>Per=cd</stp>
        <tr r="P57" s="7"/>
      </tp>
      <tp>
        <v>135.62</v>
        <stp/>
        <stp>##V3_BDHV12</stp>
        <stp>NMRAVALL Index</stp>
        <stp>Px_Last</stp>
        <stp>09/01/2015</stp>
        <stp>09/01/2015</stp>
        <stp>[MSCIWorldSectorsPerformance.xlsx]Factors!R11C16</stp>
        <stp>Fill=P</stp>
        <stp>Per=cd</stp>
        <tr r="P11" s="7"/>
      </tp>
      <tp>
        <v>102.87</v>
        <stp/>
        <stp>##V3_BDHV12</stp>
        <stp>NMAPVALS Index</stp>
        <stp>Px_Last</stp>
        <stp>30/01/2015</stp>
        <stp>30/01/2015</stp>
        <stp>[MSCIWorldSectorsPerformance.xlsx]Factors!R96C17</stp>
        <stp>Fill=P</stp>
        <stp>Per=cd</stp>
        <tr r="Q96" s="7"/>
      </tp>
      <tp>
        <v>108.116</v>
        <stp/>
        <stp>##V3_BDHV12</stp>
        <stp>NMAPVALL Index</stp>
        <stp>Px_Last</stp>
        <stp>30/01/2015</stp>
        <stp>30/01/2015</stp>
        <stp>[MSCIWorldSectorsPerformance.xlsx]Factors!R95C17</stp>
        <stp>Fill=P</stp>
        <stp>Per=cd</stp>
        <tr r="Q95" s="7"/>
      </tp>
      <tp>
        <v>97.180999999999997</v>
        <stp/>
        <stp>##V3_BDHV12</stp>
        <stp>NMAPMOMS Index</stp>
        <stp>Px_Last</stp>
        <stp>07/11/2014</stp>
        <stp>07/11/2014</stp>
        <stp>[MSCIWorldSectorsPerformance.xlsx]Factors!R98C19</stp>
        <tr r="S98" s="7"/>
      </tp>
      <tp>
        <v>97.180999999999997</v>
        <stp/>
        <stp>##V3_BDHV12</stp>
        <stp>NMAPMOMS Index</stp>
        <stp>Px_Last</stp>
        <stp>07/11/2014</stp>
        <stp>07/11/2014</stp>
        <stp>[MSCIWorldSectorsPerformance.xlsx]Factors!R98C18</stp>
        <tr r="R98" s="7"/>
      </tp>
      <tp t="e">
        <v>#N/A</v>
        <stp/>
        <stp>##V3_BDHV12</stp>
        <stp xml:space="preserve">MIGUMAR Index </stp>
        <stp>Px_Last</stp>
        <stp>09/02/2015</stp>
        <stp>09/02/2015</stp>
        <stp>[MSCIWorldSectorsPerformance.xlsx]MSCIW!R55C14</stp>
        <tr r="N55" s="1"/>
      </tp>
      <tp t="e">
        <v>#N/A</v>
        <stp/>
        <stp>##V3_BDHV12</stp>
        <stp xml:space="preserve">MIGUMAR Index </stp>
        <stp>Px_Last</stp>
        <stp>08/08/2014</stp>
        <stp>08/08/2014</stp>
        <stp>[MSCIWorldSectorsPerformance.xlsx]MSCIW!R55C17</stp>
        <tr r="Q55" s="1"/>
      </tp>
      <tp t="e">
        <v>#N/A</v>
        <stp/>
        <stp>##V3_BDHV12</stp>
        <stp xml:space="preserve">MIGUBEV Index </stp>
        <stp>Px_Last</stp>
        <stp>07/11/2014</stp>
        <stp>07/11/2014</stp>
        <stp>[MSCIWorldSectorsPerformance.xlsx]MSCIW!R71C16</stp>
        <tr r="P71" s="1"/>
      </tp>
      <tp t="e">
        <v>#N/A</v>
        <stp/>
        <stp>##V3_BDHV12</stp>
        <stp xml:space="preserve">MIGUMED Index </stp>
        <stp>Px_Last</stp>
        <stp>09/02/2015</stp>
        <stp>09/02/2015</stp>
        <stp>[MSCIWorldSectorsPerformance.xlsx]MSCIW!R65C14</stp>
        <tr r="N65" s="1"/>
      </tp>
      <tp t="e">
        <v>#N/A</v>
        <stp/>
        <stp>##V3_BDHV12</stp>
        <stp xml:space="preserve">MIGUMED Index </stp>
        <stp>Px_Last</stp>
        <stp>08/08/2014</stp>
        <stp>08/08/2014</stp>
        <stp>[MSCIWorldSectorsPerformance.xlsx]MSCIW!R65C17</stp>
        <tr r="Q65" s="1"/>
      </tp>
      <tp t="e">
        <v>#N/A</v>
        <stp/>
        <stp>##V3_BDHV12</stp>
        <stp xml:space="preserve">MIGUELEQ Index </stp>
        <stp>Px_Last</stp>
        <stp>09/01/2015</stp>
        <stp>09/01/2015</stp>
        <stp>[MSCIWorldSectorsPerformance.xlsx]MSCIW!R95C15</stp>
        <stp>Fill=P</stp>
        <stp>Per=cd</stp>
        <tr r="O95" s="1"/>
      </tp>
      <tp t="e">
        <v>#N/A</v>
        <stp/>
        <stp>##V3_BDHV12</stp>
        <stp xml:space="preserve">MIGUBUIL Index </stp>
        <stp>Px_Last</stp>
        <stp>06/02/2014</stp>
        <stp>06/02/2014</stp>
        <stp>[MSCIWorldSectorsPerformance.xlsx]MSCIW!R46C18</stp>
        <tr r="R46" s="1"/>
      </tp>
      <tp t="e">
        <v>#N/A</v>
        <stp/>
        <stp>##V3_BDHV12</stp>
        <stp xml:space="preserve">MIGUWTEL Index </stp>
        <stp>Px_Last</stp>
        <stp>07/11/2014</stp>
        <stp>07/11/2014</stp>
        <stp>[MSCIWorldSectorsPerformance.xlsx]MSCIW!R99C16</stp>
        <tr r="P99" s="1"/>
      </tp>
      <tp t="e">
        <v>#N/A</v>
        <stp/>
        <stp>##V3_BDHV12</stp>
        <stp xml:space="preserve">MIGUDTEL Index </stp>
        <stp>Px_Last</stp>
        <stp>07/11/2014</stp>
        <stp>07/11/2014</stp>
        <stp>[MSCIWorldSectorsPerformance.xlsx]MSCIW!R98C16</stp>
        <tr r="P98" s="1"/>
      </tp>
      <tp t="e">
        <v>#N/A</v>
        <stp/>
        <stp>##V3_BDHV12</stp>
        <stp xml:space="preserve">MIGUBTEC Index </stp>
        <stp>Px_Last</stp>
        <stp>07/11/2014</stp>
        <stp>07/11/2014</stp>
        <stp>[MSCIWorldSectorsPerformance.xlsx]MSCIW!R79C16</stp>
        <tr r="P79" s="1"/>
      </tp>
      <tp t="e">
        <v>#N/A</v>
        <stp/>
        <stp>##V3_BDHV12</stp>
        <stp xml:space="preserve">MIGUAUTO Index </stp>
        <stp>Px_Last</stp>
        <stp>06/02/2014</stp>
        <stp>06/02/2014</stp>
        <stp>[MSCIWorldSectorsPerformance.xlsx]MSCIW!R59C18</stp>
        <tr r="R59" s="1"/>
      </tp>
      <tp>
        <v>87.634</v>
        <stp/>
        <stp>##V3_BDHV12</stp>
        <stp>NMJPPROF Index</stp>
        <stp>Px_Last</stp>
        <stp>09/01/2015</stp>
        <stp>09/01/2015</stp>
        <stp>[MSCIWorldSectorsPerformance.xlsx]Factors!R69C16</stp>
        <stp>Fill=P</stp>
        <stp>Per=cd</stp>
        <tr r="P69" s="7"/>
      </tp>
      <tp>
        <v>113.105</v>
        <stp/>
        <stp>##V3_BDHV12</stp>
        <stp>NMAPVALL Index</stp>
        <stp>Px_Last</stp>
        <stp>07/11/2014</stp>
        <stp>07/11/2014</stp>
        <stp>[MSCIWorldSectorsPerformance.xlsx]Factors!R95C18</stp>
        <tr r="R95" s="7"/>
      </tp>
      <tp>
        <v>113.105</v>
        <stp/>
        <stp>##V3_BDHV12</stp>
        <stp>NMAPVALL Index</stp>
        <stp>Px_Last</stp>
        <stp>07/11/2014</stp>
        <stp>07/11/2014</stp>
        <stp>[MSCIWorldSectorsPerformance.xlsx]Factors!R95C19</stp>
        <tr r="S95" s="7"/>
      </tp>
      <tp>
        <v>192.12</v>
        <stp/>
        <stp>##V3_BDHV12</stp>
        <stp>NMRAPB_S Index</stp>
        <stp>Px_Last</stp>
        <stp>07/11/2014</stp>
        <stp>07/11/2014</stp>
        <stp>[MSCIWorldSectorsPerformance.xlsx]Factors!R16C18</stp>
        <tr r="R16" s="7"/>
      </tp>
      <tp>
        <v>192.12</v>
        <stp/>
        <stp>##V3_BDHV12</stp>
        <stp>NMRAPB_S Index</stp>
        <stp>Px_Last</stp>
        <stp>07/11/2014</stp>
        <stp>07/11/2014</stp>
        <stp>[MSCIWorldSectorsPerformance.xlsx]Factors!R16C19</stp>
        <tr r="S16" s="7"/>
      </tp>
      <tp>
        <v>138.97</v>
        <stp/>
        <stp>##V3_BDHV12</stp>
        <stp>NMRAPB_L Index</stp>
        <stp>Px_Last</stp>
        <stp>07/11/2014</stp>
        <stp>07/11/2014</stp>
        <stp>[MSCIWorldSectorsPerformance.xlsx]Factors!R15C18</stp>
        <tr r="R15" s="7"/>
      </tp>
      <tp>
        <v>138.97</v>
        <stp/>
        <stp>##V3_BDHV12</stp>
        <stp>NMRAPB_L Index</stp>
        <stp>Px_Last</stp>
        <stp>07/11/2014</stp>
        <stp>07/11/2014</stp>
        <stp>[MSCIWorldSectorsPerformance.xlsx]Factors!R15C19</stp>
        <tr r="S15" s="7"/>
      </tp>
      <tp>
        <v>105.08199999999999</v>
        <stp/>
        <stp>##V3_BDHV12</stp>
        <stp>NMAPVALU Index</stp>
        <stp>Px_Last</stp>
        <stp>30/01/2015</stp>
        <stp>30/01/2015</stp>
        <stp>[MSCIWorldSectorsPerformance.xlsx]Factors!R88C17</stp>
        <stp>Fill=P</stp>
        <stp>Per=cd</stp>
        <tr r="Q88" s="7"/>
      </tp>
      <tp>
        <v>108.08</v>
        <stp/>
        <stp>##V3_BDHV12</stp>
        <stp>NMAPVALU Index</stp>
        <stp>Px_Last</stp>
        <stp>07/11/2014</stp>
        <stp>07/11/2014</stp>
        <stp>[MSCIWorldSectorsPerformance.xlsx]Factors!R88C19</stp>
        <tr r="S88" s="7"/>
      </tp>
      <tp>
        <v>108.08</v>
        <stp/>
        <stp>##V3_BDHV12</stp>
        <stp>NMAPVALU Index</stp>
        <stp>Px_Last</stp>
        <stp>07/11/2014</stp>
        <stp>07/11/2014</stp>
        <stp>[MSCIWorldSectorsPerformance.xlsx]Factors!R88C18</stp>
        <tr r="R88" s="7"/>
      </tp>
      <tp>
        <v>104.614</v>
        <stp/>
        <stp>##V3_BDHV12</stp>
        <stp>NMAPVALS Index</stp>
        <stp>Px_Last</stp>
        <stp>07/11/2014</stp>
        <stp>07/11/2014</stp>
        <stp>[MSCIWorldSectorsPerformance.xlsx]Factors!R96C18</stp>
        <tr r="R96" s="7"/>
      </tp>
      <tp>
        <v>104.614</v>
        <stp/>
        <stp>##V3_BDHV12</stp>
        <stp>NMAPVALS Index</stp>
        <stp>Px_Last</stp>
        <stp>07/11/2014</stp>
        <stp>07/11/2014</stp>
        <stp>[MSCIWorldSectorsPerformance.xlsx]Factors!R96C19</stp>
        <tr r="S96" s="7"/>
      </tp>
      <tp t="e">
        <v>#N/A</v>
        <stp/>
        <stp>##V3_BDHV12</stp>
        <stp xml:space="preserve">MIGUBEV Index </stp>
        <stp>Px_Last</stp>
        <stp>06/02/2014</stp>
        <stp>06/02/2014</stp>
        <stp>[MSCIWorldSectorsPerformance.xlsx]MSCIW!R71C18</stp>
        <tr r="R71" s="1"/>
      </tp>
      <tp t="e">
        <v>#N/A</v>
        <stp/>
        <stp>##V3_BDHV12</stp>
        <stp xml:space="preserve">MIGUBUIL Index </stp>
        <stp>Px_Last</stp>
        <stp>07/11/2014</stp>
        <stp>07/11/2014</stp>
        <stp>[MSCIWorldSectorsPerformance.xlsx]MSCIW!R46C16</stp>
        <tr r="P46" s="1"/>
      </tp>
      <tp t="e">
        <v>#N/A</v>
        <stp/>
        <stp>##V3_BDHV12</stp>
        <stp xml:space="preserve">MIGUWTEL Index </stp>
        <stp>Px_Last</stp>
        <stp>06/02/2014</stp>
        <stp>06/02/2014</stp>
        <stp>[MSCIWorldSectorsPerformance.xlsx]MSCIW!R99C18</stp>
        <tr r="R99" s="1"/>
      </tp>
      <tp t="e">
        <v>#N/A</v>
        <stp/>
        <stp>##V3_BDHV12</stp>
        <stp xml:space="preserve">MIGUDTEL Index </stp>
        <stp>Px_Last</stp>
        <stp>06/02/2014</stp>
        <stp>06/02/2014</stp>
        <stp>[MSCIWorldSectorsPerformance.xlsx]MSCIW!R98C18</stp>
        <tr r="R98" s="1"/>
      </tp>
      <tp t="e">
        <v>#N/A</v>
        <stp/>
        <stp>##V3_BDHV12</stp>
        <stp xml:space="preserve">MIGUBTEC Index </stp>
        <stp>Px_Last</stp>
        <stp>06/02/2014</stp>
        <stp>06/02/2014</stp>
        <stp>[MSCIWorldSectorsPerformance.xlsx]MSCIW!R79C18</stp>
        <tr r="R79" s="1"/>
      </tp>
      <tp t="e">
        <v>#N/A</v>
        <stp/>
        <stp>##V3_BDHV12</stp>
        <stp xml:space="preserve">MIGUAUTO Index </stp>
        <stp>Px_Last</stp>
        <stp>07/11/2014</stp>
        <stp>07/11/2014</stp>
        <stp>[MSCIWorldSectorsPerformance.xlsx]MSCIW!R59C16</stp>
        <tr r="P59" s="1"/>
      </tp>
      <tp>
        <v>108.124</v>
        <stp/>
        <stp>##V3_BDHV12</stp>
        <stp>NMAPRSKL Index</stp>
        <stp>Px_Last</stp>
        <stp>07/11/2014</stp>
        <stp>07/11/2014</stp>
        <stp>[MSCIWorldSectorsPerformance.xlsx]Factors!R99C18</stp>
        <tr r="R99" s="7"/>
      </tp>
      <tp>
        <v>108.124</v>
        <stp/>
        <stp>##V3_BDHV12</stp>
        <stp>NMAPRSKL Index</stp>
        <stp>Px_Last</stp>
        <stp>07/11/2014</stp>
        <stp>07/11/2014</stp>
        <stp>[MSCIWorldSectorsPerformance.xlsx]Factors!R99C19</stp>
        <tr r="S99" s="7"/>
      </tp>
      <tp>
        <v>118.279</v>
        <stp/>
        <stp>##V3_BDHV12</stp>
        <stp>NMAPPROF Index</stp>
        <stp>Px_Last</stp>
        <stp>30/01/2015</stp>
        <stp>30/01/2015</stp>
        <stp>[MSCIWorldSectorsPerformance.xlsx]Factors!R90C17</stp>
        <stp>Fill=P</stp>
        <stp>Per=cd</stp>
        <tr r="Q90" s="7"/>
      </tp>
      <tp>
        <v>139.79</v>
        <stp/>
        <stp>##V3_BDHV12</stp>
        <stp>NMRAPREL Index</stp>
        <stp>Px_Last</stp>
        <stp>09/01/2015</stp>
        <stp>09/01/2015</stp>
        <stp>[MSCIWorldSectorsPerformance.xlsx]Factors!R13C16</stp>
        <stp>Fill=P</stp>
        <stp>Per=cd</stp>
        <tr r="P13" s="7"/>
      </tp>
      <tp>
        <v>297.76499999999999</v>
        <stp/>
        <stp>##V3_BDHV12</stp>
        <stp>NMJPVSSN Index</stp>
        <stp>Px_Last</stp>
        <stp>09/01/2015</stp>
        <stp>09/01/2015</stp>
        <stp>[MSCIWorldSectorsPerformance.xlsx]Factors!R75C16</stp>
        <stp>Fill=P</stp>
        <stp>Per=cd</stp>
        <tr r="P75" s="7"/>
      </tp>
      <tp>
        <v>168.64</v>
        <stp/>
        <stp>##V3_BDHV12</stp>
        <stp>NMRAPRES Index</stp>
        <stp>Px_Last</stp>
        <stp>09/01/2015</stp>
        <stp>09/01/2015</stp>
        <stp>[MSCIWorldSectorsPerformance.xlsx]Factors!R14C16</stp>
        <stp>Fill=P</stp>
        <stp>Per=cd</stp>
        <tr r="P14" s="7"/>
      </tp>
      <tp>
        <v>179.75</v>
        <stp/>
        <stp>##V3_BDHV12</stp>
        <stp>NMAARSKL Index</stp>
        <stp>Px_Last</stp>
        <stp>09/01/2015</stp>
        <stp>09/01/2015</stp>
        <stp>[MSCIWorldSectorsPerformance.xlsx]Factors!R37C16</stp>
        <stp>Fill=P</stp>
        <stp>Per=cd</stp>
        <tr r="P37" s="7"/>
      </tp>
      <tp>
        <v>191.68</v>
        <stp/>
        <stp>##V3_BDHV12</stp>
        <stp>NMAARSKS Index</stp>
        <stp>Px_Last</stp>
        <stp>07/11/2014</stp>
        <stp>07/11/2014</stp>
        <stp>[MSCIWorldSectorsPerformance.xlsx]Factors!R64C19</stp>
        <tr r="S64" s="7"/>
      </tp>
      <tp>
        <v>191.68</v>
        <stp/>
        <stp>##V3_BDHV12</stp>
        <stp>NMAARSKS Index</stp>
        <stp>Px_Last</stp>
        <stp>07/11/2014</stp>
        <stp>07/11/2014</stp>
        <stp>[MSCIWorldSectorsPerformance.xlsx]Factors!R64C18</stp>
        <tr r="R64" s="7"/>
      </tp>
      <tp>
        <v>207.77</v>
        <stp/>
        <stp>##V3_BDHV12</stp>
        <stp>NMAARSKL Index</stp>
        <stp>Px_Last</stp>
        <stp>07/11/2014</stp>
        <stp>07/11/2014</stp>
        <stp>[MSCIWorldSectorsPerformance.xlsx]Factors!R37C18</stp>
        <tr r="R37" s="7"/>
      </tp>
      <tp>
        <v>207.77</v>
        <stp/>
        <stp>##V3_BDHV12</stp>
        <stp>NMAARSKL Index</stp>
        <stp>Px_Last</stp>
        <stp>07/11/2014</stp>
        <stp>07/11/2014</stp>
        <stp>[MSCIWorldSectorsPerformance.xlsx]Factors!R37C19</stp>
        <tr r="S37" s="7"/>
      </tp>
      <tp>
        <v>207.77</v>
        <stp/>
        <stp>##V3_BDHV12</stp>
        <stp>NMAARSKL Index</stp>
        <stp>Px_Last</stp>
        <stp>07/11/2014</stp>
        <stp>07/11/2014</stp>
        <stp>[MSCIWorldSectorsPerformance.xlsx]Factors!R63C19</stp>
        <tr r="S63" s="7"/>
      </tp>
      <tp>
        <v>207.77</v>
        <stp/>
        <stp>##V3_BDHV12</stp>
        <stp>NMAARSKL Index</stp>
        <stp>Px_Last</stp>
        <stp>07/11/2014</stp>
        <stp>07/11/2014</stp>
        <stp>[MSCIWorldSectorsPerformance.xlsx]Factors!R63C18</stp>
        <tr r="R63" s="7"/>
      </tp>
      <tp>
        <v>172.74100000000001</v>
        <stp/>
        <stp>##V3_BDHV12</stp>
        <stp>NMJPVLSN Index</stp>
        <stp>Px_Last</stp>
        <stp>09/01/2015</stp>
        <stp>09/01/2015</stp>
        <stp>[MSCIWorldSectorsPerformance.xlsx]Factors!R74C16</stp>
        <stp>Fill=P</stp>
        <stp>Per=cd</stp>
        <tr r="P74" s="7"/>
      </tp>
      <tp>
        <v>182.65</v>
        <stp/>
        <stp>##V3_BDHV12</stp>
        <stp>NMAAROEL Index</stp>
        <stp>Px_Last</stp>
        <stp>09/01/2015</stp>
        <stp>09/01/2015</stp>
        <stp>[MSCIWorldSectorsPerformance.xlsx]Factors!R36C16</stp>
        <stp>Fill=P</stp>
        <stp>Per=cd</stp>
        <tr r="P36" s="7"/>
      </tp>
      <tp>
        <v>257.44</v>
        <stp/>
        <stp>##V3_BDHV12</stp>
        <stp>NMAARDVL Index</stp>
        <stp>Px_Last</stp>
        <stp>09/01/2015</stp>
        <stp>09/01/2015</stp>
        <stp>[MSCIWorldSectorsPerformance.xlsx]Factors!R34C16</stp>
        <stp>Fill=P</stp>
        <stp>Per=cd</stp>
        <tr r="P34" s="7"/>
      </tp>
      <tp>
        <v>183.14</v>
        <stp/>
        <stp>##V3_BDHV12</stp>
        <stp>NMAAREVL Index</stp>
        <stp>Px_Last</stp>
        <stp>09/01/2015</stp>
        <stp>09/01/2015</stp>
        <stp>[MSCIWorldSectorsPerformance.xlsx]Factors!R35C16</stp>
        <stp>Fill=P</stp>
        <stp>Per=cd</stp>
        <tr r="P35" s="7"/>
      </tp>
      <tp>
        <v>137.47</v>
        <stp/>
        <stp>##V3_BDHV12</stp>
        <stp>NMRAPB_L Index</stp>
        <stp>Px_Last</stp>
        <stp>09/01/2015</stp>
        <stp>09/01/2015</stp>
        <stp>[MSCIWorldSectorsPerformance.xlsx]Factors!R15C16</stp>
        <stp>Fill=P</stp>
        <stp>Per=cd</stp>
        <tr r="P15" s="7"/>
      </tp>
      <tp>
        <v>201.29</v>
        <stp/>
        <stp>##V3_BDHV12</stp>
        <stp>NMRAPB_S Index</stp>
        <stp>Px_Last</stp>
        <stp>09/01/2015</stp>
        <stp>09/01/2015</stp>
        <stp>[MSCIWorldSectorsPerformance.xlsx]Factors!R16C16</stp>
        <stp>Fill=P</stp>
        <stp>Per=cd</stp>
        <tr r="P16" s="7"/>
      </tp>
      <tp t="e">
        <v>#N/A</v>
        <stp/>
        <stp>##V3_BDHV12</stp>
        <stp xml:space="preserve">MIGUDIS Index </stp>
        <stp>Px_Last</stp>
        <stp>07/11/2014</stp>
        <stp>07/11/2014</stp>
        <stp>[MSCIWorldSectorsPerformance.xlsx]MSCIW!R66C16</stp>
        <tr r="P66" s="1"/>
      </tp>
      <tp t="e">
        <v>#N/A</v>
        <stp/>
        <stp>##V3_BDHV12</stp>
        <stp xml:space="preserve">MIGUTRIF Index </stp>
        <stp>Px_Last</stp>
        <stp>07/11/2014</stp>
        <stp>07/11/2014</stp>
        <stp>[MSCIWorldSectorsPerformance.xlsx]MSCIW!R57C16</stp>
        <tr r="P57" s="1"/>
      </tp>
      <tp t="e">
        <v>#N/A</v>
        <stp/>
        <stp>##V3_BDHV12</stp>
        <stp xml:space="preserve">MIGUISOF Index </stp>
        <stp>Px_Last</stp>
        <stp>06/02/2014</stp>
        <stp>06/02/2014</stp>
        <stp>[MSCIWorldSectorsPerformance.xlsx]MSCIW!R90C18</stp>
        <tr r="R90" s="1"/>
      </tp>
      <tp t="e">
        <v>#N/A</v>
        <stp/>
        <stp>##V3_BDHV12</stp>
        <stp xml:space="preserve">MIGURRAI Index </stp>
        <stp>Px_Last</stp>
        <stp>07/11/2014</stp>
        <stp>07/11/2014</stp>
        <stp>[MSCIWorldSectorsPerformance.xlsx]MSCIW!R56C16</stp>
        <tr r="P56" s="1"/>
      </tp>
      <tp>
        <v>1</v>
        <stp/>
        <stp>##V3_BDPV12</stp>
        <stp>F3PAPR Index</stp>
        <stp>Count_INDEX_MEMBERS</stp>
        <stp>[MSCIWorldSectorsPerformance.xlsx]NMX!R39C9</stp>
        <tr r="I39" s="2"/>
      </tp>
      <tp t="e">
        <v>#N/A</v>
        <stp/>
        <stp>##V3_BDHV12</stp>
        <stp xml:space="preserve">MIGUSRET Index </stp>
        <stp>Px_Last</stp>
        <stp>07/11/2014</stp>
        <stp>07/11/2014</stp>
        <stp>[MSCIWorldSectorsPerformance.xlsx]MSCIW!R69C16</stp>
        <tr r="P69" s="1"/>
      </tp>
      <tp t="e">
        <v>#N/A</v>
        <stp/>
        <stp>##V3_BDHV12</stp>
        <stp xml:space="preserve">MIGUMRET Index </stp>
        <stp>Px_Last</stp>
        <stp>07/11/2014</stp>
        <stp>07/11/2014</stp>
        <stp>[MSCIWorldSectorsPerformance.xlsx]MSCIW!R68C16</stp>
        <tr r="P68" s="1"/>
      </tp>
      <tp t="e">
        <v>#N/A</v>
        <stp/>
        <stp>##V3_BDHV12</stp>
        <stp xml:space="preserve">MIGUCSER Index </stp>
        <stp>Px_Last</stp>
        <stp>06/02/2014</stp>
        <stp>06/02/2014</stp>
        <stp>[MSCIWorldSectorsPerformance.xlsx]MSCIW!R52C18</stp>
        <tr r="R52" s="1"/>
      </tp>
      <tp t="e">
        <v>#N/A</v>
        <stp/>
        <stp>##V3_BDHV12</stp>
        <stp xml:space="preserve">MIGUTRDI Index </stp>
        <stp>Px_Last</stp>
        <stp>07/11/2014</stp>
        <stp>07/11/2014</stp>
        <stp>[MSCIWorldSectorsPerformance.xlsx]MSCIW!R51C16</stp>
        <tr r="P51" s="1"/>
      </tp>
      <tp t="e">
        <v>#N/A</v>
        <stp/>
        <stp>##V3_BDHV12</stp>
        <stp xml:space="preserve">MICULSTS Index </stp>
        <stp>Px_Last</stp>
        <stp>06/02/2014</stp>
        <stp>06/02/2014</stp>
        <stp>[MSCIWorldSectorsPerformance.xlsx]MSCIW!R81C18</stp>
        <tr r="R81" s="1"/>
      </tp>
      <tp>
        <v>214.03200000000001</v>
        <stp/>
        <stp>##V3_BDHV12</stp>
        <stp>NMJPPSSN Index</stp>
        <stp>Px_Last</stp>
        <stp>30/01/2015</stp>
        <stp>30/01/2015</stp>
        <stp>[MSCIWorldSectorsPerformance.xlsx]Factors!R81C17</stp>
        <stp>Fill=P</stp>
        <stp>Per=cd</stp>
        <tr r="Q81" s="7"/>
      </tp>
      <tp>
        <v>169.065</v>
        <stp/>
        <stp>##V3_BDHV12</stp>
        <stp>NMJPPLSN Index</stp>
        <stp>Px_Last</stp>
        <stp>30/01/2015</stp>
        <stp>30/01/2015</stp>
        <stp>[MSCIWorldSectorsPerformance.xlsx]Factors!R80C17</stp>
        <stp>Fill=P</stp>
        <stp>Per=cd</stp>
        <tr r="Q80" s="7"/>
      </tp>
      <tp>
        <v>86.302000000000007</v>
        <stp/>
        <stp>##V3_BDHV12</stp>
        <stp>NMJPVALU Index</stp>
        <stp>Px_Last</stp>
        <stp>09/01/2015</stp>
        <stp>09/01/2015</stp>
        <stp>[MSCIWorldSectorsPerformance.xlsx]Factors!R67C16</stp>
        <stp>Fill=P</stp>
        <stp>Per=cd</stp>
        <tr r="P67" s="7"/>
      </tp>
      <tp t="e">
        <v>#N/A</v>
        <stp/>
        <stp>##V3_BDHV12</stp>
        <stp xml:space="preserve">MIGUDIS Index </stp>
        <stp>Px_Last</stp>
        <stp>06/02/2014</stp>
        <stp>06/02/2014</stp>
        <stp>[MSCIWorldSectorsPerformance.xlsx]MSCIW!R66C18</stp>
        <tr r="R66" s="1"/>
      </tp>
      <tp t="e">
        <v>#N/A</v>
        <stp/>
        <stp>##V3_BDHV12</stp>
        <stp xml:space="preserve">MIGUIUTI Index </stp>
        <stp>Px_Last</stp>
        <stp>09/01/2015</stp>
        <stp>09/01/2015</stp>
        <stp>[MSCIWorldSectorsPerformance.xlsx]MSCIW!R104C15</stp>
        <stp>Fill=P</stp>
        <stp>Per=cd</stp>
        <tr r="O104" s="1"/>
      </tp>
      <tp t="e">
        <v>#N/A</v>
        <stp/>
        <stp>##V3_BDHV12</stp>
        <stp xml:space="preserve">MIGUTRIF Index </stp>
        <stp>Px_Last</stp>
        <stp>06/02/2014</stp>
        <stp>06/02/2014</stp>
        <stp>[MSCIWorldSectorsPerformance.xlsx]MSCIW!R57C18</stp>
        <tr r="R57" s="1"/>
      </tp>
      <tp t="e">
        <v>#N/A</v>
        <stp/>
        <stp>##V3_BDHV12</stp>
        <stp xml:space="preserve">MIGUISOF Index </stp>
        <stp>Px_Last</stp>
        <stp>07/11/2014</stp>
        <stp>07/11/2014</stp>
        <stp>[MSCIWorldSectorsPerformance.xlsx]MSCIW!R90C16</stp>
        <tr r="P90" s="1"/>
      </tp>
      <tp t="e">
        <v>#N/A</v>
        <stp/>
        <stp>##V3_BDHV12</stp>
        <stp xml:space="preserve">MIGURRAI Index </stp>
        <stp>Px_Last</stp>
        <stp>06/02/2014</stp>
        <stp>06/02/2014</stp>
        <stp>[MSCIWorldSectorsPerformance.xlsx]MSCIW!R56C18</stp>
        <tr r="R56" s="1"/>
      </tp>
      <tp t="e">
        <v>#N/A</v>
        <stp/>
        <stp>##V3_BDHV12</stp>
        <stp xml:space="preserve">MIGUCSER Index </stp>
        <stp>Px_Last</stp>
        <stp>07/11/2014</stp>
        <stp>07/11/2014</stp>
        <stp>[MSCIWorldSectorsPerformance.xlsx]MSCIW!R52C16</stp>
        <tr r="P52" s="1"/>
      </tp>
      <tp t="e">
        <v>#N/A</v>
        <stp/>
        <stp>##V3_BDHV12</stp>
        <stp xml:space="preserve">MIGUTRDI Index </stp>
        <stp>Px_Last</stp>
        <stp>06/02/2014</stp>
        <stp>06/02/2014</stp>
        <stp>[MSCIWorldSectorsPerformance.xlsx]MSCIW!R51C18</stp>
        <tr r="R51" s="1"/>
      </tp>
      <tp t="e">
        <v>#N/A</v>
        <stp/>
        <stp>##V3_BDHV12</stp>
        <stp xml:space="preserve">MIGUSRET Index </stp>
        <stp>Px_Last</stp>
        <stp>06/02/2014</stp>
        <stp>06/02/2014</stp>
        <stp>[MSCIWorldSectorsPerformance.xlsx]MSCIW!R69C18</stp>
        <tr r="R69" s="1"/>
      </tp>
      <tp t="e">
        <v>#N/A</v>
        <stp/>
        <stp>##V3_BDHV12</stp>
        <stp xml:space="preserve">MIGUMRET Index </stp>
        <stp>Px_Last</stp>
        <stp>06/02/2014</stp>
        <stp>06/02/2014</stp>
        <stp>[MSCIWorldSectorsPerformance.xlsx]MSCIW!R68C18</stp>
        <tr r="R68" s="1"/>
      </tp>
      <tp t="e">
        <v>#N/A</v>
        <stp/>
        <stp>##V3_BDHV12</stp>
        <stp xml:space="preserve">MICULSTS Index </stp>
        <stp>Px_Last</stp>
        <stp>07/11/2014</stp>
        <stp>07/11/2014</stp>
        <stp>[MSCIWorldSectorsPerformance.xlsx]MSCIW!R81C16</stp>
        <tr r="P81" s="1"/>
      </tp>
      <tp>
        <v>99.936999999999998</v>
        <stp/>
        <stp>##V3_BDHV12</stp>
        <stp>NMAPRSKL Index</stp>
        <stp>Px_Last</stp>
        <stp>30/01/2015</stp>
        <stp>30/01/2015</stp>
        <stp>[MSCIWorldSectorsPerformance.xlsx]Factors!R99C17</stp>
        <stp>Fill=P</stp>
        <stp>Per=cd</stp>
        <tr r="Q99" s="7"/>
      </tp>
      <tp>
        <v>102.598</v>
        <stp/>
        <stp>##V3_BDHV12</stp>
        <stp>NMAPRSKL Index</stp>
        <stp>Px_Last</stp>
        <stp>07/02/2014</stp>
        <stp>07/02/2014</stp>
        <stp>[MSCIWorldSectorsPerformance.xlsx]Factors!R99C20</stp>
        <tr r="T99" s="7"/>
      </tp>
      <tp>
        <v>197.44</v>
        <stp/>
        <stp>##V3_BDHV12</stp>
        <stp>NMAARSKS Index</stp>
        <stp>Px_Last</stp>
        <stp>09/02/2015</stp>
        <stp>09/02/2015</stp>
        <stp>[MSCIWorldSectorsPerformance.xlsx]Factors!R64C15</stp>
        <tr r="O64" s="7"/>
      </tp>
      <tp>
        <v>173.965</v>
        <stp/>
        <stp>##V3_BDHV12</stp>
        <stp>NMJPSSSN Index</stp>
        <stp>Px_Last</stp>
        <stp>30/01/2015</stp>
        <stp>30/01/2015</stp>
        <stp>[MSCIWorldSectorsPerformance.xlsx]Factors!R85C17</stp>
        <stp>Fill=P</stp>
        <stp>Per=cd</stp>
        <tr r="Q85" s="7"/>
      </tp>
      <tp>
        <v>100.384</v>
        <stp/>
        <stp>##V3_BDHV12</stp>
        <stp>NMAPRSKL Index</stp>
        <stp>Px_Last</stp>
        <stp>09/02/2015</stp>
        <stp>09/02/2015</stp>
        <stp>[MSCIWorldSectorsPerformance.xlsx]Factors!R99C15</stp>
        <tr r="O99" s="7"/>
      </tp>
      <tp>
        <v>173.86</v>
        <stp/>
        <stp>##V3_BDHV12</stp>
        <stp>NMAARSKS Index</stp>
        <stp>Px_Last</stp>
        <stp>07/02/2014</stp>
        <stp>07/02/2014</stp>
        <stp>[MSCIWorldSectorsPerformance.xlsx]Factors!R64C20</stp>
        <tr r="T64" s="7"/>
      </tp>
      <tp>
        <v>197.98</v>
        <stp/>
        <stp>##V3_BDHV12</stp>
        <stp>NMAARSKL Index</stp>
        <stp>Px_Last</stp>
        <stp>07/02/2014</stp>
        <stp>07/02/2014</stp>
        <stp>[MSCIWorldSectorsPerformance.xlsx]Factors!R37C20</stp>
        <tr r="T37" s="7"/>
      </tp>
      <tp>
        <v>197.98</v>
        <stp/>
        <stp>##V3_BDHV12</stp>
        <stp>NMAARSKL Index</stp>
        <stp>Px_Last</stp>
        <stp>07/02/2014</stp>
        <stp>07/02/2014</stp>
        <stp>[MSCIWorldSectorsPerformance.xlsx]Factors!R63C20</stp>
        <tr r="T63" s="7"/>
      </tp>
      <tp>
        <v>180.642</v>
        <stp/>
        <stp>##V3_BDHV12</stp>
        <stp>NMJPSLSN Index</stp>
        <stp>Px_Last</stp>
        <stp>30/01/2015</stp>
        <stp>30/01/2015</stp>
        <stp>[MSCIWorldSectorsPerformance.xlsx]Factors!R84C17</stp>
        <stp>Fill=P</stp>
        <stp>Per=cd</stp>
        <tr r="Q84" s="7"/>
      </tp>
      <tp>
        <v>94.561000000000007</v>
        <stp/>
        <stp>##V3_BDHV12</stp>
        <stp>NMAPRISK Index</stp>
        <stp>Px_Last</stp>
        <stp>30/01/2015</stp>
        <stp>30/01/2015</stp>
        <stp>[MSCIWorldSectorsPerformance.xlsx]Factors!R91C17</stp>
        <stp>Fill=P</stp>
        <stp>Per=cd</stp>
        <tr r="Q91" s="7"/>
      </tp>
      <tp>
        <v>193.38</v>
        <stp/>
        <stp>##V3_BDHV12</stp>
        <stp>NMAARSKL Index</stp>
        <stp>Px_Last</stp>
        <stp>09/02/2015</stp>
        <stp>09/02/2015</stp>
        <stp>[MSCIWorldSectorsPerformance.xlsx]Factors!R37C15</stp>
        <tr r="O37" s="7"/>
      </tp>
      <tp>
        <v>193.38</v>
        <stp/>
        <stp>##V3_BDHV12</stp>
        <stp>NMAARSKL Index</stp>
        <stp>Px_Last</stp>
        <stp>09/02/2015</stp>
        <stp>09/02/2015</stp>
        <stp>[MSCIWorldSectorsPerformance.xlsx]Factors!R63C15</stp>
        <tr r="O63" s="7"/>
      </tp>
      <tp t="e">
        <v>#N/A</v>
        <stp/>
        <stp>##V3_BDHV12</stp>
        <stp xml:space="preserve">MIGUCMKT Index </stp>
        <stp>Px_Last</stp>
        <stp>09/01/2015</stp>
        <stp>09/01/2015</stp>
        <stp>[MSCIWorldSectorsPerformance.xlsx]MSCIW!R86C15</stp>
        <stp>Fill=P</stp>
        <stp>Per=cd</stp>
        <tr r="O86" s="1"/>
      </tp>
      <tp t="e">
        <v>#N/A</v>
        <stp/>
        <stp>##V3_BDHV12</stp>
        <stp xml:space="preserve">MIGUCEQU Index </stp>
        <stp>Px_Last</stp>
        <stp>09/01/2015</stp>
        <stp>09/01/2015</stp>
        <stp>[MSCIWorldSectorsPerformance.xlsx]MSCIW!R93C15</stp>
        <stp>Fill=P</stp>
        <stp>Per=cd</stp>
        <tr r="O93" s="1"/>
      </tp>
      <tp t="e">
        <v>#N/A</v>
        <stp/>
        <stp>##V3_BDHV12</stp>
        <stp xml:space="preserve">MIGUREIT Index </stp>
        <stp>Px_Last</stp>
        <stp>09/01/2015</stp>
        <stp>09/01/2015</stp>
        <stp>[MSCIWorldSectorsPerformance.xlsx]MSCIW!R88C15</stp>
        <stp>Fill=P</stp>
        <stp>Per=cd</stp>
        <tr r="O88" s="1"/>
      </tp>
      <tp t="e">
        <v>#N/A</v>
        <stp/>
        <stp>##V3_BDHV12</stp>
        <stp xml:space="preserve">MIGUPHA Index </stp>
        <stp>Px_Last</stp>
        <stp>09/01/2015</stp>
        <stp>09/01/2015</stp>
        <stp>[MSCIWorldSectorsPerformance.xlsx]MSCIW!R80C15</stp>
        <stp>Fill=P</stp>
        <stp>Per=cd</stp>
        <tr r="O80" s="1"/>
      </tp>
      <tp t="e">
        <v>#N/A</v>
        <stp/>
        <stp>##V3_BDHV12</stp>
        <stp xml:space="preserve">MIGUCPAK Index </stp>
        <stp>Px_Last</stp>
        <stp>07/11/2014</stp>
        <stp>07/11/2014</stp>
        <stp>[MSCIWorldSectorsPerformance.xlsx]MSCIW!R42C16</stp>
        <tr r="P42" s="1"/>
      </tp>
      <tp t="e">
        <v>#N/A</v>
        <stp/>
        <stp>##V3_BDHV12</stp>
        <stp xml:space="preserve">MIGUCPER Index </stp>
        <stp>Px_Last</stp>
        <stp>07/11/2014</stp>
        <stp>07/11/2014</stp>
        <stp>[MSCIWorldSectorsPerformance.xlsx]MSCIW!R94C16</stp>
        <tr r="P94" s="1"/>
      </tp>
      <tp t="e">
        <v>#N/A</v>
        <stp/>
        <stp>##V3_BDHV12</stp>
        <stp xml:space="preserve">MIGUPPRO Index </stp>
        <stp>Px_Last</stp>
        <stp>07/11/2014</stp>
        <stp>07/11/2014</stp>
        <stp>[MSCIWorldSectorsPerformance.xlsx]MSCIW!R75C16</stp>
        <tr r="P75" s="1"/>
      </tp>
      <tp t="e">
        <v>#N/A</v>
        <stp/>
        <stp>##V3_BDHV12</stp>
        <stp xml:space="preserve">MIGUHPRO Index </stp>
        <stp>Px_Last</stp>
        <stp>07/11/2014</stp>
        <stp>07/11/2014</stp>
        <stp>[MSCIWorldSectorsPerformance.xlsx]MSCIW!R74C16</stp>
        <tr r="P74" s="1"/>
      </tp>
      <tp t="e">
        <v>#N/A</v>
        <stp/>
        <stp>##V3_BDHV12</stp>
        <stp xml:space="preserve">MIGUFPRO Index </stp>
        <stp>Px_Last</stp>
        <stp>07/11/2014</stp>
        <stp>07/11/2014</stp>
        <stp>[MSCIWorldSectorsPerformance.xlsx]MSCIW!R72C16</stp>
        <tr r="P72" s="1"/>
      </tp>
      <tp>
        <v>175.81800000000001</v>
        <stp/>
        <stp>##V3_BDHV12</stp>
        <stp>NMJPRSSN Index</stp>
        <stp>Px_Last</stp>
        <stp>30/01/2015</stp>
        <stp>30/01/2015</stp>
        <stp>[MSCIWorldSectorsPerformance.xlsx]Factors!R83C17</stp>
        <stp>Fill=P</stp>
        <stp>Per=cd</stp>
        <tr r="Q83" s="7"/>
      </tp>
      <tp>
        <v>99.498000000000005</v>
        <stp/>
        <stp>##V3_BDHV12</stp>
        <stp>NMAPSIZE Index</stp>
        <stp>Px_Last</stp>
        <stp>30/01/2015</stp>
        <stp>30/01/2015</stp>
        <stp>[MSCIWorldSectorsPerformance.xlsx]Factors!R93C17</stp>
        <stp>Fill=P</stp>
        <stp>Per=cd</stp>
        <tr r="Q93" s="7"/>
      </tp>
      <tp>
        <v>200.19900000000001</v>
        <stp/>
        <stp>##V3_BDHV12</stp>
        <stp>NMJPRLSN Index</stp>
        <stp>Px_Last</stp>
        <stp>30/01/2015</stp>
        <stp>30/01/2015</stp>
        <stp>[MSCIWorldSectorsPerformance.xlsx]Factors!R82C17</stp>
        <stp>Fill=P</stp>
        <stp>Per=cd</stp>
        <tr r="Q82" s="7"/>
      </tp>
      <tp>
        <v>6</v>
        <stp/>
        <stp>##V3_BDPV12</stp>
        <stp>F3ENGN Index</stp>
        <stp>Count_INDEX_MEMBERS</stp>
        <stp>[MSCIWorldSectorsPerformance.xlsx]NMX!R8C9</stp>
        <tr r="I8" s="2"/>
      </tp>
      <tp>
        <v>104.05500000000001</v>
        <stp/>
        <stp>##V3_BDHV12</stp>
        <stp>NMAPQULL Index</stp>
        <stp>Px_Last</stp>
        <stp>09/02/2015</stp>
        <stp>09/02/2015</stp>
        <stp>[MSCIWorldSectorsPerformance.xlsx]Factors!R107C15</stp>
        <tr r="O107" s="7"/>
      </tp>
      <tp>
        <v>99.456000000000003</v>
        <stp/>
        <stp>##V3_BDHV12</stp>
        <stp>NMAPSZEL Index</stp>
        <stp>Px_Last</stp>
        <stp>09/02/2015</stp>
        <stp>09/02/2015</stp>
        <stp>[MSCIWorldSectorsPerformance.xlsx]Factors!R105C15</stp>
        <tr r="O105" s="7"/>
      </tp>
      <tp>
        <v>102.004</v>
        <stp/>
        <stp>##V3_BDHV12</stp>
        <stp>NMAPLVRL Index</stp>
        <stp>Px_Last</stp>
        <stp>09/02/2015</stp>
        <stp>09/02/2015</stp>
        <stp>[MSCIWorldSectorsPerformance.xlsx]Factors!R101C15</stp>
        <tr r="O101" s="7"/>
      </tp>
      <tp>
        <v>102.571</v>
        <stp/>
        <stp>##V3_BDHV12</stp>
        <stp>NMAPGRWL Index</stp>
        <stp>Px_Last</stp>
        <stp>09/02/2015</stp>
        <stp>09/02/2015</stp>
        <stp>[MSCIWorldSectorsPerformance.xlsx]Factors!R103C15</stp>
        <tr r="O103" s="7"/>
      </tp>
      <tp t="e">
        <v>#N/A</v>
        <stp/>
        <stp>##V3_BDHV12</stp>
        <stp xml:space="preserve">MICUHCT Index </stp>
        <stp>Px_Last</stp>
        <stp>09/02/2015</stp>
        <stp>09/02/2015</stp>
        <stp>[MSCIWorldSectorsPerformance.xlsx]MSCIW!R78C14</stp>
        <tr r="N78" s="1"/>
      </tp>
      <tp t="e">
        <v>#N/A</v>
        <stp/>
        <stp>##V3_BDHV12</stp>
        <stp xml:space="preserve">MICUHCT Index </stp>
        <stp>Px_Last</stp>
        <stp>08/08/2014</stp>
        <stp>08/08/2014</stp>
        <stp>[MSCIWorldSectorsPerformance.xlsx]MSCIW!R78C17</stp>
        <tr r="Q78" s="1"/>
      </tp>
      <tp t="e">
        <v>#N/A</v>
        <stp/>
        <stp>##V3_BDHV12</stp>
        <stp xml:space="preserve">MIGUINSU Index </stp>
        <stp>Px_Last</stp>
        <stp>09/01/2015</stp>
        <stp>09/01/2015</stp>
        <stp>[MSCIWorldSectorsPerformance.xlsx]MSCIW!R87C15</stp>
        <stp>Fill=P</stp>
        <stp>Per=cd</stp>
        <tr r="O87" s="1"/>
      </tp>
      <tp t="e">
        <v>#N/A</v>
        <stp/>
        <stp>##V3_BDHV12</stp>
        <stp xml:space="preserve">MXWO0EN Index </stp>
        <stp>Px_Last</stp>
        <stp>09/01/2015</stp>
        <stp>09/01/2015</stp>
        <stp>[MSCIWorldSectorsPerformance.xlsx]MSCIW!R6C15</stp>
        <stp>Fill=P</stp>
        <stp>Per=cd</stp>
        <tr r="O6" s="1"/>
      </tp>
      <tp t="e">
        <v>#N/A</v>
        <stp/>
        <stp>##V3_BDHV12</stp>
        <stp xml:space="preserve">MIGUSOFT Index </stp>
        <stp>Px_Last</stp>
        <stp>09/01/2015</stp>
        <stp>09/01/2015</stp>
        <stp>[MSCIWorldSectorsPerformance.xlsx]MSCIW!R92C15</stp>
        <stp>Fill=P</stp>
        <stp>Per=cd</stp>
        <tr r="O92" s="1"/>
      </tp>
      <tp t="e">
        <v>#N/A</v>
        <stp/>
        <stp>##V3_BDHV12</stp>
        <stp xml:space="preserve">MIGUCPAK Index </stp>
        <stp>Px_Last</stp>
        <stp>06/02/2014</stp>
        <stp>06/02/2014</stp>
        <stp>[MSCIWorldSectorsPerformance.xlsx]MSCIW!R42C18</stp>
        <tr r="R42" s="1"/>
      </tp>
      <tp t="e">
        <v>#N/A</v>
        <stp/>
        <stp>##V3_BDHV12</stp>
        <stp xml:space="preserve">MIGUCPER Index </stp>
        <stp>Px_Last</stp>
        <stp>06/02/2014</stp>
        <stp>06/02/2014</stp>
        <stp>[MSCIWorldSectorsPerformance.xlsx]MSCIW!R94C18</stp>
        <tr r="R94" s="1"/>
      </tp>
      <tp t="e">
        <v>#N/A</v>
        <stp/>
        <stp>##V3_BDHV12</stp>
        <stp xml:space="preserve">MIGUPPRO Index </stp>
        <stp>Px_Last</stp>
        <stp>06/02/2014</stp>
        <stp>06/02/2014</stp>
        <stp>[MSCIWorldSectorsPerformance.xlsx]MSCIW!R75C18</stp>
        <tr r="R75" s="1"/>
      </tp>
      <tp t="e">
        <v>#N/A</v>
        <stp/>
        <stp>##V3_BDHV12</stp>
        <stp xml:space="preserve">MIGUHPRO Index </stp>
        <stp>Px_Last</stp>
        <stp>06/02/2014</stp>
        <stp>06/02/2014</stp>
        <stp>[MSCIWorldSectorsPerformance.xlsx]MSCIW!R74C18</stp>
        <tr r="R74" s="1"/>
      </tp>
      <tp t="e">
        <v>#N/A</v>
        <stp/>
        <stp>##V3_BDHV12</stp>
        <stp xml:space="preserve">MIGUFPRO Index </stp>
        <stp>Px_Last</stp>
        <stp>06/02/2014</stp>
        <stp>06/02/2014</stp>
        <stp>[MSCIWorldSectorsPerformance.xlsx]MSCIW!R72C18</stp>
        <tr r="R7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volatileDependencies" Target="volatileDependencie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API\dde\blph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API\dde\Bl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lpToday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l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4"/>
  <sheetViews>
    <sheetView workbookViewId="0">
      <pane ySplit="3" topLeftCell="A4" activePane="bottomLeft" state="frozen"/>
      <selection pane="bottomLeft" activeCell="C13" sqref="C13"/>
    </sheetView>
  </sheetViews>
  <sheetFormatPr defaultRowHeight="12.75" x14ac:dyDescent="0.2"/>
  <cols>
    <col min="2" max="2" width="17" bestFit="1" customWidth="1"/>
    <col min="3" max="3" width="23.140625" customWidth="1"/>
    <col min="4" max="4" width="13.140625" customWidth="1"/>
    <col min="9" max="9" width="9.140625" hidden="1" customWidth="1"/>
    <col min="10" max="10" width="10.28515625" hidden="1" customWidth="1"/>
    <col min="11" max="12" width="9.140625" hidden="1" customWidth="1"/>
    <col min="14" max="14" width="15.7109375" customWidth="1"/>
    <col min="15" max="15" width="13.85546875" customWidth="1"/>
    <col min="16" max="17" width="14.7109375" bestFit="1" customWidth="1"/>
    <col min="18" max="18" width="14.42578125" bestFit="1" customWidth="1"/>
  </cols>
  <sheetData>
    <row r="1" spans="1:18" x14ac:dyDescent="0.2">
      <c r="I1" t="s">
        <v>147</v>
      </c>
      <c r="N1" s="2">
        <v>0</v>
      </c>
      <c r="O1" s="2">
        <v>0</v>
      </c>
      <c r="P1" s="2">
        <v>-1</v>
      </c>
      <c r="Q1" s="2">
        <v>-1</v>
      </c>
      <c r="R1" s="2">
        <v>-2</v>
      </c>
    </row>
    <row r="2" spans="1:18" x14ac:dyDescent="0.2">
      <c r="C2" s="29">
        <f>N2</f>
        <v>42044</v>
      </c>
      <c r="N2" s="1">
        <f>WORKDAY([1]!BlpToday(),-1+N1)</f>
        <v>42044</v>
      </c>
      <c r="O2" s="1">
        <f>WORKDAY(EDATE(N2,-1),O1)</f>
        <v>42013</v>
      </c>
      <c r="P2" s="1">
        <f>WORKDAY(EDATE(N2,-3),P1)</f>
        <v>41950</v>
      </c>
      <c r="Q2" s="1">
        <f>WORKDAY(EDATE(N2,-6),Q1)</f>
        <v>41859</v>
      </c>
      <c r="R2" s="1">
        <f>WORKDAY(EDATE(N2,-12),R1)</f>
        <v>41676</v>
      </c>
    </row>
    <row r="3" spans="1:18" x14ac:dyDescent="0.2">
      <c r="B3" s="4" t="s">
        <v>230</v>
      </c>
      <c r="C3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5" t="s">
        <v>148</v>
      </c>
      <c r="I3" s="6" t="s">
        <v>146</v>
      </c>
      <c r="J3" s="10" t="s">
        <v>149</v>
      </c>
      <c r="K3" s="10" t="s">
        <v>150</v>
      </c>
      <c r="L3" s="10" t="s">
        <v>151</v>
      </c>
      <c r="M3" s="10" t="s">
        <v>152</v>
      </c>
      <c r="N3" s="4"/>
      <c r="O3" s="4"/>
      <c r="P3" s="4"/>
      <c r="Q3" s="4"/>
      <c r="R3" s="4"/>
    </row>
    <row r="4" spans="1:18" x14ac:dyDescent="0.2">
      <c r="A4" t="s">
        <v>231</v>
      </c>
      <c r="B4" t="s">
        <v>1</v>
      </c>
      <c r="C4" t="str">
        <f>[2]!blp(B4,C$3)</f>
        <v>MSCI WORLD/MATERIAL</v>
      </c>
      <c r="D4" s="3" t="e">
        <f t="shared" ref="D4:D35" si="0">$N4/O4-1</f>
        <v>#N/A</v>
      </c>
      <c r="E4" s="3" t="e">
        <f t="shared" ref="E4:E35" si="1">$N4/P4-1</f>
        <v>#N/A</v>
      </c>
      <c r="F4" s="3" t="e">
        <f t="shared" ref="F4:F35" si="2">$N4/Q4-1</f>
        <v>#N/A</v>
      </c>
      <c r="G4" s="3" t="e">
        <f t="shared" ref="G4:G35" si="3">$N4/R4-1</f>
        <v>#N/A</v>
      </c>
      <c r="H4" s="3" t="e">
        <f t="shared" ref="H4:H37" si="4">IF($I4&lt;3,"",$O4/R4-1)</f>
        <v>#N/A</v>
      </c>
      <c r="I4" s="7">
        <f>_xll.BDP(B4,I$1)</f>
        <v>132</v>
      </c>
      <c r="J4" s="9" t="e">
        <f t="shared" ref="J4:J13" si="5">D4/H4</f>
        <v>#N/A</v>
      </c>
      <c r="K4" s="11" t="e">
        <f t="shared" ref="K4:K13" si="6">(D4-AVERAGE($D$4:$D$13))/STDEV($D$4:$D$13)</f>
        <v>#N/A</v>
      </c>
      <c r="L4" s="11" t="e">
        <f t="shared" ref="L4:L13" si="7">(H4-AVERAGE($H$4:$H$13))/STDEV($H$4:$H$13)</f>
        <v>#N/A</v>
      </c>
      <c r="M4" s="11" t="e">
        <f t="shared" ref="M4:M13" si="8">K4-L4</f>
        <v>#N/A</v>
      </c>
      <c r="N4" t="e">
        <f>_xll.BDH($B4,"Px_Last",N$2,N$2)</f>
        <v>#N/A</v>
      </c>
      <c r="O4" t="e">
        <f>_xll.BDH($B4,"Px_Last",O$2,O$2,"Fill=P","Per=cd")</f>
        <v>#N/A</v>
      </c>
      <c r="P4" t="e">
        <f>_xll.BDH($B4,"Px_Last",P$2,P$2)</f>
        <v>#N/A</v>
      </c>
      <c r="Q4" t="e">
        <f>_xll.BDH($B4,"Px_Last",Q$2,Q$2)</f>
        <v>#N/A</v>
      </c>
      <c r="R4" t="e">
        <f>_xll.BDH($B4,"Px_Last",R$2,R$2)</f>
        <v>#N/A</v>
      </c>
    </row>
    <row r="5" spans="1:18" x14ac:dyDescent="0.2">
      <c r="A5" t="s">
        <v>231</v>
      </c>
      <c r="B5" t="s">
        <v>7</v>
      </c>
      <c r="C5" t="str">
        <f>[2]!blp(B5,C$3)</f>
        <v>MSCI WORLD/INF TECH</v>
      </c>
      <c r="D5" s="3" t="e">
        <f t="shared" si="0"/>
        <v>#N/A</v>
      </c>
      <c r="E5" s="3" t="e">
        <f t="shared" si="1"/>
        <v>#N/A</v>
      </c>
      <c r="F5" s="3" t="e">
        <f t="shared" si="2"/>
        <v>#N/A</v>
      </c>
      <c r="G5" s="3" t="e">
        <f t="shared" si="3"/>
        <v>#N/A</v>
      </c>
      <c r="H5" s="3" t="e">
        <f t="shared" si="4"/>
        <v>#N/A</v>
      </c>
      <c r="I5" s="7">
        <f>_xll.BDP(B5,I$1)</f>
        <v>154</v>
      </c>
      <c r="J5" s="9" t="e">
        <f t="shared" si="5"/>
        <v>#N/A</v>
      </c>
      <c r="K5" s="11" t="e">
        <f t="shared" si="6"/>
        <v>#N/A</v>
      </c>
      <c r="L5" s="11" t="e">
        <f t="shared" si="7"/>
        <v>#N/A</v>
      </c>
      <c r="M5" s="11" t="e">
        <f t="shared" si="8"/>
        <v>#N/A</v>
      </c>
      <c r="N5" t="e">
        <f>_xll.BDH($B5,"Px_Last",N$2,N$2)</f>
        <v>#N/A</v>
      </c>
      <c r="O5" t="e">
        <f>_xll.BDH($B5,"Px_Last",O$2,O$2,"Fill=P","Per=cd")</f>
        <v>#N/A</v>
      </c>
      <c r="P5" t="e">
        <f>_xll.BDH($B5,"Px_Last",P$2,P$2)</f>
        <v>#N/A</v>
      </c>
      <c r="Q5" t="e">
        <f>_xll.BDH($B5,"Px_Last",Q$2,Q$2)</f>
        <v>#N/A</v>
      </c>
      <c r="R5" t="e">
        <f>_xll.BDH($B5,"Px_Last",R$2,R$2)</f>
        <v>#N/A</v>
      </c>
    </row>
    <row r="6" spans="1:18" x14ac:dyDescent="0.2">
      <c r="A6" t="s">
        <v>231</v>
      </c>
      <c r="B6" t="s">
        <v>0</v>
      </c>
      <c r="C6" t="str">
        <f>[2]!blp(B6,C$3)</f>
        <v>MSCI WORLD/ENERGY</v>
      </c>
      <c r="D6" s="3" t="e">
        <f t="shared" si="0"/>
        <v>#N/A</v>
      </c>
      <c r="E6" s="3" t="e">
        <f t="shared" si="1"/>
        <v>#N/A</v>
      </c>
      <c r="F6" s="3" t="e">
        <f t="shared" si="2"/>
        <v>#N/A</v>
      </c>
      <c r="G6" s="3" t="e">
        <f t="shared" si="3"/>
        <v>#N/A</v>
      </c>
      <c r="H6" s="3" t="e">
        <f t="shared" si="4"/>
        <v>#N/A</v>
      </c>
      <c r="I6" s="7">
        <f>_xll.BDP(B6,I$1)</f>
        <v>113</v>
      </c>
      <c r="J6" s="9" t="e">
        <f t="shared" si="5"/>
        <v>#N/A</v>
      </c>
      <c r="K6" s="11" t="e">
        <f t="shared" si="6"/>
        <v>#N/A</v>
      </c>
      <c r="L6" s="11" t="e">
        <f t="shared" si="7"/>
        <v>#N/A</v>
      </c>
      <c r="M6" s="11" t="e">
        <f t="shared" si="8"/>
        <v>#N/A</v>
      </c>
      <c r="N6" t="e">
        <f>_xll.BDH($B6,"Px_Last",N$2,N$2)</f>
        <v>#N/A</v>
      </c>
      <c r="O6" t="e">
        <f>_xll.BDH($B6,"Px_Last",O$2,O$2,"Fill=P","Per=cd")</f>
        <v>#N/A</v>
      </c>
      <c r="P6" t="e">
        <f>_xll.BDH($B6,"Px_Last",P$2,P$2)</f>
        <v>#N/A</v>
      </c>
      <c r="Q6" t="e">
        <f>_xll.BDH($B6,"Px_Last",Q$2,Q$2)</f>
        <v>#N/A</v>
      </c>
      <c r="R6" t="e">
        <f>_xll.BDH($B6,"Px_Last",R$2,R$2)</f>
        <v>#N/A</v>
      </c>
    </row>
    <row r="7" spans="1:18" x14ac:dyDescent="0.2">
      <c r="A7" t="s">
        <v>231</v>
      </c>
      <c r="B7" t="s">
        <v>8</v>
      </c>
      <c r="C7" t="str">
        <f>[2]!blp(B7,C$3)</f>
        <v>MSCI WORLD/TEL SVC</v>
      </c>
      <c r="D7" s="3" t="e">
        <f t="shared" si="0"/>
        <v>#N/A</v>
      </c>
      <c r="E7" s="3" t="e">
        <f t="shared" si="1"/>
        <v>#N/A</v>
      </c>
      <c r="F7" s="3" t="e">
        <f t="shared" si="2"/>
        <v>#N/A</v>
      </c>
      <c r="G7" s="3" t="e">
        <f t="shared" si="3"/>
        <v>#N/A</v>
      </c>
      <c r="H7" s="3" t="e">
        <f t="shared" si="4"/>
        <v>#N/A</v>
      </c>
      <c r="I7" s="7">
        <f>_xll.BDP(B7,I$1)</f>
        <v>44</v>
      </c>
      <c r="J7" s="9" t="e">
        <f t="shared" si="5"/>
        <v>#N/A</v>
      </c>
      <c r="K7" s="11" t="e">
        <f t="shared" si="6"/>
        <v>#N/A</v>
      </c>
      <c r="L7" s="11" t="e">
        <f t="shared" si="7"/>
        <v>#N/A</v>
      </c>
      <c r="M7" s="11" t="e">
        <f t="shared" si="8"/>
        <v>#N/A</v>
      </c>
      <c r="N7" t="e">
        <f>_xll.BDH($B7,"Px_Last",N$2,N$2)</f>
        <v>#N/A</v>
      </c>
      <c r="O7" t="e">
        <f>_xll.BDH($B7,"Px_Last",O$2,O$2,"Fill=P","Per=cd")</f>
        <v>#N/A</v>
      </c>
      <c r="P7" t="e">
        <f>_xll.BDH($B7,"Px_Last",P$2,P$2)</f>
        <v>#N/A</v>
      </c>
      <c r="Q7" t="e">
        <f>_xll.BDH($B7,"Px_Last",Q$2,Q$2)</f>
        <v>#N/A</v>
      </c>
      <c r="R7" t="e">
        <f>_xll.BDH($B7,"Px_Last",R$2,R$2)</f>
        <v>#N/A</v>
      </c>
    </row>
    <row r="8" spans="1:18" x14ac:dyDescent="0.2">
      <c r="A8" t="s">
        <v>231</v>
      </c>
      <c r="B8" t="s">
        <v>2</v>
      </c>
      <c r="C8" t="str">
        <f>[2]!blp(B8,C$3)</f>
        <v>MSCI WORLD/INDUSTRL</v>
      </c>
      <c r="D8" s="3" t="e">
        <f t="shared" si="0"/>
        <v>#N/A</v>
      </c>
      <c r="E8" s="3" t="e">
        <f t="shared" si="1"/>
        <v>#N/A</v>
      </c>
      <c r="F8" s="3" t="e">
        <f t="shared" si="2"/>
        <v>#N/A</v>
      </c>
      <c r="G8" s="3" t="e">
        <f t="shared" si="3"/>
        <v>#N/A</v>
      </c>
      <c r="H8" s="3" t="e">
        <f t="shared" si="4"/>
        <v>#N/A</v>
      </c>
      <c r="I8" s="7">
        <f>_xll.BDP(B8,I$1)</f>
        <v>260</v>
      </c>
      <c r="J8" s="9" t="e">
        <f t="shared" si="5"/>
        <v>#N/A</v>
      </c>
      <c r="K8" s="11" t="e">
        <f t="shared" si="6"/>
        <v>#N/A</v>
      </c>
      <c r="L8" s="11" t="e">
        <f t="shared" si="7"/>
        <v>#N/A</v>
      </c>
      <c r="M8" s="11" t="e">
        <f t="shared" si="8"/>
        <v>#N/A</v>
      </c>
      <c r="N8" t="e">
        <f>_xll.BDH($B8,"Px_Last",N$2,N$2)</f>
        <v>#N/A</v>
      </c>
      <c r="O8" t="e">
        <f>_xll.BDH($B8,"Px_Last",O$2,O$2,"Fill=P","Per=cd")</f>
        <v>#N/A</v>
      </c>
      <c r="P8" t="e">
        <f>_xll.BDH($B8,"Px_Last",P$2,P$2)</f>
        <v>#N/A</v>
      </c>
      <c r="Q8" t="e">
        <f>_xll.BDH($B8,"Px_Last",Q$2,Q$2)</f>
        <v>#N/A</v>
      </c>
      <c r="R8" t="e">
        <f>_xll.BDH($B8,"Px_Last",R$2,R$2)</f>
        <v>#N/A</v>
      </c>
    </row>
    <row r="9" spans="1:18" x14ac:dyDescent="0.2">
      <c r="A9" t="s">
        <v>231</v>
      </c>
      <c r="B9" t="s">
        <v>4</v>
      </c>
      <c r="C9" t="str">
        <f>[2]!blp(B9,C$3)</f>
        <v>MSCI WORLD/CON STPL</v>
      </c>
      <c r="D9" s="3" t="e">
        <f t="shared" si="0"/>
        <v>#N/A</v>
      </c>
      <c r="E9" s="3" t="e">
        <f t="shared" si="1"/>
        <v>#N/A</v>
      </c>
      <c r="F9" s="3" t="e">
        <f t="shared" si="2"/>
        <v>#N/A</v>
      </c>
      <c r="G9" s="3" t="e">
        <f t="shared" si="3"/>
        <v>#N/A</v>
      </c>
      <c r="H9" s="3" t="e">
        <f t="shared" si="4"/>
        <v>#N/A</v>
      </c>
      <c r="I9" s="7">
        <f>_xll.BDP(B9,I$1)</f>
        <v>120</v>
      </c>
      <c r="J9" s="9" t="e">
        <f t="shared" si="5"/>
        <v>#N/A</v>
      </c>
      <c r="K9" s="11" t="e">
        <f t="shared" si="6"/>
        <v>#N/A</v>
      </c>
      <c r="L9" s="11" t="e">
        <f t="shared" si="7"/>
        <v>#N/A</v>
      </c>
      <c r="M9" s="11" t="e">
        <f t="shared" si="8"/>
        <v>#N/A</v>
      </c>
      <c r="N9" t="e">
        <f>_xll.BDH($B9,"Px_Last",N$2,N$2)</f>
        <v>#N/A</v>
      </c>
      <c r="O9" t="e">
        <f>_xll.BDH($B9,"Px_Last",O$2,O$2,"Fill=P","Per=cd")</f>
        <v>#N/A</v>
      </c>
      <c r="P9" t="e">
        <f>_xll.BDH($B9,"Px_Last",P$2,P$2)</f>
        <v>#N/A</v>
      </c>
      <c r="Q9" t="e">
        <f>_xll.BDH($B9,"Px_Last",Q$2,Q$2)</f>
        <v>#N/A</v>
      </c>
      <c r="R9" t="e">
        <f>_xll.BDH($B9,"Px_Last",R$2,R$2)</f>
        <v>#N/A</v>
      </c>
    </row>
    <row r="10" spans="1:18" x14ac:dyDescent="0.2">
      <c r="A10" t="s">
        <v>231</v>
      </c>
      <c r="B10" t="s">
        <v>9</v>
      </c>
      <c r="C10" t="str">
        <f>[2]!blp(B10,C$3)</f>
        <v>MSCI WORLD/UTILITY</v>
      </c>
      <c r="D10" s="3" t="e">
        <f t="shared" si="0"/>
        <v>#N/A</v>
      </c>
      <c r="E10" s="3" t="e">
        <f t="shared" si="1"/>
        <v>#N/A</v>
      </c>
      <c r="F10" s="3" t="e">
        <f t="shared" si="2"/>
        <v>#N/A</v>
      </c>
      <c r="G10" s="3" t="e">
        <f t="shared" si="3"/>
        <v>#N/A</v>
      </c>
      <c r="H10" s="3" t="e">
        <f t="shared" si="4"/>
        <v>#N/A</v>
      </c>
      <c r="I10" s="7">
        <f>_xll.BDP(B10,I$1)</f>
        <v>80</v>
      </c>
      <c r="J10" s="9" t="e">
        <f t="shared" si="5"/>
        <v>#N/A</v>
      </c>
      <c r="K10" s="11" t="e">
        <f t="shared" si="6"/>
        <v>#N/A</v>
      </c>
      <c r="L10" s="11" t="e">
        <f t="shared" si="7"/>
        <v>#N/A</v>
      </c>
      <c r="M10" s="11" t="e">
        <f t="shared" si="8"/>
        <v>#N/A</v>
      </c>
      <c r="N10" t="e">
        <f>_xll.BDH($B10,"Px_Last",N$2,N$2)</f>
        <v>#N/A</v>
      </c>
      <c r="O10" t="e">
        <f>_xll.BDH($B10,"Px_Last",O$2,O$2,"Fill=P","Per=cd")</f>
        <v>#N/A</v>
      </c>
      <c r="P10" t="e">
        <f>_xll.BDH($B10,"Px_Last",P$2,P$2)</f>
        <v>#N/A</v>
      </c>
      <c r="Q10" t="e">
        <f>_xll.BDH($B10,"Px_Last",Q$2,Q$2)</f>
        <v>#N/A</v>
      </c>
      <c r="R10" t="e">
        <f>_xll.BDH($B10,"Px_Last",R$2,R$2)</f>
        <v>#N/A</v>
      </c>
    </row>
    <row r="11" spans="1:18" x14ac:dyDescent="0.2">
      <c r="A11" t="s">
        <v>231</v>
      </c>
      <c r="B11" t="s">
        <v>5</v>
      </c>
      <c r="C11" t="str">
        <f>[2]!blp(B11,C$3)</f>
        <v>MSCI WORLD/HLTH CARE</v>
      </c>
      <c r="D11" s="3" t="e">
        <f t="shared" si="0"/>
        <v>#N/A</v>
      </c>
      <c r="E11" s="3" t="e">
        <f t="shared" si="1"/>
        <v>#N/A</v>
      </c>
      <c r="F11" s="3" t="e">
        <f t="shared" si="2"/>
        <v>#N/A</v>
      </c>
      <c r="G11" s="3" t="e">
        <f t="shared" si="3"/>
        <v>#N/A</v>
      </c>
      <c r="H11" s="3" t="e">
        <f t="shared" si="4"/>
        <v>#N/A</v>
      </c>
      <c r="I11" s="7">
        <f>_xll.BDP(B11,I$1)</f>
        <v>124</v>
      </c>
      <c r="J11" s="9" t="e">
        <f t="shared" si="5"/>
        <v>#N/A</v>
      </c>
      <c r="K11" s="11" t="e">
        <f t="shared" si="6"/>
        <v>#N/A</v>
      </c>
      <c r="L11" s="11" t="e">
        <f t="shared" si="7"/>
        <v>#N/A</v>
      </c>
      <c r="M11" s="11" t="e">
        <f t="shared" si="8"/>
        <v>#N/A</v>
      </c>
      <c r="N11" t="e">
        <f>_xll.BDH($B11,"Px_Last",N$2,N$2)</f>
        <v>#N/A</v>
      </c>
      <c r="O11" t="e">
        <f>_xll.BDH($B11,"Px_Last",O$2,O$2,"Fill=P","Per=cd")</f>
        <v>#N/A</v>
      </c>
      <c r="P11" t="e">
        <f>_xll.BDH($B11,"Px_Last",P$2,P$2)</f>
        <v>#N/A</v>
      </c>
      <c r="Q11" t="e">
        <f>_xll.BDH($B11,"Px_Last",Q$2,Q$2)</f>
        <v>#N/A</v>
      </c>
      <c r="R11" t="e">
        <f>_xll.BDH($B11,"Px_Last",R$2,R$2)</f>
        <v>#N/A</v>
      </c>
    </row>
    <row r="12" spans="1:18" x14ac:dyDescent="0.2">
      <c r="A12" t="s">
        <v>231</v>
      </c>
      <c r="B12" t="s">
        <v>3</v>
      </c>
      <c r="C12" t="str">
        <f>[2]!blp(B12,C$3)</f>
        <v>MSCI WORLD/CONS DIS</v>
      </c>
      <c r="D12" s="3" t="e">
        <f t="shared" si="0"/>
        <v>#N/A</v>
      </c>
      <c r="E12" s="3" t="e">
        <f t="shared" si="1"/>
        <v>#N/A</v>
      </c>
      <c r="F12" s="3" t="e">
        <f t="shared" si="2"/>
        <v>#N/A</v>
      </c>
      <c r="G12" s="3" t="e">
        <f t="shared" si="3"/>
        <v>#N/A</v>
      </c>
      <c r="H12" s="3" t="e">
        <f t="shared" si="4"/>
        <v>#N/A</v>
      </c>
      <c r="I12" s="7">
        <f>_xll.BDP(B12,I$1)</f>
        <v>258</v>
      </c>
      <c r="J12" s="9" t="e">
        <f t="shared" si="5"/>
        <v>#N/A</v>
      </c>
      <c r="K12" s="11" t="e">
        <f t="shared" si="6"/>
        <v>#N/A</v>
      </c>
      <c r="L12" s="11" t="e">
        <f t="shared" si="7"/>
        <v>#N/A</v>
      </c>
      <c r="M12" s="11" t="e">
        <f t="shared" si="8"/>
        <v>#N/A</v>
      </c>
      <c r="N12" t="e">
        <f>_xll.BDH($B12,"Px_Last",N$2,N$2)</f>
        <v>#N/A</v>
      </c>
      <c r="O12" t="e">
        <f>_xll.BDH($B12,"Px_Last",O$2,O$2,"Fill=P","Per=cd")</f>
        <v>#N/A</v>
      </c>
      <c r="P12" t="e">
        <f>_xll.BDH($B12,"Px_Last",P$2,P$2)</f>
        <v>#N/A</v>
      </c>
      <c r="Q12" t="e">
        <f>_xll.BDH($B12,"Px_Last",Q$2,Q$2)</f>
        <v>#N/A</v>
      </c>
      <c r="R12" t="e">
        <f>_xll.BDH($B12,"Px_Last",R$2,R$2)</f>
        <v>#N/A</v>
      </c>
    </row>
    <row r="13" spans="1:18" x14ac:dyDescent="0.2">
      <c r="A13" t="s">
        <v>231</v>
      </c>
      <c r="B13" t="s">
        <v>6</v>
      </c>
      <c r="C13" t="str">
        <f>[2]!blp(B13,C$3)</f>
        <v>MSCI WORLD/FINANCE</v>
      </c>
      <c r="D13" s="3" t="e">
        <f t="shared" si="0"/>
        <v>#N/A</v>
      </c>
      <c r="E13" s="3" t="e">
        <f t="shared" si="1"/>
        <v>#N/A</v>
      </c>
      <c r="F13" s="3" t="e">
        <f t="shared" si="2"/>
        <v>#N/A</v>
      </c>
      <c r="G13" s="3" t="e">
        <f t="shared" si="3"/>
        <v>#N/A</v>
      </c>
      <c r="H13" s="3" t="e">
        <f t="shared" si="4"/>
        <v>#N/A</v>
      </c>
      <c r="I13" s="7">
        <f>_xll.BDP(B13,I$1)</f>
        <v>349</v>
      </c>
      <c r="J13" s="9" t="e">
        <f t="shared" si="5"/>
        <v>#N/A</v>
      </c>
      <c r="K13" s="11" t="e">
        <f t="shared" si="6"/>
        <v>#N/A</v>
      </c>
      <c r="L13" s="11" t="e">
        <f t="shared" si="7"/>
        <v>#N/A</v>
      </c>
      <c r="M13" s="11" t="e">
        <f t="shared" si="8"/>
        <v>#N/A</v>
      </c>
      <c r="N13" t="e">
        <f>_xll.BDH($B13,"Px_Last",N$2,N$2)</f>
        <v>#N/A</v>
      </c>
      <c r="O13" t="e">
        <f>_xll.BDH($B13,"Px_Last",O$2,O$2,"Fill=P","Per=cd")</f>
        <v>#N/A</v>
      </c>
      <c r="P13" t="e">
        <f>_xll.BDH($B13,"Px_Last",P$2,P$2)</f>
        <v>#N/A</v>
      </c>
      <c r="Q13" t="e">
        <f>_xll.BDH($B13,"Px_Last",Q$2,Q$2)</f>
        <v>#N/A</v>
      </c>
      <c r="R13" t="e">
        <f>_xll.BDH($B13,"Px_Last",R$2,R$2)</f>
        <v>#N/A</v>
      </c>
    </row>
    <row r="14" spans="1:18" x14ac:dyDescent="0.2">
      <c r="A14" t="s">
        <v>232</v>
      </c>
      <c r="B14" t="s">
        <v>30</v>
      </c>
      <c r="C14" t="str">
        <f>[2]!blp(B14,C$3)</f>
        <v>MSCI WD TECH HARDW&amp; EQM</v>
      </c>
      <c r="D14" s="3" t="e">
        <f t="shared" si="0"/>
        <v>#N/A</v>
      </c>
      <c r="E14" s="3" t="e">
        <f t="shared" si="1"/>
        <v>#N/A</v>
      </c>
      <c r="F14" s="3" t="e">
        <f t="shared" si="2"/>
        <v>#N/A</v>
      </c>
      <c r="G14" s="3" t="e">
        <f t="shared" si="3"/>
        <v>#N/A</v>
      </c>
      <c r="H14" s="3" t="e">
        <f t="shared" si="4"/>
        <v>#N/A</v>
      </c>
      <c r="I14" s="7">
        <f>_xll.BDP(B14,I$1)</f>
        <v>51</v>
      </c>
      <c r="J14" s="9" t="e">
        <f t="shared" ref="J14:J38" si="9">D14/H14</f>
        <v>#N/A</v>
      </c>
      <c r="K14" s="11" t="e">
        <f t="shared" ref="K14:K37" si="10">(D14-AVERAGE($D$14:$D$37))/STDEV($D$14:$D$37)</f>
        <v>#N/A</v>
      </c>
      <c r="L14" s="11" t="e">
        <f t="shared" ref="L14:L37" si="11">(H14-AVERAGE($H$14:$H$37))/STDEV($H$14:$H$37)</f>
        <v>#N/A</v>
      </c>
      <c r="M14" s="11" t="e">
        <f t="shared" ref="M14:M38" si="12">K14-L14</f>
        <v>#N/A</v>
      </c>
      <c r="N14" t="e">
        <f>_xll.BDH($B14,"Px_Last",N$2,N$2)</f>
        <v>#N/A</v>
      </c>
      <c r="O14" t="e">
        <f>_xll.BDH($B14,"Px_Last",O$2,O$2,"Fill=P","Per=cd")</f>
        <v>#N/A</v>
      </c>
      <c r="P14" t="e">
        <f>_xll.BDH($B14,"Px_Last",P$2,P$2)</f>
        <v>#N/A</v>
      </c>
      <c r="Q14" t="e">
        <f>_xll.BDH($B14,"Px_Last",Q$2,Q$2)</f>
        <v>#N/A</v>
      </c>
      <c r="R14" t="e">
        <f>_xll.BDH($B14,"Px_Last",R$2,R$2)</f>
        <v>#N/A</v>
      </c>
    </row>
    <row r="15" spans="1:18" x14ac:dyDescent="0.2">
      <c r="A15" t="s">
        <v>232</v>
      </c>
      <c r="B15" t="s">
        <v>11</v>
      </c>
      <c r="C15" t="str">
        <f>[2]!blp(B15,C$3)</f>
        <v>MSCI WORLD MATERIALS INX</v>
      </c>
      <c r="D15" s="3" t="e">
        <f t="shared" si="0"/>
        <v>#N/A</v>
      </c>
      <c r="E15" s="3" t="e">
        <f t="shared" si="1"/>
        <v>#N/A</v>
      </c>
      <c r="F15" s="3" t="e">
        <f t="shared" si="2"/>
        <v>#N/A</v>
      </c>
      <c r="G15" s="3" t="e">
        <f t="shared" si="3"/>
        <v>#N/A</v>
      </c>
      <c r="H15" s="3" t="e">
        <f t="shared" si="4"/>
        <v>#N/A</v>
      </c>
      <c r="I15" s="7">
        <f>_xll.BDP(B15,I$1)</f>
        <v>132</v>
      </c>
      <c r="J15" s="9" t="e">
        <f t="shared" si="9"/>
        <v>#N/A</v>
      </c>
      <c r="K15" s="11" t="e">
        <f t="shared" si="10"/>
        <v>#N/A</v>
      </c>
      <c r="L15" s="11" t="e">
        <f t="shared" si="11"/>
        <v>#N/A</v>
      </c>
      <c r="M15" s="11" t="e">
        <f t="shared" si="12"/>
        <v>#N/A</v>
      </c>
      <c r="N15" t="e">
        <f>_xll.BDH($B15,"Px_Last",N$2,N$2)</f>
        <v>#N/A</v>
      </c>
      <c r="O15" t="e">
        <f>_xll.BDH($B15,"Px_Last",O$2,O$2,"Fill=P","Per=cd")</f>
        <v>#N/A</v>
      </c>
      <c r="P15" t="e">
        <f>_xll.BDH($B15,"Px_Last",P$2,P$2)</f>
        <v>#N/A</v>
      </c>
      <c r="Q15" t="e">
        <f>_xll.BDH($B15,"Px_Last",Q$2,Q$2)</f>
        <v>#N/A</v>
      </c>
      <c r="R15" t="e">
        <f>_xll.BDH($B15,"Px_Last",R$2,R$2)</f>
        <v>#N/A</v>
      </c>
    </row>
    <row r="16" spans="1:18" x14ac:dyDescent="0.2">
      <c r="A16" t="s">
        <v>232</v>
      </c>
      <c r="B16" t="s">
        <v>29</v>
      </c>
      <c r="C16" t="str">
        <f>[2]!blp(B16,C$3)</f>
        <v>MSCI WD SOFTWARE &amp;SERVS</v>
      </c>
      <c r="D16" s="3" t="e">
        <f t="shared" si="0"/>
        <v>#N/A</v>
      </c>
      <c r="E16" s="3" t="e">
        <f t="shared" si="1"/>
        <v>#N/A</v>
      </c>
      <c r="F16" s="3" t="e">
        <f t="shared" si="2"/>
        <v>#N/A</v>
      </c>
      <c r="G16" s="3" t="e">
        <f t="shared" si="3"/>
        <v>#N/A</v>
      </c>
      <c r="H16" s="3" t="e">
        <f t="shared" si="4"/>
        <v>#N/A</v>
      </c>
      <c r="I16" s="7">
        <f>_xll.BDP(B16,I$1)</f>
        <v>76</v>
      </c>
      <c r="J16" s="9" t="e">
        <f t="shared" si="9"/>
        <v>#N/A</v>
      </c>
      <c r="K16" s="11" t="e">
        <f t="shared" si="10"/>
        <v>#N/A</v>
      </c>
      <c r="L16" s="11" t="e">
        <f t="shared" si="11"/>
        <v>#N/A</v>
      </c>
      <c r="M16" s="11" t="e">
        <f t="shared" si="12"/>
        <v>#N/A</v>
      </c>
      <c r="N16" t="e">
        <f>_xll.BDH($B16,"Px_Last",N$2,N$2)</f>
        <v>#N/A</v>
      </c>
      <c r="O16" t="e">
        <f>_xll.BDH($B16,"Px_Last",O$2,O$2,"Fill=P","Per=cd")</f>
        <v>#N/A</v>
      </c>
      <c r="P16" t="e">
        <f>_xll.BDH($B16,"Px_Last",P$2,P$2)</f>
        <v>#N/A</v>
      </c>
      <c r="Q16" t="e">
        <f>_xll.BDH($B16,"Px_Last",Q$2,Q$2)</f>
        <v>#N/A</v>
      </c>
      <c r="R16" t="e">
        <f>_xll.BDH($B16,"Px_Last",R$2,R$2)</f>
        <v>#N/A</v>
      </c>
    </row>
    <row r="17" spans="1:18" x14ac:dyDescent="0.2">
      <c r="A17" t="s">
        <v>232</v>
      </c>
      <c r="B17" t="s">
        <v>10</v>
      </c>
      <c r="C17" t="str">
        <f>[2]!blp(B17,C$3)</f>
        <v>MSCI WORLD ENERGY INDEX</v>
      </c>
      <c r="D17" s="3" t="e">
        <f t="shared" si="0"/>
        <v>#N/A</v>
      </c>
      <c r="E17" s="3" t="e">
        <f t="shared" si="1"/>
        <v>#N/A</v>
      </c>
      <c r="F17" s="3" t="e">
        <f t="shared" si="2"/>
        <v>#N/A</v>
      </c>
      <c r="G17" s="3" t="e">
        <f t="shared" si="3"/>
        <v>#N/A</v>
      </c>
      <c r="H17" s="3" t="e">
        <f t="shared" si="4"/>
        <v>#N/A</v>
      </c>
      <c r="I17" s="7">
        <f>_xll.BDP(B17,I$1)</f>
        <v>113</v>
      </c>
      <c r="J17" s="9" t="e">
        <f t="shared" si="9"/>
        <v>#N/A</v>
      </c>
      <c r="K17" s="11" t="e">
        <f t="shared" si="10"/>
        <v>#N/A</v>
      </c>
      <c r="L17" s="11" t="e">
        <f t="shared" si="11"/>
        <v>#N/A</v>
      </c>
      <c r="M17" s="11" t="e">
        <f t="shared" si="12"/>
        <v>#N/A</v>
      </c>
      <c r="N17" t="e">
        <f>_xll.BDH($B17,"Px_Last",N$2,N$2)</f>
        <v>#N/A</v>
      </c>
      <c r="O17" t="e">
        <f>_xll.BDH($B17,"Px_Last",O$2,O$2,"Fill=P","Per=cd")</f>
        <v>#N/A</v>
      </c>
      <c r="P17" t="e">
        <f>_xll.BDH($B17,"Px_Last",P$2,P$2)</f>
        <v>#N/A</v>
      </c>
      <c r="Q17" t="e">
        <f>_xll.BDH($B17,"Px_Last",Q$2,Q$2)</f>
        <v>#N/A</v>
      </c>
      <c r="R17" t="e">
        <f>_xll.BDH($B17,"Px_Last",R$2,R$2)</f>
        <v>#N/A</v>
      </c>
    </row>
    <row r="18" spans="1:18" x14ac:dyDescent="0.2">
      <c r="A18" t="s">
        <v>232</v>
      </c>
      <c r="B18" t="s">
        <v>32</v>
      </c>
      <c r="C18" t="str">
        <f>[2]!blp(B18,C$3)</f>
        <v>MSCI WD TELECOM SERVICES</v>
      </c>
      <c r="D18" s="3" t="e">
        <f t="shared" si="0"/>
        <v>#N/A</v>
      </c>
      <c r="E18" s="3" t="e">
        <f t="shared" si="1"/>
        <v>#N/A</v>
      </c>
      <c r="F18" s="3" t="e">
        <f t="shared" si="2"/>
        <v>#N/A</v>
      </c>
      <c r="G18" s="3" t="e">
        <f t="shared" si="3"/>
        <v>#N/A</v>
      </c>
      <c r="H18" s="3" t="e">
        <f t="shared" si="4"/>
        <v>#N/A</v>
      </c>
      <c r="I18" s="7">
        <f>_xll.BDP(B18,I$1)</f>
        <v>44</v>
      </c>
      <c r="J18" s="9" t="e">
        <f t="shared" si="9"/>
        <v>#N/A</v>
      </c>
      <c r="K18" s="11" t="e">
        <f t="shared" si="10"/>
        <v>#N/A</v>
      </c>
      <c r="L18" s="11" t="e">
        <f t="shared" si="11"/>
        <v>#N/A</v>
      </c>
      <c r="M18" s="11" t="e">
        <f t="shared" si="12"/>
        <v>#N/A</v>
      </c>
      <c r="N18" t="e">
        <f>_xll.BDH($B18,"Px_Last",N$2,N$2)</f>
        <v>#N/A</v>
      </c>
      <c r="O18" t="e">
        <f>_xll.BDH($B18,"Px_Last",O$2,O$2,"Fill=P","Per=cd")</f>
        <v>#N/A</v>
      </c>
      <c r="P18" t="e">
        <f>_xll.BDH($B18,"Px_Last",P$2,P$2)</f>
        <v>#N/A</v>
      </c>
      <c r="Q18" t="e">
        <f>_xll.BDH($B18,"Px_Last",Q$2,Q$2)</f>
        <v>#N/A</v>
      </c>
      <c r="R18" t="e">
        <f>_xll.BDH($B18,"Px_Last",R$2,R$2)</f>
        <v>#N/A</v>
      </c>
    </row>
    <row r="19" spans="1:18" x14ac:dyDescent="0.2">
      <c r="A19" t="s">
        <v>232</v>
      </c>
      <c r="B19" t="s">
        <v>13</v>
      </c>
      <c r="C19" t="str">
        <f>[2]!blp(B19,C$3)</f>
        <v>MSCI WORLD COM&amp;Prf.Servo</v>
      </c>
      <c r="D19" s="3" t="e">
        <f t="shared" si="0"/>
        <v>#N/A</v>
      </c>
      <c r="E19" s="3" t="e">
        <f t="shared" si="1"/>
        <v>#N/A</v>
      </c>
      <c r="F19" s="3" t="e">
        <f t="shared" si="2"/>
        <v>#N/A</v>
      </c>
      <c r="G19" s="3" t="e">
        <f t="shared" si="3"/>
        <v>#N/A</v>
      </c>
      <c r="H19" s="3" t="e">
        <f t="shared" si="4"/>
        <v>#N/A</v>
      </c>
      <c r="I19" s="7">
        <f>_xll.BDP(B19,I$1)</f>
        <v>36</v>
      </c>
      <c r="J19" s="9" t="e">
        <f t="shared" si="9"/>
        <v>#N/A</v>
      </c>
      <c r="K19" s="11" t="e">
        <f t="shared" si="10"/>
        <v>#N/A</v>
      </c>
      <c r="L19" s="11" t="e">
        <f t="shared" si="11"/>
        <v>#N/A</v>
      </c>
      <c r="M19" s="11" t="e">
        <f t="shared" si="12"/>
        <v>#N/A</v>
      </c>
      <c r="N19" t="e">
        <f>_xll.BDH($B19,"Px_Last",N$2,N$2)</f>
        <v>#N/A</v>
      </c>
      <c r="O19" t="e">
        <f>_xll.BDH($B19,"Px_Last",O$2,O$2,"Fill=P","Per=cd")</f>
        <v>#N/A</v>
      </c>
      <c r="P19" t="e">
        <f>_xll.BDH($B19,"Px_Last",P$2,P$2)</f>
        <v>#N/A</v>
      </c>
      <c r="Q19" t="e">
        <f>_xll.BDH($B19,"Px_Last",Q$2,Q$2)</f>
        <v>#N/A</v>
      </c>
      <c r="R19" t="e">
        <f>_xll.BDH($B19,"Px_Last",R$2,R$2)</f>
        <v>#N/A</v>
      </c>
    </row>
    <row r="20" spans="1:18" x14ac:dyDescent="0.2">
      <c r="A20" t="s">
        <v>232</v>
      </c>
      <c r="B20" t="s">
        <v>17</v>
      </c>
      <c r="C20" t="str">
        <f>[2]!blp(B20,C$3)</f>
        <v>MSCI WD CONSUMER SERVICE</v>
      </c>
      <c r="D20" s="3" t="e">
        <f t="shared" si="0"/>
        <v>#N/A</v>
      </c>
      <c r="E20" s="3" t="e">
        <f t="shared" si="1"/>
        <v>#N/A</v>
      </c>
      <c r="F20" s="3" t="e">
        <f t="shared" si="2"/>
        <v>#N/A</v>
      </c>
      <c r="G20" s="3" t="e">
        <f t="shared" si="3"/>
        <v>#N/A</v>
      </c>
      <c r="H20" s="3" t="e">
        <f t="shared" si="4"/>
        <v>#N/A</v>
      </c>
      <c r="I20" s="7">
        <f>_xll.BDP(B20,I$1)</f>
        <v>40</v>
      </c>
      <c r="J20" s="9" t="e">
        <f t="shared" si="9"/>
        <v>#N/A</v>
      </c>
      <c r="K20" s="11" t="e">
        <f t="shared" si="10"/>
        <v>#N/A</v>
      </c>
      <c r="L20" s="11" t="e">
        <f t="shared" si="11"/>
        <v>#N/A</v>
      </c>
      <c r="M20" s="11" t="e">
        <f t="shared" si="12"/>
        <v>#N/A</v>
      </c>
      <c r="N20" t="e">
        <f>_xll.BDH($B20,"Px_Last",N$2,N$2)</f>
        <v>#N/A</v>
      </c>
      <c r="O20" t="e">
        <f>_xll.BDH($B20,"Px_Last",O$2,O$2,"Fill=P","Per=cd")</f>
        <v>#N/A</v>
      </c>
      <c r="P20" t="e">
        <f>_xll.BDH($B20,"Px_Last",P$2,P$2)</f>
        <v>#N/A</v>
      </c>
      <c r="Q20" t="e">
        <f>_xll.BDH($B20,"Px_Last",Q$2,Q$2)</f>
        <v>#N/A</v>
      </c>
      <c r="R20" t="e">
        <f>_xll.BDH($B20,"Px_Last",R$2,R$2)</f>
        <v>#N/A</v>
      </c>
    </row>
    <row r="21" spans="1:18" x14ac:dyDescent="0.2">
      <c r="A21" t="s">
        <v>232</v>
      </c>
      <c r="B21" t="s">
        <v>21</v>
      </c>
      <c r="C21" t="str">
        <f>[2]!blp(B21,C$3)</f>
        <v>MSCI WORLD BVRG&amp;TABC INX</v>
      </c>
      <c r="D21" s="3" t="e">
        <f t="shared" si="0"/>
        <v>#N/A</v>
      </c>
      <c r="E21" s="3" t="e">
        <f t="shared" si="1"/>
        <v>#N/A</v>
      </c>
      <c r="F21" s="3" t="e">
        <f t="shared" si="2"/>
        <v>#N/A</v>
      </c>
      <c r="G21" s="3" t="e">
        <f t="shared" si="3"/>
        <v>#N/A</v>
      </c>
      <c r="H21" s="3" t="e">
        <f t="shared" si="4"/>
        <v>#N/A</v>
      </c>
      <c r="I21" s="7">
        <f>_xll.BDP(B21,I$1)</f>
        <v>71</v>
      </c>
      <c r="J21" s="9" t="e">
        <f t="shared" si="9"/>
        <v>#N/A</v>
      </c>
      <c r="K21" s="11" t="e">
        <f t="shared" si="10"/>
        <v>#N/A</v>
      </c>
      <c r="L21" s="11" t="e">
        <f t="shared" si="11"/>
        <v>#N/A</v>
      </c>
      <c r="M21" s="11" t="e">
        <f t="shared" si="12"/>
        <v>#N/A</v>
      </c>
      <c r="N21" t="e">
        <f>_xll.BDH($B21,"Px_Last",N$2,N$2)</f>
        <v>#N/A</v>
      </c>
      <c r="O21" t="e">
        <f>_xll.BDH($B21,"Px_Last",O$2,O$2,"Fill=P","Per=cd")</f>
        <v>#N/A</v>
      </c>
      <c r="P21" t="e">
        <f>_xll.BDH($B21,"Px_Last",P$2,P$2)</f>
        <v>#N/A</v>
      </c>
      <c r="Q21" t="e">
        <f>_xll.BDH($B21,"Px_Last",Q$2,Q$2)</f>
        <v>#N/A</v>
      </c>
      <c r="R21" t="e">
        <f>_xll.BDH($B21,"Px_Last",R$2,R$2)</f>
        <v>#N/A</v>
      </c>
    </row>
    <row r="22" spans="1:18" x14ac:dyDescent="0.2">
      <c r="A22" t="s">
        <v>232</v>
      </c>
      <c r="B22" t="s">
        <v>12</v>
      </c>
      <c r="C22" t="str">
        <f>[2]!blp(B22,C$3)</f>
        <v>MSCI WORLD CAP GOODS INX</v>
      </c>
      <c r="D22" s="3" t="e">
        <f t="shared" si="0"/>
        <v>#N/A</v>
      </c>
      <c r="E22" s="3" t="e">
        <f t="shared" si="1"/>
        <v>#N/A</v>
      </c>
      <c r="F22" s="3" t="e">
        <f t="shared" si="2"/>
        <v>#N/A</v>
      </c>
      <c r="G22" s="3" t="e">
        <f t="shared" si="3"/>
        <v>#N/A</v>
      </c>
      <c r="H22" s="3" t="e">
        <f t="shared" si="4"/>
        <v>#N/A</v>
      </c>
      <c r="I22" s="7">
        <f>_xll.BDP(B22,I$1)</f>
        <v>159</v>
      </c>
      <c r="J22" s="9" t="e">
        <f t="shared" si="9"/>
        <v>#N/A</v>
      </c>
      <c r="K22" s="11" t="e">
        <f t="shared" si="10"/>
        <v>#N/A</v>
      </c>
      <c r="L22" s="11" t="e">
        <f t="shared" si="11"/>
        <v>#N/A</v>
      </c>
      <c r="M22" s="11" t="e">
        <f t="shared" si="12"/>
        <v>#N/A</v>
      </c>
      <c r="N22" t="e">
        <f>_xll.BDH($B22,"Px_Last",N$2,N$2)</f>
        <v>#N/A</v>
      </c>
      <c r="O22" t="e">
        <f>_xll.BDH($B22,"Px_Last",O$2,O$2,"Fill=P","Per=cd")</f>
        <v>#N/A</v>
      </c>
      <c r="P22" t="e">
        <f>_xll.BDH($B22,"Px_Last",P$2,P$2)</f>
        <v>#N/A</v>
      </c>
      <c r="Q22" t="e">
        <f>_xll.BDH($B22,"Px_Last",Q$2,Q$2)</f>
        <v>#N/A</v>
      </c>
      <c r="R22" t="e">
        <f>_xll.BDH($B22,"Px_Last",R$2,R$2)</f>
        <v>#N/A</v>
      </c>
    </row>
    <row r="23" spans="1:18" x14ac:dyDescent="0.2">
      <c r="A23" t="s">
        <v>232</v>
      </c>
      <c r="B23" t="s">
        <v>31</v>
      </c>
      <c r="C23" t="str">
        <f>[2]!blp(B23,C$3)</f>
        <v>MSCI WORLD SEMI/SEMI EQP</v>
      </c>
      <c r="D23" s="3" t="e">
        <f t="shared" si="0"/>
        <v>#N/A</v>
      </c>
      <c r="E23" s="3" t="e">
        <f t="shared" si="1"/>
        <v>#N/A</v>
      </c>
      <c r="F23" s="3" t="e">
        <f t="shared" si="2"/>
        <v>#N/A</v>
      </c>
      <c r="G23" s="3" t="e">
        <f t="shared" si="3"/>
        <v>#N/A</v>
      </c>
      <c r="H23" s="3" t="e">
        <f t="shared" si="4"/>
        <v>#N/A</v>
      </c>
      <c r="I23" s="7">
        <f>_xll.BDP(B23,I$1)</f>
        <v>27</v>
      </c>
      <c r="J23" s="9" t="e">
        <f t="shared" si="9"/>
        <v>#N/A</v>
      </c>
      <c r="K23" s="11" t="e">
        <f t="shared" si="10"/>
        <v>#N/A</v>
      </c>
      <c r="L23" s="11" t="e">
        <f t="shared" si="11"/>
        <v>#N/A</v>
      </c>
      <c r="M23" s="11" t="e">
        <f t="shared" si="12"/>
        <v>#N/A</v>
      </c>
      <c r="N23" t="e">
        <f>_xll.BDH($B23,"Px_Last",N$2,N$2)</f>
        <v>#N/A</v>
      </c>
      <c r="O23" t="e">
        <f>_xll.BDH($B23,"Px_Last",O$2,O$2,"Fill=P","Per=cd")</f>
        <v>#N/A</v>
      </c>
      <c r="P23" t="e">
        <f>_xll.BDH($B23,"Px_Last",P$2,P$2)</f>
        <v>#N/A</v>
      </c>
      <c r="Q23" t="e">
        <f>_xll.BDH($B23,"Px_Last",Q$2,Q$2)</f>
        <v>#N/A</v>
      </c>
      <c r="R23" t="e">
        <f>_xll.BDH($B23,"Px_Last",R$2,R$2)</f>
        <v>#N/A</v>
      </c>
    </row>
    <row r="24" spans="1:18" x14ac:dyDescent="0.2">
      <c r="A24" t="s">
        <v>232</v>
      </c>
      <c r="B24" t="s">
        <v>25</v>
      </c>
      <c r="C24" t="str">
        <f>[2]!blp(B24,C$3)</f>
        <v>MSCI WORLD BANK INDEX</v>
      </c>
      <c r="D24" s="3" t="e">
        <f t="shared" si="0"/>
        <v>#N/A</v>
      </c>
      <c r="E24" s="3" t="e">
        <f t="shared" si="1"/>
        <v>#N/A</v>
      </c>
      <c r="F24" s="3" t="e">
        <f t="shared" si="2"/>
        <v>#N/A</v>
      </c>
      <c r="G24" s="3" t="e">
        <f t="shared" si="3"/>
        <v>#N/A</v>
      </c>
      <c r="H24" s="3" t="e">
        <f t="shared" si="4"/>
        <v>#N/A</v>
      </c>
      <c r="I24" s="7">
        <f>_xll.BDP(B24,I$1)</f>
        <v>97</v>
      </c>
      <c r="J24" s="9" t="e">
        <f t="shared" si="9"/>
        <v>#N/A</v>
      </c>
      <c r="K24" s="11" t="e">
        <f t="shared" si="10"/>
        <v>#N/A</v>
      </c>
      <c r="L24" s="11" t="e">
        <f t="shared" si="11"/>
        <v>#N/A</v>
      </c>
      <c r="M24" s="11" t="e">
        <f t="shared" si="12"/>
        <v>#N/A</v>
      </c>
      <c r="N24" t="e">
        <f>_xll.BDH($B24,"Px_Last",N$2,N$2)</f>
        <v>#N/A</v>
      </c>
      <c r="O24" t="e">
        <f>_xll.BDH($B24,"Px_Last",O$2,O$2,"Fill=P","Per=cd")</f>
        <v>#N/A</v>
      </c>
      <c r="P24" t="e">
        <f>_xll.BDH($B24,"Px_Last",P$2,P$2)</f>
        <v>#N/A</v>
      </c>
      <c r="Q24" t="e">
        <f>_xll.BDH($B24,"Px_Last",Q$2,Q$2)</f>
        <v>#N/A</v>
      </c>
      <c r="R24" t="e">
        <f>_xll.BDH($B24,"Px_Last",R$2,R$2)</f>
        <v>#N/A</v>
      </c>
    </row>
    <row r="25" spans="1:18" x14ac:dyDescent="0.2">
      <c r="A25" t="s">
        <v>232</v>
      </c>
      <c r="B25" t="s">
        <v>14</v>
      </c>
      <c r="C25" t="str">
        <f>[2]!blp(B25,C$3)</f>
        <v>MSCI WD TRANSPORTATION</v>
      </c>
      <c r="D25" s="3" t="e">
        <f t="shared" si="0"/>
        <v>#N/A</v>
      </c>
      <c r="E25" s="3" t="e">
        <f t="shared" si="1"/>
        <v>#N/A</v>
      </c>
      <c r="F25" s="3" t="e">
        <f t="shared" si="2"/>
        <v>#N/A</v>
      </c>
      <c r="G25" s="3" t="e">
        <f t="shared" si="3"/>
        <v>#N/A</v>
      </c>
      <c r="H25" s="3" t="e">
        <f t="shared" si="4"/>
        <v>#N/A</v>
      </c>
      <c r="I25" s="7">
        <f>_xll.BDP(B25,I$1)</f>
        <v>65</v>
      </c>
      <c r="J25" s="9" t="e">
        <f t="shared" si="9"/>
        <v>#N/A</v>
      </c>
      <c r="K25" s="11" t="e">
        <f t="shared" si="10"/>
        <v>#N/A</v>
      </c>
      <c r="L25" s="11" t="e">
        <f t="shared" si="11"/>
        <v>#N/A</v>
      </c>
      <c r="M25" s="11" t="e">
        <f t="shared" si="12"/>
        <v>#N/A</v>
      </c>
      <c r="N25" t="e">
        <f>_xll.BDH($B25,"Px_Last",N$2,N$2)</f>
        <v>#N/A</v>
      </c>
      <c r="O25" t="e">
        <f>_xll.BDH($B25,"Px_Last",O$2,O$2,"Fill=P","Per=cd")</f>
        <v>#N/A</v>
      </c>
      <c r="P25" t="e">
        <f>_xll.BDH($B25,"Px_Last",P$2,P$2)</f>
        <v>#N/A</v>
      </c>
      <c r="Q25" t="e">
        <f>_xll.BDH($B25,"Px_Last",Q$2,Q$2)</f>
        <v>#N/A</v>
      </c>
      <c r="R25" t="e">
        <f>_xll.BDH($B25,"Px_Last",R$2,R$2)</f>
        <v>#N/A</v>
      </c>
    </row>
    <row r="26" spans="1:18" x14ac:dyDescent="0.2">
      <c r="A26" t="s">
        <v>232</v>
      </c>
      <c r="B26" t="s">
        <v>33</v>
      </c>
      <c r="C26" t="str">
        <f>[2]!blp(B26,C$3)</f>
        <v>MSCI WORLD UTILITIES INX</v>
      </c>
      <c r="D26" s="3" t="e">
        <f t="shared" si="0"/>
        <v>#N/A</v>
      </c>
      <c r="E26" s="3" t="e">
        <f t="shared" si="1"/>
        <v>#N/A</v>
      </c>
      <c r="F26" s="3" t="e">
        <f t="shared" si="2"/>
        <v>#N/A</v>
      </c>
      <c r="G26" s="3" t="e">
        <f t="shared" si="3"/>
        <v>#N/A</v>
      </c>
      <c r="H26" s="3" t="e">
        <f t="shared" si="4"/>
        <v>#N/A</v>
      </c>
      <c r="I26" s="7">
        <f>_xll.BDP(B26,I$1)</f>
        <v>80</v>
      </c>
      <c r="J26" s="9" t="e">
        <f t="shared" si="9"/>
        <v>#N/A</v>
      </c>
      <c r="K26" s="11" t="e">
        <f t="shared" si="10"/>
        <v>#N/A</v>
      </c>
      <c r="L26" s="11" t="e">
        <f t="shared" si="11"/>
        <v>#N/A</v>
      </c>
      <c r="M26" s="11" t="e">
        <f t="shared" si="12"/>
        <v>#N/A</v>
      </c>
      <c r="N26" t="e">
        <f>_xll.BDH($B26,"Px_Last",N$2,N$2)</f>
        <v>#N/A</v>
      </c>
      <c r="O26" t="e">
        <f>_xll.BDH($B26,"Px_Last",O$2,O$2,"Fill=P","Per=cd")</f>
        <v>#N/A</v>
      </c>
      <c r="P26" t="e">
        <f>_xll.BDH($B26,"Px_Last",P$2,P$2)</f>
        <v>#N/A</v>
      </c>
      <c r="Q26" t="e">
        <f>_xll.BDH($B26,"Px_Last",Q$2,Q$2)</f>
        <v>#N/A</v>
      </c>
      <c r="R26" t="e">
        <f>_xll.BDH($B26,"Px_Last",R$2,R$2)</f>
        <v>#N/A</v>
      </c>
    </row>
    <row r="27" spans="1:18" x14ac:dyDescent="0.2">
      <c r="A27" t="s">
        <v>232</v>
      </c>
      <c r="B27" t="s">
        <v>16</v>
      </c>
      <c r="C27" t="str">
        <f>[2]!blp(B27,C$3)</f>
        <v>MSCI WORLD CONS APRL INX</v>
      </c>
      <c r="D27" s="3" t="e">
        <f t="shared" si="0"/>
        <v>#N/A</v>
      </c>
      <c r="E27" s="3" t="e">
        <f t="shared" si="1"/>
        <v>#N/A</v>
      </c>
      <c r="F27" s="3" t="e">
        <f t="shared" si="2"/>
        <v>#N/A</v>
      </c>
      <c r="G27" s="3" t="e">
        <f t="shared" si="3"/>
        <v>#N/A</v>
      </c>
      <c r="H27" s="3" t="e">
        <f t="shared" si="4"/>
        <v>#N/A</v>
      </c>
      <c r="I27" s="7">
        <f>_xll.BDP(B27,I$1)</f>
        <v>57</v>
      </c>
      <c r="J27" s="9" t="e">
        <f t="shared" si="9"/>
        <v>#N/A</v>
      </c>
      <c r="K27" s="11" t="e">
        <f t="shared" si="10"/>
        <v>#N/A</v>
      </c>
      <c r="L27" s="11" t="e">
        <f t="shared" si="11"/>
        <v>#N/A</v>
      </c>
      <c r="M27" s="11" t="e">
        <f t="shared" si="12"/>
        <v>#N/A</v>
      </c>
      <c r="N27" t="e">
        <f>_xll.BDH($B27,"Px_Last",N$2,N$2)</f>
        <v>#N/A</v>
      </c>
      <c r="O27" t="e">
        <f>_xll.BDH($B27,"Px_Last",O$2,O$2,"Fill=P","Per=cd")</f>
        <v>#N/A</v>
      </c>
      <c r="P27" t="e">
        <f>_xll.BDH($B27,"Px_Last",P$2,P$2)</f>
        <v>#N/A</v>
      </c>
      <c r="Q27" t="e">
        <f>_xll.BDH($B27,"Px_Last",Q$2,Q$2)</f>
        <v>#N/A</v>
      </c>
      <c r="R27" t="e">
        <f>_xll.BDH($B27,"Px_Last",R$2,R$2)</f>
        <v>#N/A</v>
      </c>
    </row>
    <row r="28" spans="1:18" x14ac:dyDescent="0.2">
      <c r="A28" t="s">
        <v>232</v>
      </c>
      <c r="B28" t="s">
        <v>19</v>
      </c>
      <c r="C28" t="str">
        <f>[2]!blp(B28,C$3)</f>
        <v>MSCI WORLD RETAILING INX</v>
      </c>
      <c r="D28" s="3" t="e">
        <f t="shared" si="0"/>
        <v>#N/A</v>
      </c>
      <c r="E28" s="3" t="e">
        <f t="shared" si="1"/>
        <v>#N/A</v>
      </c>
      <c r="F28" s="3" t="e">
        <f t="shared" si="2"/>
        <v>#N/A</v>
      </c>
      <c r="G28" s="3" t="e">
        <f t="shared" si="3"/>
        <v>#N/A</v>
      </c>
      <c r="H28" s="3" t="e">
        <f t="shared" si="4"/>
        <v>#N/A</v>
      </c>
      <c r="I28" s="7">
        <f>_xll.BDP(B28,I$1)</f>
        <v>63</v>
      </c>
      <c r="J28" s="9" t="e">
        <f t="shared" si="9"/>
        <v>#N/A</v>
      </c>
      <c r="K28" s="11" t="e">
        <f t="shared" si="10"/>
        <v>#N/A</v>
      </c>
      <c r="L28" s="11" t="e">
        <f t="shared" si="11"/>
        <v>#N/A</v>
      </c>
      <c r="M28" s="11" t="e">
        <f t="shared" si="12"/>
        <v>#N/A</v>
      </c>
      <c r="N28" t="e">
        <f>_xll.BDH($B28,"Px_Last",N$2,N$2)</f>
        <v>#N/A</v>
      </c>
      <c r="O28" t="e">
        <f>_xll.BDH($B28,"Px_Last",O$2,O$2,"Fill=P","Per=cd")</f>
        <v>#N/A</v>
      </c>
      <c r="P28" t="e">
        <f>_xll.BDH($B28,"Px_Last",P$2,P$2)</f>
        <v>#N/A</v>
      </c>
      <c r="Q28" t="e">
        <f>_xll.BDH($B28,"Px_Last",Q$2,Q$2)</f>
        <v>#N/A</v>
      </c>
      <c r="R28" t="e">
        <f>_xll.BDH($B28,"Px_Last",R$2,R$2)</f>
        <v>#N/A</v>
      </c>
    </row>
    <row r="29" spans="1:18" x14ac:dyDescent="0.2">
      <c r="A29" t="s">
        <v>232</v>
      </c>
      <c r="B29" t="s">
        <v>24</v>
      </c>
      <c r="C29" t="str">
        <f>[2]!blp(B29,C$3)</f>
        <v>MSCI WD PHARM &amp; BIOTECH</v>
      </c>
      <c r="D29" s="3" t="e">
        <f t="shared" si="0"/>
        <v>#N/A</v>
      </c>
      <c r="E29" s="3" t="e">
        <f t="shared" si="1"/>
        <v>#N/A</v>
      </c>
      <c r="F29" s="3" t="e">
        <f t="shared" si="2"/>
        <v>#N/A</v>
      </c>
      <c r="G29" s="3" t="e">
        <f t="shared" si="3"/>
        <v>#N/A</v>
      </c>
      <c r="H29" s="3" t="e">
        <f t="shared" si="4"/>
        <v>#N/A</v>
      </c>
      <c r="I29" s="7">
        <f>_xll.BDP(B29,I$1)</f>
        <v>65</v>
      </c>
      <c r="J29" s="9" t="e">
        <f t="shared" si="9"/>
        <v>#N/A</v>
      </c>
      <c r="K29" s="11" t="e">
        <f t="shared" si="10"/>
        <v>#N/A</v>
      </c>
      <c r="L29" s="11" t="e">
        <f t="shared" si="11"/>
        <v>#N/A</v>
      </c>
      <c r="M29" s="11" t="e">
        <f t="shared" si="12"/>
        <v>#N/A</v>
      </c>
      <c r="N29" t="e">
        <f>_xll.BDH($B29,"Px_Last",N$2,N$2)</f>
        <v>#N/A</v>
      </c>
      <c r="O29" t="e">
        <f>_xll.BDH($B29,"Px_Last",O$2,O$2,"Fill=P","Per=cd")</f>
        <v>#N/A</v>
      </c>
      <c r="P29" t="e">
        <f>_xll.BDH($B29,"Px_Last",P$2,P$2)</f>
        <v>#N/A</v>
      </c>
      <c r="Q29" t="e">
        <f>_xll.BDH($B29,"Px_Last",Q$2,Q$2)</f>
        <v>#N/A</v>
      </c>
      <c r="R29" t="e">
        <f>_xll.BDH($B29,"Px_Last",R$2,R$2)</f>
        <v>#N/A</v>
      </c>
    </row>
    <row r="30" spans="1:18" x14ac:dyDescent="0.2">
      <c r="A30" t="s">
        <v>232</v>
      </c>
      <c r="B30" t="s">
        <v>23</v>
      </c>
      <c r="C30" t="str">
        <f>[2]!blp(B30,C$3)</f>
        <v>MSCI WORLD HEALTH INDEX</v>
      </c>
      <c r="D30" s="3" t="e">
        <f t="shared" si="0"/>
        <v>#N/A</v>
      </c>
      <c r="E30" s="3" t="e">
        <f t="shared" si="1"/>
        <v>#N/A</v>
      </c>
      <c r="F30" s="3" t="e">
        <f t="shared" si="2"/>
        <v>#N/A</v>
      </c>
      <c r="G30" s="3" t="e">
        <f t="shared" si="3"/>
        <v>#N/A</v>
      </c>
      <c r="H30" s="3" t="e">
        <f t="shared" si="4"/>
        <v>#N/A</v>
      </c>
      <c r="I30" s="7">
        <f>_xll.BDP(B30,I$1)</f>
        <v>59</v>
      </c>
      <c r="J30" s="9" t="e">
        <f t="shared" si="9"/>
        <v>#N/A</v>
      </c>
      <c r="K30" s="11" t="e">
        <f t="shared" si="10"/>
        <v>#N/A</v>
      </c>
      <c r="L30" s="11" t="e">
        <f t="shared" si="11"/>
        <v>#N/A</v>
      </c>
      <c r="M30" s="11" t="e">
        <f t="shared" si="12"/>
        <v>#N/A</v>
      </c>
      <c r="N30" t="e">
        <f>_xll.BDH($B30,"Px_Last",N$2,N$2)</f>
        <v>#N/A</v>
      </c>
      <c r="O30" t="e">
        <f>_xll.BDH($B30,"Px_Last",O$2,O$2,"Fill=P","Per=cd")</f>
        <v>#N/A</v>
      </c>
      <c r="P30" t="e">
        <f>_xll.BDH($B30,"Px_Last",P$2,P$2)</f>
        <v>#N/A</v>
      </c>
      <c r="Q30" t="e">
        <f>_xll.BDH($B30,"Px_Last",Q$2,Q$2)</f>
        <v>#N/A</v>
      </c>
      <c r="R30" t="e">
        <f>_xll.BDH($B30,"Px_Last",R$2,R$2)</f>
        <v>#N/A</v>
      </c>
    </row>
    <row r="31" spans="1:18" x14ac:dyDescent="0.2">
      <c r="A31" t="s">
        <v>232</v>
      </c>
      <c r="B31" t="s">
        <v>22</v>
      </c>
      <c r="C31" t="str">
        <f>[2]!blp(B31,C$3)</f>
        <v>MSCI WD HOUSE &amp; PER PROD</v>
      </c>
      <c r="D31" s="3" t="e">
        <f t="shared" si="0"/>
        <v>#N/A</v>
      </c>
      <c r="E31" s="3" t="e">
        <f t="shared" si="1"/>
        <v>#N/A</v>
      </c>
      <c r="F31" s="3" t="e">
        <f t="shared" si="2"/>
        <v>#N/A</v>
      </c>
      <c r="G31" s="3" t="e">
        <f t="shared" si="3"/>
        <v>#N/A</v>
      </c>
      <c r="H31" s="3" t="e">
        <f t="shared" si="4"/>
        <v>#N/A</v>
      </c>
      <c r="I31" s="7">
        <f>_xll.BDP(B31,I$1)</f>
        <v>18</v>
      </c>
      <c r="J31" s="9" t="e">
        <f t="shared" si="9"/>
        <v>#N/A</v>
      </c>
      <c r="K31" s="11" t="e">
        <f t="shared" si="10"/>
        <v>#N/A</v>
      </c>
      <c r="L31" s="11" t="e">
        <f t="shared" si="11"/>
        <v>#N/A</v>
      </c>
      <c r="M31" s="11" t="e">
        <f t="shared" si="12"/>
        <v>#N/A</v>
      </c>
      <c r="N31" t="e">
        <f>_xll.BDH($B31,"Px_Last",N$2,N$2)</f>
        <v>#N/A</v>
      </c>
      <c r="O31" t="e">
        <f>_xll.BDH($B31,"Px_Last",O$2,O$2,"Fill=P","Per=cd")</f>
        <v>#N/A</v>
      </c>
      <c r="P31" t="e">
        <f>_xll.BDH($B31,"Px_Last",P$2,P$2)</f>
        <v>#N/A</v>
      </c>
      <c r="Q31" t="e">
        <f>_xll.BDH($B31,"Px_Last",Q$2,Q$2)</f>
        <v>#N/A</v>
      </c>
      <c r="R31" t="e">
        <f>_xll.BDH($B31,"Px_Last",R$2,R$2)</f>
        <v>#N/A</v>
      </c>
    </row>
    <row r="32" spans="1:18" x14ac:dyDescent="0.2">
      <c r="A32" t="s">
        <v>232</v>
      </c>
      <c r="B32" t="s">
        <v>20</v>
      </c>
      <c r="C32" t="str">
        <f>[2]!blp(B32,C$3)</f>
        <v>MSCI WORLD FOOD/STPL INX</v>
      </c>
      <c r="D32" s="3" t="e">
        <f t="shared" si="0"/>
        <v>#N/A</v>
      </c>
      <c r="E32" s="3" t="e">
        <f t="shared" si="1"/>
        <v>#N/A</v>
      </c>
      <c r="F32" s="3" t="e">
        <f t="shared" si="2"/>
        <v>#N/A</v>
      </c>
      <c r="G32" s="3" t="e">
        <f t="shared" si="3"/>
        <v>#N/A</v>
      </c>
      <c r="H32" s="3" t="e">
        <f t="shared" si="4"/>
        <v>#N/A</v>
      </c>
      <c r="I32" s="7">
        <f>_xll.BDP(B32,I$1)</f>
        <v>31</v>
      </c>
      <c r="J32" s="9" t="e">
        <f t="shared" si="9"/>
        <v>#N/A</v>
      </c>
      <c r="K32" s="11" t="e">
        <f t="shared" si="10"/>
        <v>#N/A</v>
      </c>
      <c r="L32" s="11" t="e">
        <f t="shared" si="11"/>
        <v>#N/A</v>
      </c>
      <c r="M32" s="11" t="e">
        <f t="shared" si="12"/>
        <v>#N/A</v>
      </c>
      <c r="N32" t="e">
        <f>_xll.BDH($B32,"Px_Last",N$2,N$2)</f>
        <v>#N/A</v>
      </c>
      <c r="O32" t="e">
        <f>_xll.BDH($B32,"Px_Last",O$2,O$2,"Fill=P","Per=cd")</f>
        <v>#N/A</v>
      </c>
      <c r="P32" t="e">
        <f>_xll.BDH($B32,"Px_Last",P$2,P$2)</f>
        <v>#N/A</v>
      </c>
      <c r="Q32" t="e">
        <f>_xll.BDH($B32,"Px_Last",Q$2,Q$2)</f>
        <v>#N/A</v>
      </c>
      <c r="R32" t="e">
        <f>_xll.BDH($B32,"Px_Last",R$2,R$2)</f>
        <v>#N/A</v>
      </c>
    </row>
    <row r="33" spans="1:18" x14ac:dyDescent="0.2">
      <c r="A33" t="s">
        <v>232</v>
      </c>
      <c r="B33" t="s">
        <v>18</v>
      </c>
      <c r="C33" t="str">
        <f>[2]!blp(B33,C$3)</f>
        <v>MSCI WORLD MEDIA INDEX</v>
      </c>
      <c r="D33" s="3" t="e">
        <f t="shared" si="0"/>
        <v>#N/A</v>
      </c>
      <c r="E33" s="3" t="e">
        <f t="shared" si="1"/>
        <v>#N/A</v>
      </c>
      <c r="F33" s="3" t="e">
        <f t="shared" si="2"/>
        <v>#N/A</v>
      </c>
      <c r="G33" s="3" t="e">
        <f t="shared" si="3"/>
        <v>#N/A</v>
      </c>
      <c r="H33" s="3" t="e">
        <f t="shared" si="4"/>
        <v>#N/A</v>
      </c>
      <c r="I33" s="7">
        <f>_xll.BDP(B33,I$1)</f>
        <v>50</v>
      </c>
      <c r="J33" s="9" t="e">
        <f t="shared" si="9"/>
        <v>#N/A</v>
      </c>
      <c r="K33" s="11" t="e">
        <f t="shared" si="10"/>
        <v>#N/A</v>
      </c>
      <c r="L33" s="11" t="e">
        <f t="shared" si="11"/>
        <v>#N/A</v>
      </c>
      <c r="M33" s="11" t="e">
        <f t="shared" si="12"/>
        <v>#N/A</v>
      </c>
      <c r="N33" t="e">
        <f>_xll.BDH($B33,"Px_Last",N$2,N$2)</f>
        <v>#N/A</v>
      </c>
      <c r="O33" t="e">
        <f>_xll.BDH($B33,"Px_Last",O$2,O$2,"Fill=P","Per=cd")</f>
        <v>#N/A</v>
      </c>
      <c r="P33" t="e">
        <f>_xll.BDH($B33,"Px_Last",P$2,P$2)</f>
        <v>#N/A</v>
      </c>
      <c r="Q33" t="e">
        <f>_xll.BDH($B33,"Px_Last",Q$2,Q$2)</f>
        <v>#N/A</v>
      </c>
      <c r="R33" t="e">
        <f>_xll.BDH($B33,"Px_Last",R$2,R$2)</f>
        <v>#N/A</v>
      </c>
    </row>
    <row r="34" spans="1:18" x14ac:dyDescent="0.2">
      <c r="A34" t="s">
        <v>232</v>
      </c>
      <c r="B34" t="s">
        <v>28</v>
      </c>
      <c r="C34" t="str">
        <f>[2]!blp(B34,C$3)</f>
        <v>MSCI WORLD REAL ESTATE</v>
      </c>
      <c r="D34" s="3" t="e">
        <f t="shared" si="0"/>
        <v>#N/A</v>
      </c>
      <c r="E34" s="3" t="e">
        <f t="shared" si="1"/>
        <v>#N/A</v>
      </c>
      <c r="F34" s="3" t="e">
        <f t="shared" si="2"/>
        <v>#N/A</v>
      </c>
      <c r="G34" s="3" t="e">
        <f t="shared" si="3"/>
        <v>#N/A</v>
      </c>
      <c r="H34" s="3" t="e">
        <f t="shared" si="4"/>
        <v>#N/A</v>
      </c>
      <c r="I34" s="7">
        <f>_xll.BDP(B34,I$1)</f>
        <v>102</v>
      </c>
      <c r="J34" s="9" t="e">
        <f t="shared" si="9"/>
        <v>#N/A</v>
      </c>
      <c r="K34" s="11" t="e">
        <f t="shared" si="10"/>
        <v>#N/A</v>
      </c>
      <c r="L34" s="11" t="e">
        <f t="shared" si="11"/>
        <v>#N/A</v>
      </c>
      <c r="M34" s="11" t="e">
        <f t="shared" si="12"/>
        <v>#N/A</v>
      </c>
      <c r="N34" t="e">
        <f>_xll.BDH($B34,"Px_Last",N$2,N$2)</f>
        <v>#N/A</v>
      </c>
      <c r="O34" t="e">
        <f>_xll.BDH($B34,"Px_Last",O$2,O$2,"Fill=P","Per=cd")</f>
        <v>#N/A</v>
      </c>
      <c r="P34" t="e">
        <f>_xll.BDH($B34,"Px_Last",P$2,P$2)</f>
        <v>#N/A</v>
      </c>
      <c r="Q34" t="e">
        <f>_xll.BDH($B34,"Px_Last",Q$2,Q$2)</f>
        <v>#N/A</v>
      </c>
      <c r="R34" t="e">
        <f>_xll.BDH($B34,"Px_Last",R$2,R$2)</f>
        <v>#N/A</v>
      </c>
    </row>
    <row r="35" spans="1:18" x14ac:dyDescent="0.2">
      <c r="A35" t="s">
        <v>232</v>
      </c>
      <c r="B35" t="s">
        <v>27</v>
      </c>
      <c r="C35" t="str">
        <f>[2]!blp(B35,C$3)</f>
        <v>MSCI WORLD INSURANCE INX</v>
      </c>
      <c r="D35" s="3" t="e">
        <f t="shared" si="0"/>
        <v>#N/A</v>
      </c>
      <c r="E35" s="3" t="e">
        <f t="shared" si="1"/>
        <v>#N/A</v>
      </c>
      <c r="F35" s="3" t="e">
        <f t="shared" si="2"/>
        <v>#N/A</v>
      </c>
      <c r="G35" s="3" t="e">
        <f t="shared" si="3"/>
        <v>#N/A</v>
      </c>
      <c r="H35" s="3" t="e">
        <f t="shared" si="4"/>
        <v>#N/A</v>
      </c>
      <c r="I35" s="7">
        <f>_xll.BDP(B35,I$1)</f>
        <v>80</v>
      </c>
      <c r="J35" s="9" t="e">
        <f t="shared" si="9"/>
        <v>#N/A</v>
      </c>
      <c r="K35" s="11" t="e">
        <f t="shared" si="10"/>
        <v>#N/A</v>
      </c>
      <c r="L35" s="11" t="e">
        <f t="shared" si="11"/>
        <v>#N/A</v>
      </c>
      <c r="M35" s="11" t="e">
        <f t="shared" si="12"/>
        <v>#N/A</v>
      </c>
      <c r="N35" t="e">
        <f>_xll.BDH($B35,"Px_Last",N$2,N$2)</f>
        <v>#N/A</v>
      </c>
      <c r="O35" t="e">
        <f>_xll.BDH($B35,"Px_Last",O$2,O$2,"Fill=P","Per=cd")</f>
        <v>#N/A</v>
      </c>
      <c r="P35" t="e">
        <f>_xll.BDH($B35,"Px_Last",P$2,P$2)</f>
        <v>#N/A</v>
      </c>
      <c r="Q35" t="e">
        <f>_xll.BDH($B35,"Px_Last",Q$2,Q$2)</f>
        <v>#N/A</v>
      </c>
      <c r="R35" t="e">
        <f>_xll.BDH($B35,"Px_Last",R$2,R$2)</f>
        <v>#N/A</v>
      </c>
    </row>
    <row r="36" spans="1:18" x14ac:dyDescent="0.2">
      <c r="A36" t="s">
        <v>232</v>
      </c>
      <c r="B36" t="s">
        <v>15</v>
      </c>
      <c r="C36" t="str">
        <f>[2]!blp(B36,C$3)</f>
        <v>MSCI WORLD AUTO COMP INX</v>
      </c>
      <c r="D36" s="3" t="e">
        <f t="shared" ref="D36:D67" si="13">$N36/O36-1</f>
        <v>#N/A</v>
      </c>
      <c r="E36" s="3" t="e">
        <f t="shared" ref="E36:E67" si="14">$N36/P36-1</f>
        <v>#N/A</v>
      </c>
      <c r="F36" s="3" t="e">
        <f t="shared" ref="F36:F67" si="15">$N36/Q36-1</f>
        <v>#N/A</v>
      </c>
      <c r="G36" s="3" t="e">
        <f t="shared" ref="G36:G67" si="16">$N36/R36-1</f>
        <v>#N/A</v>
      </c>
      <c r="H36" s="3" t="e">
        <f t="shared" si="4"/>
        <v>#N/A</v>
      </c>
      <c r="I36" s="7">
        <f>_xll.BDP(B36,I$1)</f>
        <v>48</v>
      </c>
      <c r="J36" s="9" t="e">
        <f t="shared" si="9"/>
        <v>#N/A</v>
      </c>
      <c r="K36" s="11" t="e">
        <f t="shared" si="10"/>
        <v>#N/A</v>
      </c>
      <c r="L36" s="11" t="e">
        <f t="shared" si="11"/>
        <v>#N/A</v>
      </c>
      <c r="M36" s="11" t="e">
        <f t="shared" si="12"/>
        <v>#N/A</v>
      </c>
      <c r="N36" t="e">
        <f>_xll.BDH($B36,"Px_Last",N$2,N$2)</f>
        <v>#N/A</v>
      </c>
      <c r="O36" t="e">
        <f>_xll.BDH($B36,"Px_Last",O$2,O$2,"Fill=P","Per=cd")</f>
        <v>#N/A</v>
      </c>
      <c r="P36" t="e">
        <f>_xll.BDH($B36,"Px_Last",P$2,P$2)</f>
        <v>#N/A</v>
      </c>
      <c r="Q36" t="e">
        <f>_xll.BDH($B36,"Px_Last",Q$2,Q$2)</f>
        <v>#N/A</v>
      </c>
      <c r="R36" t="e">
        <f>_xll.BDH($B36,"Px_Last",R$2,R$2)</f>
        <v>#N/A</v>
      </c>
    </row>
    <row r="37" spans="1:18" x14ac:dyDescent="0.2">
      <c r="A37" t="s">
        <v>232</v>
      </c>
      <c r="B37" t="s">
        <v>26</v>
      </c>
      <c r="C37" t="str">
        <f>[2]!blp(B37,C$3)</f>
        <v>MSCI WORLD DIVRS FIN INX</v>
      </c>
      <c r="D37" s="3" t="e">
        <f t="shared" si="13"/>
        <v>#N/A</v>
      </c>
      <c r="E37" s="3" t="e">
        <f t="shared" si="14"/>
        <v>#N/A</v>
      </c>
      <c r="F37" s="3" t="e">
        <f t="shared" si="15"/>
        <v>#N/A</v>
      </c>
      <c r="G37" s="3" t="e">
        <f t="shared" si="16"/>
        <v>#N/A</v>
      </c>
      <c r="H37" s="3" t="e">
        <f t="shared" si="4"/>
        <v>#N/A</v>
      </c>
      <c r="I37" s="7">
        <f>_xll.BDP(B37,I$1)</f>
        <v>70</v>
      </c>
      <c r="J37" s="9" t="e">
        <f t="shared" si="9"/>
        <v>#N/A</v>
      </c>
      <c r="K37" s="11" t="e">
        <f t="shared" si="10"/>
        <v>#N/A</v>
      </c>
      <c r="L37" s="11" t="e">
        <f t="shared" si="11"/>
        <v>#N/A</v>
      </c>
      <c r="M37" s="11" t="e">
        <f t="shared" si="12"/>
        <v>#N/A</v>
      </c>
      <c r="N37" t="e">
        <f>_xll.BDH($B37,"Px_Last",N$2,N$2)</f>
        <v>#N/A</v>
      </c>
      <c r="O37" t="e">
        <f>_xll.BDH($B37,"Px_Last",O$2,O$2,"Fill=P","Per=cd")</f>
        <v>#N/A</v>
      </c>
      <c r="P37" t="e">
        <f>_xll.BDH($B37,"Px_Last",P$2,P$2)</f>
        <v>#N/A</v>
      </c>
      <c r="Q37" t="e">
        <f>_xll.BDH($B37,"Px_Last",Q$2,Q$2)</f>
        <v>#N/A</v>
      </c>
      <c r="R37" t="e">
        <f>_xll.BDH($B37,"Px_Last",R$2,R$2)</f>
        <v>#N/A</v>
      </c>
    </row>
    <row r="38" spans="1:18" x14ac:dyDescent="0.2">
      <c r="A38" t="s">
        <v>101</v>
      </c>
      <c r="B38" t="s">
        <v>34</v>
      </c>
      <c r="C38" t="str">
        <f>[2]!blp(B38,C$3)</f>
        <v>MSCI World Energy Equipment US</v>
      </c>
      <c r="D38" s="3" t="e">
        <f t="shared" si="13"/>
        <v>#N/A</v>
      </c>
      <c r="E38" s="3" t="e">
        <f t="shared" si="14"/>
        <v>#N/A</v>
      </c>
      <c r="F38" s="3" t="e">
        <f t="shared" si="15"/>
        <v>#N/A</v>
      </c>
      <c r="G38" s="3" t="e">
        <f t="shared" si="16"/>
        <v>#N/A</v>
      </c>
      <c r="H38" s="3" t="e">
        <f>($O38/R38-1)</f>
        <v>#N/A</v>
      </c>
      <c r="I38" s="7"/>
      <c r="J38" s="9" t="e">
        <f t="shared" si="9"/>
        <v>#N/A</v>
      </c>
      <c r="K38" s="11" t="e">
        <f>(D38-AVERAGE($D$38:$D$104))/STDEV($D$38:$D$104)</f>
        <v>#N/A</v>
      </c>
      <c r="L38" s="11" t="e">
        <f>(H38-AVERAGE($H$38:$H$104))/STDEV($H$38:$H$104)</f>
        <v>#N/A</v>
      </c>
      <c r="M38" s="11" t="e">
        <f t="shared" si="12"/>
        <v>#N/A</v>
      </c>
      <c r="N38" t="e">
        <f>_xll.BDH($B38,"Px_Last",N$2,N$2)</f>
        <v>#N/A</v>
      </c>
      <c r="O38" t="e">
        <f>_xll.BDH($B38,"Px_Last",O$2,O$2,"Fill=P","Per=cd")</f>
        <v>#N/A</v>
      </c>
      <c r="P38" t="e">
        <f>_xll.BDH($B38,"Px_Last",P$2,P$2)</f>
        <v>#N/A</v>
      </c>
      <c r="Q38" t="e">
        <f>_xll.BDH($B38,"Px_Last",Q$2,Q$2)</f>
        <v>#N/A</v>
      </c>
      <c r="R38" t="e">
        <f>_xll.BDH($B38,"Px_Last",R$2,R$2)</f>
        <v>#N/A</v>
      </c>
    </row>
    <row r="39" spans="1:18" x14ac:dyDescent="0.2">
      <c r="A39" t="s">
        <v>101</v>
      </c>
      <c r="B39" t="s">
        <v>35</v>
      </c>
      <c r="C39" t="str">
        <f>[2]!blp(B39,C$3)</f>
        <v>MSCI World Oil Gas &amp; Consumabl</v>
      </c>
      <c r="D39" s="3" t="e">
        <f t="shared" si="13"/>
        <v>#N/A</v>
      </c>
      <c r="E39" s="3" t="e">
        <f t="shared" si="14"/>
        <v>#N/A</v>
      </c>
      <c r="F39" s="3" t="e">
        <f t="shared" si="15"/>
        <v>#N/A</v>
      </c>
      <c r="G39" s="3" t="e">
        <f t="shared" si="16"/>
        <v>#N/A</v>
      </c>
      <c r="H39" s="3" t="e">
        <f t="shared" ref="H39:H102" si="17">($O39/R39-1)</f>
        <v>#N/A</v>
      </c>
      <c r="I39" s="7"/>
      <c r="J39" s="9" t="e">
        <f t="shared" ref="J39:J102" si="18">D39/H39</f>
        <v>#N/A</v>
      </c>
      <c r="K39" s="11" t="e">
        <f t="shared" ref="K39:K102" si="19">(D39-AVERAGE($D$38:$D$104))/STDEV($D$38:$D$104)</f>
        <v>#N/A</v>
      </c>
      <c r="L39" s="11" t="e">
        <f t="shared" ref="L39:L102" si="20">(H39-AVERAGE($H$38:$H$104))/STDEV($H$38:$H$104)</f>
        <v>#N/A</v>
      </c>
      <c r="M39" s="11" t="e">
        <f t="shared" ref="M39:M102" si="21">K39-L39</f>
        <v>#N/A</v>
      </c>
      <c r="N39" t="e">
        <f>_xll.BDH($B39,"Px_Last",N$2,N$2)</f>
        <v>#N/A</v>
      </c>
      <c r="O39" t="e">
        <f>_xll.BDH($B39,"Px_Last",O$2,O$2,"Fill=P","Per=cd")</f>
        <v>#N/A</v>
      </c>
      <c r="P39" t="e">
        <f>_xll.BDH($B39,"Px_Last",P$2,P$2)</f>
        <v>#N/A</v>
      </c>
      <c r="Q39" t="e">
        <f>_xll.BDH($B39,"Px_Last",Q$2,Q$2)</f>
        <v>#N/A</v>
      </c>
      <c r="R39" t="e">
        <f>_xll.BDH($B39,"Px_Last",R$2,R$2)</f>
        <v>#N/A</v>
      </c>
    </row>
    <row r="40" spans="1:18" x14ac:dyDescent="0.2">
      <c r="A40" t="s">
        <v>101</v>
      </c>
      <c r="B40" t="s">
        <v>36</v>
      </c>
      <c r="C40" t="str">
        <f>[2]!blp(B40,C$3)</f>
        <v>MSCI World Chemicals USD</v>
      </c>
      <c r="D40" s="3" t="e">
        <f t="shared" si="13"/>
        <v>#N/A</v>
      </c>
      <c r="E40" s="3" t="e">
        <f t="shared" si="14"/>
        <v>#N/A</v>
      </c>
      <c r="F40" s="3" t="e">
        <f t="shared" si="15"/>
        <v>#N/A</v>
      </c>
      <c r="G40" s="3" t="e">
        <f t="shared" si="16"/>
        <v>#N/A</v>
      </c>
      <c r="H40" s="3" t="e">
        <f t="shared" si="17"/>
        <v>#N/A</v>
      </c>
      <c r="I40" s="7"/>
      <c r="J40" s="9" t="e">
        <f t="shared" si="18"/>
        <v>#N/A</v>
      </c>
      <c r="K40" s="11" t="e">
        <f t="shared" si="19"/>
        <v>#N/A</v>
      </c>
      <c r="L40" s="11" t="e">
        <f t="shared" si="20"/>
        <v>#N/A</v>
      </c>
      <c r="M40" s="11" t="e">
        <f t="shared" si="21"/>
        <v>#N/A</v>
      </c>
      <c r="N40" t="e">
        <f>_xll.BDH($B40,"Px_Last",N$2,N$2)</f>
        <v>#N/A</v>
      </c>
      <c r="O40" t="e">
        <f>_xll.BDH($B40,"Px_Last",O$2,O$2,"Fill=P","Per=cd")</f>
        <v>#N/A</v>
      </c>
      <c r="P40" t="e">
        <f>_xll.BDH($B40,"Px_Last",P$2,P$2)</f>
        <v>#N/A</v>
      </c>
      <c r="Q40" t="e">
        <f>_xll.BDH($B40,"Px_Last",Q$2,Q$2)</f>
        <v>#N/A</v>
      </c>
      <c r="R40" t="e">
        <f>_xll.BDH($B40,"Px_Last",R$2,R$2)</f>
        <v>#N/A</v>
      </c>
    </row>
    <row r="41" spans="1:18" x14ac:dyDescent="0.2">
      <c r="A41" t="s">
        <v>101</v>
      </c>
      <c r="B41" t="s">
        <v>37</v>
      </c>
      <c r="C41" t="str">
        <f>[2]!blp(B41,C$3)</f>
        <v>MSCI World Construction Materi</v>
      </c>
      <c r="D41" s="3" t="e">
        <f t="shared" si="13"/>
        <v>#N/A</v>
      </c>
      <c r="E41" s="3" t="e">
        <f t="shared" si="14"/>
        <v>#N/A</v>
      </c>
      <c r="F41" s="3" t="e">
        <f t="shared" si="15"/>
        <v>#N/A</v>
      </c>
      <c r="G41" s="3" t="e">
        <f t="shared" si="16"/>
        <v>#N/A</v>
      </c>
      <c r="H41" s="3" t="e">
        <f t="shared" si="17"/>
        <v>#N/A</v>
      </c>
      <c r="I41" s="7"/>
      <c r="J41" s="9" t="e">
        <f t="shared" si="18"/>
        <v>#N/A</v>
      </c>
      <c r="K41" s="11" t="e">
        <f t="shared" si="19"/>
        <v>#N/A</v>
      </c>
      <c r="L41" s="11" t="e">
        <f t="shared" si="20"/>
        <v>#N/A</v>
      </c>
      <c r="M41" s="11" t="e">
        <f t="shared" si="21"/>
        <v>#N/A</v>
      </c>
      <c r="N41" t="e">
        <f>_xll.BDH($B41,"Px_Last",N$2,N$2)</f>
        <v>#N/A</v>
      </c>
      <c r="O41" t="e">
        <f>_xll.BDH($B41,"Px_Last",O$2,O$2,"Fill=P","Per=cd")</f>
        <v>#N/A</v>
      </c>
      <c r="P41" t="e">
        <f>_xll.BDH($B41,"Px_Last",P$2,P$2)</f>
        <v>#N/A</v>
      </c>
      <c r="Q41" t="e">
        <f>_xll.BDH($B41,"Px_Last",Q$2,Q$2)</f>
        <v>#N/A</v>
      </c>
      <c r="R41" t="e">
        <f>_xll.BDH($B41,"Px_Last",R$2,R$2)</f>
        <v>#N/A</v>
      </c>
    </row>
    <row r="42" spans="1:18" x14ac:dyDescent="0.2">
      <c r="A42" t="s">
        <v>101</v>
      </c>
      <c r="B42" t="s">
        <v>38</v>
      </c>
      <c r="C42" t="str">
        <f>[2]!blp(B42,C$3)</f>
        <v>MSCI World Containers &amp; Packag</v>
      </c>
      <c r="D42" s="3" t="e">
        <f t="shared" si="13"/>
        <v>#N/A</v>
      </c>
      <c r="E42" s="3" t="e">
        <f t="shared" si="14"/>
        <v>#N/A</v>
      </c>
      <c r="F42" s="3" t="e">
        <f t="shared" si="15"/>
        <v>#N/A</v>
      </c>
      <c r="G42" s="3" t="e">
        <f t="shared" si="16"/>
        <v>#N/A</v>
      </c>
      <c r="H42" s="3" t="e">
        <f t="shared" si="17"/>
        <v>#N/A</v>
      </c>
      <c r="I42" s="7"/>
      <c r="J42" s="9" t="e">
        <f t="shared" si="18"/>
        <v>#N/A</v>
      </c>
      <c r="K42" s="11" t="e">
        <f t="shared" si="19"/>
        <v>#N/A</v>
      </c>
      <c r="L42" s="11" t="e">
        <f t="shared" si="20"/>
        <v>#N/A</v>
      </c>
      <c r="M42" s="11" t="e">
        <f t="shared" si="21"/>
        <v>#N/A</v>
      </c>
      <c r="N42" t="e">
        <f>_xll.BDH($B42,"Px_Last",N$2,N$2)</f>
        <v>#N/A</v>
      </c>
      <c r="O42" t="e">
        <f>_xll.BDH($B42,"Px_Last",O$2,O$2,"Fill=P","Per=cd")</f>
        <v>#N/A</v>
      </c>
      <c r="P42" t="e">
        <f>_xll.BDH($B42,"Px_Last",P$2,P$2)</f>
        <v>#N/A</v>
      </c>
      <c r="Q42" t="e">
        <f>_xll.BDH($B42,"Px_Last",Q$2,Q$2)</f>
        <v>#N/A</v>
      </c>
      <c r="R42" t="e">
        <f>_xll.BDH($B42,"Px_Last",R$2,R$2)</f>
        <v>#N/A</v>
      </c>
    </row>
    <row r="43" spans="1:18" x14ac:dyDescent="0.2">
      <c r="A43" t="s">
        <v>101</v>
      </c>
      <c r="B43" t="s">
        <v>39</v>
      </c>
      <c r="C43" t="str">
        <f>[2]!blp(B43,C$3)</f>
        <v>MSCI World Metals &amp; Mining USD</v>
      </c>
      <c r="D43" s="3" t="e">
        <f t="shared" si="13"/>
        <v>#N/A</v>
      </c>
      <c r="E43" s="3" t="e">
        <f t="shared" si="14"/>
        <v>#N/A</v>
      </c>
      <c r="F43" s="3" t="e">
        <f t="shared" si="15"/>
        <v>#N/A</v>
      </c>
      <c r="G43" s="3" t="e">
        <f t="shared" si="16"/>
        <v>#N/A</v>
      </c>
      <c r="H43" s="3" t="e">
        <f t="shared" si="17"/>
        <v>#N/A</v>
      </c>
      <c r="I43" s="7"/>
      <c r="J43" s="9" t="e">
        <f t="shared" si="18"/>
        <v>#N/A</v>
      </c>
      <c r="K43" s="11" t="e">
        <f t="shared" si="19"/>
        <v>#N/A</v>
      </c>
      <c r="L43" s="11" t="e">
        <f t="shared" si="20"/>
        <v>#N/A</v>
      </c>
      <c r="M43" s="11" t="e">
        <f t="shared" si="21"/>
        <v>#N/A</v>
      </c>
      <c r="N43" t="e">
        <f>_xll.BDH($B43,"Px_Last",N$2,N$2)</f>
        <v>#N/A</v>
      </c>
      <c r="O43" t="e">
        <f>_xll.BDH($B43,"Px_Last",O$2,O$2,"Fill=P","Per=cd")</f>
        <v>#N/A</v>
      </c>
      <c r="P43" t="e">
        <f>_xll.BDH($B43,"Px_Last",P$2,P$2)</f>
        <v>#N/A</v>
      </c>
      <c r="Q43" t="e">
        <f>_xll.BDH($B43,"Px_Last",Q$2,Q$2)</f>
        <v>#N/A</v>
      </c>
      <c r="R43" t="e">
        <f>_xll.BDH($B43,"Px_Last",R$2,R$2)</f>
        <v>#N/A</v>
      </c>
    </row>
    <row r="44" spans="1:18" x14ac:dyDescent="0.2">
      <c r="A44" t="s">
        <v>101</v>
      </c>
      <c r="B44" t="s">
        <v>40</v>
      </c>
      <c r="C44" t="str">
        <f>[2]!blp(B44,C$3)</f>
        <v>MSCI World Paper &amp; Forest Prod</v>
      </c>
      <c r="D44" s="3" t="e">
        <f t="shared" si="13"/>
        <v>#N/A</v>
      </c>
      <c r="E44" s="3" t="e">
        <f t="shared" si="14"/>
        <v>#N/A</v>
      </c>
      <c r="F44" s="3" t="e">
        <f t="shared" si="15"/>
        <v>#N/A</v>
      </c>
      <c r="G44" s="3" t="e">
        <f t="shared" si="16"/>
        <v>#N/A</v>
      </c>
      <c r="H44" s="3" t="e">
        <f t="shared" si="17"/>
        <v>#N/A</v>
      </c>
      <c r="I44" s="7"/>
      <c r="J44" s="9" t="e">
        <f t="shared" si="18"/>
        <v>#N/A</v>
      </c>
      <c r="K44" s="11" t="e">
        <f t="shared" si="19"/>
        <v>#N/A</v>
      </c>
      <c r="L44" s="11" t="e">
        <f t="shared" si="20"/>
        <v>#N/A</v>
      </c>
      <c r="M44" s="11" t="e">
        <f t="shared" si="21"/>
        <v>#N/A</v>
      </c>
      <c r="N44" t="e">
        <f>_xll.BDH($B44,"Px_Last",N$2,N$2)</f>
        <v>#N/A</v>
      </c>
      <c r="O44" t="e">
        <f>_xll.BDH($B44,"Px_Last",O$2,O$2,"Fill=P","Per=cd")</f>
        <v>#N/A</v>
      </c>
      <c r="P44" t="e">
        <f>_xll.BDH($B44,"Px_Last",P$2,P$2)</f>
        <v>#N/A</v>
      </c>
      <c r="Q44" t="e">
        <f>_xll.BDH($B44,"Px_Last",Q$2,Q$2)</f>
        <v>#N/A</v>
      </c>
      <c r="R44" t="e">
        <f>_xll.BDH($B44,"Px_Last",R$2,R$2)</f>
        <v>#N/A</v>
      </c>
    </row>
    <row r="45" spans="1:18" x14ac:dyDescent="0.2">
      <c r="A45" t="s">
        <v>101</v>
      </c>
      <c r="B45" t="s">
        <v>41</v>
      </c>
      <c r="C45" t="str">
        <f>[2]!blp(B45,C$3)</f>
        <v>MSCI World Aerospace &amp; Defense</v>
      </c>
      <c r="D45" s="3" t="e">
        <f t="shared" si="13"/>
        <v>#N/A</v>
      </c>
      <c r="E45" s="3" t="e">
        <f t="shared" si="14"/>
        <v>#N/A</v>
      </c>
      <c r="F45" s="3" t="e">
        <f t="shared" si="15"/>
        <v>#N/A</v>
      </c>
      <c r="G45" s="3" t="e">
        <f t="shared" si="16"/>
        <v>#N/A</v>
      </c>
      <c r="H45" s="3" t="e">
        <f t="shared" si="17"/>
        <v>#N/A</v>
      </c>
      <c r="I45" s="7"/>
      <c r="J45" s="9" t="e">
        <f t="shared" si="18"/>
        <v>#N/A</v>
      </c>
      <c r="K45" s="11" t="e">
        <f t="shared" si="19"/>
        <v>#N/A</v>
      </c>
      <c r="L45" s="11" t="e">
        <f t="shared" si="20"/>
        <v>#N/A</v>
      </c>
      <c r="M45" s="11" t="e">
        <f t="shared" si="21"/>
        <v>#N/A</v>
      </c>
      <c r="N45" t="e">
        <f>_xll.BDH($B45,"Px_Last",N$2,N$2)</f>
        <v>#N/A</v>
      </c>
      <c r="O45" t="e">
        <f>_xll.BDH($B45,"Px_Last",O$2,O$2,"Fill=P","Per=cd")</f>
        <v>#N/A</v>
      </c>
      <c r="P45" t="e">
        <f>_xll.BDH($B45,"Px_Last",P$2,P$2)</f>
        <v>#N/A</v>
      </c>
      <c r="Q45" t="e">
        <f>_xll.BDH($B45,"Px_Last",Q$2,Q$2)</f>
        <v>#N/A</v>
      </c>
      <c r="R45" t="e">
        <f>_xll.BDH($B45,"Px_Last",R$2,R$2)</f>
        <v>#N/A</v>
      </c>
    </row>
    <row r="46" spans="1:18" x14ac:dyDescent="0.2">
      <c r="A46" t="s">
        <v>101</v>
      </c>
      <c r="B46" t="s">
        <v>42</v>
      </c>
      <c r="C46" t="str">
        <f>[2]!blp(B46,C$3)</f>
        <v>MSCI World Building Products U</v>
      </c>
      <c r="D46" s="3" t="e">
        <f t="shared" si="13"/>
        <v>#N/A</v>
      </c>
      <c r="E46" s="3" t="e">
        <f t="shared" si="14"/>
        <v>#N/A</v>
      </c>
      <c r="F46" s="3" t="e">
        <f t="shared" si="15"/>
        <v>#N/A</v>
      </c>
      <c r="G46" s="3" t="e">
        <f t="shared" si="16"/>
        <v>#N/A</v>
      </c>
      <c r="H46" s="3" t="e">
        <f t="shared" si="17"/>
        <v>#N/A</v>
      </c>
      <c r="I46" s="7"/>
      <c r="J46" s="9" t="e">
        <f t="shared" si="18"/>
        <v>#N/A</v>
      </c>
      <c r="K46" s="11" t="e">
        <f t="shared" si="19"/>
        <v>#N/A</v>
      </c>
      <c r="L46" s="11" t="e">
        <f t="shared" si="20"/>
        <v>#N/A</v>
      </c>
      <c r="M46" s="11" t="e">
        <f t="shared" si="21"/>
        <v>#N/A</v>
      </c>
      <c r="N46" t="e">
        <f>_xll.BDH($B46,"Px_Last",N$2,N$2)</f>
        <v>#N/A</v>
      </c>
      <c r="O46" t="e">
        <f>_xll.BDH($B46,"Px_Last",O$2,O$2,"Fill=P","Per=cd")</f>
        <v>#N/A</v>
      </c>
      <c r="P46" t="e">
        <f>_xll.BDH($B46,"Px_Last",P$2,P$2)</f>
        <v>#N/A</v>
      </c>
      <c r="Q46" t="e">
        <f>_xll.BDH($B46,"Px_Last",Q$2,Q$2)</f>
        <v>#N/A</v>
      </c>
      <c r="R46" t="e">
        <f>_xll.BDH($B46,"Px_Last",R$2,R$2)</f>
        <v>#N/A</v>
      </c>
    </row>
    <row r="47" spans="1:18" x14ac:dyDescent="0.2">
      <c r="A47" t="s">
        <v>101</v>
      </c>
      <c r="B47" t="s">
        <v>43</v>
      </c>
      <c r="C47" t="str">
        <f>[2]!blp(B47,C$3)</f>
        <v>MSCI World Construction &amp; Engi</v>
      </c>
      <c r="D47" s="3" t="e">
        <f t="shared" si="13"/>
        <v>#N/A</v>
      </c>
      <c r="E47" s="3" t="e">
        <f t="shared" si="14"/>
        <v>#N/A</v>
      </c>
      <c r="F47" s="3" t="e">
        <f t="shared" si="15"/>
        <v>#N/A</v>
      </c>
      <c r="G47" s="3" t="e">
        <f t="shared" si="16"/>
        <v>#N/A</v>
      </c>
      <c r="H47" s="3" t="e">
        <f t="shared" si="17"/>
        <v>#N/A</v>
      </c>
      <c r="I47" s="7"/>
      <c r="J47" s="9" t="e">
        <f t="shared" si="18"/>
        <v>#N/A</v>
      </c>
      <c r="K47" s="11" t="e">
        <f t="shared" si="19"/>
        <v>#N/A</v>
      </c>
      <c r="L47" s="11" t="e">
        <f t="shared" si="20"/>
        <v>#N/A</v>
      </c>
      <c r="M47" s="11" t="e">
        <f t="shared" si="21"/>
        <v>#N/A</v>
      </c>
      <c r="N47" t="e">
        <f>_xll.BDH($B47,"Px_Last",N$2,N$2)</f>
        <v>#N/A</v>
      </c>
      <c r="O47" t="e">
        <f>_xll.BDH($B47,"Px_Last",O$2,O$2,"Fill=P","Per=cd")</f>
        <v>#N/A</v>
      </c>
      <c r="P47" t="e">
        <f>_xll.BDH($B47,"Px_Last",P$2,P$2)</f>
        <v>#N/A</v>
      </c>
      <c r="Q47" t="e">
        <f>_xll.BDH($B47,"Px_Last",Q$2,Q$2)</f>
        <v>#N/A</v>
      </c>
      <c r="R47" t="e">
        <f>_xll.BDH($B47,"Px_Last",R$2,R$2)</f>
        <v>#N/A</v>
      </c>
    </row>
    <row r="48" spans="1:18" x14ac:dyDescent="0.2">
      <c r="A48" t="s">
        <v>101</v>
      </c>
      <c r="B48" t="s">
        <v>44</v>
      </c>
      <c r="C48" t="str">
        <f>[2]!blp(B48,C$3)</f>
        <v>MSCI World Electrical Equipmen</v>
      </c>
      <c r="D48" s="3" t="e">
        <f t="shared" si="13"/>
        <v>#N/A</v>
      </c>
      <c r="E48" s="3" t="e">
        <f t="shared" si="14"/>
        <v>#N/A</v>
      </c>
      <c r="F48" s="3" t="e">
        <f t="shared" si="15"/>
        <v>#N/A</v>
      </c>
      <c r="G48" s="3" t="e">
        <f t="shared" si="16"/>
        <v>#N/A</v>
      </c>
      <c r="H48" s="3" t="e">
        <f t="shared" si="17"/>
        <v>#N/A</v>
      </c>
      <c r="I48" s="7"/>
      <c r="J48" s="9" t="e">
        <f t="shared" si="18"/>
        <v>#N/A</v>
      </c>
      <c r="K48" s="11" t="e">
        <f t="shared" si="19"/>
        <v>#N/A</v>
      </c>
      <c r="L48" s="11" t="e">
        <f t="shared" si="20"/>
        <v>#N/A</v>
      </c>
      <c r="M48" s="11" t="e">
        <f t="shared" si="21"/>
        <v>#N/A</v>
      </c>
      <c r="N48" t="e">
        <f>_xll.BDH($B48,"Px_Last",N$2,N$2)</f>
        <v>#N/A</v>
      </c>
      <c r="O48" t="e">
        <f>_xll.BDH($B48,"Px_Last",O$2,O$2,"Fill=P","Per=cd")</f>
        <v>#N/A</v>
      </c>
      <c r="P48" t="e">
        <f>_xll.BDH($B48,"Px_Last",P$2,P$2)</f>
        <v>#N/A</v>
      </c>
      <c r="Q48" t="e">
        <f>_xll.BDH($B48,"Px_Last",Q$2,Q$2)</f>
        <v>#N/A</v>
      </c>
      <c r="R48" t="e">
        <f>_xll.BDH($B48,"Px_Last",R$2,R$2)</f>
        <v>#N/A</v>
      </c>
    </row>
    <row r="49" spans="1:18" x14ac:dyDescent="0.2">
      <c r="A49" t="s">
        <v>101</v>
      </c>
      <c r="B49" t="s">
        <v>45</v>
      </c>
      <c r="C49" t="str">
        <f>[2]!blp(B49,C$3)</f>
        <v>MSCI World Industrial Conglome</v>
      </c>
      <c r="D49" s="3" t="e">
        <f t="shared" si="13"/>
        <v>#N/A</v>
      </c>
      <c r="E49" s="3" t="e">
        <f t="shared" si="14"/>
        <v>#N/A</v>
      </c>
      <c r="F49" s="3" t="e">
        <f t="shared" si="15"/>
        <v>#N/A</v>
      </c>
      <c r="G49" s="3" t="e">
        <f t="shared" si="16"/>
        <v>#N/A</v>
      </c>
      <c r="H49" s="3" t="e">
        <f t="shared" si="17"/>
        <v>#N/A</v>
      </c>
      <c r="I49" s="7"/>
      <c r="J49" s="9" t="e">
        <f t="shared" si="18"/>
        <v>#N/A</v>
      </c>
      <c r="K49" s="11" t="e">
        <f t="shared" si="19"/>
        <v>#N/A</v>
      </c>
      <c r="L49" s="11" t="e">
        <f t="shared" si="20"/>
        <v>#N/A</v>
      </c>
      <c r="M49" s="11" t="e">
        <f t="shared" si="21"/>
        <v>#N/A</v>
      </c>
      <c r="N49" t="e">
        <f>_xll.BDH($B49,"Px_Last",N$2,N$2)</f>
        <v>#N/A</v>
      </c>
      <c r="O49" t="e">
        <f>_xll.BDH($B49,"Px_Last",O$2,O$2,"Fill=P","Per=cd")</f>
        <v>#N/A</v>
      </c>
      <c r="P49" t="e">
        <f>_xll.BDH($B49,"Px_Last",P$2,P$2)</f>
        <v>#N/A</v>
      </c>
      <c r="Q49" t="e">
        <f>_xll.BDH($B49,"Px_Last",Q$2,Q$2)</f>
        <v>#N/A</v>
      </c>
      <c r="R49" t="e">
        <f>_xll.BDH($B49,"Px_Last",R$2,R$2)</f>
        <v>#N/A</v>
      </c>
    </row>
    <row r="50" spans="1:18" x14ac:dyDescent="0.2">
      <c r="A50" t="s">
        <v>101</v>
      </c>
      <c r="B50" t="s">
        <v>46</v>
      </c>
      <c r="C50" t="str">
        <f>[2]!blp(B50,C$3)</f>
        <v>MSCI World Machinery USD</v>
      </c>
      <c r="D50" s="3" t="e">
        <f t="shared" si="13"/>
        <v>#N/A</v>
      </c>
      <c r="E50" s="3" t="e">
        <f t="shared" si="14"/>
        <v>#N/A</v>
      </c>
      <c r="F50" s="3" t="e">
        <f t="shared" si="15"/>
        <v>#N/A</v>
      </c>
      <c r="G50" s="3" t="e">
        <f t="shared" si="16"/>
        <v>#N/A</v>
      </c>
      <c r="H50" s="3" t="e">
        <f t="shared" si="17"/>
        <v>#N/A</v>
      </c>
      <c r="I50" s="7"/>
      <c r="J50" s="9" t="e">
        <f t="shared" si="18"/>
        <v>#N/A</v>
      </c>
      <c r="K50" s="11" t="e">
        <f t="shared" si="19"/>
        <v>#N/A</v>
      </c>
      <c r="L50" s="11" t="e">
        <f t="shared" si="20"/>
        <v>#N/A</v>
      </c>
      <c r="M50" s="11" t="e">
        <f t="shared" si="21"/>
        <v>#N/A</v>
      </c>
      <c r="N50" t="e">
        <f>_xll.BDH($B50,"Px_Last",N$2,N$2)</f>
        <v>#N/A</v>
      </c>
      <c r="O50" t="e">
        <f>_xll.BDH($B50,"Px_Last",O$2,O$2,"Fill=P","Per=cd")</f>
        <v>#N/A</v>
      </c>
      <c r="P50" t="e">
        <f>_xll.BDH($B50,"Px_Last",P$2,P$2)</f>
        <v>#N/A</v>
      </c>
      <c r="Q50" t="e">
        <f>_xll.BDH($B50,"Px_Last",Q$2,Q$2)</f>
        <v>#N/A</v>
      </c>
      <c r="R50" t="e">
        <f>_xll.BDH($B50,"Px_Last",R$2,R$2)</f>
        <v>#N/A</v>
      </c>
    </row>
    <row r="51" spans="1:18" x14ac:dyDescent="0.2">
      <c r="A51" t="s">
        <v>101</v>
      </c>
      <c r="B51" t="s">
        <v>47</v>
      </c>
      <c r="C51" t="str">
        <f>[2]!blp(B51,C$3)</f>
        <v>MSCI World Trading Cos &amp; Distr</v>
      </c>
      <c r="D51" s="3" t="e">
        <f t="shared" si="13"/>
        <v>#N/A</v>
      </c>
      <c r="E51" s="3" t="e">
        <f t="shared" si="14"/>
        <v>#N/A</v>
      </c>
      <c r="F51" s="3" t="e">
        <f t="shared" si="15"/>
        <v>#N/A</v>
      </c>
      <c r="G51" s="3" t="e">
        <f t="shared" si="16"/>
        <v>#N/A</v>
      </c>
      <c r="H51" s="3" t="e">
        <f t="shared" si="17"/>
        <v>#N/A</v>
      </c>
      <c r="I51" s="7"/>
      <c r="J51" s="9" t="e">
        <f t="shared" si="18"/>
        <v>#N/A</v>
      </c>
      <c r="K51" s="11" t="e">
        <f t="shared" si="19"/>
        <v>#N/A</v>
      </c>
      <c r="L51" s="11" t="e">
        <f t="shared" si="20"/>
        <v>#N/A</v>
      </c>
      <c r="M51" s="11" t="e">
        <f t="shared" si="21"/>
        <v>#N/A</v>
      </c>
      <c r="N51" t="e">
        <f>_xll.BDH($B51,"Px_Last",N$2,N$2)</f>
        <v>#N/A</v>
      </c>
      <c r="O51" t="e">
        <f>_xll.BDH($B51,"Px_Last",O$2,O$2,"Fill=P","Per=cd")</f>
        <v>#N/A</v>
      </c>
      <c r="P51" t="e">
        <f>_xll.BDH($B51,"Px_Last",P$2,P$2)</f>
        <v>#N/A</v>
      </c>
      <c r="Q51" t="e">
        <f>_xll.BDH($B51,"Px_Last",Q$2,Q$2)</f>
        <v>#N/A</v>
      </c>
      <c r="R51" t="e">
        <f>_xll.BDH($B51,"Px_Last",R$2,R$2)</f>
        <v>#N/A</v>
      </c>
    </row>
    <row r="52" spans="1:18" x14ac:dyDescent="0.2">
      <c r="A52" t="s">
        <v>101</v>
      </c>
      <c r="B52" t="s">
        <v>48</v>
      </c>
      <c r="C52" t="str">
        <f>[2]!blp(B52,C$3)</f>
        <v>MSCI World Commercial Services</v>
      </c>
      <c r="D52" s="3" t="e">
        <f t="shared" si="13"/>
        <v>#N/A</v>
      </c>
      <c r="E52" s="3" t="e">
        <f t="shared" si="14"/>
        <v>#N/A</v>
      </c>
      <c r="F52" s="3" t="e">
        <f t="shared" si="15"/>
        <v>#N/A</v>
      </c>
      <c r="G52" s="3" t="e">
        <f t="shared" si="16"/>
        <v>#N/A</v>
      </c>
      <c r="H52" s="3" t="e">
        <f t="shared" si="17"/>
        <v>#N/A</v>
      </c>
      <c r="I52" s="7"/>
      <c r="J52" s="9" t="e">
        <f t="shared" si="18"/>
        <v>#N/A</v>
      </c>
      <c r="K52" s="11" t="e">
        <f t="shared" si="19"/>
        <v>#N/A</v>
      </c>
      <c r="L52" s="11" t="e">
        <f t="shared" si="20"/>
        <v>#N/A</v>
      </c>
      <c r="M52" s="11" t="e">
        <f t="shared" si="21"/>
        <v>#N/A</v>
      </c>
      <c r="N52" t="e">
        <f>_xll.BDH($B52,"Px_Last",N$2,N$2)</f>
        <v>#N/A</v>
      </c>
      <c r="O52" t="e">
        <f>_xll.BDH($B52,"Px_Last",O$2,O$2,"Fill=P","Per=cd")</f>
        <v>#N/A</v>
      </c>
      <c r="P52" t="e">
        <f>_xll.BDH($B52,"Px_Last",P$2,P$2)</f>
        <v>#N/A</v>
      </c>
      <c r="Q52" t="e">
        <f>_xll.BDH($B52,"Px_Last",Q$2,Q$2)</f>
        <v>#N/A</v>
      </c>
      <c r="R52" t="e">
        <f>_xll.BDH($B52,"Px_Last",R$2,R$2)</f>
        <v>#N/A</v>
      </c>
    </row>
    <row r="53" spans="1:18" x14ac:dyDescent="0.2">
      <c r="A53" t="s">
        <v>101</v>
      </c>
      <c r="B53" t="s">
        <v>49</v>
      </c>
      <c r="C53" t="str">
        <f>[2]!blp(B53,C$3)</f>
        <v>MSCI World Air Freight USD</v>
      </c>
      <c r="D53" s="3" t="e">
        <f t="shared" si="13"/>
        <v>#N/A</v>
      </c>
      <c r="E53" s="3" t="e">
        <f t="shared" si="14"/>
        <v>#N/A</v>
      </c>
      <c r="F53" s="3" t="e">
        <f t="shared" si="15"/>
        <v>#N/A</v>
      </c>
      <c r="G53" s="3" t="e">
        <f t="shared" si="16"/>
        <v>#N/A</v>
      </c>
      <c r="H53" s="3" t="e">
        <f t="shared" si="17"/>
        <v>#N/A</v>
      </c>
      <c r="I53" s="7"/>
      <c r="J53" s="9" t="e">
        <f t="shared" si="18"/>
        <v>#N/A</v>
      </c>
      <c r="K53" s="11" t="e">
        <f t="shared" si="19"/>
        <v>#N/A</v>
      </c>
      <c r="L53" s="11" t="e">
        <f t="shared" si="20"/>
        <v>#N/A</v>
      </c>
      <c r="M53" s="11" t="e">
        <f t="shared" si="21"/>
        <v>#N/A</v>
      </c>
      <c r="N53" t="e">
        <f>_xll.BDH($B53,"Px_Last",N$2,N$2)</f>
        <v>#N/A</v>
      </c>
      <c r="O53" t="e">
        <f>_xll.BDH($B53,"Px_Last",O$2,O$2,"Fill=P","Per=cd")</f>
        <v>#N/A</v>
      </c>
      <c r="P53" t="e">
        <f>_xll.BDH($B53,"Px_Last",P$2,P$2)</f>
        <v>#N/A</v>
      </c>
      <c r="Q53" t="e">
        <f>_xll.BDH($B53,"Px_Last",Q$2,Q$2)</f>
        <v>#N/A</v>
      </c>
      <c r="R53" t="e">
        <f>_xll.BDH($B53,"Px_Last",R$2,R$2)</f>
        <v>#N/A</v>
      </c>
    </row>
    <row r="54" spans="1:18" x14ac:dyDescent="0.2">
      <c r="A54" t="s">
        <v>101</v>
      </c>
      <c r="B54" t="s">
        <v>50</v>
      </c>
      <c r="C54" t="str">
        <f>[2]!blp(B54,C$3)</f>
        <v>MSCI World Airlines USD</v>
      </c>
      <c r="D54" s="3" t="e">
        <f t="shared" si="13"/>
        <v>#N/A</v>
      </c>
      <c r="E54" s="3" t="e">
        <f t="shared" si="14"/>
        <v>#N/A</v>
      </c>
      <c r="F54" s="3" t="e">
        <f t="shared" si="15"/>
        <v>#N/A</v>
      </c>
      <c r="G54" s="3" t="e">
        <f t="shared" si="16"/>
        <v>#N/A</v>
      </c>
      <c r="H54" s="3" t="e">
        <f t="shared" si="17"/>
        <v>#N/A</v>
      </c>
      <c r="I54" s="7"/>
      <c r="J54" s="9" t="e">
        <f t="shared" si="18"/>
        <v>#N/A</v>
      </c>
      <c r="K54" s="11" t="e">
        <f t="shared" si="19"/>
        <v>#N/A</v>
      </c>
      <c r="L54" s="11" t="e">
        <f t="shared" si="20"/>
        <v>#N/A</v>
      </c>
      <c r="M54" s="11" t="e">
        <f t="shared" si="21"/>
        <v>#N/A</v>
      </c>
      <c r="N54" t="e">
        <f>_xll.BDH($B54,"Px_Last",N$2,N$2)</f>
        <v>#N/A</v>
      </c>
      <c r="O54" t="e">
        <f>_xll.BDH($B54,"Px_Last",O$2,O$2,"Fill=P","Per=cd")</f>
        <v>#N/A</v>
      </c>
      <c r="P54" t="e">
        <f>_xll.BDH($B54,"Px_Last",P$2,P$2)</f>
        <v>#N/A</v>
      </c>
      <c r="Q54" t="e">
        <f>_xll.BDH($B54,"Px_Last",Q$2,Q$2)</f>
        <v>#N/A</v>
      </c>
      <c r="R54" t="e">
        <f>_xll.BDH($B54,"Px_Last",R$2,R$2)</f>
        <v>#N/A</v>
      </c>
    </row>
    <row r="55" spans="1:18" x14ac:dyDescent="0.2">
      <c r="A55" t="s">
        <v>101</v>
      </c>
      <c r="B55" t="s">
        <v>51</v>
      </c>
      <c r="C55" t="str">
        <f>[2]!blp(B55,C$3)</f>
        <v>MSCI World Marine USD</v>
      </c>
      <c r="D55" s="3" t="e">
        <f t="shared" si="13"/>
        <v>#N/A</v>
      </c>
      <c r="E55" s="3" t="e">
        <f t="shared" si="14"/>
        <v>#N/A</v>
      </c>
      <c r="F55" s="3" t="e">
        <f t="shared" si="15"/>
        <v>#N/A</v>
      </c>
      <c r="G55" s="3" t="e">
        <f t="shared" si="16"/>
        <v>#N/A</v>
      </c>
      <c r="H55" s="3" t="e">
        <f t="shared" si="17"/>
        <v>#N/A</v>
      </c>
      <c r="I55" s="7"/>
      <c r="J55" s="9" t="e">
        <f t="shared" si="18"/>
        <v>#N/A</v>
      </c>
      <c r="K55" s="11" t="e">
        <f t="shared" si="19"/>
        <v>#N/A</v>
      </c>
      <c r="L55" s="11" t="e">
        <f t="shared" si="20"/>
        <v>#N/A</v>
      </c>
      <c r="M55" s="11" t="e">
        <f t="shared" si="21"/>
        <v>#N/A</v>
      </c>
      <c r="N55" t="e">
        <f>_xll.BDH($B55,"Px_Last",N$2,N$2)</f>
        <v>#N/A</v>
      </c>
      <c r="O55" t="e">
        <f>_xll.BDH($B55,"Px_Last",O$2,O$2,"Fill=P","Per=cd")</f>
        <v>#N/A</v>
      </c>
      <c r="P55" t="e">
        <f>_xll.BDH($B55,"Px_Last",P$2,P$2)</f>
        <v>#N/A</v>
      </c>
      <c r="Q55" t="e">
        <f>_xll.BDH($B55,"Px_Last",Q$2,Q$2)</f>
        <v>#N/A</v>
      </c>
      <c r="R55" t="e">
        <f>_xll.BDH($B55,"Px_Last",R$2,R$2)</f>
        <v>#N/A</v>
      </c>
    </row>
    <row r="56" spans="1:18" x14ac:dyDescent="0.2">
      <c r="A56" t="s">
        <v>101</v>
      </c>
      <c r="B56" t="s">
        <v>52</v>
      </c>
      <c r="C56" t="str">
        <f>[2]!blp(B56,C$3)</f>
        <v>MSCI World Road &amp; Rail USD</v>
      </c>
      <c r="D56" s="3" t="e">
        <f t="shared" si="13"/>
        <v>#N/A</v>
      </c>
      <c r="E56" s="3" t="e">
        <f t="shared" si="14"/>
        <v>#N/A</v>
      </c>
      <c r="F56" s="3" t="e">
        <f t="shared" si="15"/>
        <v>#N/A</v>
      </c>
      <c r="G56" s="3" t="e">
        <f t="shared" si="16"/>
        <v>#N/A</v>
      </c>
      <c r="H56" s="3" t="e">
        <f t="shared" si="17"/>
        <v>#N/A</v>
      </c>
      <c r="I56" s="7"/>
      <c r="J56" s="9" t="e">
        <f t="shared" si="18"/>
        <v>#N/A</v>
      </c>
      <c r="K56" s="11" t="e">
        <f t="shared" si="19"/>
        <v>#N/A</v>
      </c>
      <c r="L56" s="11" t="e">
        <f t="shared" si="20"/>
        <v>#N/A</v>
      </c>
      <c r="M56" s="11" t="e">
        <f t="shared" si="21"/>
        <v>#N/A</v>
      </c>
      <c r="N56" t="e">
        <f>_xll.BDH($B56,"Px_Last",N$2,N$2)</f>
        <v>#N/A</v>
      </c>
      <c r="O56" t="e">
        <f>_xll.BDH($B56,"Px_Last",O$2,O$2,"Fill=P","Per=cd")</f>
        <v>#N/A</v>
      </c>
      <c r="P56" t="e">
        <f>_xll.BDH($B56,"Px_Last",P$2,P$2)</f>
        <v>#N/A</v>
      </c>
      <c r="Q56" t="e">
        <f>_xll.BDH($B56,"Px_Last",Q$2,Q$2)</f>
        <v>#N/A</v>
      </c>
      <c r="R56" t="e">
        <f>_xll.BDH($B56,"Px_Last",R$2,R$2)</f>
        <v>#N/A</v>
      </c>
    </row>
    <row r="57" spans="1:18" x14ac:dyDescent="0.2">
      <c r="A57" t="s">
        <v>101</v>
      </c>
      <c r="B57" t="s">
        <v>53</v>
      </c>
      <c r="C57" t="str">
        <f>[2]!blp(B57,C$3)</f>
        <v>MSCI World Transportation Infr</v>
      </c>
      <c r="D57" s="3" t="e">
        <f t="shared" si="13"/>
        <v>#N/A</v>
      </c>
      <c r="E57" s="3" t="e">
        <f t="shared" si="14"/>
        <v>#N/A</v>
      </c>
      <c r="F57" s="3" t="e">
        <f t="shared" si="15"/>
        <v>#N/A</v>
      </c>
      <c r="G57" s="3" t="e">
        <f t="shared" si="16"/>
        <v>#N/A</v>
      </c>
      <c r="H57" s="3" t="e">
        <f t="shared" si="17"/>
        <v>#N/A</v>
      </c>
      <c r="I57" s="7"/>
      <c r="J57" s="9" t="e">
        <f t="shared" si="18"/>
        <v>#N/A</v>
      </c>
      <c r="K57" s="11" t="e">
        <f t="shared" si="19"/>
        <v>#N/A</v>
      </c>
      <c r="L57" s="11" t="e">
        <f t="shared" si="20"/>
        <v>#N/A</v>
      </c>
      <c r="M57" s="11" t="e">
        <f t="shared" si="21"/>
        <v>#N/A</v>
      </c>
      <c r="N57" t="e">
        <f>_xll.BDH($B57,"Px_Last",N$2,N$2)</f>
        <v>#N/A</v>
      </c>
      <c r="O57" t="e">
        <f>_xll.BDH($B57,"Px_Last",O$2,O$2,"Fill=P","Per=cd")</f>
        <v>#N/A</v>
      </c>
      <c r="P57" t="e">
        <f>_xll.BDH($B57,"Px_Last",P$2,P$2)</f>
        <v>#N/A</v>
      </c>
      <c r="Q57" t="e">
        <f>_xll.BDH($B57,"Px_Last",Q$2,Q$2)</f>
        <v>#N/A</v>
      </c>
      <c r="R57" t="e">
        <f>_xll.BDH($B57,"Px_Last",R$2,R$2)</f>
        <v>#N/A</v>
      </c>
    </row>
    <row r="58" spans="1:18" x14ac:dyDescent="0.2">
      <c r="A58" t="s">
        <v>101</v>
      </c>
      <c r="B58" t="s">
        <v>54</v>
      </c>
      <c r="C58" t="str">
        <f>[2]!blp(B58,C$3)</f>
        <v>MSCI World Auto Components USD</v>
      </c>
      <c r="D58" s="3" t="e">
        <f t="shared" si="13"/>
        <v>#N/A</v>
      </c>
      <c r="E58" s="3" t="e">
        <f t="shared" si="14"/>
        <v>#N/A</v>
      </c>
      <c r="F58" s="3" t="e">
        <f t="shared" si="15"/>
        <v>#N/A</v>
      </c>
      <c r="G58" s="3" t="e">
        <f t="shared" si="16"/>
        <v>#N/A</v>
      </c>
      <c r="H58" s="3" t="e">
        <f t="shared" si="17"/>
        <v>#N/A</v>
      </c>
      <c r="I58" s="7"/>
      <c r="J58" s="9" t="e">
        <f t="shared" si="18"/>
        <v>#N/A</v>
      </c>
      <c r="K58" s="11" t="e">
        <f t="shared" si="19"/>
        <v>#N/A</v>
      </c>
      <c r="L58" s="11" t="e">
        <f t="shared" si="20"/>
        <v>#N/A</v>
      </c>
      <c r="M58" s="11" t="e">
        <f t="shared" si="21"/>
        <v>#N/A</v>
      </c>
      <c r="N58" t="e">
        <f>_xll.BDH($B58,"Px_Last",N$2,N$2)</f>
        <v>#N/A</v>
      </c>
      <c r="O58" t="e">
        <f>_xll.BDH($B58,"Px_Last",O$2,O$2,"Fill=P","Per=cd")</f>
        <v>#N/A</v>
      </c>
      <c r="P58" t="e">
        <f>_xll.BDH($B58,"Px_Last",P$2,P$2)</f>
        <v>#N/A</v>
      </c>
      <c r="Q58" t="e">
        <f>_xll.BDH($B58,"Px_Last",Q$2,Q$2)</f>
        <v>#N/A</v>
      </c>
      <c r="R58" t="e">
        <f>_xll.BDH($B58,"Px_Last",R$2,R$2)</f>
        <v>#N/A</v>
      </c>
    </row>
    <row r="59" spans="1:18" x14ac:dyDescent="0.2">
      <c r="A59" t="s">
        <v>101</v>
      </c>
      <c r="B59" t="s">
        <v>55</v>
      </c>
      <c r="C59" t="str">
        <f>[2]!blp(B59,C$3)</f>
        <v>MSCI World Automobiles USD</v>
      </c>
      <c r="D59" s="3" t="e">
        <f t="shared" si="13"/>
        <v>#N/A</v>
      </c>
      <c r="E59" s="3" t="e">
        <f t="shared" si="14"/>
        <v>#N/A</v>
      </c>
      <c r="F59" s="3" t="e">
        <f t="shared" si="15"/>
        <v>#N/A</v>
      </c>
      <c r="G59" s="3" t="e">
        <f t="shared" si="16"/>
        <v>#N/A</v>
      </c>
      <c r="H59" s="3" t="e">
        <f t="shared" si="17"/>
        <v>#N/A</v>
      </c>
      <c r="I59" s="7"/>
      <c r="J59" s="9" t="e">
        <f t="shared" si="18"/>
        <v>#N/A</v>
      </c>
      <c r="K59" s="11" t="e">
        <f t="shared" si="19"/>
        <v>#N/A</v>
      </c>
      <c r="L59" s="11" t="e">
        <f t="shared" si="20"/>
        <v>#N/A</v>
      </c>
      <c r="M59" s="11" t="e">
        <f t="shared" si="21"/>
        <v>#N/A</v>
      </c>
      <c r="N59" t="e">
        <f>_xll.BDH($B59,"Px_Last",N$2,N$2)</f>
        <v>#N/A</v>
      </c>
      <c r="O59" t="e">
        <f>_xll.BDH($B59,"Px_Last",O$2,O$2,"Fill=P","Per=cd")</f>
        <v>#N/A</v>
      </c>
      <c r="P59" t="e">
        <f>_xll.BDH($B59,"Px_Last",P$2,P$2)</f>
        <v>#N/A</v>
      </c>
      <c r="Q59" t="e">
        <f>_xll.BDH($B59,"Px_Last",Q$2,Q$2)</f>
        <v>#N/A</v>
      </c>
      <c r="R59" t="e">
        <f>_xll.BDH($B59,"Px_Last",R$2,R$2)</f>
        <v>#N/A</v>
      </c>
    </row>
    <row r="60" spans="1:18" x14ac:dyDescent="0.2">
      <c r="A60" t="s">
        <v>101</v>
      </c>
      <c r="B60" t="s">
        <v>56</v>
      </c>
      <c r="C60" t="str">
        <f>[2]!blp(B60,C$3)</f>
        <v>MSCI World Household Durables</v>
      </c>
      <c r="D60" s="3" t="e">
        <f t="shared" si="13"/>
        <v>#N/A</v>
      </c>
      <c r="E60" s="3" t="e">
        <f t="shared" si="14"/>
        <v>#N/A</v>
      </c>
      <c r="F60" s="3" t="e">
        <f t="shared" si="15"/>
        <v>#N/A</v>
      </c>
      <c r="G60" s="3" t="e">
        <f t="shared" si="16"/>
        <v>#N/A</v>
      </c>
      <c r="H60" s="3" t="e">
        <f t="shared" si="17"/>
        <v>#N/A</v>
      </c>
      <c r="I60" s="7"/>
      <c r="J60" s="9" t="e">
        <f t="shared" si="18"/>
        <v>#N/A</v>
      </c>
      <c r="K60" s="11" t="e">
        <f t="shared" si="19"/>
        <v>#N/A</v>
      </c>
      <c r="L60" s="11" t="e">
        <f t="shared" si="20"/>
        <v>#N/A</v>
      </c>
      <c r="M60" s="11" t="e">
        <f t="shared" si="21"/>
        <v>#N/A</v>
      </c>
      <c r="N60" t="e">
        <f>_xll.BDH($B60,"Px_Last",N$2,N$2)</f>
        <v>#N/A</v>
      </c>
      <c r="O60" t="e">
        <f>_xll.BDH($B60,"Px_Last",O$2,O$2,"Fill=P","Per=cd")</f>
        <v>#N/A</v>
      </c>
      <c r="P60" t="e">
        <f>_xll.BDH($B60,"Px_Last",P$2,P$2)</f>
        <v>#N/A</v>
      </c>
      <c r="Q60" t="e">
        <f>_xll.BDH($B60,"Px_Last",Q$2,Q$2)</f>
        <v>#N/A</v>
      </c>
      <c r="R60" t="e">
        <f>_xll.BDH($B60,"Px_Last",R$2,R$2)</f>
        <v>#N/A</v>
      </c>
    </row>
    <row r="61" spans="1:18" x14ac:dyDescent="0.2">
      <c r="A61" t="s">
        <v>101</v>
      </c>
      <c r="B61" t="s">
        <v>57</v>
      </c>
      <c r="C61" t="str">
        <f>[2]!blp(B61,C$3)</f>
        <v>MSCI World Leisure Equipment U</v>
      </c>
      <c r="D61" s="3" t="e">
        <f t="shared" si="13"/>
        <v>#N/A</v>
      </c>
      <c r="E61" s="3" t="e">
        <f t="shared" si="14"/>
        <v>#N/A</v>
      </c>
      <c r="F61" s="3" t="e">
        <f t="shared" si="15"/>
        <v>#N/A</v>
      </c>
      <c r="G61" s="3" t="e">
        <f t="shared" si="16"/>
        <v>#N/A</v>
      </c>
      <c r="H61" s="3" t="e">
        <f t="shared" si="17"/>
        <v>#N/A</v>
      </c>
      <c r="I61" s="7"/>
      <c r="J61" s="9" t="e">
        <f t="shared" si="18"/>
        <v>#N/A</v>
      </c>
      <c r="K61" s="11" t="e">
        <f t="shared" si="19"/>
        <v>#N/A</v>
      </c>
      <c r="L61" s="11" t="e">
        <f t="shared" si="20"/>
        <v>#N/A</v>
      </c>
      <c r="M61" s="11" t="e">
        <f t="shared" si="21"/>
        <v>#N/A</v>
      </c>
      <c r="N61" t="e">
        <f>_xll.BDH($B61,"Px_Last",N$2,N$2)</f>
        <v>#N/A</v>
      </c>
      <c r="O61" t="e">
        <f>_xll.BDH($B61,"Px_Last",O$2,O$2,"Fill=P","Per=cd")</f>
        <v>#N/A</v>
      </c>
      <c r="P61" t="e">
        <f>_xll.BDH($B61,"Px_Last",P$2,P$2)</f>
        <v>#N/A</v>
      </c>
      <c r="Q61" t="e">
        <f>_xll.BDH($B61,"Px_Last",Q$2,Q$2)</f>
        <v>#N/A</v>
      </c>
      <c r="R61" t="e">
        <f>_xll.BDH($B61,"Px_Last",R$2,R$2)</f>
        <v>#N/A</v>
      </c>
    </row>
    <row r="62" spans="1:18" x14ac:dyDescent="0.2">
      <c r="A62" t="s">
        <v>101</v>
      </c>
      <c r="B62" t="s">
        <v>58</v>
      </c>
      <c r="C62" t="str">
        <f>[2]!blp(B62,C$3)</f>
        <v>MSCI World Textiles USD</v>
      </c>
      <c r="D62" s="3" t="e">
        <f t="shared" si="13"/>
        <v>#N/A</v>
      </c>
      <c r="E62" s="3" t="e">
        <f t="shared" si="14"/>
        <v>#N/A</v>
      </c>
      <c r="F62" s="3" t="e">
        <f t="shared" si="15"/>
        <v>#N/A</v>
      </c>
      <c r="G62" s="3" t="e">
        <f t="shared" si="16"/>
        <v>#N/A</v>
      </c>
      <c r="H62" s="3" t="e">
        <f t="shared" si="17"/>
        <v>#N/A</v>
      </c>
      <c r="I62" s="7"/>
      <c r="J62" s="9" t="e">
        <f t="shared" si="18"/>
        <v>#N/A</v>
      </c>
      <c r="K62" s="11" t="e">
        <f t="shared" si="19"/>
        <v>#N/A</v>
      </c>
      <c r="L62" s="11" t="e">
        <f t="shared" si="20"/>
        <v>#N/A</v>
      </c>
      <c r="M62" s="11" t="e">
        <f t="shared" si="21"/>
        <v>#N/A</v>
      </c>
      <c r="N62" t="e">
        <f>_xll.BDH($B62,"Px_Last",N$2,N$2)</f>
        <v>#N/A</v>
      </c>
      <c r="O62" t="e">
        <f>_xll.BDH($B62,"Px_Last",O$2,O$2,"Fill=P","Per=cd")</f>
        <v>#N/A</v>
      </c>
      <c r="P62" t="e">
        <f>_xll.BDH($B62,"Px_Last",P$2,P$2)</f>
        <v>#N/A</v>
      </c>
      <c r="Q62" t="e">
        <f>_xll.BDH($B62,"Px_Last",Q$2,Q$2)</f>
        <v>#N/A</v>
      </c>
      <c r="R62" t="e">
        <f>_xll.BDH($B62,"Px_Last",R$2,R$2)</f>
        <v>#N/A</v>
      </c>
    </row>
    <row r="63" spans="1:18" x14ac:dyDescent="0.2">
      <c r="A63" t="s">
        <v>101</v>
      </c>
      <c r="B63" t="s">
        <v>59</v>
      </c>
      <c r="C63" t="str">
        <f>[2]!blp(B63,C$3)</f>
        <v>MSCI World Hotels Restaurants</v>
      </c>
      <c r="D63" s="3" t="e">
        <f t="shared" si="13"/>
        <v>#N/A</v>
      </c>
      <c r="E63" s="3" t="e">
        <f t="shared" si="14"/>
        <v>#N/A</v>
      </c>
      <c r="F63" s="3" t="e">
        <f t="shared" si="15"/>
        <v>#N/A</v>
      </c>
      <c r="G63" s="3" t="e">
        <f t="shared" si="16"/>
        <v>#N/A</v>
      </c>
      <c r="H63" s="3" t="e">
        <f t="shared" si="17"/>
        <v>#N/A</v>
      </c>
      <c r="I63" s="7"/>
      <c r="J63" s="9" t="e">
        <f t="shared" si="18"/>
        <v>#N/A</v>
      </c>
      <c r="K63" s="11" t="e">
        <f t="shared" si="19"/>
        <v>#N/A</v>
      </c>
      <c r="L63" s="11" t="e">
        <f t="shared" si="20"/>
        <v>#N/A</v>
      </c>
      <c r="M63" s="11" t="e">
        <f t="shared" si="21"/>
        <v>#N/A</v>
      </c>
      <c r="N63" t="e">
        <f>_xll.BDH($B63,"Px_Last",N$2,N$2)</f>
        <v>#N/A</v>
      </c>
      <c r="O63" t="e">
        <f>_xll.BDH($B63,"Px_Last",O$2,O$2,"Fill=P","Per=cd")</f>
        <v>#N/A</v>
      </c>
      <c r="P63" t="e">
        <f>_xll.BDH($B63,"Px_Last",P$2,P$2)</f>
        <v>#N/A</v>
      </c>
      <c r="Q63" t="e">
        <f>_xll.BDH($B63,"Px_Last",Q$2,Q$2)</f>
        <v>#N/A</v>
      </c>
      <c r="R63" t="e">
        <f>_xll.BDH($B63,"Px_Last",R$2,R$2)</f>
        <v>#N/A</v>
      </c>
    </row>
    <row r="64" spans="1:18" x14ac:dyDescent="0.2">
      <c r="A64" t="s">
        <v>101</v>
      </c>
      <c r="B64" t="s">
        <v>60</v>
      </c>
      <c r="C64" t="str">
        <f>[2]!blp(B64,C$3)</f>
        <v>MSCI World Diversified Consume</v>
      </c>
      <c r="D64" s="3" t="e">
        <f t="shared" si="13"/>
        <v>#N/A</v>
      </c>
      <c r="E64" s="3" t="e">
        <f t="shared" si="14"/>
        <v>#N/A</v>
      </c>
      <c r="F64" s="3" t="e">
        <f t="shared" si="15"/>
        <v>#N/A</v>
      </c>
      <c r="G64" s="3" t="e">
        <f t="shared" si="16"/>
        <v>#N/A</v>
      </c>
      <c r="H64" s="3" t="e">
        <f t="shared" si="17"/>
        <v>#N/A</v>
      </c>
      <c r="I64" s="7"/>
      <c r="J64" s="9" t="e">
        <f t="shared" si="18"/>
        <v>#N/A</v>
      </c>
      <c r="K64" s="11" t="e">
        <f t="shared" si="19"/>
        <v>#N/A</v>
      </c>
      <c r="L64" s="11" t="e">
        <f t="shared" si="20"/>
        <v>#N/A</v>
      </c>
      <c r="M64" s="11" t="e">
        <f t="shared" si="21"/>
        <v>#N/A</v>
      </c>
      <c r="N64" t="e">
        <f>_xll.BDH($B64,"Px_Last",N$2,N$2)</f>
        <v>#N/A</v>
      </c>
      <c r="O64" t="e">
        <f>_xll.BDH($B64,"Px_Last",O$2,O$2,"Fill=P","Per=cd")</f>
        <v>#N/A</v>
      </c>
      <c r="P64" t="e">
        <f>_xll.BDH($B64,"Px_Last",P$2,P$2)</f>
        <v>#N/A</v>
      </c>
      <c r="Q64" t="e">
        <f>_xll.BDH($B64,"Px_Last",Q$2,Q$2)</f>
        <v>#N/A</v>
      </c>
      <c r="R64" t="e">
        <f>_xll.BDH($B64,"Px_Last",R$2,R$2)</f>
        <v>#N/A</v>
      </c>
    </row>
    <row r="65" spans="1:18" x14ac:dyDescent="0.2">
      <c r="A65" t="s">
        <v>101</v>
      </c>
      <c r="B65" t="s">
        <v>61</v>
      </c>
      <c r="C65" t="str">
        <f>[2]!blp(B65,C$3)</f>
        <v>MSCI World Media Industry USD</v>
      </c>
      <c r="D65" s="3" t="e">
        <f t="shared" si="13"/>
        <v>#N/A</v>
      </c>
      <c r="E65" s="3" t="e">
        <f t="shared" si="14"/>
        <v>#N/A</v>
      </c>
      <c r="F65" s="3" t="e">
        <f t="shared" si="15"/>
        <v>#N/A</v>
      </c>
      <c r="G65" s="3" t="e">
        <f t="shared" si="16"/>
        <v>#N/A</v>
      </c>
      <c r="H65" s="3" t="e">
        <f t="shared" si="17"/>
        <v>#N/A</v>
      </c>
      <c r="I65" s="7"/>
      <c r="J65" s="9" t="e">
        <f t="shared" si="18"/>
        <v>#N/A</v>
      </c>
      <c r="K65" s="11" t="e">
        <f t="shared" si="19"/>
        <v>#N/A</v>
      </c>
      <c r="L65" s="11" t="e">
        <f t="shared" si="20"/>
        <v>#N/A</v>
      </c>
      <c r="M65" s="11" t="e">
        <f t="shared" si="21"/>
        <v>#N/A</v>
      </c>
      <c r="N65" t="e">
        <f>_xll.BDH($B65,"Px_Last",N$2,N$2)</f>
        <v>#N/A</v>
      </c>
      <c r="O65" t="e">
        <f>_xll.BDH($B65,"Px_Last",O$2,O$2,"Fill=P","Per=cd")</f>
        <v>#N/A</v>
      </c>
      <c r="P65" t="e">
        <f>_xll.BDH($B65,"Px_Last",P$2,P$2)</f>
        <v>#N/A</v>
      </c>
      <c r="Q65" t="e">
        <f>_xll.BDH($B65,"Px_Last",Q$2,Q$2)</f>
        <v>#N/A</v>
      </c>
      <c r="R65" t="e">
        <f>_xll.BDH($B65,"Px_Last",R$2,R$2)</f>
        <v>#N/A</v>
      </c>
    </row>
    <row r="66" spans="1:18" x14ac:dyDescent="0.2">
      <c r="A66" t="s">
        <v>101</v>
      </c>
      <c r="B66" t="s">
        <v>62</v>
      </c>
      <c r="C66" t="str">
        <f>[2]!blp(B66,C$3)</f>
        <v>MSCI World Distributors USD</v>
      </c>
      <c r="D66" s="3" t="e">
        <f t="shared" si="13"/>
        <v>#N/A</v>
      </c>
      <c r="E66" s="3" t="e">
        <f t="shared" si="14"/>
        <v>#N/A</v>
      </c>
      <c r="F66" s="3" t="e">
        <f t="shared" si="15"/>
        <v>#N/A</v>
      </c>
      <c r="G66" s="3" t="e">
        <f t="shared" si="16"/>
        <v>#N/A</v>
      </c>
      <c r="H66" s="3" t="e">
        <f t="shared" si="17"/>
        <v>#N/A</v>
      </c>
      <c r="I66" s="7"/>
      <c r="J66" s="9" t="e">
        <f t="shared" si="18"/>
        <v>#N/A</v>
      </c>
      <c r="K66" s="11" t="e">
        <f t="shared" si="19"/>
        <v>#N/A</v>
      </c>
      <c r="L66" s="11" t="e">
        <f t="shared" si="20"/>
        <v>#N/A</v>
      </c>
      <c r="M66" s="11" t="e">
        <f t="shared" si="21"/>
        <v>#N/A</v>
      </c>
      <c r="N66" t="e">
        <f>_xll.BDH($B66,"Px_Last",N$2,N$2)</f>
        <v>#N/A</v>
      </c>
      <c r="O66" t="e">
        <f>_xll.BDH($B66,"Px_Last",O$2,O$2,"Fill=P","Per=cd")</f>
        <v>#N/A</v>
      </c>
      <c r="P66" t="e">
        <f>_xll.BDH($B66,"Px_Last",P$2,P$2)</f>
        <v>#N/A</v>
      </c>
      <c r="Q66" t="e">
        <f>_xll.BDH($B66,"Px_Last",Q$2,Q$2)</f>
        <v>#N/A</v>
      </c>
      <c r="R66" t="e">
        <f>_xll.BDH($B66,"Px_Last",R$2,R$2)</f>
        <v>#N/A</v>
      </c>
    </row>
    <row r="67" spans="1:18" x14ac:dyDescent="0.2">
      <c r="A67" t="s">
        <v>101</v>
      </c>
      <c r="B67" t="s">
        <v>63</v>
      </c>
      <c r="C67" t="str">
        <f>[2]!blp(B67,C$3)</f>
        <v>MSCI World Internet &amp; Catalog</v>
      </c>
      <c r="D67" s="3" t="e">
        <f t="shared" si="13"/>
        <v>#N/A</v>
      </c>
      <c r="E67" s="3" t="e">
        <f t="shared" si="14"/>
        <v>#N/A</v>
      </c>
      <c r="F67" s="3" t="e">
        <f t="shared" si="15"/>
        <v>#N/A</v>
      </c>
      <c r="G67" s="3" t="e">
        <f t="shared" si="16"/>
        <v>#N/A</v>
      </c>
      <c r="H67" s="3" t="e">
        <f t="shared" si="17"/>
        <v>#N/A</v>
      </c>
      <c r="I67" s="7"/>
      <c r="J67" s="9" t="e">
        <f t="shared" si="18"/>
        <v>#N/A</v>
      </c>
      <c r="K67" s="11" t="e">
        <f t="shared" si="19"/>
        <v>#N/A</v>
      </c>
      <c r="L67" s="11" t="e">
        <f t="shared" si="20"/>
        <v>#N/A</v>
      </c>
      <c r="M67" s="11" t="e">
        <f t="shared" si="21"/>
        <v>#N/A</v>
      </c>
      <c r="N67" t="e">
        <f>_xll.BDH($B67,"Px_Last",N$2,N$2)</f>
        <v>#N/A</v>
      </c>
      <c r="O67" t="e">
        <f>_xll.BDH($B67,"Px_Last",O$2,O$2,"Fill=P","Per=cd")</f>
        <v>#N/A</v>
      </c>
      <c r="P67" t="e">
        <f>_xll.BDH($B67,"Px_Last",P$2,P$2)</f>
        <v>#N/A</v>
      </c>
      <c r="Q67" t="e">
        <f>_xll.BDH($B67,"Px_Last",Q$2,Q$2)</f>
        <v>#N/A</v>
      </c>
      <c r="R67" t="e">
        <f>_xll.BDH($B67,"Px_Last",R$2,R$2)</f>
        <v>#N/A</v>
      </c>
    </row>
    <row r="68" spans="1:18" x14ac:dyDescent="0.2">
      <c r="A68" t="s">
        <v>101</v>
      </c>
      <c r="B68" t="s">
        <v>64</v>
      </c>
      <c r="C68" t="str">
        <f>[2]!blp(B68,C$3)</f>
        <v>MSCI World Multiline Retail US</v>
      </c>
      <c r="D68" s="3" t="e">
        <f t="shared" ref="D68:D104" si="22">$N68/O68-1</f>
        <v>#N/A</v>
      </c>
      <c r="E68" s="3" t="e">
        <f t="shared" ref="E68:E104" si="23">$N68/P68-1</f>
        <v>#N/A</v>
      </c>
      <c r="F68" s="3" t="e">
        <f t="shared" ref="F68:F104" si="24">$N68/Q68-1</f>
        <v>#N/A</v>
      </c>
      <c r="G68" s="3" t="e">
        <f t="shared" ref="G68:G104" si="25">$N68/R68-1</f>
        <v>#N/A</v>
      </c>
      <c r="H68" s="3" t="e">
        <f t="shared" si="17"/>
        <v>#N/A</v>
      </c>
      <c r="I68" s="7"/>
      <c r="J68" s="9" t="e">
        <f t="shared" si="18"/>
        <v>#N/A</v>
      </c>
      <c r="K68" s="11" t="e">
        <f t="shared" si="19"/>
        <v>#N/A</v>
      </c>
      <c r="L68" s="11" t="e">
        <f t="shared" si="20"/>
        <v>#N/A</v>
      </c>
      <c r="M68" s="11" t="e">
        <f t="shared" si="21"/>
        <v>#N/A</v>
      </c>
      <c r="N68" t="e">
        <f>_xll.BDH($B68,"Px_Last",N$2,N$2)</f>
        <v>#N/A</v>
      </c>
      <c r="O68" t="e">
        <f>_xll.BDH($B68,"Px_Last",O$2,O$2,"Fill=P","Per=cd")</f>
        <v>#N/A</v>
      </c>
      <c r="P68" t="e">
        <f>_xll.BDH($B68,"Px_Last",P$2,P$2)</f>
        <v>#N/A</v>
      </c>
      <c r="Q68" t="e">
        <f>_xll.BDH($B68,"Px_Last",Q$2,Q$2)</f>
        <v>#N/A</v>
      </c>
      <c r="R68" t="e">
        <f>_xll.BDH($B68,"Px_Last",R$2,R$2)</f>
        <v>#N/A</v>
      </c>
    </row>
    <row r="69" spans="1:18" x14ac:dyDescent="0.2">
      <c r="A69" t="s">
        <v>101</v>
      </c>
      <c r="B69" t="s">
        <v>65</v>
      </c>
      <c r="C69" t="str">
        <f>[2]!blp(B69,C$3)</f>
        <v>MSCI World Specialty Retail US</v>
      </c>
      <c r="D69" s="3" t="e">
        <f t="shared" si="22"/>
        <v>#N/A</v>
      </c>
      <c r="E69" s="3" t="e">
        <f t="shared" si="23"/>
        <v>#N/A</v>
      </c>
      <c r="F69" s="3" t="e">
        <f t="shared" si="24"/>
        <v>#N/A</v>
      </c>
      <c r="G69" s="3" t="e">
        <f t="shared" si="25"/>
        <v>#N/A</v>
      </c>
      <c r="H69" s="3" t="e">
        <f t="shared" si="17"/>
        <v>#N/A</v>
      </c>
      <c r="I69" s="7"/>
      <c r="J69" s="9" t="e">
        <f t="shared" si="18"/>
        <v>#N/A</v>
      </c>
      <c r="K69" s="11" t="e">
        <f t="shared" si="19"/>
        <v>#N/A</v>
      </c>
      <c r="L69" s="11" t="e">
        <f t="shared" si="20"/>
        <v>#N/A</v>
      </c>
      <c r="M69" s="11" t="e">
        <f t="shared" si="21"/>
        <v>#N/A</v>
      </c>
      <c r="N69" t="e">
        <f>_xll.BDH($B69,"Px_Last",N$2,N$2)</f>
        <v>#N/A</v>
      </c>
      <c r="O69" t="e">
        <f>_xll.BDH($B69,"Px_Last",O$2,O$2,"Fill=P","Per=cd")</f>
        <v>#N/A</v>
      </c>
      <c r="P69" t="e">
        <f>_xll.BDH($B69,"Px_Last",P$2,P$2)</f>
        <v>#N/A</v>
      </c>
      <c r="Q69" t="e">
        <f>_xll.BDH($B69,"Px_Last",Q$2,Q$2)</f>
        <v>#N/A</v>
      </c>
      <c r="R69" t="e">
        <f>_xll.BDH($B69,"Px_Last",R$2,R$2)</f>
        <v>#N/A</v>
      </c>
    </row>
    <row r="70" spans="1:18" x14ac:dyDescent="0.2">
      <c r="A70" t="s">
        <v>101</v>
      </c>
      <c r="B70" t="s">
        <v>66</v>
      </c>
      <c r="C70" t="str">
        <f>[2]!blp(B70,C$3)</f>
        <v>MSCI World Food &amp; Drug Retaili</v>
      </c>
      <c r="D70" s="3" t="e">
        <f t="shared" si="22"/>
        <v>#N/A</v>
      </c>
      <c r="E70" s="3" t="e">
        <f t="shared" si="23"/>
        <v>#N/A</v>
      </c>
      <c r="F70" s="3" t="e">
        <f t="shared" si="24"/>
        <v>#N/A</v>
      </c>
      <c r="G70" s="3" t="e">
        <f t="shared" si="25"/>
        <v>#N/A</v>
      </c>
      <c r="H70" s="3" t="e">
        <f t="shared" si="17"/>
        <v>#N/A</v>
      </c>
      <c r="I70" s="7"/>
      <c r="J70" s="9" t="e">
        <f t="shared" si="18"/>
        <v>#N/A</v>
      </c>
      <c r="K70" s="11" t="e">
        <f t="shared" si="19"/>
        <v>#N/A</v>
      </c>
      <c r="L70" s="11" t="e">
        <f t="shared" si="20"/>
        <v>#N/A</v>
      </c>
      <c r="M70" s="11" t="e">
        <f t="shared" si="21"/>
        <v>#N/A</v>
      </c>
      <c r="N70" t="e">
        <f>_xll.BDH($B70,"Px_Last",N$2,N$2)</f>
        <v>#N/A</v>
      </c>
      <c r="O70" t="e">
        <f>_xll.BDH($B70,"Px_Last",O$2,O$2,"Fill=P","Per=cd")</f>
        <v>#N/A</v>
      </c>
      <c r="P70" t="e">
        <f>_xll.BDH($B70,"Px_Last",P$2,P$2)</f>
        <v>#N/A</v>
      </c>
      <c r="Q70" t="e">
        <f>_xll.BDH($B70,"Px_Last",Q$2,Q$2)</f>
        <v>#N/A</v>
      </c>
      <c r="R70" t="e">
        <f>_xll.BDH($B70,"Px_Last",R$2,R$2)</f>
        <v>#N/A</v>
      </c>
    </row>
    <row r="71" spans="1:18" x14ac:dyDescent="0.2">
      <c r="A71" t="s">
        <v>101</v>
      </c>
      <c r="B71" t="s">
        <v>67</v>
      </c>
      <c r="C71" t="str">
        <f>[2]!blp(B71,C$3)</f>
        <v>MSCI World Beverages USD</v>
      </c>
      <c r="D71" s="3" t="e">
        <f t="shared" si="22"/>
        <v>#N/A</v>
      </c>
      <c r="E71" s="3" t="e">
        <f t="shared" si="23"/>
        <v>#N/A</v>
      </c>
      <c r="F71" s="3" t="e">
        <f t="shared" si="24"/>
        <v>#N/A</v>
      </c>
      <c r="G71" s="3" t="e">
        <f t="shared" si="25"/>
        <v>#N/A</v>
      </c>
      <c r="H71" s="3" t="e">
        <f t="shared" si="17"/>
        <v>#N/A</v>
      </c>
      <c r="I71" s="7"/>
      <c r="J71" s="9" t="e">
        <f t="shared" si="18"/>
        <v>#N/A</v>
      </c>
      <c r="K71" s="11" t="e">
        <f t="shared" si="19"/>
        <v>#N/A</v>
      </c>
      <c r="L71" s="11" t="e">
        <f t="shared" si="20"/>
        <v>#N/A</v>
      </c>
      <c r="M71" s="11" t="e">
        <f t="shared" si="21"/>
        <v>#N/A</v>
      </c>
      <c r="N71" t="e">
        <f>_xll.BDH($B71,"Px_Last",N$2,N$2)</f>
        <v>#N/A</v>
      </c>
      <c r="O71" t="e">
        <f>_xll.BDH($B71,"Px_Last",O$2,O$2,"Fill=P","Per=cd")</f>
        <v>#N/A</v>
      </c>
      <c r="P71" t="e">
        <f>_xll.BDH($B71,"Px_Last",P$2,P$2)</f>
        <v>#N/A</v>
      </c>
      <c r="Q71" t="e">
        <f>_xll.BDH($B71,"Px_Last",Q$2,Q$2)</f>
        <v>#N/A</v>
      </c>
      <c r="R71" t="e">
        <f>_xll.BDH($B71,"Px_Last",R$2,R$2)</f>
        <v>#N/A</v>
      </c>
    </row>
    <row r="72" spans="1:18" x14ac:dyDescent="0.2">
      <c r="A72" t="s">
        <v>101</v>
      </c>
      <c r="B72" t="s">
        <v>68</v>
      </c>
      <c r="C72" t="str">
        <f>[2]!blp(B72,C$3)</f>
        <v>MSCI World Food Products USD</v>
      </c>
      <c r="D72" s="3" t="e">
        <f t="shared" si="22"/>
        <v>#N/A</v>
      </c>
      <c r="E72" s="3" t="e">
        <f t="shared" si="23"/>
        <v>#N/A</v>
      </c>
      <c r="F72" s="3" t="e">
        <f t="shared" si="24"/>
        <v>#N/A</v>
      </c>
      <c r="G72" s="3" t="e">
        <f t="shared" si="25"/>
        <v>#N/A</v>
      </c>
      <c r="H72" s="3" t="e">
        <f t="shared" si="17"/>
        <v>#N/A</v>
      </c>
      <c r="I72" s="7"/>
      <c r="J72" s="9" t="e">
        <f t="shared" si="18"/>
        <v>#N/A</v>
      </c>
      <c r="K72" s="11" t="e">
        <f t="shared" si="19"/>
        <v>#N/A</v>
      </c>
      <c r="L72" s="11" t="e">
        <f t="shared" si="20"/>
        <v>#N/A</v>
      </c>
      <c r="M72" s="11" t="e">
        <f t="shared" si="21"/>
        <v>#N/A</v>
      </c>
      <c r="N72" t="e">
        <f>_xll.BDH($B72,"Px_Last",N$2,N$2)</f>
        <v>#N/A</v>
      </c>
      <c r="O72" t="e">
        <f>_xll.BDH($B72,"Px_Last",O$2,O$2,"Fill=P","Per=cd")</f>
        <v>#N/A</v>
      </c>
      <c r="P72" t="e">
        <f>_xll.BDH($B72,"Px_Last",P$2,P$2)</f>
        <v>#N/A</v>
      </c>
      <c r="Q72" t="e">
        <f>_xll.BDH($B72,"Px_Last",Q$2,Q$2)</f>
        <v>#N/A</v>
      </c>
      <c r="R72" t="e">
        <f>_xll.BDH($B72,"Px_Last",R$2,R$2)</f>
        <v>#N/A</v>
      </c>
    </row>
    <row r="73" spans="1:18" x14ac:dyDescent="0.2">
      <c r="A73" t="s">
        <v>101</v>
      </c>
      <c r="B73" t="s">
        <v>69</v>
      </c>
      <c r="C73" t="str">
        <f>[2]!blp(B73,C$3)</f>
        <v>MSCI World Tobacco USD</v>
      </c>
      <c r="D73" s="3" t="e">
        <f t="shared" si="22"/>
        <v>#N/A</v>
      </c>
      <c r="E73" s="3" t="e">
        <f t="shared" si="23"/>
        <v>#N/A</v>
      </c>
      <c r="F73" s="3" t="e">
        <f t="shared" si="24"/>
        <v>#N/A</v>
      </c>
      <c r="G73" s="3" t="e">
        <f t="shared" si="25"/>
        <v>#N/A</v>
      </c>
      <c r="H73" s="3" t="e">
        <f t="shared" si="17"/>
        <v>#N/A</v>
      </c>
      <c r="I73" s="7"/>
      <c r="J73" s="9" t="e">
        <f t="shared" si="18"/>
        <v>#N/A</v>
      </c>
      <c r="K73" s="11" t="e">
        <f t="shared" si="19"/>
        <v>#N/A</v>
      </c>
      <c r="L73" s="11" t="e">
        <f t="shared" si="20"/>
        <v>#N/A</v>
      </c>
      <c r="M73" s="11" t="e">
        <f t="shared" si="21"/>
        <v>#N/A</v>
      </c>
      <c r="N73" t="e">
        <f>_xll.BDH($B73,"Px_Last",N$2,N$2)</f>
        <v>#N/A</v>
      </c>
      <c r="O73" t="e">
        <f>_xll.BDH($B73,"Px_Last",O$2,O$2,"Fill=P","Per=cd")</f>
        <v>#N/A</v>
      </c>
      <c r="P73" t="e">
        <f>_xll.BDH($B73,"Px_Last",P$2,P$2)</f>
        <v>#N/A</v>
      </c>
      <c r="Q73" t="e">
        <f>_xll.BDH($B73,"Px_Last",Q$2,Q$2)</f>
        <v>#N/A</v>
      </c>
      <c r="R73" t="e">
        <f>_xll.BDH($B73,"Px_Last",R$2,R$2)</f>
        <v>#N/A</v>
      </c>
    </row>
    <row r="74" spans="1:18" x14ac:dyDescent="0.2">
      <c r="A74" t="s">
        <v>101</v>
      </c>
      <c r="B74" t="s">
        <v>70</v>
      </c>
      <c r="C74" t="str">
        <f>[2]!blp(B74,C$3)</f>
        <v>MSCI World Household Products</v>
      </c>
      <c r="D74" s="3" t="e">
        <f t="shared" si="22"/>
        <v>#N/A</v>
      </c>
      <c r="E74" s="3" t="e">
        <f t="shared" si="23"/>
        <v>#N/A</v>
      </c>
      <c r="F74" s="3" t="e">
        <f t="shared" si="24"/>
        <v>#N/A</v>
      </c>
      <c r="G74" s="3" t="e">
        <f t="shared" si="25"/>
        <v>#N/A</v>
      </c>
      <c r="H74" s="3" t="e">
        <f t="shared" si="17"/>
        <v>#N/A</v>
      </c>
      <c r="I74" s="7"/>
      <c r="J74" s="9" t="e">
        <f t="shared" si="18"/>
        <v>#N/A</v>
      </c>
      <c r="K74" s="11" t="e">
        <f t="shared" si="19"/>
        <v>#N/A</v>
      </c>
      <c r="L74" s="11" t="e">
        <f t="shared" si="20"/>
        <v>#N/A</v>
      </c>
      <c r="M74" s="11" t="e">
        <f t="shared" si="21"/>
        <v>#N/A</v>
      </c>
      <c r="N74" t="e">
        <f>_xll.BDH($B74,"Px_Last",N$2,N$2)</f>
        <v>#N/A</v>
      </c>
      <c r="O74" t="e">
        <f>_xll.BDH($B74,"Px_Last",O$2,O$2,"Fill=P","Per=cd")</f>
        <v>#N/A</v>
      </c>
      <c r="P74" t="e">
        <f>_xll.BDH($B74,"Px_Last",P$2,P$2)</f>
        <v>#N/A</v>
      </c>
      <c r="Q74" t="e">
        <f>_xll.BDH($B74,"Px_Last",Q$2,Q$2)</f>
        <v>#N/A</v>
      </c>
      <c r="R74" t="e">
        <f>_xll.BDH($B74,"Px_Last",R$2,R$2)</f>
        <v>#N/A</v>
      </c>
    </row>
    <row r="75" spans="1:18" x14ac:dyDescent="0.2">
      <c r="A75" t="s">
        <v>101</v>
      </c>
      <c r="B75" t="s">
        <v>71</v>
      </c>
      <c r="C75" t="str">
        <f>[2]!blp(B75,C$3)</f>
        <v>MSCI World Personal Products U</v>
      </c>
      <c r="D75" s="3" t="e">
        <f t="shared" si="22"/>
        <v>#N/A</v>
      </c>
      <c r="E75" s="3" t="e">
        <f t="shared" si="23"/>
        <v>#N/A</v>
      </c>
      <c r="F75" s="3" t="e">
        <f t="shared" si="24"/>
        <v>#N/A</v>
      </c>
      <c r="G75" s="3" t="e">
        <f t="shared" si="25"/>
        <v>#N/A</v>
      </c>
      <c r="H75" s="3" t="e">
        <f t="shared" si="17"/>
        <v>#N/A</v>
      </c>
      <c r="I75" s="7"/>
      <c r="J75" s="9" t="e">
        <f t="shared" si="18"/>
        <v>#N/A</v>
      </c>
      <c r="K75" s="11" t="e">
        <f t="shared" si="19"/>
        <v>#N/A</v>
      </c>
      <c r="L75" s="11" t="e">
        <f t="shared" si="20"/>
        <v>#N/A</v>
      </c>
      <c r="M75" s="11" t="e">
        <f t="shared" si="21"/>
        <v>#N/A</v>
      </c>
      <c r="N75" t="e">
        <f>_xll.BDH($B75,"Px_Last",N$2,N$2)</f>
        <v>#N/A</v>
      </c>
      <c r="O75" t="e">
        <f>_xll.BDH($B75,"Px_Last",O$2,O$2,"Fill=P","Per=cd")</f>
        <v>#N/A</v>
      </c>
      <c r="P75" t="e">
        <f>_xll.BDH($B75,"Px_Last",P$2,P$2)</f>
        <v>#N/A</v>
      </c>
      <c r="Q75" t="e">
        <f>_xll.BDH($B75,"Px_Last",Q$2,Q$2)</f>
        <v>#N/A</v>
      </c>
      <c r="R75" t="e">
        <f>_xll.BDH($B75,"Px_Last",R$2,R$2)</f>
        <v>#N/A</v>
      </c>
    </row>
    <row r="76" spans="1:18" x14ac:dyDescent="0.2">
      <c r="A76" t="s">
        <v>101</v>
      </c>
      <c r="B76" t="s">
        <v>72</v>
      </c>
      <c r="C76" t="str">
        <f>[2]!blp(B76,C$3)</f>
        <v>MSCI World Health Care Equipme</v>
      </c>
      <c r="D76" s="3" t="e">
        <f t="shared" si="22"/>
        <v>#N/A</v>
      </c>
      <c r="E76" s="3" t="e">
        <f t="shared" si="23"/>
        <v>#N/A</v>
      </c>
      <c r="F76" s="3" t="e">
        <f t="shared" si="24"/>
        <v>#N/A</v>
      </c>
      <c r="G76" s="3" t="e">
        <f t="shared" si="25"/>
        <v>#N/A</v>
      </c>
      <c r="H76" s="3" t="e">
        <f t="shared" si="17"/>
        <v>#N/A</v>
      </c>
      <c r="I76" s="7"/>
      <c r="J76" s="9" t="e">
        <f t="shared" si="18"/>
        <v>#N/A</v>
      </c>
      <c r="K76" s="11" t="e">
        <f t="shared" si="19"/>
        <v>#N/A</v>
      </c>
      <c r="L76" s="11" t="e">
        <f t="shared" si="20"/>
        <v>#N/A</v>
      </c>
      <c r="M76" s="11" t="e">
        <f t="shared" si="21"/>
        <v>#N/A</v>
      </c>
      <c r="N76" t="e">
        <f>_xll.BDH($B76,"Px_Last",N$2,N$2)</f>
        <v>#N/A</v>
      </c>
      <c r="O76" t="e">
        <f>_xll.BDH($B76,"Px_Last",O$2,O$2,"Fill=P","Per=cd")</f>
        <v>#N/A</v>
      </c>
      <c r="P76" t="e">
        <f>_xll.BDH($B76,"Px_Last",P$2,P$2)</f>
        <v>#N/A</v>
      </c>
      <c r="Q76" t="e">
        <f>_xll.BDH($B76,"Px_Last",Q$2,Q$2)</f>
        <v>#N/A</v>
      </c>
      <c r="R76" t="e">
        <f>_xll.BDH($B76,"Px_Last",R$2,R$2)</f>
        <v>#N/A</v>
      </c>
    </row>
    <row r="77" spans="1:18" x14ac:dyDescent="0.2">
      <c r="A77" t="s">
        <v>101</v>
      </c>
      <c r="B77" t="s">
        <v>73</v>
      </c>
      <c r="C77" t="str">
        <f>[2]!blp(B77,C$3)</f>
        <v>MSCI World Health Care Provide</v>
      </c>
      <c r="D77" s="3" t="e">
        <f t="shared" si="22"/>
        <v>#N/A</v>
      </c>
      <c r="E77" s="3" t="e">
        <f t="shared" si="23"/>
        <v>#N/A</v>
      </c>
      <c r="F77" s="3" t="e">
        <f t="shared" si="24"/>
        <v>#N/A</v>
      </c>
      <c r="G77" s="3" t="e">
        <f t="shared" si="25"/>
        <v>#N/A</v>
      </c>
      <c r="H77" s="3" t="e">
        <f t="shared" si="17"/>
        <v>#N/A</v>
      </c>
      <c r="I77" s="7"/>
      <c r="J77" s="9" t="e">
        <f t="shared" si="18"/>
        <v>#N/A</v>
      </c>
      <c r="K77" s="11" t="e">
        <f t="shared" si="19"/>
        <v>#N/A</v>
      </c>
      <c r="L77" s="11" t="e">
        <f t="shared" si="20"/>
        <v>#N/A</v>
      </c>
      <c r="M77" s="11" t="e">
        <f t="shared" si="21"/>
        <v>#N/A</v>
      </c>
      <c r="N77" t="e">
        <f>_xll.BDH($B77,"Px_Last",N$2,N$2)</f>
        <v>#N/A</v>
      </c>
      <c r="O77" t="e">
        <f>_xll.BDH($B77,"Px_Last",O$2,O$2,"Fill=P","Per=cd")</f>
        <v>#N/A</v>
      </c>
      <c r="P77" t="e">
        <f>_xll.BDH($B77,"Px_Last",P$2,P$2)</f>
        <v>#N/A</v>
      </c>
      <c r="Q77" t="e">
        <f>_xll.BDH($B77,"Px_Last",Q$2,Q$2)</f>
        <v>#N/A</v>
      </c>
      <c r="R77" t="e">
        <f>_xll.BDH($B77,"Px_Last",R$2,R$2)</f>
        <v>#N/A</v>
      </c>
    </row>
    <row r="78" spans="1:18" x14ac:dyDescent="0.2">
      <c r="A78" t="s">
        <v>101</v>
      </c>
      <c r="B78" t="s">
        <v>74</v>
      </c>
      <c r="C78" t="str">
        <f>[2]!blp(B78,C$3)</f>
        <v>MSCI AC World Health Care Tech</v>
      </c>
      <c r="D78" s="3" t="e">
        <f t="shared" si="22"/>
        <v>#N/A</v>
      </c>
      <c r="E78" s="3" t="e">
        <f t="shared" si="23"/>
        <v>#N/A</v>
      </c>
      <c r="F78" s="3" t="e">
        <f t="shared" si="24"/>
        <v>#N/A</v>
      </c>
      <c r="G78" s="3" t="e">
        <f t="shared" si="25"/>
        <v>#N/A</v>
      </c>
      <c r="H78" s="3" t="e">
        <f t="shared" si="17"/>
        <v>#N/A</v>
      </c>
      <c r="I78" s="7"/>
      <c r="J78" s="9" t="e">
        <f t="shared" si="18"/>
        <v>#N/A</v>
      </c>
      <c r="K78" s="11" t="e">
        <f t="shared" si="19"/>
        <v>#N/A</v>
      </c>
      <c r="L78" s="11" t="e">
        <f t="shared" si="20"/>
        <v>#N/A</v>
      </c>
      <c r="M78" s="11" t="e">
        <f t="shared" si="21"/>
        <v>#N/A</v>
      </c>
      <c r="N78" t="e">
        <f>_xll.BDH($B78,"Px_Last",N$2,N$2)</f>
        <v>#N/A</v>
      </c>
      <c r="O78" t="e">
        <f>_xll.BDH($B78,"Px_Last",O$2,O$2,"Fill=P","Per=cd")</f>
        <v>#N/A</v>
      </c>
      <c r="P78" t="e">
        <f>_xll.BDH($B78,"Px_Last",P$2,P$2)</f>
        <v>#N/A</v>
      </c>
      <c r="Q78" t="e">
        <f>_xll.BDH($B78,"Px_Last",Q$2,Q$2)</f>
        <v>#N/A</v>
      </c>
      <c r="R78" t="e">
        <f>_xll.BDH($B78,"Px_Last",R$2,R$2)</f>
        <v>#N/A</v>
      </c>
    </row>
    <row r="79" spans="1:18" x14ac:dyDescent="0.2">
      <c r="A79" t="s">
        <v>101</v>
      </c>
      <c r="B79" t="s">
        <v>75</v>
      </c>
      <c r="C79" t="str">
        <f>[2]!blp(B79,C$3)</f>
        <v>MSCI World Biotechnology USD</v>
      </c>
      <c r="D79" s="3" t="e">
        <f t="shared" si="22"/>
        <v>#N/A</v>
      </c>
      <c r="E79" s="3" t="e">
        <f t="shared" si="23"/>
        <v>#N/A</v>
      </c>
      <c r="F79" s="3" t="e">
        <f t="shared" si="24"/>
        <v>#N/A</v>
      </c>
      <c r="G79" s="3" t="e">
        <f t="shared" si="25"/>
        <v>#N/A</v>
      </c>
      <c r="H79" s="3" t="e">
        <f t="shared" si="17"/>
        <v>#N/A</v>
      </c>
      <c r="I79" s="7"/>
      <c r="J79" s="9" t="e">
        <f t="shared" si="18"/>
        <v>#N/A</v>
      </c>
      <c r="K79" s="11" t="e">
        <f t="shared" si="19"/>
        <v>#N/A</v>
      </c>
      <c r="L79" s="11" t="e">
        <f t="shared" si="20"/>
        <v>#N/A</v>
      </c>
      <c r="M79" s="11" t="e">
        <f t="shared" si="21"/>
        <v>#N/A</v>
      </c>
      <c r="N79" t="e">
        <f>_xll.BDH($B79,"Px_Last",N$2,N$2)</f>
        <v>#N/A</v>
      </c>
      <c r="O79" t="e">
        <f>_xll.BDH($B79,"Px_Last",O$2,O$2,"Fill=P","Per=cd")</f>
        <v>#N/A</v>
      </c>
      <c r="P79" t="e">
        <f>_xll.BDH($B79,"Px_Last",P$2,P$2)</f>
        <v>#N/A</v>
      </c>
      <c r="Q79" t="e">
        <f>_xll.BDH($B79,"Px_Last",Q$2,Q$2)</f>
        <v>#N/A</v>
      </c>
      <c r="R79" t="e">
        <f>_xll.BDH($B79,"Px_Last",R$2,R$2)</f>
        <v>#N/A</v>
      </c>
    </row>
    <row r="80" spans="1:18" x14ac:dyDescent="0.2">
      <c r="A80" t="s">
        <v>101</v>
      </c>
      <c r="B80" t="s">
        <v>76</v>
      </c>
      <c r="C80" t="str">
        <f>[2]!blp(B80,C$3)</f>
        <v>MSCI World Pharmaceuticals USD</v>
      </c>
      <c r="D80" s="3" t="e">
        <f t="shared" si="22"/>
        <v>#N/A</v>
      </c>
      <c r="E80" s="3" t="e">
        <f t="shared" si="23"/>
        <v>#N/A</v>
      </c>
      <c r="F80" s="3" t="e">
        <f t="shared" si="24"/>
        <v>#N/A</v>
      </c>
      <c r="G80" s="3" t="e">
        <f t="shared" si="25"/>
        <v>#N/A</v>
      </c>
      <c r="H80" s="3" t="e">
        <f t="shared" si="17"/>
        <v>#N/A</v>
      </c>
      <c r="I80" s="7"/>
      <c r="J80" s="9" t="e">
        <f t="shared" si="18"/>
        <v>#N/A</v>
      </c>
      <c r="K80" s="11" t="e">
        <f t="shared" si="19"/>
        <v>#N/A</v>
      </c>
      <c r="L80" s="11" t="e">
        <f t="shared" si="20"/>
        <v>#N/A</v>
      </c>
      <c r="M80" s="11" t="e">
        <f t="shared" si="21"/>
        <v>#N/A</v>
      </c>
      <c r="N80" t="e">
        <f>_xll.BDH($B80,"Px_Last",N$2,N$2)</f>
        <v>#N/A</v>
      </c>
      <c r="O80" t="e">
        <f>_xll.BDH($B80,"Px_Last",O$2,O$2,"Fill=P","Per=cd")</f>
        <v>#N/A</v>
      </c>
      <c r="P80" t="e">
        <f>_xll.BDH($B80,"Px_Last",P$2,P$2)</f>
        <v>#N/A</v>
      </c>
      <c r="Q80" t="e">
        <f>_xll.BDH($B80,"Px_Last",Q$2,Q$2)</f>
        <v>#N/A</v>
      </c>
      <c r="R80" t="e">
        <f>_xll.BDH($B80,"Px_Last",R$2,R$2)</f>
        <v>#N/A</v>
      </c>
    </row>
    <row r="81" spans="1:18" x14ac:dyDescent="0.2">
      <c r="A81" t="s">
        <v>101</v>
      </c>
      <c r="B81" t="s">
        <v>77</v>
      </c>
      <c r="C81" t="str">
        <f>[2]!blp(B81,C$3)</f>
        <v>MSCI AC World Life Sciences To</v>
      </c>
      <c r="D81" s="3" t="e">
        <f t="shared" si="22"/>
        <v>#N/A</v>
      </c>
      <c r="E81" s="3" t="e">
        <f t="shared" si="23"/>
        <v>#N/A</v>
      </c>
      <c r="F81" s="3" t="e">
        <f t="shared" si="24"/>
        <v>#N/A</v>
      </c>
      <c r="G81" s="3" t="e">
        <f t="shared" si="25"/>
        <v>#N/A</v>
      </c>
      <c r="H81" s="3" t="e">
        <f t="shared" si="17"/>
        <v>#N/A</v>
      </c>
      <c r="I81" s="7"/>
      <c r="J81" s="9" t="e">
        <f t="shared" si="18"/>
        <v>#N/A</v>
      </c>
      <c r="K81" s="11" t="e">
        <f t="shared" si="19"/>
        <v>#N/A</v>
      </c>
      <c r="L81" s="11" t="e">
        <f t="shared" si="20"/>
        <v>#N/A</v>
      </c>
      <c r="M81" s="11" t="e">
        <f t="shared" si="21"/>
        <v>#N/A</v>
      </c>
      <c r="N81" t="e">
        <f>_xll.BDH($B81,"Px_Last",N$2,N$2)</f>
        <v>#N/A</v>
      </c>
      <c r="O81" t="e">
        <f>_xll.BDH($B81,"Px_Last",O$2,O$2,"Fill=P","Per=cd")</f>
        <v>#N/A</v>
      </c>
      <c r="P81" t="e">
        <f>_xll.BDH($B81,"Px_Last",P$2,P$2)</f>
        <v>#N/A</v>
      </c>
      <c r="Q81" t="e">
        <f>_xll.BDH($B81,"Px_Last",Q$2,Q$2)</f>
        <v>#N/A</v>
      </c>
      <c r="R81" t="e">
        <f>_xll.BDH($B81,"Px_Last",R$2,R$2)</f>
        <v>#N/A</v>
      </c>
    </row>
    <row r="82" spans="1:18" x14ac:dyDescent="0.2">
      <c r="A82" t="s">
        <v>101</v>
      </c>
      <c r="B82" t="s">
        <v>78</v>
      </c>
      <c r="C82" t="str">
        <f>[2]!blp(B82,C$3)</f>
        <v>MSCI World Commercial Banks In</v>
      </c>
      <c r="D82" s="3" t="e">
        <f t="shared" si="22"/>
        <v>#N/A</v>
      </c>
      <c r="E82" s="3" t="e">
        <f t="shared" si="23"/>
        <v>#N/A</v>
      </c>
      <c r="F82" s="3" t="e">
        <f t="shared" si="24"/>
        <v>#N/A</v>
      </c>
      <c r="G82" s="3" t="e">
        <f t="shared" si="25"/>
        <v>#N/A</v>
      </c>
      <c r="H82" s="3" t="e">
        <f t="shared" si="17"/>
        <v>#N/A</v>
      </c>
      <c r="I82" s="7"/>
      <c r="J82" s="9" t="e">
        <f t="shared" si="18"/>
        <v>#N/A</v>
      </c>
      <c r="K82" s="11" t="e">
        <f t="shared" si="19"/>
        <v>#N/A</v>
      </c>
      <c r="L82" s="11" t="e">
        <f t="shared" si="20"/>
        <v>#N/A</v>
      </c>
      <c r="M82" s="11" t="e">
        <f t="shared" si="21"/>
        <v>#N/A</v>
      </c>
      <c r="N82" t="e">
        <f>_xll.BDH($B82,"Px_Last",N$2,N$2)</f>
        <v>#N/A</v>
      </c>
      <c r="O82" t="e">
        <f>_xll.BDH($B82,"Px_Last",O$2,O$2,"Fill=P","Per=cd")</f>
        <v>#N/A</v>
      </c>
      <c r="P82" t="e">
        <f>_xll.BDH($B82,"Px_Last",P$2,P$2)</f>
        <v>#N/A</v>
      </c>
      <c r="Q82" t="e">
        <f>_xll.BDH($B82,"Px_Last",Q$2,Q$2)</f>
        <v>#N/A</v>
      </c>
      <c r="R82" t="e">
        <f>_xll.BDH($B82,"Px_Last",R$2,R$2)</f>
        <v>#N/A</v>
      </c>
    </row>
    <row r="83" spans="1:18" x14ac:dyDescent="0.2">
      <c r="A83" t="s">
        <v>101</v>
      </c>
      <c r="B83" t="s">
        <v>79</v>
      </c>
      <c r="C83" t="str">
        <f>[2]!blp(B83,C$3)</f>
        <v>MSCI World Thrifts &amp; Mortgage</v>
      </c>
      <c r="D83" s="3" t="e">
        <f t="shared" si="22"/>
        <v>#N/A</v>
      </c>
      <c r="E83" s="3" t="e">
        <f t="shared" si="23"/>
        <v>#N/A</v>
      </c>
      <c r="F83" s="3" t="e">
        <f t="shared" si="24"/>
        <v>#N/A</v>
      </c>
      <c r="G83" s="3" t="e">
        <f t="shared" si="25"/>
        <v>#N/A</v>
      </c>
      <c r="H83" s="3" t="e">
        <f t="shared" si="17"/>
        <v>#N/A</v>
      </c>
      <c r="I83" s="7"/>
      <c r="J83" s="9" t="e">
        <f t="shared" si="18"/>
        <v>#N/A</v>
      </c>
      <c r="K83" s="11" t="e">
        <f t="shared" si="19"/>
        <v>#N/A</v>
      </c>
      <c r="L83" s="11" t="e">
        <f t="shared" si="20"/>
        <v>#N/A</v>
      </c>
      <c r="M83" s="11" t="e">
        <f t="shared" si="21"/>
        <v>#N/A</v>
      </c>
      <c r="N83" t="e">
        <f>_xll.BDH($B83,"Px_Last",N$2,N$2)</f>
        <v>#N/A</v>
      </c>
      <c r="O83" t="e">
        <f>_xll.BDH($B83,"Px_Last",O$2,O$2,"Fill=P","Per=cd")</f>
        <v>#N/A</v>
      </c>
      <c r="P83" t="e">
        <f>_xll.BDH($B83,"Px_Last",P$2,P$2)</f>
        <v>#N/A</v>
      </c>
      <c r="Q83" t="e">
        <f>_xll.BDH($B83,"Px_Last",Q$2,Q$2)</f>
        <v>#N/A</v>
      </c>
      <c r="R83" t="e">
        <f>_xll.BDH($B83,"Px_Last",R$2,R$2)</f>
        <v>#N/A</v>
      </c>
    </row>
    <row r="84" spans="1:18" x14ac:dyDescent="0.2">
      <c r="A84" t="s">
        <v>101</v>
      </c>
      <c r="B84" t="s">
        <v>80</v>
      </c>
      <c r="C84" t="str">
        <f>[2]!blp(B84,C$3)</f>
        <v>MSCI World Diversified Financi</v>
      </c>
      <c r="D84" s="3" t="e">
        <f t="shared" si="22"/>
        <v>#N/A</v>
      </c>
      <c r="E84" s="3" t="e">
        <f t="shared" si="23"/>
        <v>#N/A</v>
      </c>
      <c r="F84" s="3" t="e">
        <f t="shared" si="24"/>
        <v>#N/A</v>
      </c>
      <c r="G84" s="3" t="e">
        <f t="shared" si="25"/>
        <v>#N/A</v>
      </c>
      <c r="H84" s="3" t="e">
        <f t="shared" si="17"/>
        <v>#N/A</v>
      </c>
      <c r="I84" s="7"/>
      <c r="J84" s="9" t="e">
        <f t="shared" si="18"/>
        <v>#N/A</v>
      </c>
      <c r="K84" s="11" t="e">
        <f t="shared" si="19"/>
        <v>#N/A</v>
      </c>
      <c r="L84" s="11" t="e">
        <f t="shared" si="20"/>
        <v>#N/A</v>
      </c>
      <c r="M84" s="11" t="e">
        <f t="shared" si="21"/>
        <v>#N/A</v>
      </c>
      <c r="N84" t="e">
        <f>_xll.BDH($B84,"Px_Last",N$2,N$2)</f>
        <v>#N/A</v>
      </c>
      <c r="O84" t="e">
        <f>_xll.BDH($B84,"Px_Last",O$2,O$2,"Fill=P","Per=cd")</f>
        <v>#N/A</v>
      </c>
      <c r="P84" t="e">
        <f>_xll.BDH($B84,"Px_Last",P$2,P$2)</f>
        <v>#N/A</v>
      </c>
      <c r="Q84" t="e">
        <f>_xll.BDH($B84,"Px_Last",Q$2,Q$2)</f>
        <v>#N/A</v>
      </c>
      <c r="R84" t="e">
        <f>_xll.BDH($B84,"Px_Last",R$2,R$2)</f>
        <v>#N/A</v>
      </c>
    </row>
    <row r="85" spans="1:18" x14ac:dyDescent="0.2">
      <c r="A85" t="s">
        <v>101</v>
      </c>
      <c r="B85" t="s">
        <v>81</v>
      </c>
      <c r="C85" t="str">
        <f>[2]!blp(B85,C$3)</f>
        <v>MSCI World Consumer Finance US</v>
      </c>
      <c r="D85" s="3" t="e">
        <f t="shared" si="22"/>
        <v>#N/A</v>
      </c>
      <c r="E85" s="3" t="e">
        <f t="shared" si="23"/>
        <v>#N/A</v>
      </c>
      <c r="F85" s="3" t="e">
        <f t="shared" si="24"/>
        <v>#N/A</v>
      </c>
      <c r="G85" s="3" t="e">
        <f t="shared" si="25"/>
        <v>#N/A</v>
      </c>
      <c r="H85" s="3" t="e">
        <f t="shared" si="17"/>
        <v>#N/A</v>
      </c>
      <c r="I85" s="7"/>
      <c r="J85" s="9" t="e">
        <f t="shared" si="18"/>
        <v>#N/A</v>
      </c>
      <c r="K85" s="11" t="e">
        <f t="shared" si="19"/>
        <v>#N/A</v>
      </c>
      <c r="L85" s="11" t="e">
        <f t="shared" si="20"/>
        <v>#N/A</v>
      </c>
      <c r="M85" s="11" t="e">
        <f t="shared" si="21"/>
        <v>#N/A</v>
      </c>
      <c r="N85" t="e">
        <f>_xll.BDH($B85,"Px_Last",N$2,N$2)</f>
        <v>#N/A</v>
      </c>
      <c r="O85" t="e">
        <f>_xll.BDH($B85,"Px_Last",O$2,O$2,"Fill=P","Per=cd")</f>
        <v>#N/A</v>
      </c>
      <c r="P85" t="e">
        <f>_xll.BDH($B85,"Px_Last",P$2,P$2)</f>
        <v>#N/A</v>
      </c>
      <c r="Q85" t="e">
        <f>_xll.BDH($B85,"Px_Last",Q$2,Q$2)</f>
        <v>#N/A</v>
      </c>
      <c r="R85" t="e">
        <f>_xll.BDH($B85,"Px_Last",R$2,R$2)</f>
        <v>#N/A</v>
      </c>
    </row>
    <row r="86" spans="1:18" x14ac:dyDescent="0.2">
      <c r="A86" t="s">
        <v>101</v>
      </c>
      <c r="B86" t="s">
        <v>82</v>
      </c>
      <c r="C86" t="str">
        <f>[2]!blp(B86,C$3)</f>
        <v>MSCI World Capital Markets USD</v>
      </c>
      <c r="D86" s="3" t="e">
        <f t="shared" si="22"/>
        <v>#N/A</v>
      </c>
      <c r="E86" s="3" t="e">
        <f t="shared" si="23"/>
        <v>#N/A</v>
      </c>
      <c r="F86" s="3" t="e">
        <f t="shared" si="24"/>
        <v>#N/A</v>
      </c>
      <c r="G86" s="3" t="e">
        <f t="shared" si="25"/>
        <v>#N/A</v>
      </c>
      <c r="H86" s="3" t="e">
        <f t="shared" si="17"/>
        <v>#N/A</v>
      </c>
      <c r="I86" s="7"/>
      <c r="J86" s="9" t="e">
        <f t="shared" si="18"/>
        <v>#N/A</v>
      </c>
      <c r="K86" s="11" t="e">
        <f t="shared" si="19"/>
        <v>#N/A</v>
      </c>
      <c r="L86" s="11" t="e">
        <f t="shared" si="20"/>
        <v>#N/A</v>
      </c>
      <c r="M86" s="11" t="e">
        <f t="shared" si="21"/>
        <v>#N/A</v>
      </c>
      <c r="N86" t="e">
        <f>_xll.BDH($B86,"Px_Last",N$2,N$2)</f>
        <v>#N/A</v>
      </c>
      <c r="O86" t="e">
        <f>_xll.BDH($B86,"Px_Last",O$2,O$2,"Fill=P","Per=cd")</f>
        <v>#N/A</v>
      </c>
      <c r="P86" t="e">
        <f>_xll.BDH($B86,"Px_Last",P$2,P$2)</f>
        <v>#N/A</v>
      </c>
      <c r="Q86" t="e">
        <f>_xll.BDH($B86,"Px_Last",Q$2,Q$2)</f>
        <v>#N/A</v>
      </c>
      <c r="R86" t="e">
        <f>_xll.BDH($B86,"Px_Last",R$2,R$2)</f>
        <v>#N/A</v>
      </c>
    </row>
    <row r="87" spans="1:18" x14ac:dyDescent="0.2">
      <c r="A87" t="s">
        <v>101</v>
      </c>
      <c r="B87" t="s">
        <v>83</v>
      </c>
      <c r="C87" t="str">
        <f>[2]!blp(B87,C$3)</f>
        <v>MSCI World Insurance Industry</v>
      </c>
      <c r="D87" s="3" t="e">
        <f t="shared" si="22"/>
        <v>#N/A</v>
      </c>
      <c r="E87" s="3" t="e">
        <f t="shared" si="23"/>
        <v>#N/A</v>
      </c>
      <c r="F87" s="3" t="e">
        <f t="shared" si="24"/>
        <v>#N/A</v>
      </c>
      <c r="G87" s="3" t="e">
        <f t="shared" si="25"/>
        <v>#N/A</v>
      </c>
      <c r="H87" s="3" t="e">
        <f t="shared" si="17"/>
        <v>#N/A</v>
      </c>
      <c r="I87" s="7"/>
      <c r="J87" s="9" t="e">
        <f t="shared" si="18"/>
        <v>#N/A</v>
      </c>
      <c r="K87" s="11" t="e">
        <f t="shared" si="19"/>
        <v>#N/A</v>
      </c>
      <c r="L87" s="11" t="e">
        <f t="shared" si="20"/>
        <v>#N/A</v>
      </c>
      <c r="M87" s="11" t="e">
        <f t="shared" si="21"/>
        <v>#N/A</v>
      </c>
      <c r="N87" t="e">
        <f>_xll.BDH($B87,"Px_Last",N$2,N$2)</f>
        <v>#N/A</v>
      </c>
      <c r="O87" t="e">
        <f>_xll.BDH($B87,"Px_Last",O$2,O$2,"Fill=P","Per=cd")</f>
        <v>#N/A</v>
      </c>
      <c r="P87" t="e">
        <f>_xll.BDH($B87,"Px_Last",P$2,P$2)</f>
        <v>#N/A</v>
      </c>
      <c r="Q87" t="e">
        <f>_xll.BDH($B87,"Px_Last",Q$2,Q$2)</f>
        <v>#N/A</v>
      </c>
      <c r="R87" t="e">
        <f>_xll.BDH($B87,"Px_Last",R$2,R$2)</f>
        <v>#N/A</v>
      </c>
    </row>
    <row r="88" spans="1:18" x14ac:dyDescent="0.2">
      <c r="A88" t="s">
        <v>101</v>
      </c>
      <c r="B88" t="s">
        <v>84</v>
      </c>
      <c r="C88" t="str">
        <f>[2]!blp(B88,C$3)</f>
        <v>MSCI World Real Estate Investm</v>
      </c>
      <c r="D88" s="3" t="e">
        <f t="shared" si="22"/>
        <v>#N/A</v>
      </c>
      <c r="E88" s="3" t="e">
        <f t="shared" si="23"/>
        <v>#N/A</v>
      </c>
      <c r="F88" s="3" t="e">
        <f t="shared" si="24"/>
        <v>#N/A</v>
      </c>
      <c r="G88" s="3" t="e">
        <f t="shared" si="25"/>
        <v>#N/A</v>
      </c>
      <c r="H88" s="3" t="e">
        <f t="shared" si="17"/>
        <v>#N/A</v>
      </c>
      <c r="I88" s="7"/>
      <c r="J88" s="9" t="e">
        <f t="shared" si="18"/>
        <v>#N/A</v>
      </c>
      <c r="K88" s="11" t="e">
        <f t="shared" si="19"/>
        <v>#N/A</v>
      </c>
      <c r="L88" s="11" t="e">
        <f t="shared" si="20"/>
        <v>#N/A</v>
      </c>
      <c r="M88" s="11" t="e">
        <f t="shared" si="21"/>
        <v>#N/A</v>
      </c>
      <c r="N88" t="e">
        <f>_xll.BDH($B88,"Px_Last",N$2,N$2)</f>
        <v>#N/A</v>
      </c>
      <c r="O88" t="e">
        <f>_xll.BDH($B88,"Px_Last",O$2,O$2,"Fill=P","Per=cd")</f>
        <v>#N/A</v>
      </c>
      <c r="P88" t="e">
        <f>_xll.BDH($B88,"Px_Last",P$2,P$2)</f>
        <v>#N/A</v>
      </c>
      <c r="Q88" t="e">
        <f>_xll.BDH($B88,"Px_Last",Q$2,Q$2)</f>
        <v>#N/A</v>
      </c>
      <c r="R88" t="e">
        <f>_xll.BDH($B88,"Px_Last",R$2,R$2)</f>
        <v>#N/A</v>
      </c>
    </row>
    <row r="89" spans="1:18" x14ac:dyDescent="0.2">
      <c r="A89" t="s">
        <v>101</v>
      </c>
      <c r="B89" t="s">
        <v>85</v>
      </c>
      <c r="C89" t="str">
        <f>[2]!blp(B89,C$3)</f>
        <v>MSCI AC World Real Estate Mana</v>
      </c>
      <c r="D89" s="3" t="e">
        <f t="shared" si="22"/>
        <v>#N/A</v>
      </c>
      <c r="E89" s="3" t="e">
        <f t="shared" si="23"/>
        <v>#N/A</v>
      </c>
      <c r="F89" s="3" t="e">
        <f t="shared" si="24"/>
        <v>#N/A</v>
      </c>
      <c r="G89" s="3" t="e">
        <f t="shared" si="25"/>
        <v>#N/A</v>
      </c>
      <c r="H89" s="3" t="e">
        <f t="shared" si="17"/>
        <v>#N/A</v>
      </c>
      <c r="I89" s="7"/>
      <c r="J89" s="9" t="e">
        <f t="shared" si="18"/>
        <v>#N/A</v>
      </c>
      <c r="K89" s="11" t="e">
        <f t="shared" si="19"/>
        <v>#N/A</v>
      </c>
      <c r="L89" s="11" t="e">
        <f t="shared" si="20"/>
        <v>#N/A</v>
      </c>
      <c r="M89" s="11" t="e">
        <f t="shared" si="21"/>
        <v>#N/A</v>
      </c>
      <c r="N89" t="e">
        <f>_xll.BDH($B89,"Px_Last",N$2,N$2)</f>
        <v>#N/A</v>
      </c>
      <c r="O89" t="e">
        <f>_xll.BDH($B89,"Px_Last",O$2,O$2,"Fill=P","Per=cd")</f>
        <v>#N/A</v>
      </c>
      <c r="P89" t="e">
        <f>_xll.BDH($B89,"Px_Last",P$2,P$2)</f>
        <v>#N/A</v>
      </c>
      <c r="Q89" t="e">
        <f>_xll.BDH($B89,"Px_Last",Q$2,Q$2)</f>
        <v>#N/A</v>
      </c>
      <c r="R89" t="e">
        <f>_xll.BDH($B89,"Px_Last",R$2,R$2)</f>
        <v>#N/A</v>
      </c>
    </row>
    <row r="90" spans="1:18" x14ac:dyDescent="0.2">
      <c r="A90" t="s">
        <v>101</v>
      </c>
      <c r="B90" t="s">
        <v>86</v>
      </c>
      <c r="C90" t="str">
        <f>[2]!blp(B90,C$3)</f>
        <v>MSCI World Internet Software &amp;</v>
      </c>
      <c r="D90" s="3" t="e">
        <f t="shared" si="22"/>
        <v>#N/A</v>
      </c>
      <c r="E90" s="3" t="e">
        <f t="shared" si="23"/>
        <v>#N/A</v>
      </c>
      <c r="F90" s="3" t="e">
        <f t="shared" si="24"/>
        <v>#N/A</v>
      </c>
      <c r="G90" s="3" t="e">
        <f t="shared" si="25"/>
        <v>#N/A</v>
      </c>
      <c r="H90" s="3" t="e">
        <f t="shared" si="17"/>
        <v>#N/A</v>
      </c>
      <c r="I90" s="7"/>
      <c r="J90" s="9" t="e">
        <f t="shared" si="18"/>
        <v>#N/A</v>
      </c>
      <c r="K90" s="11" t="e">
        <f t="shared" si="19"/>
        <v>#N/A</v>
      </c>
      <c r="L90" s="11" t="e">
        <f t="shared" si="20"/>
        <v>#N/A</v>
      </c>
      <c r="M90" s="11" t="e">
        <f t="shared" si="21"/>
        <v>#N/A</v>
      </c>
      <c r="N90" t="e">
        <f>_xll.BDH($B90,"Px_Last",N$2,N$2)</f>
        <v>#N/A</v>
      </c>
      <c r="O90" t="e">
        <f>_xll.BDH($B90,"Px_Last",O$2,O$2,"Fill=P","Per=cd")</f>
        <v>#N/A</v>
      </c>
      <c r="P90" t="e">
        <f>_xll.BDH($B90,"Px_Last",P$2,P$2)</f>
        <v>#N/A</v>
      </c>
      <c r="Q90" t="e">
        <f>_xll.BDH($B90,"Px_Last",Q$2,Q$2)</f>
        <v>#N/A</v>
      </c>
      <c r="R90" t="e">
        <f>_xll.BDH($B90,"Px_Last",R$2,R$2)</f>
        <v>#N/A</v>
      </c>
    </row>
    <row r="91" spans="1:18" x14ac:dyDescent="0.2">
      <c r="A91" t="s">
        <v>101</v>
      </c>
      <c r="B91" t="s">
        <v>87</v>
      </c>
      <c r="C91" t="str">
        <f>[2]!blp(B91,C$3)</f>
        <v>MSCI World IT Consulting &amp; Ser</v>
      </c>
      <c r="D91" s="3" t="e">
        <f t="shared" si="22"/>
        <v>#N/A</v>
      </c>
      <c r="E91" s="3" t="e">
        <f t="shared" si="23"/>
        <v>#N/A</v>
      </c>
      <c r="F91" s="3" t="e">
        <f t="shared" si="24"/>
        <v>#N/A</v>
      </c>
      <c r="G91" s="3" t="e">
        <f t="shared" si="25"/>
        <v>#N/A</v>
      </c>
      <c r="H91" s="3" t="e">
        <f t="shared" si="17"/>
        <v>#N/A</v>
      </c>
      <c r="I91" s="7"/>
      <c r="J91" s="9" t="e">
        <f t="shared" si="18"/>
        <v>#N/A</v>
      </c>
      <c r="K91" s="11" t="e">
        <f t="shared" si="19"/>
        <v>#N/A</v>
      </c>
      <c r="L91" s="11" t="e">
        <f t="shared" si="20"/>
        <v>#N/A</v>
      </c>
      <c r="M91" s="11" t="e">
        <f t="shared" si="21"/>
        <v>#N/A</v>
      </c>
      <c r="N91" t="e">
        <f>_xll.BDH($B91,"Px_Last",N$2,N$2)</f>
        <v>#N/A</v>
      </c>
      <c r="O91" t="e">
        <f>_xll.BDH($B91,"Px_Last",O$2,O$2,"Fill=P","Per=cd")</f>
        <v>#N/A</v>
      </c>
      <c r="P91" t="e">
        <f>_xll.BDH($B91,"Px_Last",P$2,P$2)</f>
        <v>#N/A</v>
      </c>
      <c r="Q91" t="e">
        <f>_xll.BDH($B91,"Px_Last",Q$2,Q$2)</f>
        <v>#N/A</v>
      </c>
      <c r="R91" t="e">
        <f>_xll.BDH($B91,"Px_Last",R$2,R$2)</f>
        <v>#N/A</v>
      </c>
    </row>
    <row r="92" spans="1:18" x14ac:dyDescent="0.2">
      <c r="A92" t="s">
        <v>101</v>
      </c>
      <c r="B92" t="s">
        <v>88</v>
      </c>
      <c r="C92" t="str">
        <f>[2]!blp(B92,C$3)</f>
        <v>MSCI World Software USD</v>
      </c>
      <c r="D92" s="3" t="e">
        <f t="shared" si="22"/>
        <v>#N/A</v>
      </c>
      <c r="E92" s="3" t="e">
        <f t="shared" si="23"/>
        <v>#N/A</v>
      </c>
      <c r="F92" s="3" t="e">
        <f t="shared" si="24"/>
        <v>#N/A</v>
      </c>
      <c r="G92" s="3" t="e">
        <f t="shared" si="25"/>
        <v>#N/A</v>
      </c>
      <c r="H92" s="3" t="e">
        <f t="shared" si="17"/>
        <v>#N/A</v>
      </c>
      <c r="I92" s="7"/>
      <c r="J92" s="9" t="e">
        <f t="shared" si="18"/>
        <v>#N/A</v>
      </c>
      <c r="K92" s="11" t="e">
        <f t="shared" si="19"/>
        <v>#N/A</v>
      </c>
      <c r="L92" s="11" t="e">
        <f t="shared" si="20"/>
        <v>#N/A</v>
      </c>
      <c r="M92" s="11" t="e">
        <f t="shared" si="21"/>
        <v>#N/A</v>
      </c>
      <c r="N92" t="e">
        <f>_xll.BDH($B92,"Px_Last",N$2,N$2)</f>
        <v>#N/A</v>
      </c>
      <c r="O92" t="e">
        <f>_xll.BDH($B92,"Px_Last",O$2,O$2,"Fill=P","Per=cd")</f>
        <v>#N/A</v>
      </c>
      <c r="P92" t="e">
        <f>_xll.BDH($B92,"Px_Last",P$2,P$2)</f>
        <v>#N/A</v>
      </c>
      <c r="Q92" t="e">
        <f>_xll.BDH($B92,"Px_Last",Q$2,Q$2)</f>
        <v>#N/A</v>
      </c>
      <c r="R92" t="e">
        <f>_xll.BDH($B92,"Px_Last",R$2,R$2)</f>
        <v>#N/A</v>
      </c>
    </row>
    <row r="93" spans="1:18" x14ac:dyDescent="0.2">
      <c r="A93" t="s">
        <v>101</v>
      </c>
      <c r="B93" t="s">
        <v>89</v>
      </c>
      <c r="C93" t="str">
        <f>[2]!blp(B93,C$3)</f>
        <v>MSCI World Communications Equi</v>
      </c>
      <c r="D93" s="3" t="e">
        <f t="shared" si="22"/>
        <v>#N/A</v>
      </c>
      <c r="E93" s="3" t="e">
        <f t="shared" si="23"/>
        <v>#N/A</v>
      </c>
      <c r="F93" s="3" t="e">
        <f t="shared" si="24"/>
        <v>#N/A</v>
      </c>
      <c r="G93" s="3" t="e">
        <f t="shared" si="25"/>
        <v>#N/A</v>
      </c>
      <c r="H93" s="3" t="e">
        <f t="shared" si="17"/>
        <v>#N/A</v>
      </c>
      <c r="I93" s="7"/>
      <c r="J93" s="9" t="e">
        <f t="shared" si="18"/>
        <v>#N/A</v>
      </c>
      <c r="K93" s="11" t="e">
        <f t="shared" si="19"/>
        <v>#N/A</v>
      </c>
      <c r="L93" s="11" t="e">
        <f t="shared" si="20"/>
        <v>#N/A</v>
      </c>
      <c r="M93" s="11" t="e">
        <f t="shared" si="21"/>
        <v>#N/A</v>
      </c>
      <c r="N93" t="e">
        <f>_xll.BDH($B93,"Px_Last",N$2,N$2)</f>
        <v>#N/A</v>
      </c>
      <c r="O93" t="e">
        <f>_xll.BDH($B93,"Px_Last",O$2,O$2,"Fill=P","Per=cd")</f>
        <v>#N/A</v>
      </c>
      <c r="P93" t="e">
        <f>_xll.BDH($B93,"Px_Last",P$2,P$2)</f>
        <v>#N/A</v>
      </c>
      <c r="Q93" t="e">
        <f>_xll.BDH($B93,"Px_Last",Q$2,Q$2)</f>
        <v>#N/A</v>
      </c>
      <c r="R93" t="e">
        <f>_xll.BDH($B93,"Px_Last",R$2,R$2)</f>
        <v>#N/A</v>
      </c>
    </row>
    <row r="94" spans="1:18" x14ac:dyDescent="0.2">
      <c r="A94" t="s">
        <v>101</v>
      </c>
      <c r="B94" t="s">
        <v>90</v>
      </c>
      <c r="C94" t="str">
        <f>[2]!blp(B94,C$3)</f>
        <v>MSCI World Computers &amp; Periphe</v>
      </c>
      <c r="D94" s="3" t="e">
        <f t="shared" si="22"/>
        <v>#N/A</v>
      </c>
      <c r="E94" s="3" t="e">
        <f t="shared" si="23"/>
        <v>#N/A</v>
      </c>
      <c r="F94" s="3" t="e">
        <f t="shared" si="24"/>
        <v>#N/A</v>
      </c>
      <c r="G94" s="3" t="e">
        <f t="shared" si="25"/>
        <v>#N/A</v>
      </c>
      <c r="H94" s="3" t="e">
        <f t="shared" si="17"/>
        <v>#N/A</v>
      </c>
      <c r="I94" s="7"/>
      <c r="J94" s="9" t="e">
        <f t="shared" si="18"/>
        <v>#N/A</v>
      </c>
      <c r="K94" s="11" t="e">
        <f t="shared" si="19"/>
        <v>#N/A</v>
      </c>
      <c r="L94" s="11" t="e">
        <f t="shared" si="20"/>
        <v>#N/A</v>
      </c>
      <c r="M94" s="11" t="e">
        <f t="shared" si="21"/>
        <v>#N/A</v>
      </c>
      <c r="N94" t="e">
        <f>_xll.BDH($B94,"Px_Last",N$2,N$2)</f>
        <v>#N/A</v>
      </c>
      <c r="O94" t="e">
        <f>_xll.BDH($B94,"Px_Last",O$2,O$2,"Fill=P","Per=cd")</f>
        <v>#N/A</v>
      </c>
      <c r="P94" t="e">
        <f>_xll.BDH($B94,"Px_Last",P$2,P$2)</f>
        <v>#N/A</v>
      </c>
      <c r="Q94" t="e">
        <f>_xll.BDH($B94,"Px_Last",Q$2,Q$2)</f>
        <v>#N/A</v>
      </c>
      <c r="R94" t="e">
        <f>_xll.BDH($B94,"Px_Last",R$2,R$2)</f>
        <v>#N/A</v>
      </c>
    </row>
    <row r="95" spans="1:18" x14ac:dyDescent="0.2">
      <c r="A95" t="s">
        <v>101</v>
      </c>
      <c r="B95" t="s">
        <v>91</v>
      </c>
      <c r="C95" t="str">
        <f>[2]!blp(B95,C$3)</f>
        <v>MSCI World Electronic Equipmen</v>
      </c>
      <c r="D95" s="3" t="e">
        <f t="shared" si="22"/>
        <v>#N/A</v>
      </c>
      <c r="E95" s="3" t="e">
        <f t="shared" si="23"/>
        <v>#N/A</v>
      </c>
      <c r="F95" s="3" t="e">
        <f t="shared" si="24"/>
        <v>#N/A</v>
      </c>
      <c r="G95" s="3" t="e">
        <f t="shared" si="25"/>
        <v>#N/A</v>
      </c>
      <c r="H95" s="3" t="e">
        <f t="shared" si="17"/>
        <v>#N/A</v>
      </c>
      <c r="I95" s="7"/>
      <c r="J95" s="9" t="e">
        <f t="shared" si="18"/>
        <v>#N/A</v>
      </c>
      <c r="K95" s="11" t="e">
        <f t="shared" si="19"/>
        <v>#N/A</v>
      </c>
      <c r="L95" s="11" t="e">
        <f t="shared" si="20"/>
        <v>#N/A</v>
      </c>
      <c r="M95" s="11" t="e">
        <f t="shared" si="21"/>
        <v>#N/A</v>
      </c>
      <c r="N95" t="e">
        <f>_xll.BDH($B95,"Px_Last",N$2,N$2)</f>
        <v>#N/A</v>
      </c>
      <c r="O95" t="e">
        <f>_xll.BDH($B95,"Px_Last",O$2,O$2,"Fill=P","Per=cd")</f>
        <v>#N/A</v>
      </c>
      <c r="P95" t="e">
        <f>_xll.BDH($B95,"Px_Last",P$2,P$2)</f>
        <v>#N/A</v>
      </c>
      <c r="Q95" t="e">
        <f>_xll.BDH($B95,"Px_Last",Q$2,Q$2)</f>
        <v>#N/A</v>
      </c>
      <c r="R95" t="e">
        <f>_xll.BDH($B95,"Px_Last",R$2,R$2)</f>
        <v>#N/A</v>
      </c>
    </row>
    <row r="96" spans="1:18" x14ac:dyDescent="0.2">
      <c r="A96" t="s">
        <v>101</v>
      </c>
      <c r="B96" t="s">
        <v>92</v>
      </c>
      <c r="C96" t="str">
        <f>[2]!blp(B96,C$3)</f>
        <v>MSCI World Office Electronics</v>
      </c>
      <c r="D96" s="3" t="e">
        <f t="shared" si="22"/>
        <v>#N/A</v>
      </c>
      <c r="E96" s="3" t="e">
        <f t="shared" si="23"/>
        <v>#N/A</v>
      </c>
      <c r="F96" s="3" t="e">
        <f t="shared" si="24"/>
        <v>#N/A</v>
      </c>
      <c r="G96" s="3" t="e">
        <f t="shared" si="25"/>
        <v>#N/A</v>
      </c>
      <c r="H96" s="3" t="e">
        <f t="shared" si="17"/>
        <v>#N/A</v>
      </c>
      <c r="I96" s="7"/>
      <c r="J96" s="9" t="e">
        <f t="shared" si="18"/>
        <v>#N/A</v>
      </c>
      <c r="K96" s="11" t="e">
        <f t="shared" si="19"/>
        <v>#N/A</v>
      </c>
      <c r="L96" s="11" t="e">
        <f t="shared" si="20"/>
        <v>#N/A</v>
      </c>
      <c r="M96" s="11" t="e">
        <f t="shared" si="21"/>
        <v>#N/A</v>
      </c>
      <c r="N96" t="e">
        <f>_xll.BDH($B96,"Px_Last",N$2,N$2)</f>
        <v>#N/A</v>
      </c>
      <c r="O96" t="e">
        <f>_xll.BDH($B96,"Px_Last",O$2,O$2,"Fill=P","Per=cd")</f>
        <v>#N/A</v>
      </c>
      <c r="P96" t="e">
        <f>_xll.BDH($B96,"Px_Last",P$2,P$2)</f>
        <v>#N/A</v>
      </c>
      <c r="Q96" t="e">
        <f>_xll.BDH($B96,"Px_Last",Q$2,Q$2)</f>
        <v>#N/A</v>
      </c>
      <c r="R96" t="e">
        <f>_xll.BDH($B96,"Px_Last",R$2,R$2)</f>
        <v>#N/A</v>
      </c>
    </row>
    <row r="97" spans="1:18" x14ac:dyDescent="0.2">
      <c r="A97" t="s">
        <v>101</v>
      </c>
      <c r="B97" t="s">
        <v>93</v>
      </c>
      <c r="C97" t="str">
        <f>[2]!blp(B97,C$3)</f>
        <v>MSCI World Semiconductors &amp; Se</v>
      </c>
      <c r="D97" s="3" t="e">
        <f t="shared" si="22"/>
        <v>#N/A</v>
      </c>
      <c r="E97" s="3" t="e">
        <f t="shared" si="23"/>
        <v>#N/A</v>
      </c>
      <c r="F97" s="3" t="e">
        <f t="shared" si="24"/>
        <v>#N/A</v>
      </c>
      <c r="G97" s="3" t="e">
        <f t="shared" si="25"/>
        <v>#N/A</v>
      </c>
      <c r="H97" s="3" t="e">
        <f t="shared" si="17"/>
        <v>#N/A</v>
      </c>
      <c r="I97" s="7"/>
      <c r="J97" s="9" t="e">
        <f t="shared" si="18"/>
        <v>#N/A</v>
      </c>
      <c r="K97" s="11" t="e">
        <f t="shared" si="19"/>
        <v>#N/A</v>
      </c>
      <c r="L97" s="11" t="e">
        <f t="shared" si="20"/>
        <v>#N/A</v>
      </c>
      <c r="M97" s="11" t="e">
        <f t="shared" si="21"/>
        <v>#N/A</v>
      </c>
      <c r="N97" t="e">
        <f>_xll.BDH($B97,"Px_Last",N$2,N$2)</f>
        <v>#N/A</v>
      </c>
      <c r="O97" t="e">
        <f>_xll.BDH($B97,"Px_Last",O$2,O$2,"Fill=P","Per=cd")</f>
        <v>#N/A</v>
      </c>
      <c r="P97" t="e">
        <f>_xll.BDH($B97,"Px_Last",P$2,P$2)</f>
        <v>#N/A</v>
      </c>
      <c r="Q97" t="e">
        <f>_xll.BDH($B97,"Px_Last",Q$2,Q$2)</f>
        <v>#N/A</v>
      </c>
      <c r="R97" t="e">
        <f>_xll.BDH($B97,"Px_Last",R$2,R$2)</f>
        <v>#N/A</v>
      </c>
    </row>
    <row r="98" spans="1:18" x14ac:dyDescent="0.2">
      <c r="A98" t="s">
        <v>101</v>
      </c>
      <c r="B98" t="s">
        <v>94</v>
      </c>
      <c r="C98" t="str">
        <f>[2]!blp(B98,C$3)</f>
        <v>MSCI World Diversified Telecom</v>
      </c>
      <c r="D98" s="3" t="e">
        <f t="shared" si="22"/>
        <v>#N/A</v>
      </c>
      <c r="E98" s="3" t="e">
        <f t="shared" si="23"/>
        <v>#N/A</v>
      </c>
      <c r="F98" s="3" t="e">
        <f t="shared" si="24"/>
        <v>#N/A</v>
      </c>
      <c r="G98" s="3" t="e">
        <f t="shared" si="25"/>
        <v>#N/A</v>
      </c>
      <c r="H98" s="3" t="e">
        <f t="shared" si="17"/>
        <v>#N/A</v>
      </c>
      <c r="I98" s="7"/>
      <c r="J98" s="9" t="e">
        <f t="shared" si="18"/>
        <v>#N/A</v>
      </c>
      <c r="K98" s="11" t="e">
        <f t="shared" si="19"/>
        <v>#N/A</v>
      </c>
      <c r="L98" s="11" t="e">
        <f t="shared" si="20"/>
        <v>#N/A</v>
      </c>
      <c r="M98" s="11" t="e">
        <f t="shared" si="21"/>
        <v>#N/A</v>
      </c>
      <c r="N98" t="e">
        <f>_xll.BDH($B98,"Px_Last",N$2,N$2)</f>
        <v>#N/A</v>
      </c>
      <c r="O98" t="e">
        <f>_xll.BDH($B98,"Px_Last",O$2,O$2,"Fill=P","Per=cd")</f>
        <v>#N/A</v>
      </c>
      <c r="P98" t="e">
        <f>_xll.BDH($B98,"Px_Last",P$2,P$2)</f>
        <v>#N/A</v>
      </c>
      <c r="Q98" t="e">
        <f>_xll.BDH($B98,"Px_Last",Q$2,Q$2)</f>
        <v>#N/A</v>
      </c>
      <c r="R98" t="e">
        <f>_xll.BDH($B98,"Px_Last",R$2,R$2)</f>
        <v>#N/A</v>
      </c>
    </row>
    <row r="99" spans="1:18" x14ac:dyDescent="0.2">
      <c r="A99" t="s">
        <v>101</v>
      </c>
      <c r="B99" t="s">
        <v>95</v>
      </c>
      <c r="C99" t="str">
        <f>[2]!blp(B99,C$3)</f>
        <v>MSCI World Wireless Telecommun</v>
      </c>
      <c r="D99" s="3" t="e">
        <f t="shared" si="22"/>
        <v>#N/A</v>
      </c>
      <c r="E99" s="3" t="e">
        <f t="shared" si="23"/>
        <v>#N/A</v>
      </c>
      <c r="F99" s="3" t="e">
        <f t="shared" si="24"/>
        <v>#N/A</v>
      </c>
      <c r="G99" s="3" t="e">
        <f t="shared" si="25"/>
        <v>#N/A</v>
      </c>
      <c r="H99" s="3" t="e">
        <f t="shared" si="17"/>
        <v>#N/A</v>
      </c>
      <c r="I99" s="7"/>
      <c r="J99" s="9" t="e">
        <f t="shared" si="18"/>
        <v>#N/A</v>
      </c>
      <c r="K99" s="11" t="e">
        <f t="shared" si="19"/>
        <v>#N/A</v>
      </c>
      <c r="L99" s="11" t="e">
        <f t="shared" si="20"/>
        <v>#N/A</v>
      </c>
      <c r="M99" s="11" t="e">
        <f t="shared" si="21"/>
        <v>#N/A</v>
      </c>
      <c r="N99" t="e">
        <f>_xll.BDH($B99,"Px_Last",N$2,N$2)</f>
        <v>#N/A</v>
      </c>
      <c r="O99" t="e">
        <f>_xll.BDH($B99,"Px_Last",O$2,O$2,"Fill=P","Per=cd")</f>
        <v>#N/A</v>
      </c>
      <c r="P99" t="e">
        <f>_xll.BDH($B99,"Px_Last",P$2,P$2)</f>
        <v>#N/A</v>
      </c>
      <c r="Q99" t="e">
        <f>_xll.BDH($B99,"Px_Last",Q$2,Q$2)</f>
        <v>#N/A</v>
      </c>
      <c r="R99" t="e">
        <f>_xll.BDH($B99,"Px_Last",R$2,R$2)</f>
        <v>#N/A</v>
      </c>
    </row>
    <row r="100" spans="1:18" x14ac:dyDescent="0.2">
      <c r="A100" t="s">
        <v>101</v>
      </c>
      <c r="B100" t="s">
        <v>96</v>
      </c>
      <c r="C100" t="str">
        <f>[2]!blp(B100,C$3)</f>
        <v>MSCI World Electric Utilities</v>
      </c>
      <c r="D100" s="3" t="e">
        <f t="shared" si="22"/>
        <v>#N/A</v>
      </c>
      <c r="E100" s="3" t="e">
        <f t="shared" si="23"/>
        <v>#N/A</v>
      </c>
      <c r="F100" s="3" t="e">
        <f t="shared" si="24"/>
        <v>#N/A</v>
      </c>
      <c r="G100" s="3" t="e">
        <f t="shared" si="25"/>
        <v>#N/A</v>
      </c>
      <c r="H100" s="3" t="e">
        <f t="shared" si="17"/>
        <v>#N/A</v>
      </c>
      <c r="I100" s="7"/>
      <c r="J100" s="9" t="e">
        <f t="shared" si="18"/>
        <v>#N/A</v>
      </c>
      <c r="K100" s="11" t="e">
        <f t="shared" si="19"/>
        <v>#N/A</v>
      </c>
      <c r="L100" s="11" t="e">
        <f t="shared" si="20"/>
        <v>#N/A</v>
      </c>
      <c r="M100" s="11" t="e">
        <f t="shared" si="21"/>
        <v>#N/A</v>
      </c>
      <c r="N100" t="e">
        <f>_xll.BDH($B100,"Px_Last",N$2,N$2)</f>
        <v>#N/A</v>
      </c>
      <c r="O100" t="e">
        <f>_xll.BDH($B100,"Px_Last",O$2,O$2,"Fill=P","Per=cd")</f>
        <v>#N/A</v>
      </c>
      <c r="P100" t="e">
        <f>_xll.BDH($B100,"Px_Last",P$2,P$2)</f>
        <v>#N/A</v>
      </c>
      <c r="Q100" t="e">
        <f>_xll.BDH($B100,"Px_Last",Q$2,Q$2)</f>
        <v>#N/A</v>
      </c>
      <c r="R100" t="e">
        <f>_xll.BDH($B100,"Px_Last",R$2,R$2)</f>
        <v>#N/A</v>
      </c>
    </row>
    <row r="101" spans="1:18" x14ac:dyDescent="0.2">
      <c r="A101" t="s">
        <v>101</v>
      </c>
      <c r="B101" t="s">
        <v>97</v>
      </c>
      <c r="C101" t="str">
        <f>[2]!blp(B101,C$3)</f>
        <v>MSCI World Gas Utilities USD</v>
      </c>
      <c r="D101" s="3" t="e">
        <f t="shared" si="22"/>
        <v>#N/A</v>
      </c>
      <c r="E101" s="3" t="e">
        <f t="shared" si="23"/>
        <v>#N/A</v>
      </c>
      <c r="F101" s="3" t="e">
        <f t="shared" si="24"/>
        <v>#N/A</v>
      </c>
      <c r="G101" s="3" t="e">
        <f t="shared" si="25"/>
        <v>#N/A</v>
      </c>
      <c r="H101" s="3" t="e">
        <f t="shared" si="17"/>
        <v>#N/A</v>
      </c>
      <c r="I101" s="7"/>
      <c r="J101" s="9" t="e">
        <f t="shared" si="18"/>
        <v>#N/A</v>
      </c>
      <c r="K101" s="11" t="e">
        <f t="shared" si="19"/>
        <v>#N/A</v>
      </c>
      <c r="L101" s="11" t="e">
        <f t="shared" si="20"/>
        <v>#N/A</v>
      </c>
      <c r="M101" s="11" t="e">
        <f t="shared" si="21"/>
        <v>#N/A</v>
      </c>
      <c r="N101" t="e">
        <f>_xll.BDH($B101,"Px_Last",N$2,N$2)</f>
        <v>#N/A</v>
      </c>
      <c r="O101" t="e">
        <f>_xll.BDH($B101,"Px_Last",O$2,O$2,"Fill=P","Per=cd")</f>
        <v>#N/A</v>
      </c>
      <c r="P101" t="e">
        <f>_xll.BDH($B101,"Px_Last",P$2,P$2)</f>
        <v>#N/A</v>
      </c>
      <c r="Q101" t="e">
        <f>_xll.BDH($B101,"Px_Last",Q$2,Q$2)</f>
        <v>#N/A</v>
      </c>
      <c r="R101" t="e">
        <f>_xll.BDH($B101,"Px_Last",R$2,R$2)</f>
        <v>#N/A</v>
      </c>
    </row>
    <row r="102" spans="1:18" x14ac:dyDescent="0.2">
      <c r="A102" t="s">
        <v>101</v>
      </c>
      <c r="B102" t="s">
        <v>98</v>
      </c>
      <c r="C102" t="str">
        <f>[2]!blp(B102,C$3)</f>
        <v>MSCI World Water Utilities USD</v>
      </c>
      <c r="D102" s="3" t="e">
        <f t="shared" si="22"/>
        <v>#N/A</v>
      </c>
      <c r="E102" s="3" t="e">
        <f t="shared" si="23"/>
        <v>#N/A</v>
      </c>
      <c r="F102" s="3" t="e">
        <f t="shared" si="24"/>
        <v>#N/A</v>
      </c>
      <c r="G102" s="3" t="e">
        <f t="shared" si="25"/>
        <v>#N/A</v>
      </c>
      <c r="H102" s="3" t="e">
        <f t="shared" si="17"/>
        <v>#N/A</v>
      </c>
      <c r="I102" s="7"/>
      <c r="J102" s="9" t="e">
        <f t="shared" si="18"/>
        <v>#N/A</v>
      </c>
      <c r="K102" s="11" t="e">
        <f t="shared" si="19"/>
        <v>#N/A</v>
      </c>
      <c r="L102" s="11" t="e">
        <f t="shared" si="20"/>
        <v>#N/A</v>
      </c>
      <c r="M102" s="11" t="e">
        <f t="shared" si="21"/>
        <v>#N/A</v>
      </c>
      <c r="N102" t="e">
        <f>_xll.BDH($B102,"Px_Last",N$2,N$2)</f>
        <v>#N/A</v>
      </c>
      <c r="O102" t="e">
        <f>_xll.BDH($B102,"Px_Last",O$2,O$2,"Fill=P","Per=cd")</f>
        <v>#N/A</v>
      </c>
      <c r="P102" t="e">
        <f>_xll.BDH($B102,"Px_Last",P$2,P$2)</f>
        <v>#N/A</v>
      </c>
      <c r="Q102" t="e">
        <f>_xll.BDH($B102,"Px_Last",Q$2,Q$2)</f>
        <v>#N/A</v>
      </c>
      <c r="R102" t="e">
        <f>_xll.BDH($B102,"Px_Last",R$2,R$2)</f>
        <v>#N/A</v>
      </c>
    </row>
    <row r="103" spans="1:18" x14ac:dyDescent="0.2">
      <c r="A103" t="s">
        <v>101</v>
      </c>
      <c r="B103" t="s">
        <v>99</v>
      </c>
      <c r="C103" t="str">
        <f>[2]!blp(B103,C$3)</f>
        <v>MSCI World Multi Utilities USD</v>
      </c>
      <c r="D103" s="3" t="e">
        <f t="shared" si="22"/>
        <v>#N/A</v>
      </c>
      <c r="E103" s="3" t="e">
        <f t="shared" si="23"/>
        <v>#N/A</v>
      </c>
      <c r="F103" s="3" t="e">
        <f t="shared" si="24"/>
        <v>#N/A</v>
      </c>
      <c r="G103" s="3" t="e">
        <f t="shared" si="25"/>
        <v>#N/A</v>
      </c>
      <c r="H103" s="3" t="e">
        <f t="shared" ref="H103:H104" si="26">($O103/R103-1)</f>
        <v>#N/A</v>
      </c>
      <c r="I103" s="7"/>
      <c r="J103" s="9" t="e">
        <f t="shared" ref="J103:J104" si="27">D103/H103</f>
        <v>#N/A</v>
      </c>
      <c r="K103" s="11" t="e">
        <f t="shared" ref="K103:K104" si="28">(D103-AVERAGE($D$38:$D$104))/STDEV($D$38:$D$104)</f>
        <v>#N/A</v>
      </c>
      <c r="L103" s="11" t="e">
        <f t="shared" ref="L103:L104" si="29">(H103-AVERAGE($H$38:$H$104))/STDEV($H$38:$H$104)</f>
        <v>#N/A</v>
      </c>
      <c r="M103" s="11" t="e">
        <f t="shared" ref="M103:M104" si="30">K103-L103</f>
        <v>#N/A</v>
      </c>
      <c r="N103" t="e">
        <f>_xll.BDH($B103,"Px_Last",N$2,N$2)</f>
        <v>#N/A</v>
      </c>
      <c r="O103" t="e">
        <f>_xll.BDH($B103,"Px_Last",O$2,O$2,"Fill=P","Per=cd")</f>
        <v>#N/A</v>
      </c>
      <c r="P103" t="e">
        <f>_xll.BDH($B103,"Px_Last",P$2,P$2)</f>
        <v>#N/A</v>
      </c>
      <c r="Q103" t="e">
        <f>_xll.BDH($B103,"Px_Last",Q$2,Q$2)</f>
        <v>#N/A</v>
      </c>
      <c r="R103" t="e">
        <f>_xll.BDH($B103,"Px_Last",R$2,R$2)</f>
        <v>#N/A</v>
      </c>
    </row>
    <row r="104" spans="1:18" x14ac:dyDescent="0.2">
      <c r="A104" t="s">
        <v>101</v>
      </c>
      <c r="B104" t="s">
        <v>100</v>
      </c>
      <c r="C104" t="str">
        <f>[2]!blp(B104,C$3)</f>
        <v>MSCI World Independent Power P</v>
      </c>
      <c r="D104" s="3" t="e">
        <f t="shared" si="22"/>
        <v>#N/A</v>
      </c>
      <c r="E104" s="3" t="e">
        <f t="shared" si="23"/>
        <v>#N/A</v>
      </c>
      <c r="F104" s="3" t="e">
        <f t="shared" si="24"/>
        <v>#N/A</v>
      </c>
      <c r="G104" s="3" t="e">
        <f t="shared" si="25"/>
        <v>#N/A</v>
      </c>
      <c r="H104" s="3" t="e">
        <f t="shared" si="26"/>
        <v>#N/A</v>
      </c>
      <c r="I104" s="7"/>
      <c r="J104" s="9" t="e">
        <f t="shared" si="27"/>
        <v>#N/A</v>
      </c>
      <c r="K104" s="11" t="e">
        <f t="shared" si="28"/>
        <v>#N/A</v>
      </c>
      <c r="L104" s="11" t="e">
        <f t="shared" si="29"/>
        <v>#N/A</v>
      </c>
      <c r="M104" s="11" t="e">
        <f t="shared" si="30"/>
        <v>#N/A</v>
      </c>
      <c r="N104" t="e">
        <f>_xll.BDH($B104,"Px_Last",N$2,N$2)</f>
        <v>#N/A</v>
      </c>
      <c r="O104" t="e">
        <f>_xll.BDH($B104,"Px_Last",O$2,O$2,"Fill=P","Per=cd")</f>
        <v>#N/A</v>
      </c>
      <c r="P104" t="e">
        <f>_xll.BDH($B104,"Px_Last",P$2,P$2)</f>
        <v>#N/A</v>
      </c>
      <c r="Q104" t="e">
        <f>_xll.BDH($B104,"Px_Last",Q$2,Q$2)</f>
        <v>#N/A</v>
      </c>
      <c r="R104" t="e">
        <f>_xll.BDH($B104,"Px_Last",R$2,R$2)</f>
        <v>#N/A</v>
      </c>
    </row>
  </sheetData>
  <sortState ref="B15:R38">
    <sortCondition descending="1" ref="M15:M38"/>
  </sortState>
  <conditionalFormatting sqref="H4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7 G38:H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41"/>
  <sheetViews>
    <sheetView workbookViewId="0">
      <selection activeCell="A2" sqref="A2"/>
    </sheetView>
  </sheetViews>
  <sheetFormatPr defaultRowHeight="12.75" x14ac:dyDescent="0.2"/>
  <cols>
    <col min="1" max="1" width="15" bestFit="1" customWidth="1"/>
    <col min="2" max="2" width="27.7109375" bestFit="1" customWidth="1"/>
    <col min="9" max="9" width="0" hidden="1" customWidth="1"/>
    <col min="10" max="10" width="8.5703125" hidden="1" customWidth="1"/>
    <col min="11" max="12" width="0" hidden="1" customWidth="1"/>
    <col min="14" max="14" width="14.42578125" bestFit="1" customWidth="1"/>
    <col min="15" max="15" width="12.85546875" customWidth="1"/>
    <col min="16" max="16" width="13.7109375" bestFit="1" customWidth="1"/>
    <col min="17" max="19" width="14.7109375" customWidth="1"/>
  </cols>
  <sheetData>
    <row r="1" spans="1:19" x14ac:dyDescent="0.2">
      <c r="I1" t="s">
        <v>147</v>
      </c>
      <c r="N1" s="2">
        <v>0</v>
      </c>
      <c r="O1" s="2">
        <v>0</v>
      </c>
      <c r="P1" s="2">
        <v>-1</v>
      </c>
      <c r="Q1" s="2">
        <v>-1</v>
      </c>
      <c r="R1" s="2">
        <v>-1</v>
      </c>
      <c r="S1" s="2">
        <v>-1</v>
      </c>
    </row>
    <row r="2" spans="1:19" x14ac:dyDescent="0.2">
      <c r="N2" s="1">
        <f>WORKDAY([1]!BlpToday(),-1+N1)</f>
        <v>42044</v>
      </c>
      <c r="O2" s="1">
        <f>WORKDAY(EDATE(N2,-1),O1)</f>
        <v>42013</v>
      </c>
      <c r="P2" s="1">
        <f>WORKDAY(DATE(YEAR(N2),MONTH(N2),1)-1,P1)</f>
        <v>42034</v>
      </c>
      <c r="Q2" s="1">
        <f>WORKDAY(EDATE(N2,-3),Q1)</f>
        <v>41950</v>
      </c>
      <c r="R2" s="1">
        <f>WORKDAY(EDATE(N2,-6),R1)</f>
        <v>41859</v>
      </c>
      <c r="S2" s="1">
        <f>WORKDAY(EDATE(N2,-12),S1)</f>
        <v>41677</v>
      </c>
    </row>
    <row r="3" spans="1:19" x14ac:dyDescent="0.2">
      <c r="A3" s="4" t="s">
        <v>102</v>
      </c>
      <c r="B3" s="4" t="s">
        <v>103</v>
      </c>
      <c r="C3" s="5" t="s">
        <v>104</v>
      </c>
      <c r="D3" s="5" t="s">
        <v>270</v>
      </c>
      <c r="E3" s="5" t="s">
        <v>105</v>
      </c>
      <c r="F3" s="5" t="s">
        <v>106</v>
      </c>
      <c r="G3" s="5" t="s">
        <v>107</v>
      </c>
      <c r="H3" s="5" t="s">
        <v>148</v>
      </c>
      <c r="I3" s="10" t="s">
        <v>146</v>
      </c>
      <c r="J3" s="10" t="s">
        <v>149</v>
      </c>
      <c r="K3" s="10" t="s">
        <v>150</v>
      </c>
      <c r="L3" s="10" t="s">
        <v>151</v>
      </c>
      <c r="M3" s="10" t="s">
        <v>152</v>
      </c>
      <c r="N3" s="4"/>
      <c r="O3" s="4"/>
      <c r="P3" s="4"/>
      <c r="Q3" s="4"/>
      <c r="R3" s="4"/>
      <c r="S3" s="4"/>
    </row>
    <row r="4" spans="1:19" x14ac:dyDescent="0.2">
      <c r="A4" t="s">
        <v>115</v>
      </c>
      <c r="B4" t="str">
        <f>[2]!blp(A4,B$3)</f>
        <v>FTSE 350 MINING INDEX</v>
      </c>
      <c r="C4" s="3">
        <f t="shared" ref="C4:C41" si="0">IF($I4&lt;3,"",$N4/O4-1)</f>
        <v>3.5967865335039262E-2</v>
      </c>
      <c r="D4" s="3">
        <f t="shared" ref="D4:D41" si="1">IF($I4&lt;3,"",$N4/P4-1)</f>
        <v>6.8321038481542917E-2</v>
      </c>
      <c r="E4" s="3">
        <f t="shared" ref="E4:E41" si="2">IF($I4&lt;3,"",$N4/Q4-1)</f>
        <v>-5.9642332998888326E-2</v>
      </c>
      <c r="F4" s="3">
        <f t="shared" ref="F4:F41" si="3">IF($I4&lt;3,"",$N4/R4-1)</f>
        <v>-0.18298521025483583</v>
      </c>
      <c r="G4" s="3">
        <f t="shared" ref="G4:G41" si="4">IF($I4&lt;3,"",$N4/S4-1)</f>
        <v>-0.12808590398579434</v>
      </c>
      <c r="H4" s="3">
        <f t="shared" ref="H4:H41" si="5">IF($I4&lt;3,"",$O4/S4-1)</f>
        <v>-0.15835797114013517</v>
      </c>
      <c r="I4" s="7">
        <f>_xll.BDP(A4,I$1)</f>
        <v>14</v>
      </c>
      <c r="J4" s="9">
        <f t="shared" ref="J4:J34" si="6">C4/H4</f>
        <v>-0.22713012219138842</v>
      </c>
      <c r="K4">
        <f t="shared" ref="K4:K41" si="7">(C4-AVERAGE($C$4:$C$41))/STDEV($C$4:$C$41)</f>
        <v>-0.31278787598640123</v>
      </c>
      <c r="L4">
        <f t="shared" ref="L4:L41" si="8">(H4-AVERAGE($H$4:$H$41))/STDEV($H$4:$H$41)</f>
        <v>-1.221399723645398</v>
      </c>
      <c r="M4" s="24">
        <f t="shared" ref="M4:M34" si="9">K4-L4</f>
        <v>0.90861184765899672</v>
      </c>
      <c r="N4">
        <f>_xll.BDH($A4,"Px_Last",N$2,N$2)</f>
        <v>14583.33</v>
      </c>
      <c r="O4">
        <f>_xll.BDH($A4,"Px_Last",O$2,O$2,"Fill=P","Per=cd")</f>
        <v>14077.01</v>
      </c>
      <c r="P4">
        <f>_xll.BDH($A4,"Px_Last",P$2,P$2,"Fill=P","Per=cd")</f>
        <v>13650.7</v>
      </c>
      <c r="Q4">
        <f>_xll.BDH($A4,"Px_Last",Q$2,Q$2)</f>
        <v>15508.28</v>
      </c>
      <c r="R4">
        <f>_xll.BDH($A4,"Px_Last",R$2,R$2)</f>
        <v>17849.53</v>
      </c>
      <c r="S4">
        <f>_xll.BDH($A4,"Px_Last",S$2,S$2)</f>
        <v>16725.650000000001</v>
      </c>
    </row>
    <row r="5" spans="1:19" x14ac:dyDescent="0.2">
      <c r="A5" t="s">
        <v>125</v>
      </c>
      <c r="B5" t="str">
        <f>[2]!blp(A5,B$3)</f>
        <v>FTSE 350 CHEMICALS INDX</v>
      </c>
      <c r="C5" s="3">
        <f t="shared" si="0"/>
        <v>-2.3158184181149566E-2</v>
      </c>
      <c r="D5" s="3">
        <f t="shared" si="1"/>
        <v>7.8769170376582487E-3</v>
      </c>
      <c r="E5" s="3">
        <f t="shared" si="2"/>
        <v>0.11658029807788295</v>
      </c>
      <c r="F5" s="3">
        <f t="shared" si="3"/>
        <v>0.15637897572799631</v>
      </c>
      <c r="G5" s="3">
        <f t="shared" si="4"/>
        <v>6.1636427026879659E-2</v>
      </c>
      <c r="H5" s="3">
        <f t="shared" si="5"/>
        <v>8.680485400489224E-2</v>
      </c>
      <c r="I5" s="7">
        <f>_xll.BDP(A5,I$1)</f>
        <v>6</v>
      </c>
      <c r="J5" s="9">
        <f t="shared" si="6"/>
        <v>-0.26678443788229161</v>
      </c>
      <c r="K5">
        <f t="shared" si="7"/>
        <v>-1.8060485264326176</v>
      </c>
      <c r="L5">
        <f t="shared" si="8"/>
        <v>0.6607137377185236</v>
      </c>
      <c r="M5" s="24">
        <f t="shared" si="9"/>
        <v>-2.4667622641511411</v>
      </c>
      <c r="N5">
        <f>_xll.BDH($A5,"Px_Last",N$2,N$2)</f>
        <v>11296.99</v>
      </c>
      <c r="O5">
        <f>_xll.BDH($A5,"Px_Last",O$2,O$2,"Fill=P","Per=cd")</f>
        <v>11564.81</v>
      </c>
      <c r="P5">
        <f>_xll.BDH($A5,"Px_Last",P$2,P$2,"Fill=P","Per=cd")</f>
        <v>11208.7</v>
      </c>
      <c r="Q5">
        <f>_xll.BDH($A5,"Px_Last",Q$2,Q$2)</f>
        <v>10117.49</v>
      </c>
      <c r="R5">
        <f>_xll.BDH($A5,"Px_Last",R$2,R$2)</f>
        <v>9769.2800000000007</v>
      </c>
      <c r="S5">
        <f>_xll.BDH($A5,"Px_Last",S$2,S$2)</f>
        <v>10641.11</v>
      </c>
    </row>
    <row r="6" spans="1:19" x14ac:dyDescent="0.2">
      <c r="A6" t="s">
        <v>117</v>
      </c>
      <c r="B6" t="str">
        <f>[2]!blp(A6,B$3)</f>
        <v>FTSE 350 OIL EQ SVS</v>
      </c>
      <c r="C6" s="3">
        <f t="shared" si="0"/>
        <v>0.12043753196633644</v>
      </c>
      <c r="D6" s="3">
        <f t="shared" si="1"/>
        <v>0.12311385059948976</v>
      </c>
      <c r="E6" s="3">
        <f t="shared" si="2"/>
        <v>-0.1900534003946559</v>
      </c>
      <c r="F6" s="3">
        <f t="shared" si="3"/>
        <v>-0.22556654094226347</v>
      </c>
      <c r="G6" s="3">
        <f t="shared" si="4"/>
        <v>-0.19319682022260309</v>
      </c>
      <c r="H6" s="3">
        <f t="shared" si="5"/>
        <v>-0.27992131934256081</v>
      </c>
      <c r="I6" s="7">
        <f>_xll.BDP(A6,I$1)</f>
        <v>4</v>
      </c>
      <c r="J6" s="9">
        <f t="shared" si="6"/>
        <v>-0.43025494538680692</v>
      </c>
      <c r="K6">
        <f t="shared" si="7"/>
        <v>1.8205396567839018</v>
      </c>
      <c r="L6">
        <f t="shared" si="8"/>
        <v>-2.1546407805834127</v>
      </c>
      <c r="M6" s="24">
        <f t="shared" si="9"/>
        <v>3.9751804373673147</v>
      </c>
      <c r="N6">
        <f>_xll.BDH($A6,"Px_Last",N$2,N$2)</f>
        <v>17350.02</v>
      </c>
      <c r="O6">
        <f>_xll.BDH($A6,"Px_Last",O$2,O$2,"Fill=P","Per=cd")</f>
        <v>15485.04</v>
      </c>
      <c r="P6">
        <f>_xll.BDH($A6,"Px_Last",P$2,P$2,"Fill=P","Per=cd")</f>
        <v>15448.14</v>
      </c>
      <c r="Q6">
        <f>_xll.BDH($A6,"Px_Last",Q$2,Q$2)</f>
        <v>21421.19</v>
      </c>
      <c r="R6">
        <f>_xll.BDH($A6,"Px_Last",R$2,R$2)</f>
        <v>22403.5</v>
      </c>
      <c r="S6">
        <f>_xll.BDH($A6,"Px_Last",S$2,S$2)</f>
        <v>21504.65</v>
      </c>
    </row>
    <row r="7" spans="1:19" x14ac:dyDescent="0.2">
      <c r="A7" s="12" t="s">
        <v>129</v>
      </c>
      <c r="B7" s="12" t="str">
        <f>[2]!blp(A7,B$3)</f>
        <v>FTSE 350 ELEC-ELC EQP IX</v>
      </c>
      <c r="C7" s="13">
        <f t="shared" si="0"/>
        <v>-2.0676434000693078E-2</v>
      </c>
      <c r="D7" s="13">
        <f t="shared" si="1"/>
        <v>-1.1243223107629929E-2</v>
      </c>
      <c r="E7" s="13">
        <f t="shared" si="2"/>
        <v>6.8949659863945634E-2</v>
      </c>
      <c r="F7" s="13">
        <f t="shared" si="3"/>
        <v>5.7867241147165682E-2</v>
      </c>
      <c r="G7" s="13">
        <f t="shared" si="4"/>
        <v>-8.8849252921284205E-2</v>
      </c>
      <c r="H7" s="13">
        <f t="shared" si="5"/>
        <v>-6.9612149944566326E-2</v>
      </c>
      <c r="I7" s="7">
        <f>_xll.BDP(A7,I$1)</f>
        <v>7</v>
      </c>
      <c r="J7" s="9">
        <f t="shared" si="6"/>
        <v>0.29702335033694799</v>
      </c>
      <c r="K7">
        <f t="shared" si="7"/>
        <v>-1.7433705711313965</v>
      </c>
      <c r="L7">
        <f t="shared" si="8"/>
        <v>-0.54009861442066776</v>
      </c>
      <c r="M7" s="24">
        <f t="shared" si="9"/>
        <v>-1.2032719567107288</v>
      </c>
      <c r="N7">
        <f>_xll.BDH($A7,"Px_Last",N$2,N$2)</f>
        <v>3928.39</v>
      </c>
      <c r="O7">
        <f>_xll.BDH($A7,"Px_Last",O$2,O$2,"Fill=P","Per=cd")</f>
        <v>4011.33</v>
      </c>
      <c r="P7">
        <f>_xll.BDH($A7,"Px_Last",P$2,P$2,"Fill=P","Per=cd")</f>
        <v>3973.06</v>
      </c>
      <c r="Q7">
        <f>_xll.BDH($A7,"Px_Last",Q$2,Q$2)</f>
        <v>3675</v>
      </c>
      <c r="R7">
        <f>_xll.BDH($A7,"Px_Last",R$2,R$2)</f>
        <v>3713.5</v>
      </c>
      <c r="S7">
        <f>_xll.BDH($A7,"Px_Last",S$2,S$2)</f>
        <v>4311.46</v>
      </c>
    </row>
    <row r="8" spans="1:19" x14ac:dyDescent="0.2">
      <c r="A8" t="s">
        <v>130</v>
      </c>
      <c r="B8" t="str">
        <f>[2]!blp(A8,B$3)</f>
        <v>FTSE 350 INDUS ENGNRG IX</v>
      </c>
      <c r="C8" s="3">
        <f t="shared" si="0"/>
        <v>7.8254136129179974E-2</v>
      </c>
      <c r="D8" s="3">
        <f t="shared" si="1"/>
        <v>6.1379229956986192E-2</v>
      </c>
      <c r="E8" s="3">
        <f t="shared" si="2"/>
        <v>-5.6410377196888239E-3</v>
      </c>
      <c r="F8" s="3">
        <f t="shared" si="3"/>
        <v>-8.3603351514338287E-2</v>
      </c>
      <c r="G8" s="3">
        <f t="shared" si="4"/>
        <v>-7.4654955460286887E-2</v>
      </c>
      <c r="H8" s="3">
        <f t="shared" si="5"/>
        <v>-0.14181173664530933</v>
      </c>
      <c r="I8" s="7">
        <f>_xll.BDP(A8,I$1)</f>
        <v>6</v>
      </c>
      <c r="J8" s="9">
        <f t="shared" si="6"/>
        <v>-0.55181706380836681</v>
      </c>
      <c r="K8">
        <f t="shared" si="7"/>
        <v>0.75517497199170247</v>
      </c>
      <c r="L8">
        <f t="shared" si="8"/>
        <v>-1.0943743858554063</v>
      </c>
      <c r="M8" s="24">
        <f t="shared" si="9"/>
        <v>1.8495493578471087</v>
      </c>
      <c r="N8">
        <f>_xll.BDH($A8,"Px_Last",N$2,N$2)</f>
        <v>9287.7900000000009</v>
      </c>
      <c r="O8">
        <f>_xll.BDH($A8,"Px_Last",O$2,O$2,"Fill=P","Per=cd")</f>
        <v>8613.73</v>
      </c>
      <c r="P8">
        <f>_xll.BDH($A8,"Px_Last",P$2,P$2,"Fill=P","Per=cd")</f>
        <v>8750.68</v>
      </c>
      <c r="Q8">
        <f>_xll.BDH($A8,"Px_Last",Q$2,Q$2)</f>
        <v>9340.48</v>
      </c>
      <c r="R8">
        <f>_xll.BDH($A8,"Px_Last",R$2,R$2)</f>
        <v>10135.120000000001</v>
      </c>
      <c r="S8">
        <f>_xll.BDH($A8,"Px_Last",S$2,S$2)</f>
        <v>10037.11</v>
      </c>
    </row>
    <row r="9" spans="1:19" x14ac:dyDescent="0.2">
      <c r="A9" t="s">
        <v>131</v>
      </c>
      <c r="B9" t="str">
        <f>[2]!blp(A9,B$3)</f>
        <v>FTSE 350 FOOD-DRUG INDX</v>
      </c>
      <c r="C9" s="3">
        <f t="shared" si="0"/>
        <v>9.5512299143605039E-2</v>
      </c>
      <c r="D9" s="3">
        <f t="shared" si="1"/>
        <v>2.6477576192275531E-2</v>
      </c>
      <c r="E9" s="3">
        <f t="shared" si="2"/>
        <v>0.18596030410092301</v>
      </c>
      <c r="F9" s="3">
        <f t="shared" si="3"/>
        <v>-2.3801185796027191E-2</v>
      </c>
      <c r="G9" s="3">
        <f t="shared" si="4"/>
        <v>-0.24745765099158656</v>
      </c>
      <c r="H9" s="3">
        <f t="shared" si="5"/>
        <v>-0.31306809645432698</v>
      </c>
      <c r="I9" s="7">
        <f>_xll.BDP(A9,I$1)</f>
        <v>6</v>
      </c>
      <c r="J9" s="9">
        <f t="shared" si="6"/>
        <v>-0.30508474106859107</v>
      </c>
      <c r="K9">
        <f t="shared" si="7"/>
        <v>1.1910392981102786</v>
      </c>
      <c r="L9">
        <f t="shared" si="8"/>
        <v>-2.409108379274119</v>
      </c>
      <c r="M9" s="24">
        <f t="shared" si="9"/>
        <v>3.6001476773843977</v>
      </c>
      <c r="N9">
        <f>_xll.BDH($A9,"Px_Last",N$2,N$2)</f>
        <v>3205.71</v>
      </c>
      <c r="O9">
        <f>_xll.BDH($A9,"Px_Last",O$2,O$2,"Fill=P","Per=cd")</f>
        <v>2926.22</v>
      </c>
      <c r="P9">
        <f>_xll.BDH($A9,"Px_Last",P$2,P$2,"Fill=P","Per=cd")</f>
        <v>3123.02</v>
      </c>
      <c r="Q9">
        <f>_xll.BDH($A9,"Px_Last",Q$2,Q$2)</f>
        <v>2703.05</v>
      </c>
      <c r="R9">
        <f>_xll.BDH($A9,"Px_Last",R$2,R$2)</f>
        <v>3283.87</v>
      </c>
      <c r="S9">
        <f>_xll.BDH($A9,"Px_Last",S$2,S$2)</f>
        <v>4259.84</v>
      </c>
    </row>
    <row r="10" spans="1:19" x14ac:dyDescent="0.2">
      <c r="A10" t="s">
        <v>124</v>
      </c>
      <c r="B10" t="str">
        <f>[2]!blp(A10,B$3)</f>
        <v>FTSE 350 BEVERAGES INDX</v>
      </c>
      <c r="C10" s="3">
        <f t="shared" si="0"/>
        <v>4.5644806366458957E-2</v>
      </c>
      <c r="D10" s="3">
        <f t="shared" si="1"/>
        <v>-3.2552194007649859E-2</v>
      </c>
      <c r="E10" s="3">
        <f t="shared" si="2"/>
        <v>1.7382596593452426E-2</v>
      </c>
      <c r="F10" s="3">
        <f t="shared" si="3"/>
        <v>0.10051071164998171</v>
      </c>
      <c r="G10" s="3">
        <f t="shared" si="4"/>
        <v>0.1046787944593901</v>
      </c>
      <c r="H10" s="3">
        <f t="shared" si="5"/>
        <v>5.6457018419161065E-2</v>
      </c>
      <c r="I10" s="7">
        <f>_xll.BDP(A10,I$1)</f>
        <v>5</v>
      </c>
      <c r="J10" s="9">
        <f t="shared" si="6"/>
        <v>0.80848772472489394</v>
      </c>
      <c r="K10">
        <f t="shared" si="7"/>
        <v>-6.8391448740725683E-2</v>
      </c>
      <c r="L10">
        <f t="shared" si="8"/>
        <v>0.42773359545847578</v>
      </c>
      <c r="M10" s="24">
        <f t="shared" si="9"/>
        <v>-0.49612504419920145</v>
      </c>
      <c r="N10">
        <f>_xll.BDH($A10,"Px_Last",N$2,N$2)</f>
        <v>14568.99</v>
      </c>
      <c r="O10">
        <f>_xll.BDH($A10,"Px_Last",O$2,O$2,"Fill=P","Per=cd")</f>
        <v>13933.02</v>
      </c>
      <c r="P10">
        <f>_xll.BDH($A10,"Px_Last",P$2,P$2,"Fill=P","Per=cd")</f>
        <v>15059.2</v>
      </c>
      <c r="Q10">
        <f>_xll.BDH($A10,"Px_Last",Q$2,Q$2)</f>
        <v>14320.07</v>
      </c>
      <c r="R10">
        <f>_xll.BDH($A10,"Px_Last",R$2,R$2)</f>
        <v>13238.39</v>
      </c>
      <c r="S10">
        <f>_xll.BDH($A10,"Px_Last",S$2,S$2)</f>
        <v>13188.44</v>
      </c>
    </row>
    <row r="11" spans="1:19" x14ac:dyDescent="0.2">
      <c r="A11" t="s">
        <v>126</v>
      </c>
      <c r="B11" t="str">
        <f>[2]!blp(A11,B$3)</f>
        <v>FTSE 350 CONSTR MATER IX</v>
      </c>
      <c r="C11" s="3">
        <f t="shared" si="0"/>
        <v>0.14206479294812091</v>
      </c>
      <c r="D11" s="3">
        <f t="shared" si="1"/>
        <v>8.385379983301533E-2</v>
      </c>
      <c r="E11" s="3">
        <f t="shared" si="2"/>
        <v>0.24829638702433821</v>
      </c>
      <c r="F11" s="3">
        <f t="shared" si="3"/>
        <v>0.22727464785012974</v>
      </c>
      <c r="G11" s="3">
        <f t="shared" si="4"/>
        <v>1.6534041445563918E-2</v>
      </c>
      <c r="H11" s="3">
        <f t="shared" si="5"/>
        <v>-0.1099156127372708</v>
      </c>
      <c r="I11" s="7">
        <f>_xll.BDP(A11,I$1)</f>
        <v>4</v>
      </c>
      <c r="J11" s="9">
        <f t="shared" si="6"/>
        <v>-1.2924896601149438</v>
      </c>
      <c r="K11">
        <f t="shared" si="7"/>
        <v>2.3667479366417856</v>
      </c>
      <c r="L11">
        <f t="shared" si="8"/>
        <v>-0.84950804391658008</v>
      </c>
      <c r="M11" s="24">
        <f t="shared" si="9"/>
        <v>3.2162559805583655</v>
      </c>
      <c r="N11">
        <f>_xll.BDH($A11,"Px_Last",N$2,N$2)</f>
        <v>4647.37</v>
      </c>
      <c r="O11">
        <f>_xll.BDH($A11,"Px_Last",O$2,O$2,"Fill=P","Per=cd")</f>
        <v>4069.27</v>
      </c>
      <c r="P11">
        <f>_xll.BDH($A11,"Px_Last",P$2,P$2,"Fill=P","Per=cd")</f>
        <v>4287.82</v>
      </c>
      <c r="Q11">
        <f>_xll.BDH($A11,"Px_Last",Q$2,Q$2)</f>
        <v>3722.97</v>
      </c>
      <c r="R11">
        <f>_xll.BDH($A11,"Px_Last",R$2,R$2)</f>
        <v>3786.74</v>
      </c>
      <c r="S11">
        <f>_xll.BDH($A11,"Px_Last",S$2,S$2)</f>
        <v>4571.78</v>
      </c>
    </row>
    <row r="12" spans="1:19" x14ac:dyDescent="0.2">
      <c r="A12" t="s">
        <v>135</v>
      </c>
      <c r="B12" t="str">
        <f>[2]!blp(A12,B$3)</f>
        <v>FTSE 350 PERSONAL GDS IX</v>
      </c>
      <c r="C12" s="3">
        <f t="shared" si="0"/>
        <v>6.9793360740204813E-2</v>
      </c>
      <c r="D12" s="3">
        <f t="shared" si="1"/>
        <v>-2.8592867114517362E-2</v>
      </c>
      <c r="E12" s="3">
        <f t="shared" si="2"/>
        <v>0.11958835752477626</v>
      </c>
      <c r="F12" s="3">
        <f t="shared" si="3"/>
        <v>0.15435670218585118</v>
      </c>
      <c r="G12" s="3">
        <f t="shared" si="4"/>
        <v>9.1207767147849284E-2</v>
      </c>
      <c r="H12" s="3">
        <f t="shared" si="5"/>
        <v>2.001732969517378E-2</v>
      </c>
      <c r="I12" s="7">
        <f>_xll.BDP(A12,I$1)</f>
        <v>6</v>
      </c>
      <c r="J12" s="9">
        <f t="shared" si="6"/>
        <v>3.4866469106032727</v>
      </c>
      <c r="K12">
        <f t="shared" si="7"/>
        <v>0.54149347180689589</v>
      </c>
      <c r="L12">
        <f t="shared" si="8"/>
        <v>0.14798633510300976</v>
      </c>
      <c r="M12" s="24">
        <f t="shared" si="9"/>
        <v>0.39350713670388615</v>
      </c>
      <c r="N12">
        <f>_xll.BDH($A12,"Px_Last",N$2,N$2)</f>
        <v>26358.2</v>
      </c>
      <c r="O12">
        <f>_xll.BDH($A12,"Px_Last",O$2,O$2,"Fill=P","Per=cd")</f>
        <v>24638.59</v>
      </c>
      <c r="P12">
        <f>_xll.BDH($A12,"Px_Last",P$2,P$2,"Fill=P","Per=cd")</f>
        <v>27134.04</v>
      </c>
      <c r="Q12">
        <f>_xll.BDH($A12,"Px_Last",Q$2,Q$2)</f>
        <v>23542.76</v>
      </c>
      <c r="R12">
        <f>_xll.BDH($A12,"Px_Last",R$2,R$2)</f>
        <v>22833.67</v>
      </c>
      <c r="S12">
        <f>_xll.BDH($A12,"Px_Last",S$2,S$2)</f>
        <v>24155.07</v>
      </c>
    </row>
    <row r="13" spans="1:19" x14ac:dyDescent="0.2">
      <c r="A13" t="s">
        <v>145</v>
      </c>
      <c r="B13" t="str">
        <f>[2]!blp(A13,B$3)</f>
        <v>FTSE 350 GAS WTR &amp; MULTI</v>
      </c>
      <c r="C13" s="3">
        <f t="shared" si="0"/>
        <v>-2.845405617307617E-3</v>
      </c>
      <c r="D13" s="3">
        <f t="shared" si="1"/>
        <v>-4.059236023146251E-2</v>
      </c>
      <c r="E13" s="3">
        <f t="shared" si="2"/>
        <v>-1.0208035747581334E-2</v>
      </c>
      <c r="F13" s="3">
        <f t="shared" si="3"/>
        <v>3.8350064463894995E-2</v>
      </c>
      <c r="G13" s="3">
        <f t="shared" si="4"/>
        <v>9.4188624595150205E-2</v>
      </c>
      <c r="H13" s="3">
        <f t="shared" si="5"/>
        <v>9.7310919248713601E-2</v>
      </c>
      <c r="I13" s="7">
        <f>_xll.BDP(A13,I$1)</f>
        <v>5</v>
      </c>
      <c r="J13" s="9">
        <f t="shared" si="6"/>
        <v>-2.9240352873814126E-2</v>
      </c>
      <c r="K13">
        <f t="shared" si="7"/>
        <v>-1.2930382174602999</v>
      </c>
      <c r="L13">
        <f t="shared" si="8"/>
        <v>0.7413687342893398</v>
      </c>
      <c r="M13" s="24">
        <f t="shared" si="9"/>
        <v>-2.0344069517496397</v>
      </c>
      <c r="N13">
        <f>_xll.BDH($A13,"Px_Last",N$2,N$2)</f>
        <v>6104.73</v>
      </c>
      <c r="O13">
        <f>_xll.BDH($A13,"Px_Last",O$2,O$2,"Fill=P","Per=cd")</f>
        <v>6122.15</v>
      </c>
      <c r="P13">
        <f>_xll.BDH($A13,"Px_Last",P$2,P$2,"Fill=P","Per=cd")</f>
        <v>6363.02</v>
      </c>
      <c r="Q13">
        <f>_xll.BDH($A13,"Px_Last",Q$2,Q$2)</f>
        <v>6167.69</v>
      </c>
      <c r="R13">
        <f>_xll.BDH($A13,"Px_Last",R$2,R$2)</f>
        <v>5879.26</v>
      </c>
      <c r="S13">
        <f>_xll.BDH($A13,"Px_Last",S$2,S$2)</f>
        <v>5579.23</v>
      </c>
    </row>
    <row r="14" spans="1:19" x14ac:dyDescent="0.2">
      <c r="A14" t="s">
        <v>136</v>
      </c>
      <c r="B14" t="str">
        <f>[2]!blp(A14,B$3)</f>
        <v>FTSE 350 PHARM &amp; BIOTECH</v>
      </c>
      <c r="C14" s="3">
        <f t="shared" si="0"/>
        <v>2.5970376387719041E-2</v>
      </c>
      <c r="D14" s="3">
        <f t="shared" si="1"/>
        <v>-7.8253896359438135E-3</v>
      </c>
      <c r="E14" s="3">
        <f t="shared" si="2"/>
        <v>5.1035633859205953E-2</v>
      </c>
      <c r="F14" s="3">
        <f t="shared" si="3"/>
        <v>9.4620819594912753E-2</v>
      </c>
      <c r="G14" s="3">
        <f t="shared" si="4"/>
        <v>0.10251537974098657</v>
      </c>
      <c r="H14" s="3">
        <f t="shared" si="5"/>
        <v>7.4607420560007354E-2</v>
      </c>
      <c r="I14" s="7">
        <f>_xll.BDP(A14,I$1)</f>
        <v>8</v>
      </c>
      <c r="J14" s="9">
        <f t="shared" si="6"/>
        <v>0.3480937444664885</v>
      </c>
      <c r="K14">
        <f t="shared" si="7"/>
        <v>-0.56527991579732584</v>
      </c>
      <c r="L14">
        <f t="shared" si="8"/>
        <v>0.56707411814272513</v>
      </c>
      <c r="M14" s="24">
        <f t="shared" si="9"/>
        <v>-1.1323540339400511</v>
      </c>
      <c r="N14">
        <f>_xll.BDH($A14,"Px_Last",N$2,N$2)</f>
        <v>13362.31</v>
      </c>
      <c r="O14">
        <f>_xll.BDH($A14,"Px_Last",O$2,O$2,"Fill=P","Per=cd")</f>
        <v>13024.07</v>
      </c>
      <c r="P14">
        <f>_xll.BDH($A14,"Px_Last",P$2,P$2,"Fill=P","Per=cd")</f>
        <v>13467.7</v>
      </c>
      <c r="Q14">
        <f>_xll.BDH($A14,"Px_Last",Q$2,Q$2)</f>
        <v>12713.47</v>
      </c>
      <c r="R14">
        <f>_xll.BDH($A14,"Px_Last",R$2,R$2)</f>
        <v>12207.25</v>
      </c>
      <c r="S14">
        <f>_xll.BDH($A14,"Px_Last",S$2,S$2)</f>
        <v>12119.84</v>
      </c>
    </row>
    <row r="15" spans="1:19" x14ac:dyDescent="0.2">
      <c r="A15" t="s">
        <v>118</v>
      </c>
      <c r="B15" t="str">
        <f>[2]!blp(A15,B$3)</f>
        <v>FTSE 350 OIL &amp; GAS PROD</v>
      </c>
      <c r="C15" s="3">
        <f t="shared" si="0"/>
        <v>8.8656783305745668E-2</v>
      </c>
      <c r="D15" s="3">
        <f t="shared" si="1"/>
        <v>8.2341747500255025E-2</v>
      </c>
      <c r="E15" s="3">
        <f t="shared" si="2"/>
        <v>-1.9701977487545541E-2</v>
      </c>
      <c r="F15" s="3">
        <f t="shared" si="3"/>
        <v>-9.025542026618405E-2</v>
      </c>
      <c r="G15" s="3">
        <f t="shared" si="4"/>
        <v>-3.8453582710443857E-2</v>
      </c>
      <c r="H15" s="3">
        <f t="shared" si="5"/>
        <v>-0.116758897721846</v>
      </c>
      <c r="I15" s="7">
        <f>_xll.BDP(A15,I$1)</f>
        <v>11</v>
      </c>
      <c r="J15" s="9">
        <f t="shared" si="6"/>
        <v>-0.75931500755473191</v>
      </c>
      <c r="K15">
        <f t="shared" si="7"/>
        <v>1.0178995040101622</v>
      </c>
      <c r="L15">
        <f t="shared" si="8"/>
        <v>-0.90204389955374464</v>
      </c>
      <c r="M15" s="24">
        <f t="shared" si="9"/>
        <v>1.9199434035639067</v>
      </c>
      <c r="N15">
        <f>_xll.BDH($A15,"Px_Last",N$2,N$2)</f>
        <v>7530.62</v>
      </c>
      <c r="O15">
        <f>_xll.BDH($A15,"Px_Last",O$2,O$2,"Fill=P","Per=cd")</f>
        <v>6917.35</v>
      </c>
      <c r="P15">
        <f>_xll.BDH($A15,"Px_Last",P$2,P$2,"Fill=P","Per=cd")</f>
        <v>6957.71</v>
      </c>
      <c r="Q15">
        <f>_xll.BDH($A15,"Px_Last",Q$2,Q$2)</f>
        <v>7681.97</v>
      </c>
      <c r="R15">
        <f>_xll.BDH($A15,"Px_Last",R$2,R$2)</f>
        <v>8277.73</v>
      </c>
      <c r="S15">
        <f>_xll.BDH($A15,"Px_Last",S$2,S$2)</f>
        <v>7831.78</v>
      </c>
    </row>
    <row r="16" spans="1:19" x14ac:dyDescent="0.2">
      <c r="A16" t="s">
        <v>108</v>
      </c>
      <c r="B16" t="str">
        <f>[2]!blp(A16,B$3)</f>
        <v>FTSE 350 TECH HRD &amp; EQUP</v>
      </c>
      <c r="C16" s="3">
        <f t="shared" si="0"/>
        <v>6.7681895093062661E-2</v>
      </c>
      <c r="D16" s="3">
        <f t="shared" si="1"/>
        <v>1.2176449143273871E-2</v>
      </c>
      <c r="E16" s="3">
        <f t="shared" si="2"/>
        <v>0.16801600508572823</v>
      </c>
      <c r="F16" s="3">
        <f t="shared" si="3"/>
        <v>0.18969309730805484</v>
      </c>
      <c r="G16" s="3">
        <f t="shared" si="4"/>
        <v>0.14709365847388378</v>
      </c>
      <c r="H16" s="3">
        <f t="shared" si="5"/>
        <v>7.4377737176014813E-2</v>
      </c>
      <c r="I16" s="7">
        <f>_xll.BDP(A16,I$1)</f>
        <v>4</v>
      </c>
      <c r="J16" s="9">
        <f t="shared" si="6"/>
        <v>0.90997518427985447</v>
      </c>
      <c r="K16">
        <f t="shared" si="7"/>
        <v>0.48816725448904441</v>
      </c>
      <c r="L16">
        <f t="shared" si="8"/>
        <v>0.56531084025339484</v>
      </c>
      <c r="M16" s="24">
        <f t="shared" si="9"/>
        <v>-7.7143585764350431E-2</v>
      </c>
      <c r="N16">
        <f>_xll.BDH($A16,"Px_Last",N$2,N$2)</f>
        <v>1249.3800000000001</v>
      </c>
      <c r="O16">
        <f>_xll.BDH($A16,"Px_Last",O$2,O$2,"Fill=P","Per=cd")</f>
        <v>1170.18</v>
      </c>
      <c r="P16">
        <f>_xll.BDH($A16,"Px_Last",P$2,P$2,"Fill=P","Per=cd")</f>
        <v>1234.3499999999999</v>
      </c>
      <c r="Q16">
        <f>_xll.BDH($A16,"Px_Last",Q$2,Q$2)</f>
        <v>1069.6600000000001</v>
      </c>
      <c r="R16">
        <f>_xll.BDH($A16,"Px_Last",R$2,R$2)</f>
        <v>1050.17</v>
      </c>
      <c r="S16">
        <f>_xll.BDH($A16,"Px_Last",S$2,S$2)</f>
        <v>1089.17</v>
      </c>
    </row>
    <row r="17" spans="1:19" x14ac:dyDescent="0.2">
      <c r="A17" t="s">
        <v>127</v>
      </c>
      <c r="B17" t="str">
        <f>[2]!blp(A17,B$3)</f>
        <v>FTSE 350 GEN INDUSTR IDX</v>
      </c>
      <c r="C17" s="3">
        <f t="shared" si="0"/>
        <v>5.7678683272925246E-2</v>
      </c>
      <c r="D17" s="3">
        <f t="shared" si="1"/>
        <v>6.0927599072040595E-2</v>
      </c>
      <c r="E17" s="3">
        <f t="shared" si="2"/>
        <v>4.018438670719271E-2</v>
      </c>
      <c r="F17" s="3">
        <f t="shared" si="3"/>
        <v>2.0906631252415764E-2</v>
      </c>
      <c r="G17" s="3">
        <f t="shared" si="4"/>
        <v>-7.3996332320526492E-2</v>
      </c>
      <c r="H17" s="3">
        <f t="shared" si="5"/>
        <v>-0.12449434566081163</v>
      </c>
      <c r="I17" s="7">
        <f>_xll.BDP(A17,I$1)</f>
        <v>5</v>
      </c>
      <c r="J17" s="9">
        <f t="shared" si="6"/>
        <v>-0.46330363814331338</v>
      </c>
      <c r="K17">
        <f t="shared" si="7"/>
        <v>0.23553068040168235</v>
      </c>
      <c r="L17">
        <f t="shared" si="8"/>
        <v>-0.96142888456113551</v>
      </c>
      <c r="M17" s="24">
        <f t="shared" si="9"/>
        <v>1.196959564962818</v>
      </c>
      <c r="N17">
        <f>_xll.BDH($A17,"Px_Last",N$2,N$2)</f>
        <v>4120.42</v>
      </c>
      <c r="O17">
        <f>_xll.BDH($A17,"Px_Last",O$2,O$2,"Fill=P","Per=cd")</f>
        <v>3895.72</v>
      </c>
      <c r="P17">
        <f>_xll.BDH($A17,"Px_Last",P$2,P$2,"Fill=P","Per=cd")</f>
        <v>3883.79</v>
      </c>
      <c r="Q17">
        <f>_xll.BDH($A17,"Px_Last",Q$2,Q$2)</f>
        <v>3961.24</v>
      </c>
      <c r="R17">
        <f>_xll.BDH($A17,"Px_Last",R$2,R$2)</f>
        <v>4036.04</v>
      </c>
      <c r="S17">
        <f>_xll.BDH($A17,"Px_Last",S$2,S$2)</f>
        <v>4449.68</v>
      </c>
    </row>
    <row r="18" spans="1:19" x14ac:dyDescent="0.2">
      <c r="A18" t="s">
        <v>133</v>
      </c>
      <c r="B18" t="str">
        <f>[2]!blp(A18,B$3)</f>
        <v>FTSE 350 HC EQUIP &amp; SERV</v>
      </c>
      <c r="C18" s="3">
        <f t="shared" si="0"/>
        <v>6.0714222187965294E-3</v>
      </c>
      <c r="D18" s="3">
        <f t="shared" si="1"/>
        <v>9.1663730156250622E-3</v>
      </c>
      <c r="E18" s="3">
        <f t="shared" si="2"/>
        <v>0.131538716738548</v>
      </c>
      <c r="F18" s="3">
        <f t="shared" si="3"/>
        <v>0.22368577620244401</v>
      </c>
      <c r="G18" s="3">
        <f t="shared" si="4"/>
        <v>0.3247868085795762</v>
      </c>
      <c r="H18" s="3">
        <f t="shared" si="5"/>
        <v>0.31679200832271204</v>
      </c>
      <c r="I18" s="7">
        <f>_xll.BDP(A18,I$1)</f>
        <v>6</v>
      </c>
      <c r="J18" s="9">
        <f t="shared" si="6"/>
        <v>1.9165326331754075E-2</v>
      </c>
      <c r="K18">
        <f t="shared" si="7"/>
        <v>-1.0678388638181782</v>
      </c>
      <c r="L18">
        <f t="shared" si="8"/>
        <v>2.4263236699188413</v>
      </c>
      <c r="M18" s="24">
        <f t="shared" si="9"/>
        <v>-3.4941625337370192</v>
      </c>
      <c r="N18">
        <f>_xll.BDH($A18,"Px_Last",N$2,N$2)</f>
        <v>6787.32</v>
      </c>
      <c r="O18">
        <f>_xll.BDH($A18,"Px_Last",O$2,O$2,"Fill=P","Per=cd")</f>
        <v>6746.36</v>
      </c>
      <c r="P18">
        <f>_xll.BDH($A18,"Px_Last",P$2,P$2,"Fill=P","Per=cd")</f>
        <v>6725.67</v>
      </c>
      <c r="Q18">
        <f>_xll.BDH($A18,"Px_Last",Q$2,Q$2)</f>
        <v>5998.31</v>
      </c>
      <c r="R18">
        <f>_xll.BDH($A18,"Px_Last",R$2,R$2)</f>
        <v>5546.62</v>
      </c>
      <c r="S18">
        <f>_xll.BDH($A18,"Px_Last",S$2,S$2)</f>
        <v>5123.33</v>
      </c>
    </row>
    <row r="19" spans="1:19" x14ac:dyDescent="0.2">
      <c r="A19" t="s">
        <v>113</v>
      </c>
      <c r="B19" t="str">
        <f>[2]!blp(A19,B$3)</f>
        <v>FTSE 350 MEDIA INDEX</v>
      </c>
      <c r="C19" s="3">
        <f t="shared" si="0"/>
        <v>8.1014882580983327E-2</v>
      </c>
      <c r="D19" s="3">
        <f t="shared" si="1"/>
        <v>4.5622659779578356E-3</v>
      </c>
      <c r="E19" s="3">
        <f t="shared" si="2"/>
        <v>0.12793744179800148</v>
      </c>
      <c r="F19" s="3">
        <f t="shared" si="3"/>
        <v>0.17367779812091855</v>
      </c>
      <c r="G19" s="3">
        <f t="shared" si="4"/>
        <v>0.13518575172349045</v>
      </c>
      <c r="H19" s="3">
        <f t="shared" si="5"/>
        <v>5.0111122441877098E-2</v>
      </c>
      <c r="I19" s="7">
        <f>_xll.BDP(A19,I$1)</f>
        <v>12</v>
      </c>
      <c r="J19" s="9">
        <f t="shared" si="6"/>
        <v>1.6167046083422076</v>
      </c>
      <c r="K19">
        <f t="shared" si="7"/>
        <v>0.82489913039684348</v>
      </c>
      <c r="L19">
        <f t="shared" si="8"/>
        <v>0.37901619209115872</v>
      </c>
      <c r="M19" s="24">
        <f t="shared" si="9"/>
        <v>0.44588293830568476</v>
      </c>
      <c r="N19">
        <f>_xll.BDH($A19,"Px_Last",N$2,N$2)</f>
        <v>7013.03</v>
      </c>
      <c r="O19">
        <f>_xll.BDH($A19,"Px_Last",O$2,O$2,"Fill=P","Per=cd")</f>
        <v>6487.45</v>
      </c>
      <c r="P19">
        <f>_xll.BDH($A19,"Px_Last",P$2,P$2,"Fill=P","Per=cd")</f>
        <v>6981.18</v>
      </c>
      <c r="Q19">
        <f>_xll.BDH($A19,"Px_Last",Q$2,Q$2)</f>
        <v>6217.57</v>
      </c>
      <c r="R19">
        <f>_xll.BDH($A19,"Px_Last",R$2,R$2)</f>
        <v>5975.26</v>
      </c>
      <c r="S19">
        <f>_xll.BDH($A19,"Px_Last",S$2,S$2)</f>
        <v>6177.87</v>
      </c>
    </row>
    <row r="20" spans="1:19" x14ac:dyDescent="0.2">
      <c r="A20" t="s">
        <v>110</v>
      </c>
      <c r="B20" t="str">
        <f>[2]!blp(A20,B$3)</f>
        <v>FTSE 350 EQT INVEST INST</v>
      </c>
      <c r="C20" s="3">
        <f t="shared" si="0"/>
        <v>1.3029490322244097E-2</v>
      </c>
      <c r="D20" s="3">
        <f t="shared" si="1"/>
        <v>3.1832373061275732E-3</v>
      </c>
      <c r="E20" s="3">
        <f t="shared" si="2"/>
        <v>3.9331681076970826E-2</v>
      </c>
      <c r="F20" s="3">
        <f t="shared" si="3"/>
        <v>8.541928007447197E-2</v>
      </c>
      <c r="G20" s="3">
        <f t="shared" si="4"/>
        <v>9.9843682244299847E-2</v>
      </c>
      <c r="H20" s="3">
        <f t="shared" si="5"/>
        <v>8.5697595925307235E-2</v>
      </c>
      <c r="I20" s="7">
        <f>_xll.BDP(A20,I$1)</f>
        <v>38</v>
      </c>
      <c r="J20" s="9">
        <f t="shared" si="6"/>
        <v>0.15204032483712157</v>
      </c>
      <c r="K20">
        <f t="shared" si="7"/>
        <v>-0.89210905627948356</v>
      </c>
      <c r="L20">
        <f t="shared" si="8"/>
        <v>0.65221332442968949</v>
      </c>
      <c r="M20" s="24">
        <f t="shared" si="9"/>
        <v>-1.544322380709173</v>
      </c>
      <c r="N20">
        <f>_xll.BDH($A20,"Px_Last",N$2,N$2)</f>
        <v>7380.71</v>
      </c>
      <c r="O20">
        <f>_xll.BDH($A20,"Px_Last",O$2,O$2,"Fill=P","Per=cd")</f>
        <v>7285.78</v>
      </c>
      <c r="P20">
        <f>_xll.BDH($A20,"Px_Last",P$2,P$2,"Fill=P","Per=cd")</f>
        <v>7357.29</v>
      </c>
      <c r="Q20">
        <f>_xll.BDH($A20,"Px_Last",Q$2,Q$2)</f>
        <v>7101.4</v>
      </c>
      <c r="R20">
        <f>_xll.BDH($A20,"Px_Last",R$2,R$2)</f>
        <v>6799.87</v>
      </c>
      <c r="S20">
        <f>_xll.BDH($A20,"Px_Last",S$2,S$2)</f>
        <v>6710.69</v>
      </c>
    </row>
    <row r="21" spans="1:19" x14ac:dyDescent="0.2">
      <c r="A21" t="s">
        <v>141</v>
      </c>
      <c r="B21" t="str">
        <f>[2]!blp(A21,B$3)</f>
        <v>FTSE 350 SUPPORT SERV IX</v>
      </c>
      <c r="C21" s="3">
        <f t="shared" si="0"/>
        <v>4.3870397212521839E-2</v>
      </c>
      <c r="D21" s="3">
        <f t="shared" si="1"/>
        <v>1.6286867131298344E-2</v>
      </c>
      <c r="E21" s="3">
        <f t="shared" si="2"/>
        <v>6.7716527909598589E-2</v>
      </c>
      <c r="F21" s="3">
        <f t="shared" si="3"/>
        <v>8.9281652705662129E-2</v>
      </c>
      <c r="G21" s="3">
        <f t="shared" si="4"/>
        <v>6.1904392351514792E-2</v>
      </c>
      <c r="H21" s="3">
        <f t="shared" si="5"/>
        <v>1.7276086367761456E-2</v>
      </c>
      <c r="I21" s="7">
        <f>_xll.BDP(A21,I$1)</f>
        <v>33</v>
      </c>
      <c r="J21" s="9">
        <f t="shared" si="6"/>
        <v>2.5393712602865581</v>
      </c>
      <c r="K21">
        <f t="shared" si="7"/>
        <v>-0.11320512036342356</v>
      </c>
      <c r="L21">
        <f t="shared" si="8"/>
        <v>0.1269418273790319</v>
      </c>
      <c r="M21" s="24">
        <f t="shared" si="9"/>
        <v>-0.24014694774245546</v>
      </c>
      <c r="N21">
        <f>_xll.BDH($A21,"Px_Last",N$2,N$2)</f>
        <v>6704.79</v>
      </c>
      <c r="O21">
        <f>_xll.BDH($A21,"Px_Last",O$2,O$2,"Fill=P","Per=cd")</f>
        <v>6423.01</v>
      </c>
      <c r="P21">
        <f>_xll.BDH($A21,"Px_Last",P$2,P$2,"Fill=P","Per=cd")</f>
        <v>6597.34</v>
      </c>
      <c r="Q21">
        <f>_xll.BDH($A21,"Px_Last",Q$2,Q$2)</f>
        <v>6279.56</v>
      </c>
      <c r="R21">
        <f>_xll.BDH($A21,"Px_Last",R$2,R$2)</f>
        <v>6155.24</v>
      </c>
      <c r="S21">
        <f>_xll.BDH($A21,"Px_Last",S$2,S$2)</f>
        <v>6313.93</v>
      </c>
    </row>
    <row r="22" spans="1:19" x14ac:dyDescent="0.2">
      <c r="A22" t="s">
        <v>109</v>
      </c>
      <c r="B22" t="str">
        <f>[2]!blp(A22,B$3)</f>
        <v>FTSE 350 NONLIFE INSUR</v>
      </c>
      <c r="C22" s="3">
        <f t="shared" si="0"/>
        <v>3.4063000533902876E-2</v>
      </c>
      <c r="D22" s="3">
        <f t="shared" si="1"/>
        <v>-8.0578593608737759E-4</v>
      </c>
      <c r="E22" s="3">
        <f t="shared" si="2"/>
        <v>0.11541731341973782</v>
      </c>
      <c r="F22" s="3">
        <f t="shared" si="3"/>
        <v>0.10617095923196174</v>
      </c>
      <c r="G22" s="3">
        <f t="shared" si="4"/>
        <v>9.0026156682817993E-2</v>
      </c>
      <c r="H22" s="3">
        <f t="shared" si="5"/>
        <v>5.4119677543844613E-2</v>
      </c>
      <c r="I22" s="7">
        <f>_xll.BDP(A22,I$1)</f>
        <v>11</v>
      </c>
      <c r="J22" s="9">
        <f t="shared" si="6"/>
        <v>0.62940139483105784</v>
      </c>
      <c r="K22">
        <f t="shared" si="7"/>
        <v>-0.36089627617941944</v>
      </c>
      <c r="L22">
        <f t="shared" si="8"/>
        <v>0.40978984431012411</v>
      </c>
      <c r="M22" s="24">
        <f t="shared" si="9"/>
        <v>-0.77068612048954355</v>
      </c>
      <c r="N22">
        <f>_xll.BDH($A22,"Px_Last",N$2,N$2)</f>
        <v>2033.64</v>
      </c>
      <c r="O22">
        <f>_xll.BDH($A22,"Px_Last",O$2,O$2,"Fill=P","Per=cd")</f>
        <v>1966.65</v>
      </c>
      <c r="P22">
        <f>_xll.BDH($A22,"Px_Last",P$2,P$2,"Fill=P","Per=cd")</f>
        <v>2035.28</v>
      </c>
      <c r="Q22">
        <f>_xll.BDH($A22,"Px_Last",Q$2,Q$2)</f>
        <v>1823.21</v>
      </c>
      <c r="R22">
        <f>_xll.BDH($A22,"Px_Last",R$2,R$2)</f>
        <v>1838.45</v>
      </c>
      <c r="S22">
        <f>_xll.BDH($A22,"Px_Last",S$2,S$2)</f>
        <v>1865.68</v>
      </c>
    </row>
    <row r="23" spans="1:19" x14ac:dyDescent="0.2">
      <c r="A23" t="s">
        <v>139</v>
      </c>
      <c r="B23" t="str">
        <f>[2]!blp(A23,B$3)</f>
        <v>FTSE 350 GEN RETAIL INDX</v>
      </c>
      <c r="C23" s="3">
        <f t="shared" si="0"/>
        <v>2.5454884376003406E-2</v>
      </c>
      <c r="D23" s="3">
        <f t="shared" si="1"/>
        <v>-1.2738620652983035E-2</v>
      </c>
      <c r="E23" s="3">
        <f t="shared" si="2"/>
        <v>8.8761018160494087E-2</v>
      </c>
      <c r="F23" s="3">
        <f t="shared" si="3"/>
        <v>0.13051006777816254</v>
      </c>
      <c r="G23" s="3">
        <f t="shared" si="4"/>
        <v>8.3708781286822687E-2</v>
      </c>
      <c r="H23" s="3">
        <f t="shared" si="5"/>
        <v>5.6807859417693729E-2</v>
      </c>
      <c r="I23" s="7">
        <f>_xll.BDP(A23,I$1)</f>
        <v>21</v>
      </c>
      <c r="J23" s="9">
        <f t="shared" si="6"/>
        <v>0.44808737095408085</v>
      </c>
      <c r="K23">
        <f t="shared" si="7"/>
        <v>-0.57829894789930247</v>
      </c>
      <c r="L23">
        <f t="shared" si="8"/>
        <v>0.43042699958997926</v>
      </c>
      <c r="M23" s="24">
        <f t="shared" si="9"/>
        <v>-1.0087259474892818</v>
      </c>
      <c r="N23">
        <f>_xll.BDH($A23,"Px_Last",N$2,N$2)</f>
        <v>2970.63</v>
      </c>
      <c r="O23">
        <f>_xll.BDH($A23,"Px_Last",O$2,O$2,"Fill=P","Per=cd")</f>
        <v>2896.89</v>
      </c>
      <c r="P23">
        <f>_xll.BDH($A23,"Px_Last",P$2,P$2,"Fill=P","Per=cd")</f>
        <v>3008.96</v>
      </c>
      <c r="Q23">
        <f>_xll.BDH($A23,"Px_Last",Q$2,Q$2)</f>
        <v>2728.45</v>
      </c>
      <c r="R23">
        <f>_xll.BDH($A23,"Px_Last",R$2,R$2)</f>
        <v>2627.69</v>
      </c>
      <c r="S23">
        <f>_xll.BDH($A23,"Px_Last",S$2,S$2)</f>
        <v>2741.17</v>
      </c>
    </row>
    <row r="24" spans="1:19" x14ac:dyDescent="0.2">
      <c r="A24" t="s">
        <v>138</v>
      </c>
      <c r="B24" t="str">
        <f>[2]!blp(A24,B$3)</f>
        <v>FTSE 350 REITS</v>
      </c>
      <c r="C24" s="3">
        <f t="shared" si="0"/>
        <v>6.6793013533941181E-2</v>
      </c>
      <c r="D24" s="3">
        <f t="shared" si="1"/>
        <v>1.1857659685168276E-3</v>
      </c>
      <c r="E24" s="3">
        <f t="shared" si="2"/>
        <v>0.13048883788288657</v>
      </c>
      <c r="F24" s="3">
        <f t="shared" si="3"/>
        <v>0.20233070088127802</v>
      </c>
      <c r="G24" s="3">
        <f t="shared" si="4"/>
        <v>0.23283793347487625</v>
      </c>
      <c r="H24" s="3">
        <f t="shared" si="5"/>
        <v>0.15564867582970177</v>
      </c>
      <c r="I24" s="7">
        <f>_xll.BDP(A24,I$1)</f>
        <v>13</v>
      </c>
      <c r="J24" s="9">
        <f t="shared" si="6"/>
        <v>0.42912677013083433</v>
      </c>
      <c r="K24">
        <f t="shared" si="7"/>
        <v>0.46571806557815731</v>
      </c>
      <c r="L24">
        <f t="shared" si="8"/>
        <v>1.1892273233796629</v>
      </c>
      <c r="M24" s="24">
        <f t="shared" si="9"/>
        <v>-0.72350925780150555</v>
      </c>
      <c r="N24">
        <f>_xll.BDH($A24,"Px_Last",N$2,N$2)</f>
        <v>3309.8</v>
      </c>
      <c r="O24">
        <f>_xll.BDH($A24,"Px_Last",O$2,O$2,"Fill=P","Per=cd")</f>
        <v>3102.57</v>
      </c>
      <c r="P24">
        <f>_xll.BDH($A24,"Px_Last",P$2,P$2,"Fill=P","Per=cd")</f>
        <v>3305.88</v>
      </c>
      <c r="Q24">
        <f>_xll.BDH($A24,"Px_Last",Q$2,Q$2)</f>
        <v>2927.76</v>
      </c>
      <c r="R24">
        <f>_xll.BDH($A24,"Px_Last",R$2,R$2)</f>
        <v>2752.82</v>
      </c>
      <c r="S24">
        <f>_xll.BDH($A24,"Px_Last",S$2,S$2)</f>
        <v>2684.7</v>
      </c>
    </row>
    <row r="25" spans="1:19" x14ac:dyDescent="0.2">
      <c r="A25" t="s">
        <v>132</v>
      </c>
      <c r="B25" t="str">
        <f>[2]!blp(A25,B$3)</f>
        <v>FTSE 350 FOOD PRODUC IDX</v>
      </c>
      <c r="C25" s="3">
        <f t="shared" si="0"/>
        <v>-2.4459984421496328E-2</v>
      </c>
      <c r="D25" s="3">
        <f t="shared" si="1"/>
        <v>-4.538756655752485E-2</v>
      </c>
      <c r="E25" s="3">
        <f t="shared" si="2"/>
        <v>1.4755589218823362E-2</v>
      </c>
      <c r="F25" s="3">
        <f t="shared" si="3"/>
        <v>6.5364506557682889E-2</v>
      </c>
      <c r="G25" s="3">
        <f t="shared" si="4"/>
        <v>8.4389475060739461E-2</v>
      </c>
      <c r="H25" s="3">
        <f t="shared" si="5"/>
        <v>0.11157867206265948</v>
      </c>
      <c r="I25" s="7">
        <f>_xll.BDP(A25,I$1)</f>
        <v>5</v>
      </c>
      <c r="J25" s="9">
        <f t="shared" si="6"/>
        <v>-0.21921738240225946</v>
      </c>
      <c r="K25">
        <f t="shared" si="7"/>
        <v>-1.8389262020013024</v>
      </c>
      <c r="L25">
        <f t="shared" si="8"/>
        <v>0.85090218259519601</v>
      </c>
      <c r="M25" s="24">
        <f t="shared" si="9"/>
        <v>-2.6898283845964985</v>
      </c>
      <c r="N25">
        <f>_xll.BDH($A25,"Px_Last",N$2,N$2)</f>
        <v>7877.71</v>
      </c>
      <c r="O25">
        <f>_xll.BDH($A25,"Px_Last",O$2,O$2,"Fill=P","Per=cd")</f>
        <v>8075.23</v>
      </c>
      <c r="P25">
        <f>_xll.BDH($A25,"Px_Last",P$2,P$2,"Fill=P","Per=cd")</f>
        <v>8252.26</v>
      </c>
      <c r="Q25">
        <f>_xll.BDH($A25,"Px_Last",Q$2,Q$2)</f>
        <v>7763.16</v>
      </c>
      <c r="R25">
        <f>_xll.BDH($A25,"Px_Last",R$2,R$2)</f>
        <v>7394.38</v>
      </c>
      <c r="S25">
        <f>_xll.BDH($A25,"Px_Last",S$2,S$2)</f>
        <v>7264.65</v>
      </c>
    </row>
    <row r="26" spans="1:19" x14ac:dyDescent="0.2">
      <c r="A26" t="s">
        <v>140</v>
      </c>
      <c r="B26" t="str">
        <f>[2]!blp(A26,B$3)</f>
        <v>FTSE 350 SFTWR/PC SER IX</v>
      </c>
      <c r="C26" s="3">
        <f t="shared" si="0"/>
        <v>4.796941034413349E-2</v>
      </c>
      <c r="D26" s="3">
        <f t="shared" si="1"/>
        <v>1.6451041170545855E-2</v>
      </c>
      <c r="E26" s="3">
        <f t="shared" si="2"/>
        <v>0.15995438021241704</v>
      </c>
      <c r="F26" s="3">
        <f t="shared" si="3"/>
        <v>0.14270666924143738</v>
      </c>
      <c r="G26" s="3">
        <f t="shared" si="4"/>
        <v>0.11388332734397721</v>
      </c>
      <c r="H26" s="3">
        <f t="shared" si="5"/>
        <v>6.2896794838886327E-2</v>
      </c>
      <c r="I26" s="7">
        <f>_xll.BDP(A26,I$1)</f>
        <v>6</v>
      </c>
      <c r="J26" s="9">
        <f t="shared" si="6"/>
        <v>0.76266859809009069</v>
      </c>
      <c r="K26">
        <f t="shared" si="7"/>
        <v>-9.6823065582820091E-3</v>
      </c>
      <c r="L26">
        <f t="shared" si="8"/>
        <v>0.47717171838991529</v>
      </c>
      <c r="M26" s="24">
        <f t="shared" si="9"/>
        <v>-0.48685402494819729</v>
      </c>
      <c r="N26">
        <f>_xll.BDH($A26,"Px_Last",N$2,N$2)</f>
        <v>1301.8399999999999</v>
      </c>
      <c r="O26">
        <f>_xll.BDH($A26,"Px_Last",O$2,O$2,"Fill=P","Per=cd")</f>
        <v>1242.25</v>
      </c>
      <c r="P26">
        <f>_xll.BDH($A26,"Px_Last",P$2,P$2,"Fill=P","Per=cd")</f>
        <v>1280.77</v>
      </c>
      <c r="Q26">
        <f>_xll.BDH($A26,"Px_Last",Q$2,Q$2)</f>
        <v>1122.32</v>
      </c>
      <c r="R26">
        <f>_xll.BDH($A26,"Px_Last",R$2,R$2)</f>
        <v>1139.26</v>
      </c>
      <c r="S26">
        <f>_xll.BDH($A26,"Px_Last",S$2,S$2)</f>
        <v>1168.74</v>
      </c>
    </row>
    <row r="27" spans="1:19" x14ac:dyDescent="0.2">
      <c r="A27" t="s">
        <v>111</v>
      </c>
      <c r="B27" t="str">
        <f>[2]!blp(A27,B$3)</f>
        <v>FTSE 350 TRAVEL &amp; LEISUR</v>
      </c>
      <c r="C27" s="3">
        <f t="shared" si="0"/>
        <v>4.2086482343554499E-2</v>
      </c>
      <c r="D27" s="3">
        <f t="shared" si="1"/>
        <v>-1.8180763525775356E-2</v>
      </c>
      <c r="E27" s="3">
        <f t="shared" si="2"/>
        <v>0.11910496538305315</v>
      </c>
      <c r="F27" s="3">
        <f t="shared" si="3"/>
        <v>0.22156238079036616</v>
      </c>
      <c r="G27" s="3">
        <f t="shared" si="4"/>
        <v>0.13605898765976621</v>
      </c>
      <c r="H27" s="3">
        <f t="shared" si="5"/>
        <v>9.0177261588573865E-2</v>
      </c>
      <c r="I27" s="7">
        <f>_xll.BDP(A27,I$1)</f>
        <v>31</v>
      </c>
      <c r="J27" s="9">
        <f t="shared" si="6"/>
        <v>0.46670836530355642</v>
      </c>
      <c r="K27">
        <f t="shared" si="7"/>
        <v>-0.15825886400725486</v>
      </c>
      <c r="L27">
        <f t="shared" si="8"/>
        <v>0.6866036894544697</v>
      </c>
      <c r="M27" s="24">
        <f t="shared" si="9"/>
        <v>-0.84486255346172456</v>
      </c>
      <c r="N27">
        <f>_xll.BDH($A27,"Px_Last",N$2,N$2)</f>
        <v>8293.81</v>
      </c>
      <c r="O27">
        <f>_xll.BDH($A27,"Px_Last",O$2,O$2,"Fill=P","Per=cd")</f>
        <v>7958.85</v>
      </c>
      <c r="P27">
        <f>_xll.BDH($A27,"Px_Last",P$2,P$2,"Fill=P","Per=cd")</f>
        <v>8447.39</v>
      </c>
      <c r="Q27">
        <f>_xll.BDH($A27,"Px_Last",Q$2,Q$2)</f>
        <v>7411.11</v>
      </c>
      <c r="R27">
        <f>_xll.BDH($A27,"Px_Last",R$2,R$2)</f>
        <v>6789.51</v>
      </c>
      <c r="S27">
        <f>_xll.BDH($A27,"Px_Last",S$2,S$2)</f>
        <v>7300.51</v>
      </c>
    </row>
    <row r="28" spans="1:19" x14ac:dyDescent="0.2">
      <c r="A28" t="s">
        <v>112</v>
      </c>
      <c r="B28" t="str">
        <f>[2]!blp(A28,B$3)</f>
        <v>FTSE 350 LIFE INSURANCE</v>
      </c>
      <c r="C28" s="3">
        <f t="shared" si="0"/>
        <v>8.3461129801065903E-2</v>
      </c>
      <c r="D28" s="3">
        <f t="shared" si="1"/>
        <v>-2.06698154137408E-3</v>
      </c>
      <c r="E28" s="3">
        <f t="shared" si="2"/>
        <v>9.672101613687567E-2</v>
      </c>
      <c r="F28" s="3">
        <f t="shared" si="3"/>
        <v>0.15638822832087174</v>
      </c>
      <c r="G28" s="3">
        <f t="shared" si="4"/>
        <v>0.18841398705684975</v>
      </c>
      <c r="H28" s="3">
        <f t="shared" si="5"/>
        <v>9.6868133400461076E-2</v>
      </c>
      <c r="I28" s="7">
        <f>_xll.BDP(A28,I$1)</f>
        <v>9</v>
      </c>
      <c r="J28" s="9">
        <f t="shared" si="6"/>
        <v>0.86159531386891208</v>
      </c>
      <c r="K28">
        <f t="shared" si="7"/>
        <v>0.88668043905695593</v>
      </c>
      <c r="L28">
        <f t="shared" si="8"/>
        <v>0.73796947012682035</v>
      </c>
      <c r="M28" s="24">
        <f t="shared" si="9"/>
        <v>0.14871096893013558</v>
      </c>
      <c r="N28">
        <f>_xll.BDH($A28,"Px_Last",N$2,N$2)</f>
        <v>8096.51</v>
      </c>
      <c r="O28">
        <f>_xll.BDH($A28,"Px_Last",O$2,O$2,"Fill=P","Per=cd")</f>
        <v>7472.82</v>
      </c>
      <c r="P28">
        <f>_xll.BDH($A28,"Px_Last",P$2,P$2,"Fill=P","Per=cd")</f>
        <v>8113.28</v>
      </c>
      <c r="Q28">
        <f>_xll.BDH($A28,"Px_Last",Q$2,Q$2)</f>
        <v>7382.47</v>
      </c>
      <c r="R28">
        <f>_xll.BDH($A28,"Px_Last",R$2,R$2)</f>
        <v>7001.55</v>
      </c>
      <c r="S28">
        <f>_xll.BDH($A28,"Px_Last",S$2,S$2)</f>
        <v>6812.87</v>
      </c>
    </row>
    <row r="29" spans="1:19" x14ac:dyDescent="0.2">
      <c r="A29" t="s">
        <v>121</v>
      </c>
      <c r="B29" t="str">
        <f>[2]!blp(A29,B$3)</f>
        <v>FTSE 350 AERO &amp; DEF INDX</v>
      </c>
      <c r="C29" s="3">
        <f t="shared" si="0"/>
        <v>5.6730842241139445E-2</v>
      </c>
      <c r="D29" s="3">
        <f t="shared" si="1"/>
        <v>1.28431650022236E-2</v>
      </c>
      <c r="E29" s="3">
        <f t="shared" si="2"/>
        <v>8.65274097077946E-2</v>
      </c>
      <c r="F29" s="3">
        <f t="shared" si="3"/>
        <v>3.7637726783199543E-2</v>
      </c>
      <c r="G29" s="3">
        <f t="shared" si="4"/>
        <v>-3.521842781271789E-2</v>
      </c>
      <c r="H29" s="3">
        <f t="shared" si="5"/>
        <v>-8.7012952000955268E-2</v>
      </c>
      <c r="I29" s="7">
        <f>_xll.BDP(A29,I$1)</f>
        <v>7</v>
      </c>
      <c r="J29" s="9">
        <f t="shared" si="6"/>
        <v>-0.65198158362121339</v>
      </c>
      <c r="K29">
        <f t="shared" si="7"/>
        <v>0.21159243782965756</v>
      </c>
      <c r="L29">
        <f t="shared" si="8"/>
        <v>-0.67368446198742271</v>
      </c>
      <c r="M29" s="24">
        <f t="shared" si="9"/>
        <v>0.88527689981708024</v>
      </c>
      <c r="N29">
        <f>_xll.BDH($A29,"Px_Last",N$2,N$2)</f>
        <v>5010.13</v>
      </c>
      <c r="O29">
        <f>_xll.BDH($A29,"Px_Last",O$2,O$2,"Fill=P","Per=cd")</f>
        <v>4741.16</v>
      </c>
      <c r="P29">
        <f>_xll.BDH($A29,"Px_Last",P$2,P$2,"Fill=P","Per=cd")</f>
        <v>4946.6000000000004</v>
      </c>
      <c r="Q29">
        <f>_xll.BDH($A29,"Px_Last",Q$2,Q$2)</f>
        <v>4611.1400000000003</v>
      </c>
      <c r="R29">
        <f>_xll.BDH($A29,"Px_Last",R$2,R$2)</f>
        <v>4828.3999999999996</v>
      </c>
      <c r="S29">
        <f>_xll.BDH($A29,"Px_Last",S$2,S$2)</f>
        <v>5193.0200000000004</v>
      </c>
    </row>
    <row r="30" spans="1:19" x14ac:dyDescent="0.2">
      <c r="A30" s="12" t="s">
        <v>142</v>
      </c>
      <c r="B30" s="12" t="str">
        <f>[2]!blp(A30,B$3)</f>
        <v>FTSE 350 FXD LINE TELECM</v>
      </c>
      <c r="C30" s="13">
        <f t="shared" si="0"/>
        <v>0.10420226249902265</v>
      </c>
      <c r="D30" s="13">
        <f t="shared" si="1"/>
        <v>4.4296912460209725E-2</v>
      </c>
      <c r="E30" s="13">
        <f t="shared" si="2"/>
        <v>0.15796574282053721</v>
      </c>
      <c r="F30" s="13">
        <f t="shared" si="3"/>
        <v>0.15818004629065641</v>
      </c>
      <c r="G30" s="13">
        <f t="shared" si="4"/>
        <v>9.1619267999717202E-2</v>
      </c>
      <c r="H30" s="13">
        <f t="shared" si="5"/>
        <v>-1.1395552179749857E-2</v>
      </c>
      <c r="I30" s="7">
        <f>_xll.BDP(A30,I$1)</f>
        <v>5</v>
      </c>
      <c r="J30" s="9">
        <f t="shared" si="6"/>
        <v>-9.1441170077034375</v>
      </c>
      <c r="K30">
        <f t="shared" si="7"/>
        <v>1.4105090654741834</v>
      </c>
      <c r="L30">
        <f t="shared" si="8"/>
        <v>-9.317016079743605E-2</v>
      </c>
      <c r="M30" s="24">
        <f t="shared" si="9"/>
        <v>1.5036792262716194</v>
      </c>
      <c r="N30">
        <f>_xll.BDH($A30,"Px_Last",N$2,N$2)</f>
        <v>4943.8999999999996</v>
      </c>
      <c r="O30">
        <f>_xll.BDH($A30,"Px_Last",O$2,O$2,"Fill=P","Per=cd")</f>
        <v>4477.3500000000004</v>
      </c>
      <c r="P30">
        <f>_xll.BDH($A30,"Px_Last",P$2,P$2,"Fill=P","Per=cd")</f>
        <v>4734.1899999999996</v>
      </c>
      <c r="Q30">
        <f>_xll.BDH($A30,"Px_Last",Q$2,Q$2)</f>
        <v>4269.47</v>
      </c>
      <c r="R30">
        <f>_xll.BDH($A30,"Px_Last",R$2,R$2)</f>
        <v>4268.68</v>
      </c>
      <c r="S30">
        <f>_xll.BDH($A30,"Px_Last",S$2,S$2)</f>
        <v>4528.96</v>
      </c>
    </row>
    <row r="31" spans="1:19" x14ac:dyDescent="0.2">
      <c r="A31" t="s">
        <v>119</v>
      </c>
      <c r="B31" t="str">
        <f>[2]!blp(A31,B$3)</f>
        <v>FTSE 350 Fin Services</v>
      </c>
      <c r="C31" s="3">
        <f t="shared" si="0"/>
        <v>5.7410045575725821E-2</v>
      </c>
      <c r="D31" s="3">
        <f t="shared" si="1"/>
        <v>2.125471144236224E-3</v>
      </c>
      <c r="E31" s="3">
        <f t="shared" si="2"/>
        <v>0.11680010588564338</v>
      </c>
      <c r="F31" s="3">
        <f t="shared" si="3"/>
        <v>0.19541217699058278</v>
      </c>
      <c r="G31" s="3">
        <f t="shared" si="4"/>
        <v>0.17243508319339962</v>
      </c>
      <c r="H31" s="3">
        <f t="shared" si="5"/>
        <v>0.1087799743334632</v>
      </c>
      <c r="I31" s="7">
        <f>_xll.BDP(A31,I$1)</f>
        <v>23</v>
      </c>
      <c r="J31" s="9">
        <f t="shared" si="6"/>
        <v>0.52776299983061481</v>
      </c>
      <c r="K31">
        <f t="shared" si="7"/>
        <v>0.22874608874137614</v>
      </c>
      <c r="L31">
        <f t="shared" si="8"/>
        <v>0.82941659779132959</v>
      </c>
      <c r="M31" s="24">
        <f t="shared" si="9"/>
        <v>-0.60067050904995345</v>
      </c>
      <c r="N31">
        <f>_xll.BDH($A31,"Px_Last",N$2,N$2)</f>
        <v>8944.0499999999993</v>
      </c>
      <c r="O31">
        <f>_xll.BDH($A31,"Px_Last",O$2,O$2,"Fill=P","Per=cd")</f>
        <v>8458.4500000000007</v>
      </c>
      <c r="P31">
        <f>_xll.BDH($A31,"Px_Last",P$2,P$2,"Fill=P","Per=cd")</f>
        <v>8925.08</v>
      </c>
      <c r="Q31">
        <f>_xll.BDH($A31,"Px_Last",Q$2,Q$2)</f>
        <v>8008.64</v>
      </c>
      <c r="R31">
        <f>_xll.BDH($A31,"Px_Last",R$2,R$2)</f>
        <v>7481.98</v>
      </c>
      <c r="S31">
        <f>_xll.BDH($A31,"Px_Last",S$2,S$2)</f>
        <v>7628.61</v>
      </c>
    </row>
    <row r="32" spans="1:19" x14ac:dyDescent="0.2">
      <c r="A32" t="s">
        <v>123</v>
      </c>
      <c r="B32" t="str">
        <f>[2]!blp(A32,B$3)</f>
        <v>FTSE 350 BANKS INDEX</v>
      </c>
      <c r="C32" s="3">
        <f t="shared" si="0"/>
        <v>2.796462746218209E-2</v>
      </c>
      <c r="D32" s="3">
        <f t="shared" si="1"/>
        <v>2.4993638364978255E-2</v>
      </c>
      <c r="E32" s="3">
        <f t="shared" si="2"/>
        <v>-5.4072788724226495E-3</v>
      </c>
      <c r="F32" s="3">
        <f t="shared" si="3"/>
        <v>-8.4428322402407829E-4</v>
      </c>
      <c r="G32" s="3">
        <f t="shared" si="4"/>
        <v>-6.2170919833134275E-2</v>
      </c>
      <c r="H32" s="3">
        <f t="shared" si="5"/>
        <v>-8.7683510587169833E-2</v>
      </c>
      <c r="I32" s="7">
        <f>_xll.BDP(A32,I$1)</f>
        <v>7</v>
      </c>
      <c r="J32" s="9">
        <f t="shared" si="6"/>
        <v>-0.318926868631489</v>
      </c>
      <c r="K32">
        <f t="shared" si="7"/>
        <v>-0.51491401648605206</v>
      </c>
      <c r="L32">
        <f t="shared" si="8"/>
        <v>-0.67883233602175486</v>
      </c>
      <c r="M32" s="24">
        <f t="shared" si="9"/>
        <v>0.16391831953570279</v>
      </c>
      <c r="N32">
        <f>_xll.BDH($A32,"Px_Last",N$2,N$2)</f>
        <v>4390.55</v>
      </c>
      <c r="O32">
        <f>_xll.BDH($A32,"Px_Last",O$2,O$2,"Fill=P","Per=cd")</f>
        <v>4271.1099999999997</v>
      </c>
      <c r="P32">
        <f>_xll.BDH($A32,"Px_Last",P$2,P$2,"Fill=P","Per=cd")</f>
        <v>4283.49</v>
      </c>
      <c r="Q32">
        <f>_xll.BDH($A32,"Px_Last",Q$2,Q$2)</f>
        <v>4414.42</v>
      </c>
      <c r="R32">
        <f>_xll.BDH($A32,"Px_Last",R$2,R$2)</f>
        <v>4394.26</v>
      </c>
      <c r="S32">
        <f>_xll.BDH($A32,"Px_Last",S$2,S$2)</f>
        <v>4681.6099999999997</v>
      </c>
    </row>
    <row r="33" spans="1:19" x14ac:dyDescent="0.2">
      <c r="A33" t="s">
        <v>137</v>
      </c>
      <c r="B33" t="str">
        <f>[2]!blp(A33,B$3)</f>
        <v>FTSE 350 RE Invest Serv</v>
      </c>
      <c r="C33" s="3">
        <f t="shared" si="0"/>
        <v>4.9569299585907611E-2</v>
      </c>
      <c r="D33" s="3">
        <f t="shared" si="1"/>
        <v>2.1332758713570099E-2</v>
      </c>
      <c r="E33" s="3">
        <f t="shared" si="2"/>
        <v>0.11516095005431004</v>
      </c>
      <c r="F33" s="3">
        <f t="shared" si="3"/>
        <v>8.9001045404242252E-2</v>
      </c>
      <c r="G33" s="3">
        <f t="shared" si="4"/>
        <v>-6.7893926217742484E-3</v>
      </c>
      <c r="H33" s="3">
        <f t="shared" si="5"/>
        <v>-5.3696970966964575E-2</v>
      </c>
      <c r="I33" s="7">
        <f>_xll.BDP(A33,I$1)</f>
        <v>11</v>
      </c>
      <c r="J33" s="9">
        <f t="shared" si="6"/>
        <v>-0.92313027519566448</v>
      </c>
      <c r="K33">
        <f t="shared" si="7"/>
        <v>3.0723769432967868E-2</v>
      </c>
      <c r="L33">
        <f t="shared" si="8"/>
        <v>-0.41791788585368062</v>
      </c>
      <c r="M33" s="24">
        <f t="shared" si="9"/>
        <v>0.44864165528664846</v>
      </c>
      <c r="N33">
        <f>_xll.BDH($A33,"Px_Last",N$2,N$2)</f>
        <v>2843.85</v>
      </c>
      <c r="O33">
        <f>_xll.BDH($A33,"Px_Last",O$2,O$2,"Fill=P","Per=cd")</f>
        <v>2709.54</v>
      </c>
      <c r="P33">
        <f>_xll.BDH($A33,"Px_Last",P$2,P$2,"Fill=P","Per=cd")</f>
        <v>2784.45</v>
      </c>
      <c r="Q33">
        <f>_xll.BDH($A33,"Px_Last",Q$2,Q$2)</f>
        <v>2550.17</v>
      </c>
      <c r="R33">
        <f>_xll.BDH($A33,"Px_Last",R$2,R$2)</f>
        <v>2611.4299999999998</v>
      </c>
      <c r="S33">
        <f>_xll.BDH($A33,"Px_Last",S$2,S$2)</f>
        <v>2863.29</v>
      </c>
    </row>
    <row r="34" spans="1:19" x14ac:dyDescent="0.2">
      <c r="A34" t="s">
        <v>134</v>
      </c>
      <c r="B34" t="str">
        <f>[2]!blp(A34,B$3)</f>
        <v>FTSE 350 HOUS GD &amp; H Con</v>
      </c>
      <c r="C34" s="3">
        <f t="shared" si="0"/>
        <v>5.8922296917868655E-2</v>
      </c>
      <c r="D34" s="3">
        <f t="shared" si="1"/>
        <v>-8.7508504538006404E-3</v>
      </c>
      <c r="E34" s="3">
        <f t="shared" si="2"/>
        <v>0.11330972872126877</v>
      </c>
      <c r="F34" s="3">
        <f t="shared" si="3"/>
        <v>0.16613601146356594</v>
      </c>
      <c r="G34" s="3">
        <f t="shared" si="4"/>
        <v>0.15743531241806896</v>
      </c>
      <c r="H34" s="3">
        <f t="shared" si="5"/>
        <v>9.3031392187071127E-2</v>
      </c>
      <c r="I34" s="7">
        <f>_xll.BDP(A34,I$1)</f>
        <v>10</v>
      </c>
      <c r="J34" s="9">
        <f t="shared" si="6"/>
        <v>0.63335929445606298</v>
      </c>
      <c r="K34">
        <f t="shared" si="7"/>
        <v>0.26693882174627742</v>
      </c>
      <c r="L34">
        <f t="shared" si="8"/>
        <v>0.70851483204611121</v>
      </c>
      <c r="M34" s="24">
        <f t="shared" si="9"/>
        <v>-0.44157601029983379</v>
      </c>
      <c r="N34">
        <f>_xll.BDH($A34,"Px_Last",N$2,N$2)</f>
        <v>13199.89</v>
      </c>
      <c r="O34">
        <f>_xll.BDH($A34,"Px_Last",O$2,O$2,"Fill=P","Per=cd")</f>
        <v>12465.4</v>
      </c>
      <c r="P34">
        <f>_xll.BDH($A34,"Px_Last",P$2,P$2,"Fill=P","Per=cd")</f>
        <v>13316.42</v>
      </c>
      <c r="Q34">
        <f>_xll.BDH($A34,"Px_Last",Q$2,Q$2)</f>
        <v>11856.44</v>
      </c>
      <c r="R34">
        <f>_xll.BDH($A34,"Px_Last",R$2,R$2)</f>
        <v>11319.34</v>
      </c>
      <c r="S34">
        <f>_xll.BDH($A34,"Px_Last",S$2,S$2)</f>
        <v>11404.43</v>
      </c>
    </row>
    <row r="35" spans="1:19" x14ac:dyDescent="0.2">
      <c r="A35" t="s">
        <v>122</v>
      </c>
      <c r="B35" t="str">
        <f>[2]!blp(A35,B$3)</f>
        <v>FTSE 350 AUTO &amp; PART IX</v>
      </c>
      <c r="C35" s="3" t="str">
        <f t="shared" si="0"/>
        <v/>
      </c>
      <c r="D35" s="3" t="str">
        <f t="shared" si="1"/>
        <v/>
      </c>
      <c r="E35" s="3" t="str">
        <f t="shared" si="2"/>
        <v/>
      </c>
      <c r="F35" s="3" t="str">
        <f t="shared" si="3"/>
        <v/>
      </c>
      <c r="G35" s="3" t="str">
        <f t="shared" si="4"/>
        <v/>
      </c>
      <c r="H35" s="3" t="str">
        <f t="shared" si="5"/>
        <v/>
      </c>
      <c r="I35" s="7">
        <f>_xll.BDP(A35,I$1)</f>
        <v>1</v>
      </c>
      <c r="J35" s="8" t="e">
        <f t="shared" ref="J35:J41" si="10">H35-C35</f>
        <v>#VALUE!</v>
      </c>
      <c r="K35" t="e">
        <f t="shared" si="7"/>
        <v>#VALUE!</v>
      </c>
      <c r="L35" t="e">
        <f t="shared" si="8"/>
        <v>#VALUE!</v>
      </c>
      <c r="M35" s="24"/>
      <c r="N35">
        <f>_xll.BDH($A35,"Px_Last",N$2,N$2)</f>
        <v>8676.56</v>
      </c>
      <c r="O35">
        <f>_xll.BDH($A35,"Px_Last",O$2,O$2,"Fill=P","Per=cd")</f>
        <v>7897.99</v>
      </c>
      <c r="P35">
        <f>_xll.BDH($A35,"Px_Last",P$2,P$2,"Fill=P","Per=cd")</f>
        <v>8618.11</v>
      </c>
      <c r="Q35">
        <f>_xll.BDH($A35,"Px_Last",Q$2,Q$2)</f>
        <v>7500.52</v>
      </c>
      <c r="R35">
        <f>_xll.BDH($A35,"Px_Last",R$2,R$2)</f>
        <v>8005.54</v>
      </c>
      <c r="S35">
        <f>_xll.BDH($A35,"Px_Last",S$2,S$2)</f>
        <v>9431.76</v>
      </c>
    </row>
    <row r="36" spans="1:19" x14ac:dyDescent="0.2">
      <c r="A36" t="s">
        <v>128</v>
      </c>
      <c r="B36" t="str">
        <f>[2]!blp(A36,B$3)</f>
        <v>FTSE 350 ELECTRICITY IDX</v>
      </c>
      <c r="C36" s="3">
        <f t="shared" si="0"/>
        <v>9.710653962571536E-3</v>
      </c>
      <c r="D36" s="3">
        <f t="shared" si="1"/>
        <v>6.8087560392193769E-3</v>
      </c>
      <c r="E36" s="3">
        <f t="shared" si="2"/>
        <v>-2.080759676863031E-2</v>
      </c>
      <c r="F36" s="3">
        <f t="shared" si="3"/>
        <v>2.5884161968221298E-2</v>
      </c>
      <c r="G36" s="3">
        <f t="shared" si="4"/>
        <v>4.8150294653509507E-2</v>
      </c>
      <c r="H36" s="3">
        <f t="shared" si="5"/>
        <v>3.8069956516832759E-2</v>
      </c>
      <c r="I36" s="7">
        <f>_xll.BDP(A36,I$1)</f>
        <v>3</v>
      </c>
      <c r="J36" s="8">
        <f t="shared" si="10"/>
        <v>2.8359302554261223E-2</v>
      </c>
      <c r="K36">
        <f t="shared" si="7"/>
        <v>-0.97592807990311115</v>
      </c>
      <c r="L36">
        <f t="shared" si="8"/>
        <v>0.28657623727893883</v>
      </c>
      <c r="M36" s="24"/>
      <c r="N36">
        <f>_xll.BDH($A36,"Px_Last",N$2,N$2)</f>
        <v>9567.17</v>
      </c>
      <c r="O36">
        <f>_xll.BDH($A36,"Px_Last",O$2,O$2,"Fill=P","Per=cd")</f>
        <v>9475.16</v>
      </c>
      <c r="P36">
        <f>_xll.BDH($A36,"Px_Last",P$2,P$2,"Fill=P","Per=cd")</f>
        <v>9502.4699999999993</v>
      </c>
      <c r="Q36">
        <f>_xll.BDH($A36,"Px_Last",Q$2,Q$2)</f>
        <v>9770.4699999999993</v>
      </c>
      <c r="R36">
        <f>_xll.BDH($A36,"Px_Last",R$2,R$2)</f>
        <v>9325.7800000000007</v>
      </c>
      <c r="S36">
        <f>_xll.BDH($A36,"Px_Last",S$2,S$2)</f>
        <v>9127.67</v>
      </c>
    </row>
    <row r="37" spans="1:19" x14ac:dyDescent="0.2">
      <c r="A37" t="s">
        <v>114</v>
      </c>
      <c r="B37" t="str">
        <f>[2]!blp(A37,B$3)</f>
        <v>FTSE 350 INDUST MET &amp;MIN</v>
      </c>
      <c r="C37" s="3" t="str">
        <f t="shared" si="0"/>
        <v/>
      </c>
      <c r="D37" s="3" t="str">
        <f t="shared" si="1"/>
        <v/>
      </c>
      <c r="E37" s="3" t="str">
        <f t="shared" si="2"/>
        <v/>
      </c>
      <c r="F37" s="3" t="str">
        <f t="shared" si="3"/>
        <v/>
      </c>
      <c r="G37" s="3" t="str">
        <f t="shared" si="4"/>
        <v/>
      </c>
      <c r="H37" s="3" t="str">
        <f t="shared" si="5"/>
        <v/>
      </c>
      <c r="I37" s="7">
        <f>_xll.BDP(A37,I$1)</f>
        <v>1</v>
      </c>
      <c r="J37" s="8" t="e">
        <f t="shared" si="10"/>
        <v>#VALUE!</v>
      </c>
      <c r="K37" t="e">
        <f t="shared" si="7"/>
        <v>#VALUE!</v>
      </c>
      <c r="L37" t="e">
        <f t="shared" si="8"/>
        <v>#VALUE!</v>
      </c>
      <c r="M37" s="24"/>
      <c r="N37">
        <f>_xll.BDH($A37,"Px_Last",N$2,N$2)</f>
        <v>1782.62</v>
      </c>
      <c r="O37">
        <f>_xll.BDH($A37,"Px_Last",O$2,O$2,"Fill=P","Per=cd")</f>
        <v>1479.28</v>
      </c>
      <c r="P37">
        <f>_xll.BDH($A37,"Px_Last",P$2,P$2,"Fill=P","Per=cd")</f>
        <v>1678.22</v>
      </c>
      <c r="Q37">
        <f>_xll.BDH($A37,"Px_Last",Q$2,Q$2)</f>
        <v>1301.73</v>
      </c>
      <c r="R37">
        <f>_xll.BDH($A37,"Px_Last",R$2,R$2)</f>
        <v>1205.4100000000001</v>
      </c>
      <c r="S37">
        <f>_xll.BDH($A37,"Px_Last",S$2,S$2)</f>
        <v>1083.08</v>
      </c>
    </row>
    <row r="38" spans="1:19" x14ac:dyDescent="0.2">
      <c r="A38" t="s">
        <v>116</v>
      </c>
      <c r="B38" t="str">
        <f>[2]!blp(A38,B$3)</f>
        <v>FTSE 350 MOBILE TEL</v>
      </c>
      <c r="C38" s="3" t="str">
        <f t="shared" si="0"/>
        <v/>
      </c>
      <c r="D38" s="3" t="str">
        <f t="shared" si="1"/>
        <v/>
      </c>
      <c r="E38" s="3" t="str">
        <f t="shared" si="2"/>
        <v/>
      </c>
      <c r="F38" s="3" t="str">
        <f t="shared" si="3"/>
        <v/>
      </c>
      <c r="G38" s="3" t="str">
        <f t="shared" si="4"/>
        <v/>
      </c>
      <c r="H38" s="3" t="str">
        <f t="shared" si="5"/>
        <v/>
      </c>
      <c r="I38" s="7">
        <f>_xll.BDP(A38,I$1)</f>
        <v>2</v>
      </c>
      <c r="J38" s="8" t="e">
        <f t="shared" si="10"/>
        <v>#VALUE!</v>
      </c>
      <c r="K38" t="e">
        <f t="shared" si="7"/>
        <v>#VALUE!</v>
      </c>
      <c r="L38" t="e">
        <f t="shared" si="8"/>
        <v>#VALUE!</v>
      </c>
      <c r="M38" s="24"/>
      <c r="N38">
        <f>_xll.BDH($A38,"Px_Last",N$2,N$2)</f>
        <v>5177.3599999999997</v>
      </c>
      <c r="O38">
        <f>_xll.BDH($A38,"Px_Last",O$2,O$2,"Fill=P","Per=cd")</f>
        <v>5074.84</v>
      </c>
      <c r="P38">
        <f>_xll.BDH($A38,"Px_Last",P$2,P$2,"Fill=P","Per=cd")</f>
        <v>5288.2</v>
      </c>
      <c r="Q38">
        <f>_xll.BDH($A38,"Px_Last",Q$2,Q$2)</f>
        <v>4658.72</v>
      </c>
      <c r="R38">
        <f>_xll.BDH($A38,"Px_Last",R$2,R$2)</f>
        <v>4332.1499999999996</v>
      </c>
      <c r="S38">
        <f>_xll.BDH($A38,"Px_Last",S$2,S$2)</f>
        <v>5163.47</v>
      </c>
    </row>
    <row r="39" spans="1:19" x14ac:dyDescent="0.2">
      <c r="A39" t="s">
        <v>120</v>
      </c>
      <c r="B39" t="str">
        <f>[2]!blp(A39,B$3)</f>
        <v>FTSE 350 FRSTRY-PAPR IDX</v>
      </c>
      <c r="C39" s="3" t="str">
        <f t="shared" si="0"/>
        <v/>
      </c>
      <c r="D39" s="3" t="str">
        <f t="shared" si="1"/>
        <v/>
      </c>
      <c r="E39" s="3" t="str">
        <f t="shared" si="2"/>
        <v/>
      </c>
      <c r="F39" s="3" t="str">
        <f t="shared" si="3"/>
        <v/>
      </c>
      <c r="G39" s="3" t="str">
        <f t="shared" si="4"/>
        <v/>
      </c>
      <c r="H39" s="3" t="str">
        <f t="shared" si="5"/>
        <v/>
      </c>
      <c r="I39" s="7">
        <f>_xll.BDP(A39,I$1)</f>
        <v>1</v>
      </c>
      <c r="J39" s="8" t="e">
        <f t="shared" si="10"/>
        <v>#VALUE!</v>
      </c>
      <c r="K39" t="e">
        <f t="shared" si="7"/>
        <v>#VALUE!</v>
      </c>
      <c r="L39" t="e">
        <f t="shared" si="8"/>
        <v>#VALUE!</v>
      </c>
      <c r="M39" s="24"/>
      <c r="N39">
        <f>_xll.BDH($A39,"Px_Last",N$2,N$2)</f>
        <v>12979.49</v>
      </c>
      <c r="O39">
        <f>_xll.BDH($A39,"Px_Last",O$2,O$2,"Fill=P","Per=cd")</f>
        <v>11299.15</v>
      </c>
      <c r="P39">
        <f>_xll.BDH($A39,"Px_Last",P$2,P$2,"Fill=P","Per=cd")</f>
        <v>12807.14</v>
      </c>
      <c r="Q39">
        <f>_xll.BDH($A39,"Px_Last",Q$2,Q$2)</f>
        <v>11396.1</v>
      </c>
      <c r="R39">
        <f>_xll.BDH($A39,"Px_Last",R$2,R$2)</f>
        <v>10782.13</v>
      </c>
      <c r="S39">
        <f>_xll.BDH($A39,"Px_Last",S$2,S$2)</f>
        <v>10345.89</v>
      </c>
    </row>
    <row r="40" spans="1:19" x14ac:dyDescent="0.2">
      <c r="A40" t="s">
        <v>143</v>
      </c>
      <c r="B40" t="str">
        <f>[2]!blp(A40,B$3)</f>
        <v>FTSE 350 TOBACCO INDEX</v>
      </c>
      <c r="C40" s="3" t="str">
        <f t="shared" si="0"/>
        <v/>
      </c>
      <c r="D40" s="3" t="str">
        <f t="shared" si="1"/>
        <v/>
      </c>
      <c r="E40" s="3" t="str">
        <f t="shared" si="2"/>
        <v/>
      </c>
      <c r="F40" s="3" t="str">
        <f t="shared" si="3"/>
        <v/>
      </c>
      <c r="G40" s="3" t="str">
        <f t="shared" si="4"/>
        <v/>
      </c>
      <c r="H40" s="3" t="str">
        <f t="shared" si="5"/>
        <v/>
      </c>
      <c r="I40" s="7">
        <f>_xll.BDP(A40,I$1)</f>
        <v>2</v>
      </c>
      <c r="J40" s="8" t="e">
        <f t="shared" si="10"/>
        <v>#VALUE!</v>
      </c>
      <c r="K40" t="e">
        <f t="shared" si="7"/>
        <v>#VALUE!</v>
      </c>
      <c r="L40" t="e">
        <f t="shared" si="8"/>
        <v>#VALUE!</v>
      </c>
      <c r="M40" s="24"/>
      <c r="N40">
        <f>_xll.BDH($A40,"Px_Last",N$2,N$2)</f>
        <v>42399.03</v>
      </c>
      <c r="O40">
        <f>_xll.BDH($A40,"Px_Last",O$2,O$2,"Fill=P","Per=cd")</f>
        <v>40832.31</v>
      </c>
      <c r="P40">
        <f>_xll.BDH($A40,"Px_Last",P$2,P$2,"Fill=P","Per=cd")</f>
        <v>43928.04</v>
      </c>
      <c r="Q40">
        <f>_xll.BDH($A40,"Px_Last",Q$2,Q$2)</f>
        <v>41060.720000000001</v>
      </c>
      <c r="R40">
        <f>_xll.BDH($A40,"Px_Last",R$2,R$2)</f>
        <v>38487.519999999997</v>
      </c>
      <c r="S40">
        <f>_xll.BDH($A40,"Px_Last",S$2,S$2)</f>
        <v>33309.980000000003</v>
      </c>
    </row>
    <row r="41" spans="1:19" x14ac:dyDescent="0.2">
      <c r="A41" t="s">
        <v>144</v>
      </c>
      <c r="B41" t="str">
        <f>[2]!blp(A41,B$3)</f>
        <v>FTSE 350 INDUS TRANSPORT</v>
      </c>
      <c r="C41" s="3">
        <f t="shared" si="0"/>
        <v>3.0795202325093918E-2</v>
      </c>
      <c r="D41" s="3">
        <f t="shared" si="1"/>
        <v>3.0635000379503952E-2</v>
      </c>
      <c r="E41" s="3">
        <f t="shared" si="2"/>
        <v>-2.4991280918546632E-2</v>
      </c>
      <c r="F41" s="3">
        <f t="shared" si="3"/>
        <v>4.3709806706172083E-2</v>
      </c>
      <c r="G41" s="3">
        <f t="shared" si="4"/>
        <v>-0.14367439849127317</v>
      </c>
      <c r="H41" s="3">
        <f t="shared" si="5"/>
        <v>-0.16925728837583631</v>
      </c>
      <c r="I41" s="7">
        <f>_xll.BDP(A41,I$1)</f>
        <v>3</v>
      </c>
      <c r="J41" s="8">
        <f t="shared" si="10"/>
        <v>-0.20005249070093023</v>
      </c>
      <c r="K41">
        <f t="shared" si="7"/>
        <v>-0.44342630344729872</v>
      </c>
      <c r="L41">
        <f t="shared" si="8"/>
        <v>-1.3050737132759789</v>
      </c>
      <c r="M41" s="24"/>
      <c r="N41">
        <f>_xll.BDH($A41,"Px_Last",N$2,N$2)</f>
        <v>2851.53</v>
      </c>
      <c r="O41">
        <f>_xll.BDH($A41,"Px_Last",O$2,O$2,"Fill=P","Per=cd")</f>
        <v>2766.34</v>
      </c>
      <c r="P41">
        <f>_xll.BDH($A41,"Px_Last",P$2,P$2,"Fill=P","Per=cd")</f>
        <v>2766.77</v>
      </c>
      <c r="Q41">
        <f>_xll.BDH($A41,"Px_Last",Q$2,Q$2)</f>
        <v>2924.62</v>
      </c>
      <c r="R41">
        <f>_xll.BDH($A41,"Px_Last",R$2,R$2)</f>
        <v>2732.11</v>
      </c>
      <c r="S41">
        <f>_xll.BDH($A41,"Px_Last",S$2,S$2)</f>
        <v>3329.96</v>
      </c>
    </row>
  </sheetData>
  <sortState ref="A4:R41">
    <sortCondition descending="1" ref="M4:M41"/>
  </sortState>
  <conditionalFormatting sqref="C4:C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41">
    <cfRule type="cellIs" dxfId="0" priority="6" operator="lessThan">
      <formula>3</formula>
    </cfRule>
  </conditionalFormatting>
  <conditionalFormatting sqref="G4:H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9"/>
  <sheetViews>
    <sheetView workbookViewId="0">
      <selection activeCell="M1" sqref="M1"/>
    </sheetView>
  </sheetViews>
  <sheetFormatPr defaultRowHeight="12.75" x14ac:dyDescent="0.2"/>
  <cols>
    <col min="1" max="1" width="12.42578125" bestFit="1" customWidth="1"/>
    <col min="2" max="2" width="30.5703125" bestFit="1" customWidth="1"/>
    <col min="3" max="5" width="6.85546875" bestFit="1" customWidth="1"/>
    <col min="6" max="6" width="7.85546875" bestFit="1" customWidth="1"/>
    <col min="7" max="7" width="9.28515625" bestFit="1" customWidth="1"/>
    <col min="8" max="8" width="8" bestFit="1" customWidth="1"/>
    <col min="9" max="9" width="7.140625" bestFit="1" customWidth="1"/>
    <col min="10" max="10" width="8.85546875" bestFit="1" customWidth="1"/>
    <col min="11" max="11" width="7" bestFit="1" customWidth="1"/>
    <col min="12" max="12" width="16" customWidth="1"/>
    <col min="13" max="13" width="13.85546875" bestFit="1" customWidth="1"/>
    <col min="14" max="16" width="14.7109375" bestFit="1" customWidth="1"/>
  </cols>
  <sheetData>
    <row r="1" spans="1:16" x14ac:dyDescent="0.2">
      <c r="L1" s="2"/>
      <c r="M1" s="2">
        <v>-1</v>
      </c>
      <c r="N1" s="2"/>
      <c r="O1" s="2"/>
      <c r="P1" s="2"/>
    </row>
    <row r="2" spans="1:16" x14ac:dyDescent="0.2">
      <c r="L2" s="1">
        <f>WORKDAY([1]!BlpToday(),-1+L1)</f>
        <v>42044</v>
      </c>
      <c r="M2" s="1">
        <f>WORKDAY(EDATE(L2,-1),M1)</f>
        <v>42012</v>
      </c>
      <c r="N2" s="1">
        <f>WORKDAY(EDATE(L2,-3),N1)</f>
        <v>41952</v>
      </c>
      <c r="O2" s="1">
        <f>WORKDAY(EDATE(L2,-3),O1)</f>
        <v>41952</v>
      </c>
      <c r="P2" s="1">
        <f>WORKDAY(EDATE(L2,-12),P1)</f>
        <v>41679</v>
      </c>
    </row>
    <row r="3" spans="1:16" x14ac:dyDescent="0.2">
      <c r="A3" s="4" t="s">
        <v>102</v>
      </c>
      <c r="B3" s="4" t="s">
        <v>103</v>
      </c>
      <c r="C3" s="5" t="s">
        <v>104</v>
      </c>
      <c r="D3" s="5" t="s">
        <v>105</v>
      </c>
      <c r="E3" s="5" t="s">
        <v>106</v>
      </c>
      <c r="F3" s="5" t="s">
        <v>107</v>
      </c>
      <c r="G3" s="5" t="s">
        <v>148</v>
      </c>
      <c r="H3" s="10" t="s">
        <v>149</v>
      </c>
      <c r="I3" s="10" t="s">
        <v>150</v>
      </c>
      <c r="J3" s="10" t="s">
        <v>151</v>
      </c>
      <c r="K3" s="10" t="s">
        <v>152</v>
      </c>
      <c r="L3" s="4"/>
      <c r="M3" s="4"/>
      <c r="N3" s="4"/>
      <c r="O3" s="4"/>
      <c r="P3" s="4"/>
    </row>
    <row r="4" spans="1:16" x14ac:dyDescent="0.2">
      <c r="A4" t="s">
        <v>153</v>
      </c>
      <c r="B4" t="str">
        <f>[2]!blp(A4,B$3)</f>
        <v>Deutsche Bank USD Trade Weight</v>
      </c>
      <c r="C4" s="3" t="e">
        <f>($L4/M4-1)</f>
        <v>#N/A</v>
      </c>
      <c r="D4" s="3" t="e">
        <f>($L4/N4-1)</f>
        <v>#N/A</v>
      </c>
      <c r="E4" s="3" t="e">
        <f>($L4/O4-1)</f>
        <v>#N/A</v>
      </c>
      <c r="F4" s="3" t="e">
        <f>($L4/P4-1)</f>
        <v>#N/A</v>
      </c>
      <c r="G4" s="3" t="e">
        <f>($M4/P4-1)</f>
        <v>#N/A</v>
      </c>
      <c r="H4" s="9" t="e">
        <f t="shared" ref="H4:H9" si="0">C4/G4</f>
        <v>#N/A</v>
      </c>
      <c r="I4" t="e">
        <f t="shared" ref="I4:I9" si="1">(C4-AVERAGE($C$4:$C$41))/STDEV($C$4:$C$41)</f>
        <v>#N/A</v>
      </c>
      <c r="J4" t="e">
        <f t="shared" ref="J4:J9" si="2">(G4-AVERAGE($G$4:$G$41))/STDEV($G$4:$G$41)</f>
        <v>#N/A</v>
      </c>
      <c r="K4" t="e">
        <f>I4-J4</f>
        <v>#N/A</v>
      </c>
      <c r="L4" t="e">
        <f>_xll.BDH($A4,"Px_Last",L$2,L$2)</f>
        <v>#N/A</v>
      </c>
      <c r="M4" t="e">
        <f>_xll.BDH($A4,"Px_Last",M$2,M$2,"Fill=P","Per=cd")</f>
        <v>#N/A</v>
      </c>
      <c r="N4" t="e">
        <f>_xll.BDH($A4,"Px_Last",N$2,N$2)</f>
        <v>#N/A</v>
      </c>
      <c r="O4" t="e">
        <f>_xll.BDH($A4,"Px_Last",O$2,O$2)</f>
        <v>#N/A</v>
      </c>
      <c r="P4" t="e">
        <f>_xll.BDH($A4,"Px_Last",P$2,P$2)</f>
        <v>#N/A</v>
      </c>
    </row>
    <row r="5" spans="1:16" x14ac:dyDescent="0.2">
      <c r="A5" t="s">
        <v>154</v>
      </c>
      <c r="B5" t="str">
        <f>[2]!blp(A5,B$3)</f>
        <v>Deutsche Bank GBP Trade Weight</v>
      </c>
      <c r="C5" s="3" t="e">
        <f t="shared" ref="C5:C9" si="3">($L5/M5-1)</f>
        <v>#N/A</v>
      </c>
      <c r="D5" s="3" t="e">
        <f t="shared" ref="D5:D9" si="4">($L5/N5-1)</f>
        <v>#N/A</v>
      </c>
      <c r="E5" s="3" t="e">
        <f t="shared" ref="E5:E9" si="5">($L5/O5-1)</f>
        <v>#N/A</v>
      </c>
      <c r="F5" s="3" t="e">
        <f t="shared" ref="F5:F9" si="6">($L5/P5-1)</f>
        <v>#N/A</v>
      </c>
      <c r="G5" s="3" t="e">
        <f t="shared" ref="G5:G9" si="7">($M5/P5-1)</f>
        <v>#N/A</v>
      </c>
      <c r="H5" s="9" t="e">
        <f t="shared" si="0"/>
        <v>#N/A</v>
      </c>
      <c r="I5" t="e">
        <f t="shared" si="1"/>
        <v>#N/A</v>
      </c>
      <c r="J5" t="e">
        <f t="shared" si="2"/>
        <v>#N/A</v>
      </c>
      <c r="K5" t="e">
        <f t="shared" ref="K5:K8" si="8">I5-J5</f>
        <v>#N/A</v>
      </c>
      <c r="L5" t="e">
        <f>_xll.BDH($A5,"Px_Last",L$2,L$2)</f>
        <v>#N/A</v>
      </c>
      <c r="M5" t="e">
        <f>_xll.BDH($A5,"Px_Last",M$2,M$2,"Fill=P","Per=cd")</f>
        <v>#N/A</v>
      </c>
      <c r="N5" t="e">
        <f>_xll.BDH($A5,"Px_Last",N$2,N$2)</f>
        <v>#N/A</v>
      </c>
      <c r="O5" t="e">
        <f>_xll.BDH($A5,"Px_Last",O$2,O$2)</f>
        <v>#N/A</v>
      </c>
      <c r="P5" t="e">
        <f>_xll.BDH($A5,"Px_Last",P$2,P$2)</f>
        <v>#N/A</v>
      </c>
    </row>
    <row r="6" spans="1:16" x14ac:dyDescent="0.2">
      <c r="A6" t="s">
        <v>155</v>
      </c>
      <c r="B6" t="str">
        <f>[2]!blp(A6,B$3)</f>
        <v>Deutsche Bank EUR Trade Weight</v>
      </c>
      <c r="C6" s="3" t="e">
        <f t="shared" si="3"/>
        <v>#N/A</v>
      </c>
      <c r="D6" s="3" t="e">
        <f t="shared" si="4"/>
        <v>#N/A</v>
      </c>
      <c r="E6" s="3" t="e">
        <f t="shared" si="5"/>
        <v>#N/A</v>
      </c>
      <c r="F6" s="3" t="e">
        <f t="shared" si="6"/>
        <v>#N/A</v>
      </c>
      <c r="G6" s="3" t="e">
        <f t="shared" si="7"/>
        <v>#N/A</v>
      </c>
      <c r="H6" s="9" t="e">
        <f t="shared" si="0"/>
        <v>#N/A</v>
      </c>
      <c r="I6" t="e">
        <f t="shared" si="1"/>
        <v>#N/A</v>
      </c>
      <c r="J6" t="e">
        <f t="shared" si="2"/>
        <v>#N/A</v>
      </c>
      <c r="K6" t="e">
        <f t="shared" si="8"/>
        <v>#N/A</v>
      </c>
      <c r="L6" t="e">
        <f>_xll.BDH($A6,"Px_Last",L$2,L$2)</f>
        <v>#N/A</v>
      </c>
      <c r="M6" t="e">
        <f>_xll.BDH($A6,"Px_Last",M$2,M$2,"Fill=P","Per=cd")</f>
        <v>#N/A</v>
      </c>
      <c r="N6" t="e">
        <f>_xll.BDH($A6,"Px_Last",N$2,N$2)</f>
        <v>#N/A</v>
      </c>
      <c r="O6" t="e">
        <f>_xll.BDH($A6,"Px_Last",O$2,O$2)</f>
        <v>#N/A</v>
      </c>
      <c r="P6" t="e">
        <f>_xll.BDH($A6,"Px_Last",P$2,P$2)</f>
        <v>#N/A</v>
      </c>
    </row>
    <row r="7" spans="1:16" x14ac:dyDescent="0.2">
      <c r="A7" t="s">
        <v>156</v>
      </c>
      <c r="B7" t="str">
        <f>[2]!blp(A7,B$3)</f>
        <v>Deutsche Bank JPY Trade Weight</v>
      </c>
      <c r="C7" s="3" t="e">
        <f t="shared" si="3"/>
        <v>#N/A</v>
      </c>
      <c r="D7" s="3" t="e">
        <f t="shared" si="4"/>
        <v>#N/A</v>
      </c>
      <c r="E7" s="3" t="e">
        <f t="shared" si="5"/>
        <v>#N/A</v>
      </c>
      <c r="F7" s="3" t="e">
        <f t="shared" si="6"/>
        <v>#N/A</v>
      </c>
      <c r="G7" s="3" t="e">
        <f t="shared" si="7"/>
        <v>#N/A</v>
      </c>
      <c r="H7" s="9" t="e">
        <f t="shared" si="0"/>
        <v>#N/A</v>
      </c>
      <c r="I7" t="e">
        <f t="shared" si="1"/>
        <v>#N/A</v>
      </c>
      <c r="J7" t="e">
        <f t="shared" si="2"/>
        <v>#N/A</v>
      </c>
      <c r="K7" t="e">
        <f t="shared" si="8"/>
        <v>#N/A</v>
      </c>
      <c r="L7" t="e">
        <f>_xll.BDH($A7,"Px_Last",L$2,L$2)</f>
        <v>#N/A</v>
      </c>
      <c r="M7" t="e">
        <f>_xll.BDH($A7,"Px_Last",M$2,M$2,"Fill=P","Per=cd")</f>
        <v>#N/A</v>
      </c>
      <c r="N7" t="e">
        <f>_xll.BDH($A7,"Px_Last",N$2,N$2)</f>
        <v>#N/A</v>
      </c>
      <c r="O7" t="e">
        <f>_xll.BDH($A7,"Px_Last",O$2,O$2)</f>
        <v>#N/A</v>
      </c>
      <c r="P7" t="e">
        <f>_xll.BDH($A7,"Px_Last",P$2,P$2)</f>
        <v>#N/A</v>
      </c>
    </row>
    <row r="8" spans="1:16" x14ac:dyDescent="0.2">
      <c r="A8" t="s">
        <v>157</v>
      </c>
      <c r="B8" t="str">
        <f>[2]!blp(A8,B$3)</f>
        <v>Deutsche Bank CHF Trade Weight</v>
      </c>
      <c r="C8" s="3" t="e">
        <f t="shared" si="3"/>
        <v>#N/A</v>
      </c>
      <c r="D8" s="3" t="e">
        <f t="shared" si="4"/>
        <v>#N/A</v>
      </c>
      <c r="E8" s="3" t="e">
        <f t="shared" si="5"/>
        <v>#N/A</v>
      </c>
      <c r="F8" s="3" t="e">
        <f t="shared" si="6"/>
        <v>#N/A</v>
      </c>
      <c r="G8" s="3" t="e">
        <f t="shared" si="7"/>
        <v>#N/A</v>
      </c>
      <c r="H8" s="9" t="e">
        <f t="shared" si="0"/>
        <v>#N/A</v>
      </c>
      <c r="I8" t="e">
        <f t="shared" si="1"/>
        <v>#N/A</v>
      </c>
      <c r="J8" t="e">
        <f t="shared" si="2"/>
        <v>#N/A</v>
      </c>
      <c r="K8" t="e">
        <f t="shared" si="8"/>
        <v>#N/A</v>
      </c>
      <c r="L8" t="e">
        <f>_xll.BDH($A8,"Px_Last",L$2,L$2)</f>
        <v>#N/A</v>
      </c>
      <c r="M8" t="e">
        <f>_xll.BDH($A8,"Px_Last",M$2,M$2,"Fill=P","Per=cd")</f>
        <v>#N/A</v>
      </c>
      <c r="N8" t="e">
        <f>_xll.BDH($A8,"Px_Last",N$2,N$2)</f>
        <v>#N/A</v>
      </c>
      <c r="O8" t="e">
        <f>_xll.BDH($A8,"Px_Last",O$2,O$2)</f>
        <v>#N/A</v>
      </c>
      <c r="P8" t="e">
        <f>_xll.BDH($A8,"Px_Last",P$2,P$2)</f>
        <v>#N/A</v>
      </c>
    </row>
    <row r="9" spans="1:16" x14ac:dyDescent="0.2">
      <c r="A9" t="s">
        <v>158</v>
      </c>
      <c r="B9" t="str">
        <f>[2]!blp(A9,B$3)</f>
        <v>Deutsche Bank AUDUSD Trade Wei</v>
      </c>
      <c r="C9" s="3" t="e">
        <f t="shared" si="3"/>
        <v>#N/A</v>
      </c>
      <c r="D9" s="3" t="e">
        <f t="shared" si="4"/>
        <v>#N/A</v>
      </c>
      <c r="E9" s="3" t="e">
        <f t="shared" si="5"/>
        <v>#N/A</v>
      </c>
      <c r="F9" s="3" t="e">
        <f t="shared" si="6"/>
        <v>#N/A</v>
      </c>
      <c r="G9" s="3" t="e">
        <f t="shared" si="7"/>
        <v>#N/A</v>
      </c>
      <c r="H9" s="9" t="e">
        <f t="shared" si="0"/>
        <v>#N/A</v>
      </c>
      <c r="I9" t="e">
        <f t="shared" si="1"/>
        <v>#N/A</v>
      </c>
      <c r="J9" t="e">
        <f t="shared" si="2"/>
        <v>#N/A</v>
      </c>
      <c r="K9" t="e">
        <f t="shared" ref="K9" si="9">I9-J9</f>
        <v>#N/A</v>
      </c>
      <c r="L9" t="e">
        <f>_xll.BDH($A9,"Px_Last",L$2,L$2)</f>
        <v>#N/A</v>
      </c>
      <c r="M9" t="e">
        <f>_xll.BDH($A9,"Px_Last",M$2,M$2,"Fill=P","Per=cd")</f>
        <v>#N/A</v>
      </c>
      <c r="N9" t="e">
        <f>_xll.BDH($A9,"Px_Last",N$2,N$2)</f>
        <v>#N/A</v>
      </c>
      <c r="O9" t="e">
        <f>_xll.BDH($A9,"Px_Last",O$2,O$2)</f>
        <v>#N/A</v>
      </c>
      <c r="P9" t="e">
        <f>_xll.BDH($A9,"Px_Last",P$2,P$2)</f>
        <v>#N/A</v>
      </c>
    </row>
  </sheetData>
  <conditionalFormatting sqref="C4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109"/>
  <sheetViews>
    <sheetView tabSelected="1" topLeftCell="E58" workbookViewId="0">
      <selection activeCell="N8" sqref="N8"/>
    </sheetView>
  </sheetViews>
  <sheetFormatPr defaultRowHeight="12.75" x14ac:dyDescent="0.2"/>
  <cols>
    <col min="3" max="3" width="17" bestFit="1" customWidth="1"/>
    <col min="4" max="4" width="26" bestFit="1" customWidth="1"/>
    <col min="5" max="6" width="10.85546875" customWidth="1"/>
    <col min="7" max="8" width="7.85546875" bestFit="1" customWidth="1"/>
    <col min="9" max="9" width="8.28515625" bestFit="1" customWidth="1"/>
    <col min="10" max="10" width="9.28515625" bestFit="1" customWidth="1"/>
    <col min="11" max="11" width="8" hidden="1" customWidth="1"/>
    <col min="12" max="13" width="12.5703125" hidden="1" customWidth="1"/>
    <col min="14" max="14" width="12.5703125" bestFit="1" customWidth="1"/>
    <col min="15" max="15" width="16" customWidth="1"/>
    <col min="16" max="16" width="14.42578125" bestFit="1" customWidth="1"/>
    <col min="17" max="17" width="14.42578125" customWidth="1"/>
    <col min="18" max="19" width="14.7109375" bestFit="1" customWidth="1"/>
    <col min="20" max="20" width="14.42578125" bestFit="1" customWidth="1"/>
  </cols>
  <sheetData>
    <row r="2" spans="1:20" x14ac:dyDescent="0.2">
      <c r="C2" s="29">
        <f>O3</f>
        <v>42044</v>
      </c>
      <c r="O2" s="2">
        <v>0</v>
      </c>
      <c r="P2" s="2">
        <v>0</v>
      </c>
      <c r="Q2" s="2">
        <v>-1</v>
      </c>
      <c r="R2" s="2">
        <v>-1</v>
      </c>
      <c r="S2" s="2">
        <v>-1</v>
      </c>
      <c r="T2" s="2">
        <v>-1</v>
      </c>
    </row>
    <row r="3" spans="1:20" x14ac:dyDescent="0.2">
      <c r="A3" s="4" t="s">
        <v>226</v>
      </c>
      <c r="B3" s="4" t="s">
        <v>227</v>
      </c>
      <c r="C3" s="4" t="s">
        <v>102</v>
      </c>
      <c r="D3" s="4" t="s">
        <v>103</v>
      </c>
      <c r="E3" s="5" t="s">
        <v>104</v>
      </c>
      <c r="F3" s="5" t="s">
        <v>270</v>
      </c>
      <c r="G3" s="5" t="s">
        <v>105</v>
      </c>
      <c r="H3" s="5" t="s">
        <v>106</v>
      </c>
      <c r="I3" s="5" t="s">
        <v>107</v>
      </c>
      <c r="J3" s="5" t="s">
        <v>148</v>
      </c>
      <c r="K3" s="10" t="s">
        <v>149</v>
      </c>
      <c r="L3" s="10" t="s">
        <v>150</v>
      </c>
      <c r="M3" s="10" t="s">
        <v>151</v>
      </c>
      <c r="N3" s="10" t="s">
        <v>152</v>
      </c>
      <c r="O3" s="19">
        <f>WORKDAY([1]!BlpToday(),-1+O2)</f>
        <v>42044</v>
      </c>
      <c r="P3" s="19">
        <f>WORKDAY(EDATE(O3,-1),P2)</f>
        <v>42013</v>
      </c>
      <c r="Q3" s="19">
        <f>WORKDAY(DATE(YEAR(C2),MONTH(C2),1)-1,Q2)</f>
        <v>42034</v>
      </c>
      <c r="R3" s="19">
        <f>WORKDAY(EDATE(O3,-3),R2)</f>
        <v>41950</v>
      </c>
      <c r="S3" s="19">
        <f>WORKDAY(EDATE(O3,-3),S2)</f>
        <v>41950</v>
      </c>
      <c r="T3" s="19">
        <f>WORKDAY(EDATE(O3,-12),T2)</f>
        <v>41677</v>
      </c>
    </row>
    <row r="4" spans="1:20" x14ac:dyDescent="0.2">
      <c r="A4" s="14" t="s">
        <v>223</v>
      </c>
      <c r="B4" s="14" t="s">
        <v>228</v>
      </c>
      <c r="C4" s="14" t="s">
        <v>176</v>
      </c>
      <c r="D4" t="str">
        <f>[2]!blp(C4,D$3)</f>
        <v>Value L/S SectorNeutral</v>
      </c>
      <c r="E4" s="3">
        <f t="shared" ref="E4:F25" si="0">$O4/P4-1</f>
        <v>-7.4328938383148024E-3</v>
      </c>
      <c r="F4" s="3">
        <f t="shared" si="0"/>
        <v>6.096586976199303E-3</v>
      </c>
      <c r="G4" s="3">
        <f t="shared" ref="G4:G25" si="1">$O4/R4-1</f>
        <v>-1.7053927518640544E-2</v>
      </c>
      <c r="H4" s="3">
        <f t="shared" ref="H4:H25" si="2">$O4/S4-1</f>
        <v>-1.7053927518640544E-2</v>
      </c>
      <c r="I4" s="3">
        <f t="shared" ref="I4:I25" si="3">$O4/T4-1</f>
        <v>5.4573698212192934E-2</v>
      </c>
      <c r="J4" s="3">
        <f t="shared" ref="J4:J25" si="4">$P4/T4-1</f>
        <v>6.2470931854966105E-2</v>
      </c>
      <c r="K4" s="9">
        <f>E4/J4</f>
        <v>-0.11898163862148195</v>
      </c>
      <c r="L4" s="24">
        <f>(E4-AVERAGE($E$4:$E$10))/STDEV($E$4:$E$10)</f>
        <v>-0.34587267137291605</v>
      </c>
      <c r="M4" s="24">
        <f>(J4-AVERAGE($J$4:$J$10))/STDEV($J$4:$J$10)</f>
        <v>1.1318861412139649</v>
      </c>
      <c r="N4" s="24">
        <f>L4-M4</f>
        <v>-1.477758812586881</v>
      </c>
      <c r="O4">
        <f>_xll.BDH($C4,"Px_Last",O$3,O$3)</f>
        <v>113.373</v>
      </c>
      <c r="P4">
        <f>_xll.BDH($C4,"Px_Last",P$3,P$3,"Fill=P","Per=cd")</f>
        <v>114.22199999999999</v>
      </c>
      <c r="Q4">
        <f>_xll.BDH($C4,"Px_Last",Q$3,Q$3,"Fill=P","Per=cd")</f>
        <v>112.68600000000001</v>
      </c>
      <c r="R4">
        <f>_xll.BDH($C4,"Px_Last",R$3,R$3)</f>
        <v>115.34</v>
      </c>
      <c r="S4">
        <f>_xll.BDH($C4,"Px_Last",S$3,S$3)</f>
        <v>115.34</v>
      </c>
      <c r="T4">
        <f>_xll.BDH($C4,"Px_Last",T$3,T$3)</f>
        <v>107.506</v>
      </c>
    </row>
    <row r="5" spans="1:20" x14ac:dyDescent="0.2">
      <c r="A5" s="14" t="s">
        <v>223</v>
      </c>
      <c r="B5" s="14" t="s">
        <v>228</v>
      </c>
      <c r="C5" s="14" t="s">
        <v>177</v>
      </c>
      <c r="D5" t="str">
        <f>[2]!blp(C5,D$3)</f>
        <v>Gearing L/S SectorNeutr</v>
      </c>
      <c r="E5" s="3">
        <f t="shared" si="0"/>
        <v>1.0547614516242199E-2</v>
      </c>
      <c r="F5" s="3">
        <f t="shared" si="0"/>
        <v>-1.3462414127616285E-3</v>
      </c>
      <c r="G5" s="3">
        <f t="shared" si="1"/>
        <v>7.9226319522842648E-3</v>
      </c>
      <c r="H5" s="3">
        <f t="shared" si="2"/>
        <v>7.9226319522842648E-3</v>
      </c>
      <c r="I5" s="3">
        <f t="shared" si="3"/>
        <v>2.0710448304818829E-2</v>
      </c>
      <c r="J5" s="3">
        <f t="shared" si="4"/>
        <v>1.0056758971660917E-2</v>
      </c>
      <c r="K5" s="9">
        <f>E5/J5</f>
        <v>1.0488085223046977</v>
      </c>
      <c r="L5" s="24">
        <f t="shared" ref="L5:L10" si="5">(E5-AVERAGE($E$4:$E$10))/STDEV($E$4:$E$10)</f>
        <v>1.531539177548624</v>
      </c>
      <c r="M5" s="24">
        <f t="shared" ref="M5:M10" si="6">(J5-AVERAGE($J$4:$J$10))/STDEV($J$4:$J$10)</f>
        <v>1.3545272768305534E-2</v>
      </c>
      <c r="N5" s="24">
        <f t="shared" ref="N5:N24" si="7">L5-M5</f>
        <v>1.5179939047803184</v>
      </c>
      <c r="O5">
        <f>_xll.BDH($C5,"Px_Last",O$3,O$3)</f>
        <v>100.886</v>
      </c>
      <c r="P5">
        <f>_xll.BDH($C5,"Px_Last",P$3,P$3,"Fill=P","Per=cd")</f>
        <v>99.832999999999998</v>
      </c>
      <c r="Q5">
        <f>_xll.BDH($C5,"Px_Last",Q$3,Q$3,"Fill=P","Per=cd")</f>
        <v>101.02200000000001</v>
      </c>
      <c r="R5">
        <f>_xll.BDH($C5,"Px_Last",R$3,R$3)</f>
        <v>100.093</v>
      </c>
      <c r="S5">
        <f>_xll.BDH($C5,"Px_Last",S$3,S$3)</f>
        <v>100.093</v>
      </c>
      <c r="T5">
        <f>_xll.BDH($C5,"Px_Last",T$3,T$3)</f>
        <v>98.838999999999999</v>
      </c>
    </row>
    <row r="6" spans="1:20" x14ac:dyDescent="0.2">
      <c r="A6" s="14" t="s">
        <v>223</v>
      </c>
      <c r="B6" s="14" t="s">
        <v>228</v>
      </c>
      <c r="C6" s="14" t="s">
        <v>178</v>
      </c>
      <c r="D6" t="str">
        <f>[2]!blp(C6,D$3)</f>
        <v>Profitblty L/S SectorNeu</v>
      </c>
      <c r="E6" s="3">
        <f t="shared" si="0"/>
        <v>-8.4372458660884053E-3</v>
      </c>
      <c r="F6" s="3">
        <f t="shared" si="0"/>
        <v>-4.7050020407236604E-3</v>
      </c>
      <c r="G6" s="3">
        <f t="shared" si="1"/>
        <v>-3.41611724114399E-4</v>
      </c>
      <c r="H6" s="3">
        <f t="shared" si="2"/>
        <v>-3.41611724114399E-4</v>
      </c>
      <c r="I6" s="3">
        <f t="shared" si="3"/>
        <v>2.6195819890587835E-2</v>
      </c>
      <c r="J6" s="3">
        <f t="shared" si="4"/>
        <v>3.4927759854116891E-2</v>
      </c>
      <c r="K6" s="9">
        <f>E6/J6</f>
        <v>-0.24156275413391329</v>
      </c>
      <c r="L6" s="24">
        <f t="shared" si="5"/>
        <v>-0.45074080748168488</v>
      </c>
      <c r="M6" s="24">
        <f t="shared" si="6"/>
        <v>0.54420816785823056</v>
      </c>
      <c r="N6" s="24">
        <f t="shared" si="7"/>
        <v>-0.99494897533991544</v>
      </c>
      <c r="O6">
        <f>_xll.BDH($C6,"Px_Last",O$3,O$3)</f>
        <v>87.789000000000001</v>
      </c>
      <c r="P6">
        <f>_xll.BDH($C6,"Px_Last",P$3,P$3,"Fill=P","Per=cd")</f>
        <v>88.536000000000001</v>
      </c>
      <c r="Q6">
        <f>_xll.BDH($C6,"Px_Last",Q$3,Q$3,"Fill=P","Per=cd")</f>
        <v>88.203999999999994</v>
      </c>
      <c r="R6">
        <f>_xll.BDH($C6,"Px_Last",R$3,R$3)</f>
        <v>87.819000000000003</v>
      </c>
      <c r="S6">
        <f>_xll.BDH($C6,"Px_Last",S$3,S$3)</f>
        <v>87.819000000000003</v>
      </c>
      <c r="T6">
        <f>_xll.BDH($C6,"Px_Last",T$3,T$3)</f>
        <v>85.548000000000002</v>
      </c>
    </row>
    <row r="7" spans="1:20" x14ac:dyDescent="0.2">
      <c r="A7" s="14" t="s">
        <v>223</v>
      </c>
      <c r="B7" s="14" t="s">
        <v>228</v>
      </c>
      <c r="C7" s="14" t="s">
        <v>179</v>
      </c>
      <c r="D7" t="str">
        <f>[2]!blp(C7,D$3)</f>
        <v>Risk L/S SectorNeutral</v>
      </c>
      <c r="E7" s="3">
        <f t="shared" si="0"/>
        <v>5.7469150559978921E-3</v>
      </c>
      <c r="F7" s="3">
        <f t="shared" si="0"/>
        <v>4.3155294787391441E-3</v>
      </c>
      <c r="G7" s="3">
        <f t="shared" si="1"/>
        <v>-2.030525052397758E-2</v>
      </c>
      <c r="H7" s="3">
        <f t="shared" si="2"/>
        <v>-2.030525052397758E-2</v>
      </c>
      <c r="I7" s="3">
        <f t="shared" si="3"/>
        <v>-2.5194731119547953E-2</v>
      </c>
      <c r="J7" s="3">
        <f t="shared" si="4"/>
        <v>-3.0764843234764583E-2</v>
      </c>
      <c r="K7" s="9">
        <f t="shared" ref="K7:K24" si="8">E7/J7</f>
        <v>-0.18680137623792017</v>
      </c>
      <c r="L7" s="24">
        <f t="shared" si="5"/>
        <v>1.0302802658399532</v>
      </c>
      <c r="M7" s="24">
        <f t="shared" si="6"/>
        <v>-0.85744941343074421</v>
      </c>
      <c r="N7" s="24">
        <f t="shared" si="7"/>
        <v>1.8877296792706975</v>
      </c>
      <c r="O7">
        <f>_xll.BDH($C7,"Px_Last",O$3,O$3)</f>
        <v>109.379</v>
      </c>
      <c r="P7">
        <f>_xll.BDH($C7,"Px_Last",P$3,P$3,"Fill=P","Per=cd")</f>
        <v>108.754</v>
      </c>
      <c r="Q7">
        <f>_xll.BDH($C7,"Px_Last",Q$3,Q$3,"Fill=P","Per=cd")</f>
        <v>108.90900000000001</v>
      </c>
      <c r="R7">
        <f>_xll.BDH($C7,"Px_Last",R$3,R$3)</f>
        <v>111.646</v>
      </c>
      <c r="S7">
        <f>_xll.BDH($C7,"Px_Last",S$3,S$3)</f>
        <v>111.646</v>
      </c>
      <c r="T7">
        <f>_xll.BDH($C7,"Px_Last",T$3,T$3)</f>
        <v>112.206</v>
      </c>
    </row>
    <row r="8" spans="1:20" x14ac:dyDescent="0.2">
      <c r="A8" s="14" t="s">
        <v>223</v>
      </c>
      <c r="B8" s="14" t="s">
        <v>228</v>
      </c>
      <c r="C8" s="14" t="s">
        <v>180</v>
      </c>
      <c r="D8" t="str">
        <f>[2]!blp(C8,D$3)</f>
        <v>Growth L/S SectorNeutral</v>
      </c>
      <c r="E8" s="3">
        <f t="shared" si="0"/>
        <v>-5.9440799250131127E-3</v>
      </c>
      <c r="F8" s="3">
        <f t="shared" si="0"/>
        <v>-1.1975095437193217E-2</v>
      </c>
      <c r="G8" s="3">
        <f t="shared" si="1"/>
        <v>-1.2177113388009198E-2</v>
      </c>
      <c r="H8" s="3">
        <f t="shared" si="2"/>
        <v>-1.2177113388009198E-2</v>
      </c>
      <c r="I8" s="3">
        <f t="shared" si="3"/>
        <v>-6.9138630500636955E-2</v>
      </c>
      <c r="J8" s="3">
        <f t="shared" si="4"/>
        <v>-6.357243018165093E-2</v>
      </c>
      <c r="K8" s="9">
        <f t="shared" si="8"/>
        <v>9.3500907673791697E-2</v>
      </c>
      <c r="L8" s="24">
        <f t="shared" si="5"/>
        <v>-0.19042006533113856</v>
      </c>
      <c r="M8" s="24">
        <f t="shared" si="6"/>
        <v>-1.557452165729708</v>
      </c>
      <c r="N8" s="24">
        <f t="shared" si="7"/>
        <v>1.3670321003985695</v>
      </c>
      <c r="O8">
        <f>_xll.BDH($C8,"Px_Last",O$3,O$3)</f>
        <v>86.962000000000003</v>
      </c>
      <c r="P8">
        <f>_xll.BDH($C8,"Px_Last",P$3,P$3,"Fill=P","Per=cd")</f>
        <v>87.481999999999999</v>
      </c>
      <c r="Q8">
        <f>_xll.BDH($C8,"Px_Last",Q$3,Q$3,"Fill=P","Per=cd")</f>
        <v>88.016000000000005</v>
      </c>
      <c r="R8">
        <f>_xll.BDH($C8,"Px_Last",R$3,R$3)</f>
        <v>88.034000000000006</v>
      </c>
      <c r="S8">
        <f>_xll.BDH($C8,"Px_Last",S$3,S$3)</f>
        <v>88.034000000000006</v>
      </c>
      <c r="T8">
        <f>_xll.BDH($C8,"Px_Last",T$3,T$3)</f>
        <v>93.421000000000006</v>
      </c>
    </row>
    <row r="9" spans="1:20" x14ac:dyDescent="0.2">
      <c r="A9" s="14" t="s">
        <v>223</v>
      </c>
      <c r="B9" s="14" t="s">
        <v>228</v>
      </c>
      <c r="C9" s="14" t="s">
        <v>181</v>
      </c>
      <c r="D9" t="str">
        <f>[2]!blp(C9,D$3)</f>
        <v>Size L/S SectorNeutral</v>
      </c>
      <c r="E9" s="3">
        <f t="shared" si="0"/>
        <v>-4.9100507406080185E-3</v>
      </c>
      <c r="F9" s="3">
        <f t="shared" si="0"/>
        <v>-7.7883848811299838E-3</v>
      </c>
      <c r="G9" s="3">
        <f t="shared" si="1"/>
        <v>-1.6842382442601278E-2</v>
      </c>
      <c r="H9" s="3">
        <f t="shared" si="2"/>
        <v>-1.6842382442601278E-2</v>
      </c>
      <c r="I9" s="3">
        <f t="shared" si="3"/>
        <v>5.4332738880067177E-2</v>
      </c>
      <c r="J9" s="3">
        <f t="shared" si="4"/>
        <v>5.9535110031778915E-2</v>
      </c>
      <c r="K9" s="9">
        <f t="shared" si="8"/>
        <v>-8.2473195027053955E-2</v>
      </c>
      <c r="L9" s="24">
        <f t="shared" si="5"/>
        <v>-8.2453226760593093E-2</v>
      </c>
      <c r="M9" s="24">
        <f t="shared" si="6"/>
        <v>1.0692456501648226</v>
      </c>
      <c r="N9" s="24">
        <f t="shared" si="7"/>
        <v>-1.1516988769254157</v>
      </c>
      <c r="O9">
        <f>_xll.BDH($C9,"Px_Last",O$3,O$3)</f>
        <v>97.075999999999993</v>
      </c>
      <c r="P9">
        <f>_xll.BDH($C9,"Px_Last",P$3,P$3,"Fill=P","Per=cd")</f>
        <v>97.555000000000007</v>
      </c>
      <c r="Q9">
        <f>_xll.BDH($C9,"Px_Last",Q$3,Q$3,"Fill=P","Per=cd")</f>
        <v>97.837999999999994</v>
      </c>
      <c r="R9">
        <f>_xll.BDH($C9,"Px_Last",R$3,R$3)</f>
        <v>98.739000000000004</v>
      </c>
      <c r="S9">
        <f>_xll.BDH($C9,"Px_Last",S$3,S$3)</f>
        <v>98.739000000000004</v>
      </c>
      <c r="T9">
        <f>_xll.BDH($C9,"Px_Last",T$3,T$3)</f>
        <v>92.073400000000007</v>
      </c>
    </row>
    <row r="10" spans="1:20" x14ac:dyDescent="0.2">
      <c r="A10" s="15" t="s">
        <v>223</v>
      </c>
      <c r="B10" s="15" t="s">
        <v>228</v>
      </c>
      <c r="C10" s="15" t="s">
        <v>182</v>
      </c>
      <c r="D10" s="16" t="str">
        <f>[2]!blp(C10,D$3)</f>
        <v>Momentum L/S SectorNeutr</v>
      </c>
      <c r="E10" s="17">
        <f t="shared" si="0"/>
        <v>-1.8412868018851669E-2</v>
      </c>
      <c r="F10" s="17">
        <f t="shared" si="0"/>
        <v>-1.4237262153409813E-2</v>
      </c>
      <c r="G10" s="17">
        <f t="shared" si="1"/>
        <v>3.8999858622988048E-2</v>
      </c>
      <c r="H10" s="17">
        <f t="shared" si="2"/>
        <v>3.8999858622988048E-2</v>
      </c>
      <c r="I10" s="17">
        <f t="shared" si="3"/>
        <v>-2.498933901918976E-2</v>
      </c>
      <c r="J10" s="17">
        <f t="shared" si="4"/>
        <v>-6.6998341625208457E-3</v>
      </c>
      <c r="K10" s="18">
        <f t="shared" si="8"/>
        <v>2.7482572810315258</v>
      </c>
      <c r="L10" s="23">
        <f t="shared" si="5"/>
        <v>-1.4923326724422445</v>
      </c>
      <c r="M10" s="23">
        <f t="shared" si="6"/>
        <v>-0.34398365284487126</v>
      </c>
      <c r="N10" s="23">
        <f t="shared" si="7"/>
        <v>-1.1483490195973733</v>
      </c>
      <c r="O10" s="16">
        <f>_xll.BDH($C10,"Px_Last",O$3,O$3)</f>
        <v>102.88800000000001</v>
      </c>
      <c r="P10" s="16">
        <f>_xll.BDH($C10,"Px_Last",P$3,P$3,"Fill=P","Per=cd")</f>
        <v>104.818</v>
      </c>
      <c r="Q10" s="16">
        <f>_xll.BDH($C10,"Px_Last",Q$3,Q$3,"Fill=P","Per=cd")</f>
        <v>104.374</v>
      </c>
      <c r="R10" s="16">
        <f>_xll.BDH($C10,"Px_Last",R$3,R$3)</f>
        <v>99.025999999999996</v>
      </c>
      <c r="S10" s="16">
        <f>_xll.BDH($C10,"Px_Last",S$3,S$3)</f>
        <v>99.025999999999996</v>
      </c>
      <c r="T10" s="16">
        <f>_xll.BDH($C10,"Px_Last",T$3,T$3)</f>
        <v>105.52500000000001</v>
      </c>
    </row>
    <row r="11" spans="1:20" x14ac:dyDescent="0.2">
      <c r="A11" t="s">
        <v>223</v>
      </c>
      <c r="B11" t="s">
        <v>229</v>
      </c>
      <c r="C11" t="s">
        <v>159</v>
      </c>
      <c r="D11" t="str">
        <f>[2]!blp(C11,D$3)</f>
        <v>NMRAVALL</v>
      </c>
      <c r="E11" s="3">
        <f t="shared" si="0"/>
        <v>9.6372216487243811E-2</v>
      </c>
      <c r="F11" s="3">
        <f t="shared" si="0"/>
        <v>2.0241526005214672E-2</v>
      </c>
      <c r="G11" s="3">
        <f t="shared" si="1"/>
        <v>7.6060211318569992E-2</v>
      </c>
      <c r="H11" s="3">
        <f t="shared" si="2"/>
        <v>7.6060211318569992E-2</v>
      </c>
      <c r="I11" s="3">
        <f t="shared" si="3"/>
        <v>0.1060775124600164</v>
      </c>
      <c r="J11" s="3">
        <f t="shared" si="4"/>
        <v>8.8521907312355541E-3</v>
      </c>
      <c r="K11" s="9">
        <f t="shared" si="8"/>
        <v>10.886821060823726</v>
      </c>
      <c r="L11" s="24">
        <f>(E11-AVERAGE($E$11:$E$24))/STDEV($E$11:$E$24)</f>
        <v>0.72616823507919992</v>
      </c>
      <c r="M11" s="24">
        <f>(J11-AVERAGE($J$11:$J$24))/STDEV($J$11:$J$24)</f>
        <v>-0.68854775482140429</v>
      </c>
      <c r="N11" s="24">
        <f t="shared" si="7"/>
        <v>1.4147159899006043</v>
      </c>
      <c r="O11">
        <f>_xll.BDH($C11,"Px_Last",O$3,O$3)</f>
        <v>148.69</v>
      </c>
      <c r="P11">
        <f>_xll.BDH($C11,"Px_Last",P$3,P$3,"Fill=P","Per=cd")</f>
        <v>135.62</v>
      </c>
      <c r="Q11">
        <f>_xll.BDH($C11,"Px_Last",Q$3,Q$3,"Fill=P","Per=cd")</f>
        <v>145.74</v>
      </c>
      <c r="R11">
        <f>_xll.BDH($C11,"Px_Last",R$3,R$3)</f>
        <v>138.18</v>
      </c>
      <c r="S11">
        <f>_xll.BDH($C11,"Px_Last",S$3,S$3)</f>
        <v>138.18</v>
      </c>
      <c r="T11">
        <f>_xll.BDH($C11,"Px_Last",T$3,T$3)</f>
        <v>134.43</v>
      </c>
    </row>
    <row r="12" spans="1:20" x14ac:dyDescent="0.2">
      <c r="A12" t="s">
        <v>223</v>
      </c>
      <c r="B12" t="s">
        <v>229</v>
      </c>
      <c r="C12" t="s">
        <v>160</v>
      </c>
      <c r="D12" t="str">
        <f>[2]!blp(C12,D$3)</f>
        <v>NMRAVALS</v>
      </c>
      <c r="E12" s="3">
        <f t="shared" si="0"/>
        <v>8.223142557756602E-2</v>
      </c>
      <c r="F12" s="3">
        <f t="shared" si="0"/>
        <v>-6.4507210984665608E-4</v>
      </c>
      <c r="G12" s="3">
        <f t="shared" si="1"/>
        <v>0.1362040966001361</v>
      </c>
      <c r="H12" s="3">
        <f t="shared" si="2"/>
        <v>0.1362040966001361</v>
      </c>
      <c r="I12" s="3">
        <f t="shared" si="3"/>
        <v>0.17830173303634478</v>
      </c>
      <c r="J12" s="3">
        <f t="shared" si="4"/>
        <v>8.8770576411147939E-2</v>
      </c>
      <c r="K12" s="9">
        <f t="shared" si="8"/>
        <v>0.92633650587898264</v>
      </c>
      <c r="L12" s="24">
        <f t="shared" ref="L12:L24" si="9">(E12-AVERAGE($E$11:$E$24))/STDEV($E$11:$E$24)</f>
        <v>-0.94097557007335353</v>
      </c>
      <c r="M12" s="24">
        <f t="shared" ref="M12:M24" si="10">(J12-AVERAGE($J$11:$J$24))/STDEV($J$11:$J$24)</f>
        <v>1.1990611051302187</v>
      </c>
      <c r="N12" s="24">
        <f t="shared" si="7"/>
        <v>-2.1400366752035724</v>
      </c>
      <c r="O12">
        <f>_xll.BDH($C12,"Px_Last",O$3,O$3)</f>
        <v>216.89</v>
      </c>
      <c r="P12">
        <f>_xll.BDH($C12,"Px_Last",P$3,P$3,"Fill=P","Per=cd")</f>
        <v>200.41</v>
      </c>
      <c r="Q12">
        <f>_xll.BDH($C12,"Px_Last",Q$3,Q$3,"Fill=P","Per=cd")</f>
        <v>217.03</v>
      </c>
      <c r="R12">
        <f>_xll.BDH($C12,"Px_Last",R$3,R$3)</f>
        <v>190.89</v>
      </c>
      <c r="S12">
        <f>_xll.BDH($C12,"Px_Last",S$3,S$3)</f>
        <v>190.89</v>
      </c>
      <c r="T12">
        <f>_xll.BDH($C12,"Px_Last",T$3,T$3)</f>
        <v>184.07</v>
      </c>
    </row>
    <row r="13" spans="1:20" x14ac:dyDescent="0.2">
      <c r="A13" t="s">
        <v>223</v>
      </c>
      <c r="B13" t="s">
        <v>229</v>
      </c>
      <c r="C13" t="s">
        <v>183</v>
      </c>
      <c r="D13" t="str">
        <f>[2]!blp(C13,D$3)</f>
        <v>NMRAPREL</v>
      </c>
      <c r="E13" s="3">
        <f t="shared" si="0"/>
        <v>0.10215322984476716</v>
      </c>
      <c r="F13" s="3">
        <f t="shared" si="0"/>
        <v>2.2905324658079929E-2</v>
      </c>
      <c r="G13" s="3">
        <f t="shared" si="1"/>
        <v>7.6058108674395664E-2</v>
      </c>
      <c r="H13" s="3">
        <f t="shared" si="2"/>
        <v>7.6058108674395664E-2</v>
      </c>
      <c r="I13" s="3">
        <f t="shared" si="3"/>
        <v>8.6760245468011421E-2</v>
      </c>
      <c r="J13" s="3">
        <f t="shared" si="4"/>
        <v>-1.396628341680195E-2</v>
      </c>
      <c r="K13" s="9">
        <f t="shared" si="8"/>
        <v>-7.3142744419659333</v>
      </c>
      <c r="L13" s="24">
        <f t="shared" si="9"/>
        <v>1.4077270437808564</v>
      </c>
      <c r="M13" s="24">
        <f t="shared" si="10"/>
        <v>-1.2275020092895217</v>
      </c>
      <c r="N13" s="24">
        <f t="shared" si="7"/>
        <v>2.6352290530703781</v>
      </c>
      <c r="O13">
        <f>_xll.BDH($C13,"Px_Last",O$3,O$3)</f>
        <v>154.07</v>
      </c>
      <c r="P13">
        <f>_xll.BDH($C13,"Px_Last",P$3,P$3,"Fill=P","Per=cd")</f>
        <v>139.79</v>
      </c>
      <c r="Q13">
        <f>_xll.BDH($C13,"Px_Last",Q$3,Q$3,"Fill=P","Per=cd")</f>
        <v>150.62</v>
      </c>
      <c r="R13">
        <f>_xll.BDH($C13,"Px_Last",R$3,R$3)</f>
        <v>143.18</v>
      </c>
      <c r="S13">
        <f>_xll.BDH($C13,"Px_Last",S$3,S$3)</f>
        <v>143.18</v>
      </c>
      <c r="T13">
        <f>_xll.BDH($C13,"Px_Last",T$3,T$3)</f>
        <v>141.77000000000001</v>
      </c>
    </row>
    <row r="14" spans="1:20" x14ac:dyDescent="0.2">
      <c r="A14" t="s">
        <v>223</v>
      </c>
      <c r="B14" t="s">
        <v>229</v>
      </c>
      <c r="C14" t="s">
        <v>184</v>
      </c>
      <c r="D14" t="str">
        <f>[2]!blp(C14,D$3)</f>
        <v>NMRAPRES</v>
      </c>
      <c r="E14" s="3">
        <f t="shared" si="0"/>
        <v>8.9836337760910823E-2</v>
      </c>
      <c r="F14" s="3">
        <f t="shared" si="0"/>
        <v>-7.6115913662810897E-4</v>
      </c>
      <c r="G14" s="3">
        <f t="shared" si="1"/>
        <v>0.14325702911171945</v>
      </c>
      <c r="H14" s="3">
        <f t="shared" si="2"/>
        <v>0.14325702911171945</v>
      </c>
      <c r="I14" s="3">
        <f t="shared" si="3"/>
        <v>0.16855289928789419</v>
      </c>
      <c r="J14" s="3">
        <f t="shared" si="4"/>
        <v>7.2227873855544189E-2</v>
      </c>
      <c r="K14" s="9">
        <f t="shared" si="8"/>
        <v>1.2437904228024705</v>
      </c>
      <c r="L14" s="24">
        <f t="shared" si="9"/>
        <v>-4.4386240935089874E-2</v>
      </c>
      <c r="M14" s="24">
        <f t="shared" si="10"/>
        <v>0.80833559627711959</v>
      </c>
      <c r="N14" s="24">
        <f t="shared" si="7"/>
        <v>-0.85272183721220951</v>
      </c>
      <c r="O14">
        <f>_xll.BDH($C14,"Px_Last",O$3,O$3)</f>
        <v>183.79</v>
      </c>
      <c r="P14">
        <f>_xll.BDH($C14,"Px_Last",P$3,P$3,"Fill=P","Per=cd")</f>
        <v>168.64</v>
      </c>
      <c r="Q14">
        <f>_xll.BDH($C14,"Px_Last",Q$3,Q$3,"Fill=P","Per=cd")</f>
        <v>183.93</v>
      </c>
      <c r="R14">
        <f>_xll.BDH($C14,"Px_Last",R$3,R$3)</f>
        <v>160.76</v>
      </c>
      <c r="S14">
        <f>_xll.BDH($C14,"Px_Last",S$3,S$3)</f>
        <v>160.76</v>
      </c>
      <c r="T14">
        <f>_xll.BDH($C14,"Px_Last",T$3,T$3)</f>
        <v>157.28</v>
      </c>
    </row>
    <row r="15" spans="1:20" x14ac:dyDescent="0.2">
      <c r="A15" t="s">
        <v>223</v>
      </c>
      <c r="B15" t="s">
        <v>229</v>
      </c>
      <c r="C15" t="s">
        <v>185</v>
      </c>
      <c r="D15" t="str">
        <f>[2]!blp(C15,D$3)</f>
        <v>NMRAPB_L</v>
      </c>
      <c r="E15" s="3">
        <f t="shared" si="0"/>
        <v>8.700080017458367E-2</v>
      </c>
      <c r="F15" s="3">
        <f t="shared" si="0"/>
        <v>1.7291851044999751E-2</v>
      </c>
      <c r="G15" s="3">
        <f t="shared" si="1"/>
        <v>7.526804346261784E-2</v>
      </c>
      <c r="H15" s="3">
        <f t="shared" si="2"/>
        <v>7.526804346261784E-2</v>
      </c>
      <c r="I15" s="3">
        <f t="shared" si="3"/>
        <v>7.7205882352941124E-2</v>
      </c>
      <c r="J15" s="3">
        <f t="shared" si="4"/>
        <v>-9.0109573241060614E-3</v>
      </c>
      <c r="K15" s="9">
        <f t="shared" si="8"/>
        <v>-9.655000800174653</v>
      </c>
      <c r="L15" s="24">
        <f t="shared" si="9"/>
        <v>-0.37868500481026057</v>
      </c>
      <c r="M15" s="24">
        <f t="shared" si="10"/>
        <v>-1.1104611386945431</v>
      </c>
      <c r="N15" s="24">
        <f t="shared" si="7"/>
        <v>0.73177613388428253</v>
      </c>
      <c r="O15">
        <f>_xll.BDH($C15,"Px_Last",O$3,O$3)</f>
        <v>149.43</v>
      </c>
      <c r="P15">
        <f>_xll.BDH($C15,"Px_Last",P$3,P$3,"Fill=P","Per=cd")</f>
        <v>137.47</v>
      </c>
      <c r="Q15">
        <f>_xll.BDH($C15,"Px_Last",Q$3,Q$3,"Fill=P","Per=cd")</f>
        <v>146.88999999999999</v>
      </c>
      <c r="R15">
        <f>_xll.BDH($C15,"Px_Last",R$3,R$3)</f>
        <v>138.97</v>
      </c>
      <c r="S15">
        <f>_xll.BDH($C15,"Px_Last",S$3,S$3)</f>
        <v>138.97</v>
      </c>
      <c r="T15">
        <f>_xll.BDH($C15,"Px_Last",T$3,T$3)</f>
        <v>138.72</v>
      </c>
    </row>
    <row r="16" spans="1:20" x14ac:dyDescent="0.2">
      <c r="A16" t="s">
        <v>223</v>
      </c>
      <c r="B16" t="s">
        <v>229</v>
      </c>
      <c r="C16" t="s">
        <v>186</v>
      </c>
      <c r="D16" t="str">
        <f>[2]!blp(C16,D$3)</f>
        <v>NMRAPB_S</v>
      </c>
      <c r="E16" s="3">
        <f t="shared" si="0"/>
        <v>8.1027373441303618E-2</v>
      </c>
      <c r="F16" s="3">
        <f t="shared" si="0"/>
        <v>-2.2925263640531934E-3</v>
      </c>
      <c r="G16" s="3">
        <f t="shared" si="1"/>
        <v>0.1326254424318134</v>
      </c>
      <c r="H16" s="3">
        <f t="shared" si="2"/>
        <v>0.1326254424318134</v>
      </c>
      <c r="I16" s="3">
        <f t="shared" si="3"/>
        <v>0.20915759057568351</v>
      </c>
      <c r="J16" s="3">
        <f t="shared" si="4"/>
        <v>0.1185263391864857</v>
      </c>
      <c r="K16" s="9">
        <f t="shared" si="8"/>
        <v>0.68362335323474088</v>
      </c>
      <c r="L16" s="24">
        <f t="shared" si="9"/>
        <v>-1.0829285961008277</v>
      </c>
      <c r="M16" s="24">
        <f t="shared" si="10"/>
        <v>1.9018686127080895</v>
      </c>
      <c r="N16" s="24">
        <f t="shared" si="7"/>
        <v>-2.9847972088089172</v>
      </c>
      <c r="O16">
        <f>_xll.BDH($C16,"Px_Last",O$3,O$3)</f>
        <v>217.6</v>
      </c>
      <c r="P16">
        <f>_xll.BDH($C16,"Px_Last",P$3,P$3,"Fill=P","Per=cd")</f>
        <v>201.29</v>
      </c>
      <c r="Q16">
        <f>_xll.BDH($C16,"Px_Last",Q$3,Q$3,"Fill=P","Per=cd")</f>
        <v>218.1</v>
      </c>
      <c r="R16">
        <f>_xll.BDH($C16,"Px_Last",R$3,R$3)</f>
        <v>192.12</v>
      </c>
      <c r="S16">
        <f>_xll.BDH($C16,"Px_Last",S$3,S$3)</f>
        <v>192.12</v>
      </c>
      <c r="T16">
        <f>_xll.BDH($C16,"Px_Last",T$3,T$3)</f>
        <v>179.96</v>
      </c>
    </row>
    <row r="17" spans="1:20" x14ac:dyDescent="0.2">
      <c r="A17" t="s">
        <v>223</v>
      </c>
      <c r="B17" t="s">
        <v>229</v>
      </c>
      <c r="C17" t="s">
        <v>187</v>
      </c>
      <c r="D17" t="str">
        <f>[2]!blp(C17,D$3)</f>
        <v>NMRADVDL</v>
      </c>
      <c r="E17" s="3">
        <f t="shared" si="0"/>
        <v>9.9593495934959364E-2</v>
      </c>
      <c r="F17" s="3">
        <f t="shared" si="0"/>
        <v>1.219596701545278E-2</v>
      </c>
      <c r="G17" s="3">
        <f t="shared" si="1"/>
        <v>8.1359194551376746E-2</v>
      </c>
      <c r="H17" s="3">
        <f t="shared" si="2"/>
        <v>8.1359194551376746E-2</v>
      </c>
      <c r="I17" s="3">
        <f t="shared" si="3"/>
        <v>0.14028103044496487</v>
      </c>
      <c r="J17" s="3">
        <f t="shared" si="4"/>
        <v>3.7002341920374882E-2</v>
      </c>
      <c r="K17" s="9">
        <f t="shared" si="8"/>
        <v>2.6915457445713575</v>
      </c>
      <c r="L17" s="24">
        <f t="shared" si="9"/>
        <v>1.1059444519984973</v>
      </c>
      <c r="M17" s="24">
        <f t="shared" si="10"/>
        <v>-2.3663518965861382E-2</v>
      </c>
      <c r="N17" s="24">
        <f t="shared" si="7"/>
        <v>1.1296079709643587</v>
      </c>
      <c r="O17">
        <f>_xll.BDH($C17,"Px_Last",O$3,O$3)</f>
        <v>146.07</v>
      </c>
      <c r="P17">
        <f>_xll.BDH($C17,"Px_Last",P$3,P$3,"Fill=P","Per=cd")</f>
        <v>132.84</v>
      </c>
      <c r="Q17">
        <f>_xll.BDH($C17,"Px_Last",Q$3,Q$3,"Fill=P","Per=cd")</f>
        <v>144.31</v>
      </c>
      <c r="R17">
        <f>_xll.BDH($C17,"Px_Last",R$3,R$3)</f>
        <v>135.08000000000001</v>
      </c>
      <c r="S17">
        <f>_xll.BDH($C17,"Px_Last",S$3,S$3)</f>
        <v>135.08000000000001</v>
      </c>
      <c r="T17">
        <f>_xll.BDH($C17,"Px_Last",T$3,T$3)</f>
        <v>128.1</v>
      </c>
    </row>
    <row r="18" spans="1:20" x14ac:dyDescent="0.2">
      <c r="A18" t="s">
        <v>223</v>
      </c>
      <c r="B18" t="s">
        <v>229</v>
      </c>
      <c r="C18" t="s">
        <v>188</v>
      </c>
      <c r="D18" t="str">
        <f>[2]!blp(C18,D$3)</f>
        <v>NMRADVDS</v>
      </c>
      <c r="E18" s="3">
        <f t="shared" si="0"/>
        <v>8.2471642539324375E-2</v>
      </c>
      <c r="F18" s="3">
        <f t="shared" si="0"/>
        <v>2.0303979579996412E-3</v>
      </c>
      <c r="G18" s="3">
        <f t="shared" si="1"/>
        <v>0.11223438506117178</v>
      </c>
      <c r="H18" s="3">
        <f t="shared" si="2"/>
        <v>0.11223438506117178</v>
      </c>
      <c r="I18" s="3">
        <f t="shared" si="3"/>
        <v>9.8581695605164388E-2</v>
      </c>
      <c r="J18" s="3">
        <f t="shared" si="4"/>
        <v>1.4882655981682813E-2</v>
      </c>
      <c r="K18" s="9">
        <f t="shared" si="8"/>
        <v>5.5414599813923227</v>
      </c>
      <c r="L18" s="24">
        <f t="shared" si="9"/>
        <v>-0.91265493212276139</v>
      </c>
      <c r="M18" s="24">
        <f t="shared" si="10"/>
        <v>-0.54611295037019525</v>
      </c>
      <c r="N18" s="24">
        <f t="shared" si="7"/>
        <v>-0.36654198175256614</v>
      </c>
      <c r="O18">
        <f>_xll.BDH($C18,"Px_Last",O$3,O$3)</f>
        <v>172.73</v>
      </c>
      <c r="P18">
        <f>_xll.BDH($C18,"Px_Last",P$3,P$3,"Fill=P","Per=cd")</f>
        <v>159.57</v>
      </c>
      <c r="Q18">
        <f>_xll.BDH($C18,"Px_Last",Q$3,Q$3,"Fill=P","Per=cd")</f>
        <v>172.38</v>
      </c>
      <c r="R18">
        <f>_xll.BDH($C18,"Px_Last",R$3,R$3)</f>
        <v>155.30000000000001</v>
      </c>
      <c r="S18">
        <f>_xll.BDH($C18,"Px_Last",S$3,S$3)</f>
        <v>155.30000000000001</v>
      </c>
      <c r="T18">
        <f>_xll.BDH($C18,"Px_Last",T$3,T$3)</f>
        <v>157.22999999999999</v>
      </c>
    </row>
    <row r="19" spans="1:20" x14ac:dyDescent="0.2">
      <c r="A19" t="s">
        <v>223</v>
      </c>
      <c r="B19" t="s">
        <v>229</v>
      </c>
      <c r="C19" t="s">
        <v>189</v>
      </c>
      <c r="D19" t="str">
        <f>[2]!blp(C19,D$3)</f>
        <v>NMRAGRWL</v>
      </c>
      <c r="E19" s="3">
        <f t="shared" si="0"/>
        <v>7.7395577395577231E-2</v>
      </c>
      <c r="F19" s="3">
        <f t="shared" si="0"/>
        <v>-1.1071245515120398E-2</v>
      </c>
      <c r="G19" s="3">
        <f t="shared" si="1"/>
        <v>0.12037628476859652</v>
      </c>
      <c r="H19" s="3">
        <f t="shared" si="2"/>
        <v>0.12037628476859652</v>
      </c>
      <c r="I19" s="3">
        <f t="shared" si="3"/>
        <v>0.13015463917525771</v>
      </c>
      <c r="J19" s="3">
        <f t="shared" si="4"/>
        <v>4.8969072164948502E-2</v>
      </c>
      <c r="K19" s="9">
        <f t="shared" si="8"/>
        <v>1.580499159446523</v>
      </c>
      <c r="L19" s="24">
        <f t="shared" si="9"/>
        <v>-1.5111031103754502</v>
      </c>
      <c r="M19" s="24">
        <f t="shared" si="10"/>
        <v>0.25898115462375887</v>
      </c>
      <c r="N19" s="24">
        <f t="shared" si="7"/>
        <v>-1.770084264999209</v>
      </c>
      <c r="O19">
        <f>_xll.BDH($C19,"Px_Last",O$3,O$3)</f>
        <v>192.94</v>
      </c>
      <c r="P19">
        <f>_xll.BDH($C19,"Px_Last",P$3,P$3,"Fill=P","Per=cd")</f>
        <v>179.08</v>
      </c>
      <c r="Q19">
        <f>_xll.BDH($C19,"Px_Last",Q$3,Q$3,"Fill=P","Per=cd")</f>
        <v>195.1</v>
      </c>
      <c r="R19">
        <f>_xll.BDH($C19,"Px_Last",R$3,R$3)</f>
        <v>172.21</v>
      </c>
      <c r="S19">
        <f>_xll.BDH($C19,"Px_Last",S$3,S$3)</f>
        <v>172.21</v>
      </c>
      <c r="T19">
        <f>_xll.BDH($C19,"Px_Last",T$3,T$3)</f>
        <v>170.72</v>
      </c>
    </row>
    <row r="20" spans="1:20" x14ac:dyDescent="0.2">
      <c r="A20" t="s">
        <v>223</v>
      </c>
      <c r="B20" t="s">
        <v>229</v>
      </c>
      <c r="C20" t="s">
        <v>190</v>
      </c>
      <c r="D20" t="str">
        <f>[2]!blp(C20,D$3)</f>
        <v>NMRAGRWS</v>
      </c>
      <c r="E20" s="3">
        <f t="shared" si="0"/>
        <v>0.10046987285793252</v>
      </c>
      <c r="F20" s="3">
        <f t="shared" si="0"/>
        <v>1.1688476686571025E-2</v>
      </c>
      <c r="G20" s="3">
        <f t="shared" si="1"/>
        <v>9.374356156857333E-2</v>
      </c>
      <c r="H20" s="3">
        <f t="shared" si="2"/>
        <v>9.374356156857333E-2</v>
      </c>
      <c r="I20" s="3">
        <f t="shared" si="3"/>
        <v>0.17197733460887488</v>
      </c>
      <c r="J20" s="3">
        <f t="shared" si="4"/>
        <v>6.4979027154316027E-2</v>
      </c>
      <c r="K20" s="9">
        <f t="shared" si="8"/>
        <v>1.5461892437898577</v>
      </c>
      <c r="L20" s="24">
        <f t="shared" si="9"/>
        <v>1.2092658551254913</v>
      </c>
      <c r="M20" s="24">
        <f t="shared" si="10"/>
        <v>0.63712358866134744</v>
      </c>
      <c r="N20" s="24">
        <f t="shared" si="7"/>
        <v>0.5721422664641439</v>
      </c>
      <c r="O20">
        <f>_xll.BDH($C20,"Px_Last",O$3,O$3)</f>
        <v>159.26</v>
      </c>
      <c r="P20">
        <f>_xll.BDH($C20,"Px_Last",P$3,P$3,"Fill=P","Per=cd")</f>
        <v>144.72</v>
      </c>
      <c r="Q20">
        <f>_xll.BDH($C20,"Px_Last",Q$3,Q$3,"Fill=P","Per=cd")</f>
        <v>157.41999999999999</v>
      </c>
      <c r="R20">
        <f>_xll.BDH($C20,"Px_Last",R$3,R$3)</f>
        <v>145.61000000000001</v>
      </c>
      <c r="S20">
        <f>_xll.BDH($C20,"Px_Last",S$3,S$3)</f>
        <v>145.61000000000001</v>
      </c>
      <c r="T20">
        <f>_xll.BDH($C20,"Px_Last",T$3,T$3)</f>
        <v>135.88999999999999</v>
      </c>
    </row>
    <row r="21" spans="1:20" x14ac:dyDescent="0.2">
      <c r="A21" t="s">
        <v>223</v>
      </c>
      <c r="B21" t="s">
        <v>229</v>
      </c>
      <c r="C21" t="s">
        <v>191</v>
      </c>
      <c r="D21" t="str">
        <f>[2]!blp(C21,D$3)</f>
        <v>NMRALTGL</v>
      </c>
      <c r="E21" s="3">
        <f t="shared" si="0"/>
        <v>8.8617735872311476E-2</v>
      </c>
      <c r="F21" s="3">
        <f t="shared" si="0"/>
        <v>7.758571510069201E-3</v>
      </c>
      <c r="G21" s="3">
        <f t="shared" si="1"/>
        <v>0.10662156236296449</v>
      </c>
      <c r="H21" s="3">
        <f t="shared" si="2"/>
        <v>0.10662156236296449</v>
      </c>
      <c r="I21" s="3">
        <f t="shared" si="3"/>
        <v>7.2425934919864154E-2</v>
      </c>
      <c r="J21" s="3">
        <f t="shared" si="4"/>
        <v>-1.4873725109276315E-2</v>
      </c>
      <c r="K21" s="9">
        <f t="shared" si="8"/>
        <v>-5.9580054909743589</v>
      </c>
      <c r="L21" s="24">
        <f t="shared" si="9"/>
        <v>-0.18805462571653869</v>
      </c>
      <c r="M21" s="24">
        <f t="shared" si="10"/>
        <v>-1.2489350620724515</v>
      </c>
      <c r="N21" s="24">
        <f t="shared" si="7"/>
        <v>1.0608804363559128</v>
      </c>
      <c r="O21">
        <f>_xll.BDH($C21,"Px_Last",O$3,O$3)</f>
        <v>176.65</v>
      </c>
      <c r="P21">
        <f>_xll.BDH($C21,"Px_Last",P$3,P$3,"Fill=P","Per=cd")</f>
        <v>162.27000000000001</v>
      </c>
      <c r="Q21">
        <f>_xll.BDH($C21,"Px_Last",Q$3,Q$3,"Fill=P","Per=cd")</f>
        <v>175.29</v>
      </c>
      <c r="R21">
        <f>_xll.BDH($C21,"Px_Last",R$3,R$3)</f>
        <v>159.63</v>
      </c>
      <c r="S21">
        <f>_xll.BDH($C21,"Px_Last",S$3,S$3)</f>
        <v>159.63</v>
      </c>
      <c r="T21">
        <f>_xll.BDH($C21,"Px_Last",T$3,T$3)</f>
        <v>164.72</v>
      </c>
    </row>
    <row r="22" spans="1:20" x14ac:dyDescent="0.2">
      <c r="A22" t="s">
        <v>223</v>
      </c>
      <c r="B22" t="s">
        <v>229</v>
      </c>
      <c r="C22" t="s">
        <v>192</v>
      </c>
      <c r="D22" t="str">
        <f>[2]!blp(C22,D$3)</f>
        <v>NMRALTGS</v>
      </c>
      <c r="E22" s="3">
        <f t="shared" si="0"/>
        <v>0.10037784273187422</v>
      </c>
      <c r="F22" s="3">
        <f t="shared" si="0"/>
        <v>1.1865740133735425E-2</v>
      </c>
      <c r="G22" s="3">
        <f t="shared" si="1"/>
        <v>9.7873248452948314E-2</v>
      </c>
      <c r="H22" s="3">
        <f t="shared" si="2"/>
        <v>9.7873248452948314E-2</v>
      </c>
      <c r="I22" s="3">
        <f t="shared" si="3"/>
        <v>0.17029342634013211</v>
      </c>
      <c r="J22" s="3">
        <f t="shared" si="4"/>
        <v>6.35377966487225E-2</v>
      </c>
      <c r="K22" s="9">
        <f t="shared" si="8"/>
        <v>1.5798130880557129</v>
      </c>
      <c r="L22" s="24">
        <f t="shared" si="9"/>
        <v>1.1984158640941911</v>
      </c>
      <c r="M22" s="24">
        <f t="shared" si="10"/>
        <v>0.6030828676376907</v>
      </c>
      <c r="N22" s="24">
        <f t="shared" si="7"/>
        <v>0.5953329964565004</v>
      </c>
      <c r="O22">
        <f>_xll.BDH($C22,"Px_Last",O$3,O$3)</f>
        <v>154.35</v>
      </c>
      <c r="P22">
        <f>_xll.BDH($C22,"Px_Last",P$3,P$3,"Fill=P","Per=cd")</f>
        <v>140.27000000000001</v>
      </c>
      <c r="Q22">
        <f>_xll.BDH($C22,"Px_Last",Q$3,Q$3,"Fill=P","Per=cd")</f>
        <v>152.54</v>
      </c>
      <c r="R22">
        <f>_xll.BDH($C22,"Px_Last",R$3,R$3)</f>
        <v>140.59</v>
      </c>
      <c r="S22">
        <f>_xll.BDH($C22,"Px_Last",S$3,S$3)</f>
        <v>140.59</v>
      </c>
      <c r="T22">
        <f>_xll.BDH($C22,"Px_Last",T$3,T$3)</f>
        <v>131.88999999999999</v>
      </c>
    </row>
    <row r="23" spans="1:20" x14ac:dyDescent="0.2">
      <c r="A23" t="s">
        <v>223</v>
      </c>
      <c r="B23" t="s">
        <v>229</v>
      </c>
      <c r="C23" t="s">
        <v>193</v>
      </c>
      <c r="D23" t="str">
        <f>[2]!blp(C23,D$3)</f>
        <v>NMRA3YGL</v>
      </c>
      <c r="E23" s="3">
        <f t="shared" si="0"/>
        <v>8.2216494845360977E-2</v>
      </c>
      <c r="F23" s="3">
        <f t="shared" si="0"/>
        <v>5.9541530217366301E-5</v>
      </c>
      <c r="G23" s="3">
        <f t="shared" si="1"/>
        <v>0.10296821644339382</v>
      </c>
      <c r="H23" s="3">
        <f t="shared" si="2"/>
        <v>0.10296821644339382</v>
      </c>
      <c r="I23" s="3">
        <f t="shared" si="3"/>
        <v>7.4600127959053131E-2</v>
      </c>
      <c r="J23" s="3">
        <f t="shared" si="4"/>
        <v>-7.0377479206655824E-3</v>
      </c>
      <c r="K23" s="9">
        <f t="shared" si="8"/>
        <v>-11.682216494845058</v>
      </c>
      <c r="L23" s="24">
        <f t="shared" si="9"/>
        <v>-0.94273584486003426</v>
      </c>
      <c r="M23" s="24">
        <f t="shared" si="10"/>
        <v>-1.0638554981928443</v>
      </c>
      <c r="N23" s="24">
        <f t="shared" si="7"/>
        <v>0.12111965333281005</v>
      </c>
      <c r="O23">
        <f>_xll.BDH($C23,"Px_Last",O$3,O$3)</f>
        <v>167.96</v>
      </c>
      <c r="P23">
        <f>_xll.BDH($C23,"Px_Last",P$3,P$3,"Fill=P","Per=cd")</f>
        <v>155.19999999999999</v>
      </c>
      <c r="Q23">
        <f>_xll.BDH($C23,"Px_Last",Q$3,Q$3,"Fill=P","Per=cd")</f>
        <v>167.95</v>
      </c>
      <c r="R23">
        <f>_xll.BDH($C23,"Px_Last",R$3,R$3)</f>
        <v>152.28</v>
      </c>
      <c r="S23">
        <f>_xll.BDH($C23,"Px_Last",S$3,S$3)</f>
        <v>152.28</v>
      </c>
      <c r="T23">
        <f>_xll.BDH($C23,"Px_Last",T$3,T$3)</f>
        <v>156.30000000000001</v>
      </c>
    </row>
    <row r="24" spans="1:20" ht="13.5" thickBot="1" x14ac:dyDescent="0.25">
      <c r="A24" s="25" t="s">
        <v>223</v>
      </c>
      <c r="B24" s="25" t="s">
        <v>229</v>
      </c>
      <c r="C24" s="25" t="s">
        <v>194</v>
      </c>
      <c r="D24" s="25" t="str">
        <f>[2]!blp(C24,D$3)</f>
        <v>NMRA3YGS</v>
      </c>
      <c r="E24" s="26">
        <f t="shared" si="0"/>
        <v>9.3215489285941366E-2</v>
      </c>
      <c r="F24" s="26">
        <f t="shared" si="0"/>
        <v>1.0639548553961875E-2</v>
      </c>
      <c r="G24" s="26">
        <f t="shared" si="1"/>
        <v>8.5759393748026547E-2</v>
      </c>
      <c r="H24" s="26">
        <f t="shared" si="2"/>
        <v>8.5759393748026547E-2</v>
      </c>
      <c r="I24" s="26">
        <f t="shared" si="3"/>
        <v>0.15793372844827602</v>
      </c>
      <c r="J24" s="26">
        <f t="shared" si="4"/>
        <v>5.9199892241379448E-2</v>
      </c>
      <c r="K24" s="27">
        <f t="shared" si="8"/>
        <v>1.5745888338084804</v>
      </c>
      <c r="L24" s="28">
        <f t="shared" si="9"/>
        <v>0.35400247491608305</v>
      </c>
      <c r="M24" s="28">
        <f t="shared" si="10"/>
        <v>0.50062500736859783</v>
      </c>
      <c r="N24" s="28">
        <f t="shared" si="7"/>
        <v>-0.14662253245251478</v>
      </c>
      <c r="O24" s="25">
        <f>_xll.BDH($C24,"Px_Last",O$3,O$3)</f>
        <v>171.93</v>
      </c>
      <c r="P24" s="25">
        <f>_xll.BDH($C24,"Px_Last",P$3,P$3,"Fill=P","Per=cd")</f>
        <v>157.27000000000001</v>
      </c>
      <c r="Q24" s="25">
        <f>_xll.BDH($C24,"Px_Last",Q$3,Q$3,"Fill=P","Per=cd")</f>
        <v>170.12</v>
      </c>
      <c r="R24" s="25">
        <f>_xll.BDH($C24,"Px_Last",R$3,R$3)</f>
        <v>158.35</v>
      </c>
      <c r="S24" s="25">
        <f>_xll.BDH($C24,"Px_Last",S$3,S$3)</f>
        <v>158.35</v>
      </c>
      <c r="T24" s="25">
        <f>_xll.BDH($C24,"Px_Last",T$3,T$3)</f>
        <v>148.47999999999999</v>
      </c>
    </row>
    <row r="25" spans="1:20" x14ac:dyDescent="0.2">
      <c r="A25" s="21" t="s">
        <v>175</v>
      </c>
      <c r="B25" s="21" t="s">
        <v>228</v>
      </c>
      <c r="C25" s="12" t="s">
        <v>233</v>
      </c>
      <c r="D25" s="12" t="str">
        <f>[2]!blp(C25,D$3)</f>
        <v>BookPxFactor</v>
      </c>
      <c r="E25" s="13">
        <f t="shared" si="0"/>
        <v>4.493742889647323E-2</v>
      </c>
      <c r="F25" s="13">
        <f t="shared" si="0"/>
        <v>7.7545753167526987E-2</v>
      </c>
      <c r="G25" s="13">
        <f t="shared" si="1"/>
        <v>-3.912543153049497E-2</v>
      </c>
      <c r="H25" s="13">
        <f t="shared" si="2"/>
        <v>-3.912543153049497E-2</v>
      </c>
      <c r="I25" s="13">
        <f t="shared" si="3"/>
        <v>-1.3850118101782383E-2</v>
      </c>
      <c r="J25" s="13">
        <f t="shared" si="4"/>
        <v>-5.625939445995265E-2</v>
      </c>
      <c r="K25" s="20">
        <f>E25/J25</f>
        <v>-0.79875422278960395</v>
      </c>
      <c r="L25" s="22">
        <f>(E25-AVERAGE($E$25:$E$38))/STDEV($E$25:$E$38)</f>
        <v>0.51332519074001792</v>
      </c>
      <c r="M25" s="22">
        <f>(J25-AVERAGE($J$25:$J$38))/STDEV($J$25:$J$38)</f>
        <v>-0.3671193407492479</v>
      </c>
      <c r="N25" s="22">
        <f t="shared" ref="N25:N75" si="11">L25-M25</f>
        <v>0.88044453148926582</v>
      </c>
      <c r="O25" s="12">
        <f>_xll.BDH($C25,"Px_Last",O$3,O$3)</f>
        <v>91.85</v>
      </c>
      <c r="P25" s="12">
        <f>_xll.BDH($C25,"Px_Last",P$3,P$3,"Fill=P","Per=cd")</f>
        <v>87.9</v>
      </c>
      <c r="Q25" s="12">
        <f>_xll.BDH($C25,"Px_Last",Q$3,Q$3,"Fill=P","Per=cd")</f>
        <v>85.24</v>
      </c>
      <c r="R25" s="12">
        <f>_xll.BDH($C25,"Px_Last",R$3,R$3)</f>
        <v>95.59</v>
      </c>
      <c r="S25" s="12">
        <f>_xll.BDH($C25,"Px_Last",S$3,S$3)</f>
        <v>95.59</v>
      </c>
      <c r="T25" s="12">
        <f>_xll.BDH($C25,"Px_Last",T$3,T$3)</f>
        <v>93.14</v>
      </c>
    </row>
    <row r="26" spans="1:20" x14ac:dyDescent="0.2">
      <c r="A26" s="21" t="s">
        <v>175</v>
      </c>
      <c r="B26" s="21" t="s">
        <v>228</v>
      </c>
      <c r="C26" s="12" t="s">
        <v>269</v>
      </c>
      <c r="D26" s="12" t="str">
        <f>[2]!blp(C26,D$3)</f>
        <v>BetaFactor</v>
      </c>
      <c r="E26" s="13">
        <f t="shared" ref="E26:F41" si="12">$O26/P26-1</f>
        <v>3.7447309087344394E-2</v>
      </c>
      <c r="F26" s="13">
        <f t="shared" si="12"/>
        <v>6.2336880144549189E-2</v>
      </c>
      <c r="G26" s="13">
        <f t="shared" ref="G26:G41" si="13">$O26/R26-1</f>
        <v>-3.6419921697168345E-2</v>
      </c>
      <c r="H26" s="13">
        <f t="shared" ref="H26:H41" si="14">$O26/S26-1</f>
        <v>-3.6419921697168345E-2</v>
      </c>
      <c r="I26" s="13">
        <f t="shared" ref="I26:I41" si="15">$O26/T26-1</f>
        <v>-0.11712688746141653</v>
      </c>
      <c r="J26" s="13">
        <f t="shared" ref="J26:J41" si="16">$P26/T26-1</f>
        <v>-0.14899474430633186</v>
      </c>
      <c r="K26" s="20">
        <f t="shared" ref="K26:K41" si="17">E26/J26</f>
        <v>-0.2513330873628204</v>
      </c>
      <c r="L26" s="22">
        <f t="shared" ref="L26:L38" si="18">(E26-AVERAGE($E$25:$E$38))/STDEV($E$25:$E$38)</f>
        <v>0.29215289930230154</v>
      </c>
      <c r="M26" s="22">
        <f t="shared" ref="M26:M38" si="19">(J26-AVERAGE($J$25:$J$38))/STDEV($J$25:$J$38)</f>
        <v>-1.2040473047529736</v>
      </c>
      <c r="N26" s="22">
        <f t="shared" ref="N26:N41" si="20">L26-M26</f>
        <v>1.4962002040552751</v>
      </c>
      <c r="O26" s="12">
        <f>_xll.BDH($C26,"Px_Last",O$3,O$3)</f>
        <v>105.83</v>
      </c>
      <c r="P26" s="12">
        <f>_xll.BDH($C26,"Px_Last",P$3,P$3,"Fill=P","Per=cd")</f>
        <v>102.01</v>
      </c>
      <c r="Q26" s="12">
        <f>_xll.BDH($C26,"Px_Last",Q$3,Q$3,"Fill=P","Per=cd")</f>
        <v>99.62</v>
      </c>
      <c r="R26" s="12">
        <f>_xll.BDH($C26,"Px_Last",R$3,R$3)</f>
        <v>109.83</v>
      </c>
      <c r="S26" s="12">
        <f>_xll.BDH($C26,"Px_Last",S$3,S$3)</f>
        <v>109.83</v>
      </c>
      <c r="T26" s="12">
        <f>_xll.BDH($C26,"Px_Last",T$3,T$3)</f>
        <v>119.87</v>
      </c>
    </row>
    <row r="27" spans="1:20" x14ac:dyDescent="0.2">
      <c r="A27" s="21" t="s">
        <v>175</v>
      </c>
      <c r="B27" s="21" t="s">
        <v>228</v>
      </c>
      <c r="C27" s="12" t="s">
        <v>234</v>
      </c>
      <c r="D27" s="12" t="str">
        <f>[2]!blp(C27,D$3)</f>
        <v>CAPXSaleFactor</v>
      </c>
      <c r="E27" s="13">
        <f t="shared" si="12"/>
        <v>6.2785537136144098E-2</v>
      </c>
      <c r="F27" s="13">
        <f t="shared" si="12"/>
        <v>6.2369519832985443E-2</v>
      </c>
      <c r="G27" s="13">
        <f t="shared" si="13"/>
        <v>-0.1164405860010852</v>
      </c>
      <c r="H27" s="13">
        <f t="shared" si="14"/>
        <v>-0.1164405860010852</v>
      </c>
      <c r="I27" s="13">
        <f t="shared" si="15"/>
        <v>-0.1652655320893992</v>
      </c>
      <c r="J27" s="13">
        <f t="shared" si="16"/>
        <v>-0.21457863440639746</v>
      </c>
      <c r="K27" s="20">
        <f t="shared" si="17"/>
        <v>-0.29259920173241727</v>
      </c>
      <c r="L27" s="22">
        <f t="shared" si="18"/>
        <v>1.0403537427246248</v>
      </c>
      <c r="M27" s="22">
        <f t="shared" si="19"/>
        <v>-1.7959358532279446</v>
      </c>
      <c r="N27" s="22">
        <f t="shared" si="20"/>
        <v>2.8362895959525694</v>
      </c>
      <c r="O27" s="12">
        <f>_xll.BDH($C27,"Px_Last",O$3,O$3)</f>
        <v>81.42</v>
      </c>
      <c r="P27" s="12">
        <f>_xll.BDH($C27,"Px_Last",P$3,P$3,"Fill=P","Per=cd")</f>
        <v>76.61</v>
      </c>
      <c r="Q27" s="12">
        <f>_xll.BDH($C27,"Px_Last",Q$3,Q$3,"Fill=P","Per=cd")</f>
        <v>76.64</v>
      </c>
      <c r="R27" s="12">
        <f>_xll.BDH($C27,"Px_Last",R$3,R$3)</f>
        <v>92.15</v>
      </c>
      <c r="S27" s="12">
        <f>_xll.BDH($C27,"Px_Last",S$3,S$3)</f>
        <v>92.15</v>
      </c>
      <c r="T27" s="12">
        <f>_xll.BDH($C27,"Px_Last",T$3,T$3)</f>
        <v>97.54</v>
      </c>
    </row>
    <row r="28" spans="1:20" x14ac:dyDescent="0.2">
      <c r="A28" s="21" t="s">
        <v>175</v>
      </c>
      <c r="B28" s="21" t="s">
        <v>228</v>
      </c>
      <c r="C28" s="12" t="s">
        <v>235</v>
      </c>
      <c r="D28" s="12" t="str">
        <f>[2]!blp(C28,D$3)</f>
        <v>EstDispeFactor</v>
      </c>
      <c r="E28" s="13">
        <f t="shared" si="12"/>
        <v>3.874310170064188E-2</v>
      </c>
      <c r="F28" s="13">
        <f t="shared" si="12"/>
        <v>3.084832904884327E-2</v>
      </c>
      <c r="G28" s="13">
        <f t="shared" si="13"/>
        <v>-5.1326887471713545E-2</v>
      </c>
      <c r="H28" s="13">
        <f t="shared" si="14"/>
        <v>-5.1326887471713545E-2</v>
      </c>
      <c r="I28" s="13">
        <f t="shared" si="15"/>
        <v>-6.7253236245954584E-2</v>
      </c>
      <c r="J28" s="13">
        <f t="shared" si="16"/>
        <v>-0.10204288025889963</v>
      </c>
      <c r="K28" s="20">
        <f t="shared" si="17"/>
        <v>-0.37967471716149365</v>
      </c>
      <c r="L28" s="22">
        <f t="shared" si="18"/>
        <v>0.33041576142124607</v>
      </c>
      <c r="M28" s="22">
        <f t="shared" si="19"/>
        <v>-0.78031106988146159</v>
      </c>
      <c r="N28" s="22">
        <f t="shared" si="20"/>
        <v>1.1107268313027077</v>
      </c>
      <c r="O28" s="12">
        <f>_xll.BDH($C28,"Px_Last",O$3,O$3)</f>
        <v>92.23</v>
      </c>
      <c r="P28" s="12">
        <f>_xll.BDH($C28,"Px_Last",P$3,P$3,"Fill=P","Per=cd")</f>
        <v>88.79</v>
      </c>
      <c r="Q28" s="12">
        <f>_xll.BDH($C28,"Px_Last",Q$3,Q$3,"Fill=P","Per=cd")</f>
        <v>89.47</v>
      </c>
      <c r="R28" s="12">
        <f>_xll.BDH($C28,"Px_Last",R$3,R$3)</f>
        <v>97.22</v>
      </c>
      <c r="S28" s="12">
        <f>_xll.BDH($C28,"Px_Last",S$3,S$3)</f>
        <v>97.22</v>
      </c>
      <c r="T28" s="12">
        <f>_xll.BDH($C28,"Px_Last",T$3,T$3)</f>
        <v>98.88</v>
      </c>
    </row>
    <row r="29" spans="1:20" x14ac:dyDescent="0.2">
      <c r="A29" s="21" t="s">
        <v>175</v>
      </c>
      <c r="B29" s="21" t="s">
        <v>228</v>
      </c>
      <c r="C29" s="12" t="s">
        <v>236</v>
      </c>
      <c r="D29" s="12" t="str">
        <f>[2]!blp(C29,D$3)</f>
        <v>DivYieldFactor</v>
      </c>
      <c r="E29" s="13">
        <f t="shared" si="12"/>
        <v>2.30892883238345E-2</v>
      </c>
      <c r="F29" s="13">
        <f t="shared" si="12"/>
        <v>-6.8094765214922193E-3</v>
      </c>
      <c r="G29" s="13">
        <f t="shared" si="13"/>
        <v>2.5036603221083586E-2</v>
      </c>
      <c r="H29" s="13">
        <f t="shared" si="14"/>
        <v>2.5036603221083586E-2</v>
      </c>
      <c r="I29" s="13">
        <f t="shared" si="15"/>
        <v>6.4467082256348007E-2</v>
      </c>
      <c r="J29" s="13">
        <f t="shared" si="16"/>
        <v>4.0443971415539126E-2</v>
      </c>
      <c r="K29" s="20">
        <f t="shared" si="17"/>
        <v>0.57089567408217679</v>
      </c>
      <c r="L29" s="22">
        <f t="shared" si="18"/>
        <v>-0.13181847014167278</v>
      </c>
      <c r="M29" s="22">
        <f t="shared" si="19"/>
        <v>0.50561960128907468</v>
      </c>
      <c r="N29" s="22">
        <f t="shared" si="20"/>
        <v>-0.63743807143074749</v>
      </c>
      <c r="O29" s="12">
        <f>_xll.BDH($C29,"Px_Last",O$3,O$3)</f>
        <v>70.010000000000005</v>
      </c>
      <c r="P29" s="12">
        <f>_xll.BDH($C29,"Px_Last",P$3,P$3,"Fill=P","Per=cd")</f>
        <v>68.430000000000007</v>
      </c>
      <c r="Q29" s="12">
        <f>_xll.BDH($C29,"Px_Last",Q$3,Q$3,"Fill=P","Per=cd")</f>
        <v>70.489999999999995</v>
      </c>
      <c r="R29" s="12">
        <f>_xll.BDH($C29,"Px_Last",R$3,R$3)</f>
        <v>68.3</v>
      </c>
      <c r="S29" s="12">
        <f>_xll.BDH($C29,"Px_Last",S$3,S$3)</f>
        <v>68.3</v>
      </c>
      <c r="T29" s="12">
        <f>_xll.BDH($C29,"Px_Last",T$3,T$3)</f>
        <v>65.77</v>
      </c>
    </row>
    <row r="30" spans="1:20" x14ac:dyDescent="0.2">
      <c r="A30" s="21" t="s">
        <v>175</v>
      </c>
      <c r="B30" s="21" t="s">
        <v>228</v>
      </c>
      <c r="C30" s="12" t="s">
        <v>237</v>
      </c>
      <c r="D30" s="12" t="str">
        <f>[2]!blp(C30,D$3)</f>
        <v>EBITDAEVFactor</v>
      </c>
      <c r="E30" s="13">
        <f t="shared" si="12"/>
        <v>5.9881715130606139E-2</v>
      </c>
      <c r="F30" s="13">
        <f t="shared" si="12"/>
        <v>7.6326326326326299E-2</v>
      </c>
      <c r="G30" s="13">
        <f t="shared" si="13"/>
        <v>-9.8987108655617106E-3</v>
      </c>
      <c r="H30" s="13">
        <f t="shared" si="14"/>
        <v>-9.8987108655617106E-3</v>
      </c>
      <c r="I30" s="13">
        <f t="shared" si="15"/>
        <v>2.1493884336777125E-2</v>
      </c>
      <c r="J30" s="13">
        <f t="shared" si="16"/>
        <v>-3.6218976368602274E-2</v>
      </c>
      <c r="K30" s="20">
        <f t="shared" si="17"/>
        <v>-1.6533243380814253</v>
      </c>
      <c r="L30" s="22">
        <f t="shared" si="18"/>
        <v>0.95460812272675277</v>
      </c>
      <c r="M30" s="22">
        <f t="shared" si="19"/>
        <v>-0.18625641912592295</v>
      </c>
      <c r="N30" s="22">
        <f t="shared" si="20"/>
        <v>1.1408645418526757</v>
      </c>
      <c r="O30" s="12">
        <f>_xll.BDH($C30,"Px_Last",O$3,O$3)</f>
        <v>86.02</v>
      </c>
      <c r="P30" s="12">
        <f>_xll.BDH($C30,"Px_Last",P$3,P$3,"Fill=P","Per=cd")</f>
        <v>81.16</v>
      </c>
      <c r="Q30" s="12">
        <f>_xll.BDH($C30,"Px_Last",Q$3,Q$3,"Fill=P","Per=cd")</f>
        <v>79.92</v>
      </c>
      <c r="R30" s="12">
        <f>_xll.BDH($C30,"Px_Last",R$3,R$3)</f>
        <v>86.88</v>
      </c>
      <c r="S30" s="12">
        <f>_xll.BDH($C30,"Px_Last",S$3,S$3)</f>
        <v>86.88</v>
      </c>
      <c r="T30" s="12">
        <f>_xll.BDH($C30,"Px_Last",T$3,T$3)</f>
        <v>84.21</v>
      </c>
    </row>
    <row r="31" spans="1:20" x14ac:dyDescent="0.2">
      <c r="A31" s="21" t="s">
        <v>175</v>
      </c>
      <c r="B31" s="21" t="s">
        <v>228</v>
      </c>
      <c r="C31" s="12" t="s">
        <v>238</v>
      </c>
      <c r="D31" s="12" t="str">
        <f>[2]!blp(C31,D$3)</f>
        <v>PredictEPFactor</v>
      </c>
      <c r="E31" s="13">
        <f t="shared" si="12"/>
        <v>2.244271202456849E-3</v>
      </c>
      <c r="F31" s="13">
        <f t="shared" si="12"/>
        <v>3.6525775714634667E-2</v>
      </c>
      <c r="G31" s="13">
        <f t="shared" si="13"/>
        <v>-6.932104859054522E-2</v>
      </c>
      <c r="H31" s="13">
        <f t="shared" si="14"/>
        <v>-6.932104859054522E-2</v>
      </c>
      <c r="I31" s="13">
        <f t="shared" si="15"/>
        <v>-3.2386817196943807E-2</v>
      </c>
      <c r="J31" s="13">
        <f t="shared" si="16"/>
        <v>-3.4553540882654832E-2</v>
      </c>
      <c r="K31" s="20">
        <f t="shared" si="17"/>
        <v>-6.4950541829518468E-2</v>
      </c>
      <c r="L31" s="22">
        <f t="shared" si="18"/>
        <v>-0.74734136153448028</v>
      </c>
      <c r="M31" s="22">
        <f t="shared" si="19"/>
        <v>-0.17122601774454541</v>
      </c>
      <c r="N31" s="22">
        <f t="shared" si="20"/>
        <v>-0.5761153437899349</v>
      </c>
      <c r="O31" s="12">
        <f>_xll.BDH($C31,"Px_Last",O$3,O$3)</f>
        <v>84.85</v>
      </c>
      <c r="P31" s="12">
        <f>_xll.BDH($C31,"Px_Last",P$3,P$3,"Fill=P","Per=cd")</f>
        <v>84.66</v>
      </c>
      <c r="Q31" s="12">
        <f>_xll.BDH($C31,"Px_Last",Q$3,Q$3,"Fill=P","Per=cd")</f>
        <v>81.86</v>
      </c>
      <c r="R31" s="12">
        <f>_xll.BDH($C31,"Px_Last",R$3,R$3)</f>
        <v>91.17</v>
      </c>
      <c r="S31" s="12">
        <f>_xll.BDH($C31,"Px_Last",S$3,S$3)</f>
        <v>91.17</v>
      </c>
      <c r="T31" s="12">
        <f>_xll.BDH($C31,"Px_Last",T$3,T$3)</f>
        <v>87.69</v>
      </c>
    </row>
    <row r="32" spans="1:20" x14ac:dyDescent="0.2">
      <c r="A32" s="21" t="s">
        <v>175</v>
      </c>
      <c r="B32" s="21" t="s">
        <v>228</v>
      </c>
      <c r="C32" s="12" t="s">
        <v>239</v>
      </c>
      <c r="D32" s="12" t="str">
        <f>[2]!blp(C32,D$3)</f>
        <v>MarketCapFactor</v>
      </c>
      <c r="E32" s="13">
        <f t="shared" si="12"/>
        <v>4.2720492866407334E-2</v>
      </c>
      <c r="F32" s="13">
        <f t="shared" si="12"/>
        <v>5.4430691040249224E-2</v>
      </c>
      <c r="G32" s="13">
        <f t="shared" si="13"/>
        <v>-1.2968078575813391E-2</v>
      </c>
      <c r="H32" s="13">
        <f t="shared" si="14"/>
        <v>-1.2968078575813391E-2</v>
      </c>
      <c r="I32" s="13">
        <f t="shared" si="15"/>
        <v>-4.129089960497867E-2</v>
      </c>
      <c r="J32" s="13">
        <f t="shared" si="16"/>
        <v>-8.0569426846537895E-2</v>
      </c>
      <c r="K32" s="20">
        <f t="shared" si="17"/>
        <v>-0.53023205623366121</v>
      </c>
      <c r="L32" s="22">
        <f t="shared" si="18"/>
        <v>0.44786230974004931</v>
      </c>
      <c r="M32" s="22">
        <f t="shared" si="19"/>
        <v>-0.58651513689250057</v>
      </c>
      <c r="N32" s="22">
        <f t="shared" si="20"/>
        <v>1.0343774466325499</v>
      </c>
      <c r="O32" s="12">
        <f>_xll.BDH($C32,"Px_Last",O$3,O$3)</f>
        <v>128.63</v>
      </c>
      <c r="P32" s="12">
        <f>_xll.BDH($C32,"Px_Last",P$3,P$3,"Fill=P","Per=cd")</f>
        <v>123.36</v>
      </c>
      <c r="Q32" s="12">
        <f>_xll.BDH($C32,"Px_Last",Q$3,Q$3,"Fill=P","Per=cd")</f>
        <v>121.99</v>
      </c>
      <c r="R32" s="12">
        <f>_xll.BDH($C32,"Px_Last",R$3,R$3)</f>
        <v>130.32</v>
      </c>
      <c r="S32" s="12">
        <f>_xll.BDH($C32,"Px_Last",S$3,S$3)</f>
        <v>130.32</v>
      </c>
      <c r="T32" s="12">
        <f>_xll.BDH($C32,"Px_Last",T$3,T$3)</f>
        <v>134.16999999999999</v>
      </c>
    </row>
    <row r="33" spans="1:20" x14ac:dyDescent="0.2">
      <c r="A33" s="21" t="s">
        <v>175</v>
      </c>
      <c r="B33" s="21" t="s">
        <v>228</v>
      </c>
      <c r="C33" s="12" t="s">
        <v>240</v>
      </c>
      <c r="D33" s="12" t="str">
        <f>[2]!blp(C33,D$3)</f>
        <v>PriceMomFactor</v>
      </c>
      <c r="E33" s="13">
        <f t="shared" si="12"/>
        <v>-6.0601202404809595E-2</v>
      </c>
      <c r="F33" s="13">
        <f t="shared" si="12"/>
        <v>-7.1688846641318138E-2</v>
      </c>
      <c r="G33" s="13">
        <f t="shared" si="13"/>
        <v>2.9156055150610261E-2</v>
      </c>
      <c r="H33" s="13">
        <f t="shared" si="14"/>
        <v>2.9156055150610261E-2</v>
      </c>
      <c r="I33" s="13">
        <f t="shared" si="15"/>
        <v>-4.7158305553297031E-2</v>
      </c>
      <c r="J33" s="13">
        <f t="shared" si="16"/>
        <v>1.4310106512724685E-2</v>
      </c>
      <c r="K33" s="20">
        <f t="shared" si="17"/>
        <v>-4.2348533430497124</v>
      </c>
      <c r="L33" s="22">
        <f t="shared" si="18"/>
        <v>-2.6030763508823065</v>
      </c>
      <c r="M33" s="22">
        <f t="shared" si="19"/>
        <v>0.26976388520137712</v>
      </c>
      <c r="N33" s="22">
        <f t="shared" si="20"/>
        <v>-2.8728402360836838</v>
      </c>
      <c r="O33" s="12">
        <f>_xll.BDH($C33,"Px_Last",O$3,O$3)</f>
        <v>117.19</v>
      </c>
      <c r="P33" s="12">
        <f>_xll.BDH($C33,"Px_Last",P$3,P$3,"Fill=P","Per=cd")</f>
        <v>124.75</v>
      </c>
      <c r="Q33" s="12">
        <f>_xll.BDH($C33,"Px_Last",Q$3,Q$3,"Fill=P","Per=cd")</f>
        <v>126.24</v>
      </c>
      <c r="R33" s="12">
        <f>_xll.BDH($C33,"Px_Last",R$3,R$3)</f>
        <v>113.87</v>
      </c>
      <c r="S33" s="12">
        <f>_xll.BDH($C33,"Px_Last",S$3,S$3)</f>
        <v>113.87</v>
      </c>
      <c r="T33" s="12">
        <f>_xll.BDH($C33,"Px_Last",T$3,T$3)</f>
        <v>122.99</v>
      </c>
    </row>
    <row r="34" spans="1:20" x14ac:dyDescent="0.2">
      <c r="A34" s="21" t="s">
        <v>175</v>
      </c>
      <c r="B34" s="21" t="s">
        <v>228</v>
      </c>
      <c r="C34" s="12" t="s">
        <v>241</v>
      </c>
      <c r="D34" s="12" t="str">
        <f>[2]!blp(C34,D$3)</f>
        <v>RD/EV Long</v>
      </c>
      <c r="E34" s="13">
        <f t="shared" ref="E34:F38" si="21">$O34/P34-1</f>
        <v>9.7498446239900893E-3</v>
      </c>
      <c r="F34" s="13">
        <f t="shared" si="21"/>
        <v>3.6111443261987342E-2</v>
      </c>
      <c r="G34" s="13">
        <f t="shared" ref="G34:G38" si="22">$O34/R34-1</f>
        <v>7.1163672325696314E-2</v>
      </c>
      <c r="H34" s="13">
        <f t="shared" ref="H34:H38" si="23">$O34/S34-1</f>
        <v>7.1163672325696314E-2</v>
      </c>
      <c r="I34" s="13">
        <f t="shared" ref="I34:I38" si="24">$O34/T34-1</f>
        <v>0.16319133703239674</v>
      </c>
      <c r="J34" s="13">
        <f t="shared" ref="J34:J38" si="25">$P34/T34-1</f>
        <v>0.15195990692679429</v>
      </c>
      <c r="K34" s="20">
        <f t="shared" ref="K34:K38" si="26">E34/J34</f>
        <v>6.4160638297093814E-2</v>
      </c>
      <c r="L34" s="22">
        <f t="shared" si="18"/>
        <v>-0.52571274750732999</v>
      </c>
      <c r="M34" s="22">
        <f t="shared" si="19"/>
        <v>1.5120406156704598</v>
      </c>
      <c r="N34" s="22">
        <f t="shared" ref="N34:N38" si="27">L34-M34</f>
        <v>-2.0377533631777895</v>
      </c>
      <c r="O34" s="12">
        <f>_xll.BDH($C34,"Px_Last",O$3,O$3)</f>
        <v>259.95</v>
      </c>
      <c r="P34" s="12">
        <f>_xll.BDH($C34,"Px_Last",P$3,P$3,"Fill=P","Per=cd")</f>
        <v>257.44</v>
      </c>
      <c r="Q34" s="12">
        <f>_xll.BDH($C34,"Px_Last",Q$3,Q$3,"Fill=P","Per=cd")</f>
        <v>250.89</v>
      </c>
      <c r="R34" s="12">
        <f>_xll.BDH($C34,"Px_Last",R$3,R$3)</f>
        <v>242.68</v>
      </c>
      <c r="S34" s="12">
        <f>_xll.BDH($C34,"Px_Last",S$3,S$3)</f>
        <v>242.68</v>
      </c>
      <c r="T34" s="12">
        <f>_xll.BDH($C34,"Px_Last",T$3,T$3)</f>
        <v>223.48</v>
      </c>
    </row>
    <row r="35" spans="1:20" x14ac:dyDescent="0.2">
      <c r="A35" s="21" t="s">
        <v>175</v>
      </c>
      <c r="B35" s="21" t="s">
        <v>228</v>
      </c>
      <c r="C35" s="12" t="s">
        <v>242</v>
      </c>
      <c r="D35" s="12" t="str">
        <f>[2]!blp(C35,D$3)</f>
        <v>Est Revis Long</v>
      </c>
      <c r="E35" s="13">
        <f t="shared" si="21"/>
        <v>2.0093917221797541E-2</v>
      </c>
      <c r="F35" s="13">
        <f t="shared" si="21"/>
        <v>3.5472785722203692E-2</v>
      </c>
      <c r="G35" s="13">
        <f t="shared" si="22"/>
        <v>3.2953665818865385E-2</v>
      </c>
      <c r="H35" s="13">
        <f t="shared" si="23"/>
        <v>3.2953665818865385E-2</v>
      </c>
      <c r="I35" s="13">
        <f t="shared" si="24"/>
        <v>0.12677925211097696</v>
      </c>
      <c r="J35" s="13">
        <f t="shared" si="25"/>
        <v>0.10458383594692378</v>
      </c>
      <c r="K35" s="20">
        <f t="shared" si="26"/>
        <v>0.19213214967555015</v>
      </c>
      <c r="L35" s="22">
        <f t="shared" si="18"/>
        <v>-0.22026740116363</v>
      </c>
      <c r="M35" s="22">
        <f t="shared" si="19"/>
        <v>1.0844759524286445</v>
      </c>
      <c r="N35" s="22">
        <f t="shared" si="27"/>
        <v>-1.3047433535922746</v>
      </c>
      <c r="O35" s="12">
        <f>_xll.BDH($C35,"Px_Last",O$3,O$3)</f>
        <v>186.82</v>
      </c>
      <c r="P35" s="12">
        <f>_xll.BDH($C35,"Px_Last",P$3,P$3,"Fill=P","Per=cd")</f>
        <v>183.14</v>
      </c>
      <c r="Q35" s="12">
        <f>_xll.BDH($C35,"Px_Last",Q$3,Q$3,"Fill=P","Per=cd")</f>
        <v>180.42</v>
      </c>
      <c r="R35" s="12">
        <f>_xll.BDH($C35,"Px_Last",R$3,R$3)</f>
        <v>180.86</v>
      </c>
      <c r="S35" s="12">
        <f>_xll.BDH($C35,"Px_Last",S$3,S$3)</f>
        <v>180.86</v>
      </c>
      <c r="T35" s="12">
        <f>_xll.BDH($C35,"Px_Last",T$3,T$3)</f>
        <v>165.8</v>
      </c>
    </row>
    <row r="36" spans="1:20" x14ac:dyDescent="0.2">
      <c r="A36" s="21" t="s">
        <v>175</v>
      </c>
      <c r="B36" s="21" t="s">
        <v>228</v>
      </c>
      <c r="C36" s="12" t="s">
        <v>243</v>
      </c>
      <c r="D36" s="12" t="str">
        <f>[2]!blp(C36,D$3)</f>
        <v>ROE Long</v>
      </c>
      <c r="E36" s="13">
        <f t="shared" si="21"/>
        <v>4.9274568847534894E-4</v>
      </c>
      <c r="F36" s="13">
        <f t="shared" si="21"/>
        <v>1.4095449500554968E-2</v>
      </c>
      <c r="G36" s="13">
        <f t="shared" si="22"/>
        <v>1.471486478982742E-2</v>
      </c>
      <c r="H36" s="13">
        <f t="shared" si="23"/>
        <v>1.471486478982742E-2</v>
      </c>
      <c r="I36" s="13">
        <f t="shared" si="24"/>
        <v>0.11501616938190273</v>
      </c>
      <c r="J36" s="13">
        <f t="shared" si="25"/>
        <v>0.11446702056257263</v>
      </c>
      <c r="K36" s="20">
        <f t="shared" si="26"/>
        <v>4.3046956761313869E-3</v>
      </c>
      <c r="L36" s="22">
        <f t="shared" si="18"/>
        <v>-0.79906135017428392</v>
      </c>
      <c r="M36" s="22">
        <f t="shared" si="19"/>
        <v>1.1736707804198059</v>
      </c>
      <c r="N36" s="22">
        <f t="shared" si="27"/>
        <v>-1.9727321305940899</v>
      </c>
      <c r="O36" s="12">
        <f>_xll.BDH($C36,"Px_Last",O$3,O$3)</f>
        <v>182.74</v>
      </c>
      <c r="P36" s="12">
        <f>_xll.BDH($C36,"Px_Last",P$3,P$3,"Fill=P","Per=cd")</f>
        <v>182.65</v>
      </c>
      <c r="Q36" s="12">
        <f>_xll.BDH($C36,"Px_Last",Q$3,Q$3,"Fill=P","Per=cd")</f>
        <v>180.2</v>
      </c>
      <c r="R36" s="12">
        <f>_xll.BDH($C36,"Px_Last",R$3,R$3)</f>
        <v>180.09</v>
      </c>
      <c r="S36" s="12">
        <f>_xll.BDH($C36,"Px_Last",S$3,S$3)</f>
        <v>180.09</v>
      </c>
      <c r="T36" s="12">
        <f>_xll.BDH($C36,"Px_Last",T$3,T$3)</f>
        <v>163.89</v>
      </c>
    </row>
    <row r="37" spans="1:20" x14ac:dyDescent="0.2">
      <c r="A37" s="21" t="s">
        <v>175</v>
      </c>
      <c r="B37" s="21" t="s">
        <v>228</v>
      </c>
      <c r="C37" s="12" t="s">
        <v>244</v>
      </c>
      <c r="D37" s="12" t="str">
        <f>[2]!blp(C37,D$3)</f>
        <v>Def Risk Long</v>
      </c>
      <c r="E37" s="13">
        <f t="shared" si="21"/>
        <v>7.582753824756594E-2</v>
      </c>
      <c r="F37" s="13">
        <f t="shared" si="21"/>
        <v>0.11010332950631452</v>
      </c>
      <c r="G37" s="13">
        <f t="shared" si="22"/>
        <v>-6.9259277085238602E-2</v>
      </c>
      <c r="H37" s="13">
        <f t="shared" si="23"/>
        <v>-6.9259277085238602E-2</v>
      </c>
      <c r="I37" s="13">
        <f t="shared" si="24"/>
        <v>-2.3234670168703841E-2</v>
      </c>
      <c r="J37" s="13">
        <f t="shared" si="25"/>
        <v>-9.2080008081624309E-2</v>
      </c>
      <c r="K37" s="20">
        <f t="shared" si="26"/>
        <v>-0.82349621625085689</v>
      </c>
      <c r="L37" s="22">
        <f t="shared" si="18"/>
        <v>1.4254649751552189</v>
      </c>
      <c r="M37" s="22">
        <f t="shared" si="19"/>
        <v>-0.69039706900942022</v>
      </c>
      <c r="N37" s="22">
        <f t="shared" si="27"/>
        <v>2.115862044164639</v>
      </c>
      <c r="O37" s="12">
        <f>_xll.BDH($C37,"Px_Last",O$3,O$3)</f>
        <v>193.38</v>
      </c>
      <c r="P37" s="12">
        <f>_xll.BDH($C37,"Px_Last",P$3,P$3,"Fill=P","Per=cd")</f>
        <v>179.75</v>
      </c>
      <c r="Q37" s="12">
        <f>_xll.BDH($C37,"Px_Last",Q$3,Q$3,"Fill=P","Per=cd")</f>
        <v>174.2</v>
      </c>
      <c r="R37" s="12">
        <f>_xll.BDH($C37,"Px_Last",R$3,R$3)</f>
        <v>207.77</v>
      </c>
      <c r="S37" s="12">
        <f>_xll.BDH($C37,"Px_Last",S$3,S$3)</f>
        <v>207.77</v>
      </c>
      <c r="T37" s="12">
        <f>_xll.BDH($C37,"Px_Last",T$3,T$3)</f>
        <v>197.98</v>
      </c>
    </row>
    <row r="38" spans="1:20" x14ac:dyDescent="0.2">
      <c r="A38" s="15" t="s">
        <v>175</v>
      </c>
      <c r="B38" s="15" t="s">
        <v>228</v>
      </c>
      <c r="C38" s="16" t="s">
        <v>245</v>
      </c>
      <c r="D38" s="16" t="str">
        <f>[2]!blp(C38,D$3)</f>
        <v>Sales Price Long</v>
      </c>
      <c r="E38" s="17">
        <f t="shared" si="21"/>
        <v>2.8335506301607971E-2</v>
      </c>
      <c r="F38" s="17">
        <f t="shared" si="21"/>
        <v>6.2219428981864056E-2</v>
      </c>
      <c r="G38" s="17">
        <f t="shared" si="22"/>
        <v>8.7393954896193282E-3</v>
      </c>
      <c r="H38" s="17">
        <f t="shared" si="23"/>
        <v>8.7393954896193282E-3</v>
      </c>
      <c r="I38" s="17">
        <f t="shared" si="24"/>
        <v>0.15317510599931783</v>
      </c>
      <c r="J38" s="17">
        <f t="shared" si="25"/>
        <v>0.12139967834689802</v>
      </c>
      <c r="K38" s="18">
        <f t="shared" si="26"/>
        <v>0.23340676587823919</v>
      </c>
      <c r="L38" s="23">
        <f t="shared" si="18"/>
        <v>2.3094679593492207E-2</v>
      </c>
      <c r="M38" s="23">
        <f t="shared" si="19"/>
        <v>1.2362373763746555</v>
      </c>
      <c r="N38" s="23">
        <f t="shared" si="27"/>
        <v>-1.2131426967811634</v>
      </c>
      <c r="O38" s="16">
        <f>_xll.BDH($C38,"Px_Last",O$3,O$3)</f>
        <v>236.62</v>
      </c>
      <c r="P38" s="16">
        <f>_xll.BDH($C38,"Px_Last",P$3,P$3,"Fill=P","Per=cd")</f>
        <v>230.1</v>
      </c>
      <c r="Q38" s="16">
        <f>_xll.BDH($C38,"Px_Last",Q$3,Q$3,"Fill=P","Per=cd")</f>
        <v>222.76</v>
      </c>
      <c r="R38" s="16">
        <f>_xll.BDH($C38,"Px_Last",R$3,R$3)</f>
        <v>234.57</v>
      </c>
      <c r="S38" s="16">
        <f>_xll.BDH($C38,"Px_Last",S$3,S$3)</f>
        <v>234.57</v>
      </c>
      <c r="T38" s="16">
        <f>_xll.BDH($C38,"Px_Last",T$3,T$3)</f>
        <v>205.19</v>
      </c>
    </row>
    <row r="39" spans="1:20" x14ac:dyDescent="0.2">
      <c r="A39" t="s">
        <v>175</v>
      </c>
      <c r="B39" t="s">
        <v>229</v>
      </c>
      <c r="C39" t="s">
        <v>246</v>
      </c>
      <c r="D39" t="str">
        <f>[2]!blp(C39,D$3)</f>
        <v>Beta Long</v>
      </c>
      <c r="E39" s="3">
        <f t="shared" si="12"/>
        <v>3.2937717770034736E-2</v>
      </c>
      <c r="F39" s="3">
        <f t="shared" si="12"/>
        <v>6.1664148620670156E-2</v>
      </c>
      <c r="G39" s="3">
        <f t="shared" si="13"/>
        <v>-2.3671074975557205E-2</v>
      </c>
      <c r="H39" s="3">
        <f t="shared" si="14"/>
        <v>-2.3671074975557205E-2</v>
      </c>
      <c r="I39" s="3">
        <f t="shared" si="15"/>
        <v>-2.5235266284633351E-3</v>
      </c>
      <c r="J39" s="3">
        <f t="shared" si="16"/>
        <v>-3.4330476841385793E-2</v>
      </c>
      <c r="K39" s="9">
        <f t="shared" si="17"/>
        <v>-0.95943082649897626</v>
      </c>
      <c r="L39" s="24">
        <f>(E39-AVERAGE($E$39:$E$66))/STDEV($E$39:$E$66)</f>
        <v>0.24016734769303422</v>
      </c>
      <c r="M39" s="24">
        <f>(J39-AVERAGE($J$39:$J$66))/STDEV($J$39:$J$66)</f>
        <v>-1.3155453228778733</v>
      </c>
      <c r="N39" s="24">
        <f t="shared" si="20"/>
        <v>1.5557126705709075</v>
      </c>
      <c r="O39">
        <f>_xll.BDH($C39,"Px_Last",O$3,O$3)</f>
        <v>189.73</v>
      </c>
      <c r="P39">
        <f>_xll.BDH($C39,"Px_Last",P$3,P$3,"Fill=P","Per=cd")</f>
        <v>183.68</v>
      </c>
      <c r="Q39">
        <f>_xll.BDH($C39,"Px_Last",Q$3,Q$3,"Fill=P","Per=cd")</f>
        <v>178.71</v>
      </c>
      <c r="R39">
        <f>_xll.BDH($C39,"Px_Last",R$3,R$3)</f>
        <v>194.33</v>
      </c>
      <c r="S39">
        <f>_xll.BDH($C39,"Px_Last",S$3,S$3)</f>
        <v>194.33</v>
      </c>
      <c r="T39">
        <f>_xll.BDH($C39,"Px_Last",T$3,T$3)</f>
        <v>190.21</v>
      </c>
    </row>
    <row r="40" spans="1:20" x14ac:dyDescent="0.2">
      <c r="A40" t="s">
        <v>175</v>
      </c>
      <c r="B40" t="s">
        <v>229</v>
      </c>
      <c r="C40" t="s">
        <v>247</v>
      </c>
      <c r="D40" t="str">
        <f>[2]!blp(C40,D$3)</f>
        <v>Beta Short</v>
      </c>
      <c r="E40" s="3">
        <f t="shared" si="12"/>
        <v>-4.1173711367070709E-3</v>
      </c>
      <c r="F40" s="3">
        <f t="shared" si="12"/>
        <v>-4.7078516503618051E-4</v>
      </c>
      <c r="G40" s="3">
        <f t="shared" si="13"/>
        <v>1.4440433212996373E-2</v>
      </c>
      <c r="H40" s="3">
        <f t="shared" si="14"/>
        <v>1.4440433212996373E-2</v>
      </c>
      <c r="I40" s="3">
        <f t="shared" si="15"/>
        <v>0.13313170847417433</v>
      </c>
      <c r="J40" s="3">
        <f t="shared" si="16"/>
        <v>0.13781652137816525</v>
      </c>
      <c r="K40" s="9">
        <f t="shared" si="17"/>
        <v>-2.9875744181708831E-2</v>
      </c>
      <c r="L40" s="24">
        <f t="shared" ref="L40:L66" si="28">(E40-AVERAGE($E$39:$E$66))/STDEV($E$39:$E$66)</f>
        <v>-1.2984152871475072</v>
      </c>
      <c r="M40" s="24">
        <f t="shared" ref="M40:M66" si="29">(J40-AVERAGE($J$39:$J$66))/STDEV($J$39:$J$66)</f>
        <v>1.1617794162675052</v>
      </c>
      <c r="N40" s="24">
        <f t="shared" si="20"/>
        <v>-2.4601947034150125</v>
      </c>
      <c r="O40">
        <f>_xll.BDH($C40,"Px_Last",O$3,O$3)</f>
        <v>191.08</v>
      </c>
      <c r="P40">
        <f>_xll.BDH($C40,"Px_Last",P$3,P$3,"Fill=P","Per=cd")</f>
        <v>191.87</v>
      </c>
      <c r="Q40">
        <f>_xll.BDH($C40,"Px_Last",Q$3,Q$3,"Fill=P","Per=cd")</f>
        <v>191.17</v>
      </c>
      <c r="R40">
        <f>_xll.BDH($C40,"Px_Last",R$3,R$3)</f>
        <v>188.36</v>
      </c>
      <c r="S40">
        <f>_xll.BDH($C40,"Px_Last",S$3,S$3)</f>
        <v>188.36</v>
      </c>
      <c r="T40">
        <f>_xll.BDH($C40,"Px_Last",T$3,T$3)</f>
        <v>168.63</v>
      </c>
    </row>
    <row r="41" spans="1:20" x14ac:dyDescent="0.2">
      <c r="A41" t="s">
        <v>175</v>
      </c>
      <c r="B41" t="s">
        <v>229</v>
      </c>
      <c r="C41" t="s">
        <v>248</v>
      </c>
      <c r="D41" t="str">
        <f>[2]!blp(C41,D$3)</f>
        <v>Book Price Long</v>
      </c>
      <c r="E41" s="3">
        <f t="shared" si="12"/>
        <v>6.4387122575484845E-2</v>
      </c>
      <c r="F41" s="3">
        <f t="shared" si="12"/>
        <v>9.262585313285765E-2</v>
      </c>
      <c r="G41" s="3">
        <f t="shared" si="13"/>
        <v>-1.8394725923194022E-2</v>
      </c>
      <c r="H41" s="3">
        <f t="shared" si="14"/>
        <v>-1.8394725923194022E-2</v>
      </c>
      <c r="I41" s="3">
        <f t="shared" si="15"/>
        <v>8.7769490139981476E-2</v>
      </c>
      <c r="J41" s="3">
        <f t="shared" si="16"/>
        <v>2.1967916624093142E-2</v>
      </c>
      <c r="K41" s="9">
        <f t="shared" si="17"/>
        <v>2.9309617146338205</v>
      </c>
      <c r="L41" s="24">
        <f t="shared" si="28"/>
        <v>1.5459936063080175</v>
      </c>
      <c r="M41" s="24">
        <f t="shared" si="29"/>
        <v>-0.50536911098542747</v>
      </c>
      <c r="N41" s="24">
        <f t="shared" si="20"/>
        <v>2.0513627172934452</v>
      </c>
      <c r="O41">
        <f>_xll.BDH($C41,"Px_Last",O$3,O$3)</f>
        <v>212.92</v>
      </c>
      <c r="P41">
        <f>_xll.BDH($C41,"Px_Last",P$3,P$3,"Fill=P","Per=cd")</f>
        <v>200.04</v>
      </c>
      <c r="Q41">
        <f>_xll.BDH($C41,"Px_Last",Q$3,Q$3,"Fill=P","Per=cd")</f>
        <v>194.87</v>
      </c>
      <c r="R41">
        <f>_xll.BDH($C41,"Px_Last",R$3,R$3)</f>
        <v>216.91</v>
      </c>
      <c r="S41">
        <f>_xll.BDH($C41,"Px_Last",S$3,S$3)</f>
        <v>216.91</v>
      </c>
      <c r="T41">
        <f>_xll.BDH($C41,"Px_Last",T$3,T$3)</f>
        <v>195.74</v>
      </c>
    </row>
    <row r="42" spans="1:20" x14ac:dyDescent="0.2">
      <c r="A42" t="s">
        <v>175</v>
      </c>
      <c r="B42" t="s">
        <v>229</v>
      </c>
      <c r="C42" t="s">
        <v>249</v>
      </c>
      <c r="D42" t="str">
        <f>[2]!blp(C42,D$3)</f>
        <v>Book Price Short</v>
      </c>
      <c r="E42" s="3">
        <f t="shared" ref="E42:F66" si="30">$O42/P42-1</f>
        <v>1.9256075094306491E-2</v>
      </c>
      <c r="F42" s="3">
        <f t="shared" si="30"/>
        <v>1.4538945162417161E-2</v>
      </c>
      <c r="G42" s="3">
        <f t="shared" ref="G42:G66" si="31">$O42/R42-1</f>
        <v>2.2170413055909943E-2</v>
      </c>
      <c r="H42" s="3">
        <f t="shared" ref="H42:H66" si="32">$O42/S42-1</f>
        <v>2.2170413055909943E-2</v>
      </c>
      <c r="I42" s="3">
        <f t="shared" ref="I42:I66" si="33">$O42/T42-1</f>
        <v>9.3660281451499072E-2</v>
      </c>
      <c r="J42" s="3">
        <f t="shared" ref="J42:J66" si="34">$P42/T42-1</f>
        <v>7.2998540970489856E-2</v>
      </c>
      <c r="K42" s="9">
        <f t="shared" ref="K42:K66" si="35">E42/J42</f>
        <v>0.26378712284250844</v>
      </c>
      <c r="L42" s="24">
        <f t="shared" si="28"/>
        <v>-0.32791489034846893</v>
      </c>
      <c r="M42" s="24">
        <f t="shared" si="29"/>
        <v>0.22899994252622058</v>
      </c>
      <c r="N42" s="24">
        <f t="shared" ref="N42:N66" si="36">L42-M42</f>
        <v>-0.55691483287468957</v>
      </c>
      <c r="O42">
        <f>_xll.BDH($C42,"Px_Last",O$3,O$3)</f>
        <v>232.37</v>
      </c>
      <c r="P42">
        <f>_xll.BDH($C42,"Px_Last",P$3,P$3,"Fill=P","Per=cd")</f>
        <v>227.98</v>
      </c>
      <c r="Q42">
        <f>_xll.BDH($C42,"Px_Last",Q$3,Q$3,"Fill=P","Per=cd")</f>
        <v>229.04</v>
      </c>
      <c r="R42">
        <f>_xll.BDH($C42,"Px_Last",R$3,R$3)</f>
        <v>227.33</v>
      </c>
      <c r="S42">
        <f>_xll.BDH($C42,"Px_Last",S$3,S$3)</f>
        <v>227.33</v>
      </c>
      <c r="T42">
        <f>_xll.BDH($C42,"Px_Last",T$3,T$3)</f>
        <v>212.47</v>
      </c>
    </row>
    <row r="43" spans="1:20" x14ac:dyDescent="0.2">
      <c r="A43" t="s">
        <v>175</v>
      </c>
      <c r="B43" t="s">
        <v>229</v>
      </c>
      <c r="C43" t="s">
        <v>250</v>
      </c>
      <c r="D43" t="str">
        <f>[2]!blp(C43,D$3)</f>
        <v>CAPX Sale Long</v>
      </c>
      <c r="E43" s="3">
        <f t="shared" si="30"/>
        <v>6.9185089790369858E-2</v>
      </c>
      <c r="F43" s="3">
        <f t="shared" si="30"/>
        <v>6.9644263116455329E-2</v>
      </c>
      <c r="G43" s="3">
        <f t="shared" si="31"/>
        <v>-7.7929289813043701E-2</v>
      </c>
      <c r="H43" s="3">
        <f t="shared" si="32"/>
        <v>-7.7929289813043701E-2</v>
      </c>
      <c r="I43" s="3">
        <f t="shared" si="33"/>
        <v>-2.5814863102998742E-2</v>
      </c>
      <c r="J43" s="3">
        <f t="shared" si="34"/>
        <v>-8.8852672750977857E-2</v>
      </c>
      <c r="K43" s="9">
        <f t="shared" si="35"/>
        <v>-0.77864950651817566</v>
      </c>
      <c r="L43" s="24">
        <f t="shared" si="28"/>
        <v>1.7452123710486744</v>
      </c>
      <c r="M43" s="24">
        <f t="shared" si="29"/>
        <v>-2.100160716444599</v>
      </c>
      <c r="N43" s="24">
        <f t="shared" si="36"/>
        <v>3.8453730874932734</v>
      </c>
      <c r="O43">
        <f>_xll.BDH($C43,"Px_Last",O$3,O$3)</f>
        <v>149.44</v>
      </c>
      <c r="P43">
        <f>_xll.BDH($C43,"Px_Last",P$3,P$3,"Fill=P","Per=cd")</f>
        <v>139.77000000000001</v>
      </c>
      <c r="Q43">
        <f>_xll.BDH($C43,"Px_Last",Q$3,Q$3,"Fill=P","Per=cd")</f>
        <v>139.71</v>
      </c>
      <c r="R43">
        <f>_xll.BDH($C43,"Px_Last",R$3,R$3)</f>
        <v>162.07</v>
      </c>
      <c r="S43">
        <f>_xll.BDH($C43,"Px_Last",S$3,S$3)</f>
        <v>162.07</v>
      </c>
      <c r="T43">
        <f>_xll.BDH($C43,"Px_Last",T$3,T$3)</f>
        <v>153.4</v>
      </c>
    </row>
    <row r="44" spans="1:20" x14ac:dyDescent="0.2">
      <c r="A44" t="s">
        <v>175</v>
      </c>
      <c r="B44" t="s">
        <v>229</v>
      </c>
      <c r="C44" t="s">
        <v>251</v>
      </c>
      <c r="D44" t="str">
        <f>[2]!blp(C44,D$3)</f>
        <v>CAPX Sale Short</v>
      </c>
      <c r="E44" s="3">
        <f t="shared" si="30"/>
        <v>6.5500971412713049E-3</v>
      </c>
      <c r="F44" s="3">
        <f t="shared" si="30"/>
        <v>7.5008334259363263E-3</v>
      </c>
      <c r="G44" s="3">
        <f t="shared" si="31"/>
        <v>4.4949000172880726E-2</v>
      </c>
      <c r="H44" s="3">
        <f t="shared" si="32"/>
        <v>4.4949000172880726E-2</v>
      </c>
      <c r="I44" s="3">
        <f t="shared" si="33"/>
        <v>0.16941828969431194</v>
      </c>
      <c r="J44" s="3">
        <f t="shared" si="34"/>
        <v>0.16180833225848068</v>
      </c>
      <c r="K44" s="9">
        <f t="shared" si="35"/>
        <v>4.048059237646584E-2</v>
      </c>
      <c r="L44" s="24">
        <f t="shared" si="28"/>
        <v>-0.85548607190485493</v>
      </c>
      <c r="M44" s="24">
        <f t="shared" si="29"/>
        <v>1.5070396139207949</v>
      </c>
      <c r="N44" s="24">
        <f t="shared" si="36"/>
        <v>-2.3625256858256498</v>
      </c>
      <c r="O44">
        <f>_xll.BDH($C44,"Px_Last",O$3,O$3)</f>
        <v>181.33</v>
      </c>
      <c r="P44">
        <f>_xll.BDH($C44,"Px_Last",P$3,P$3,"Fill=P","Per=cd")</f>
        <v>180.15</v>
      </c>
      <c r="Q44">
        <f>_xll.BDH($C44,"Px_Last",Q$3,Q$3,"Fill=P","Per=cd")</f>
        <v>179.98</v>
      </c>
      <c r="R44">
        <f>_xll.BDH($C44,"Px_Last",R$3,R$3)</f>
        <v>173.53</v>
      </c>
      <c r="S44">
        <f>_xll.BDH($C44,"Px_Last",S$3,S$3)</f>
        <v>173.53</v>
      </c>
      <c r="T44">
        <f>_xll.BDH($C44,"Px_Last",T$3,T$3)</f>
        <v>155.06</v>
      </c>
    </row>
    <row r="45" spans="1:20" x14ac:dyDescent="0.2">
      <c r="A45" t="s">
        <v>175</v>
      </c>
      <c r="B45" t="s">
        <v>229</v>
      </c>
      <c r="C45" t="s">
        <v>252</v>
      </c>
      <c r="D45" t="str">
        <f>[2]!blp(C45,D$3)</f>
        <v>Est Disper Long</v>
      </c>
      <c r="E45" s="3">
        <f t="shared" si="30"/>
        <v>4.3095679830373657E-2</v>
      </c>
      <c r="F45" s="3">
        <f t="shared" si="30"/>
        <v>5.4442181974065029E-2</v>
      </c>
      <c r="G45" s="3">
        <f t="shared" si="31"/>
        <v>-2.7190033616768861E-2</v>
      </c>
      <c r="H45" s="3">
        <f t="shared" si="32"/>
        <v>-2.7190033616768861E-2</v>
      </c>
      <c r="I45" s="3">
        <f t="shared" si="33"/>
        <v>5.1737039016568787E-2</v>
      </c>
      <c r="J45" s="3">
        <f t="shared" si="34"/>
        <v>8.2843399251737448E-3</v>
      </c>
      <c r="K45" s="9">
        <f t="shared" si="35"/>
        <v>5.2020656104921752</v>
      </c>
      <c r="L45" s="24">
        <f t="shared" si="28"/>
        <v>0.66194110380897209</v>
      </c>
      <c r="M45" s="24">
        <f t="shared" si="29"/>
        <v>-0.70228606816055605</v>
      </c>
      <c r="N45" s="24">
        <f t="shared" si="36"/>
        <v>1.364227171969528</v>
      </c>
      <c r="O45">
        <f>_xll.BDH($C45,"Px_Last",O$3,O$3)</f>
        <v>196.78</v>
      </c>
      <c r="P45">
        <f>_xll.BDH($C45,"Px_Last",P$3,P$3,"Fill=P","Per=cd")</f>
        <v>188.65</v>
      </c>
      <c r="Q45">
        <f>_xll.BDH($C45,"Px_Last",Q$3,Q$3,"Fill=P","Per=cd")</f>
        <v>186.62</v>
      </c>
      <c r="R45">
        <f>_xll.BDH($C45,"Px_Last",R$3,R$3)</f>
        <v>202.28</v>
      </c>
      <c r="S45">
        <f>_xll.BDH($C45,"Px_Last",S$3,S$3)</f>
        <v>202.28</v>
      </c>
      <c r="T45">
        <f>_xll.BDH($C45,"Px_Last",T$3,T$3)</f>
        <v>187.1</v>
      </c>
    </row>
    <row r="46" spans="1:20" x14ac:dyDescent="0.2">
      <c r="A46" t="s">
        <v>175</v>
      </c>
      <c r="B46" t="s">
        <v>229</v>
      </c>
      <c r="C46" t="s">
        <v>253</v>
      </c>
      <c r="D46" t="str">
        <f>[2]!blp(C46,D$3)</f>
        <v>Est Disper Short</v>
      </c>
      <c r="E46" s="3">
        <f t="shared" si="30"/>
        <v>4.4828690361831125E-3</v>
      </c>
      <c r="F46" s="3">
        <f t="shared" si="30"/>
        <v>2.3395628466234886E-2</v>
      </c>
      <c r="G46" s="3">
        <f t="shared" si="31"/>
        <v>2.6409273628120067E-2</v>
      </c>
      <c r="H46" s="3">
        <f t="shared" si="32"/>
        <v>2.6409273628120067E-2</v>
      </c>
      <c r="I46" s="3">
        <f t="shared" si="33"/>
        <v>0.1305668537301139</v>
      </c>
      <c r="J46" s="3">
        <f t="shared" si="34"/>
        <v>0.12552128919322469</v>
      </c>
      <c r="K46" s="9">
        <f t="shared" si="35"/>
        <v>3.5714013654546545E-2</v>
      </c>
      <c r="L46" s="24">
        <f t="shared" si="28"/>
        <v>-0.94132047032575128</v>
      </c>
      <c r="M46" s="24">
        <f t="shared" si="29"/>
        <v>0.98484178052411075</v>
      </c>
      <c r="N46" s="24">
        <f t="shared" si="36"/>
        <v>-1.9261622508498619</v>
      </c>
      <c r="O46">
        <f>_xll.BDH($C46,"Px_Last",O$3,O$3)</f>
        <v>219.59</v>
      </c>
      <c r="P46">
        <f>_xll.BDH($C46,"Px_Last",P$3,P$3,"Fill=P","Per=cd")</f>
        <v>218.61</v>
      </c>
      <c r="Q46">
        <f>_xll.BDH($C46,"Px_Last",Q$3,Q$3,"Fill=P","Per=cd")</f>
        <v>214.57</v>
      </c>
      <c r="R46">
        <f>_xll.BDH($C46,"Px_Last",R$3,R$3)</f>
        <v>213.94</v>
      </c>
      <c r="S46">
        <f>_xll.BDH($C46,"Px_Last",S$3,S$3)</f>
        <v>213.94</v>
      </c>
      <c r="T46">
        <f>_xll.BDH($C46,"Px_Last",T$3,T$3)</f>
        <v>194.23</v>
      </c>
    </row>
    <row r="47" spans="1:20" x14ac:dyDescent="0.2">
      <c r="A47" t="s">
        <v>175</v>
      </c>
      <c r="B47" t="s">
        <v>229</v>
      </c>
      <c r="C47" t="s">
        <v>254</v>
      </c>
      <c r="D47" t="str">
        <f>[2]!blp(C47,D$3)</f>
        <v>Div Yield Long</v>
      </c>
      <c r="E47" s="3">
        <f t="shared" si="30"/>
        <v>3.0478671442526695E-2</v>
      </c>
      <c r="F47" s="3">
        <f t="shared" si="30"/>
        <v>2.2091596150119353E-2</v>
      </c>
      <c r="G47" s="3">
        <f t="shared" si="31"/>
        <v>1.5010584386426329E-2</v>
      </c>
      <c r="H47" s="3">
        <f t="shared" si="32"/>
        <v>1.5010584386426329E-2</v>
      </c>
      <c r="I47" s="3">
        <f t="shared" si="33"/>
        <v>0.15445790164891271</v>
      </c>
      <c r="J47" s="3">
        <f t="shared" si="34"/>
        <v>0.12031227199766525</v>
      </c>
      <c r="K47" s="9">
        <f t="shared" si="35"/>
        <v>0.25332969726577981</v>
      </c>
      <c r="L47" s="24">
        <f t="shared" si="28"/>
        <v>0.138064071479226</v>
      </c>
      <c r="M47" s="24">
        <f t="shared" si="29"/>
        <v>0.90988010649750262</v>
      </c>
      <c r="N47" s="24">
        <f t="shared" si="36"/>
        <v>-0.77181603501827656</v>
      </c>
      <c r="O47">
        <f>_xll.BDH($C47,"Px_Last",O$3,O$3)</f>
        <v>158.22999999999999</v>
      </c>
      <c r="P47">
        <f>_xll.BDH($C47,"Px_Last",P$3,P$3,"Fill=P","Per=cd")</f>
        <v>153.55000000000001</v>
      </c>
      <c r="Q47">
        <f>_xll.BDH($C47,"Px_Last",Q$3,Q$3,"Fill=P","Per=cd")</f>
        <v>154.81</v>
      </c>
      <c r="R47">
        <f>_xll.BDH($C47,"Px_Last",R$3,R$3)</f>
        <v>155.88999999999999</v>
      </c>
      <c r="S47">
        <f>_xll.BDH($C47,"Px_Last",S$3,S$3)</f>
        <v>155.88999999999999</v>
      </c>
      <c r="T47">
        <f>_xll.BDH($C47,"Px_Last",T$3,T$3)</f>
        <v>137.06</v>
      </c>
    </row>
    <row r="48" spans="1:20" x14ac:dyDescent="0.2">
      <c r="A48" t="s">
        <v>175</v>
      </c>
      <c r="B48" t="s">
        <v>229</v>
      </c>
      <c r="C48" t="s">
        <v>255</v>
      </c>
      <c r="D48" t="str">
        <f>[2]!blp(C48,D$3)</f>
        <v>Div Yield Short</v>
      </c>
      <c r="E48" s="3">
        <f t="shared" si="30"/>
        <v>6.1491538764266718E-3</v>
      </c>
      <c r="F48" s="3">
        <f t="shared" si="30"/>
        <v>2.8926451353254778E-2</v>
      </c>
      <c r="G48" s="3">
        <f t="shared" si="31"/>
        <v>-1.2647839729664545E-2</v>
      </c>
      <c r="H48" s="3">
        <f t="shared" si="32"/>
        <v>-1.2647839729664545E-2</v>
      </c>
      <c r="I48" s="3">
        <f t="shared" si="33"/>
        <v>7.2916120232912052E-2</v>
      </c>
      <c r="J48" s="3">
        <f t="shared" si="34"/>
        <v>6.6358915175995348E-2</v>
      </c>
      <c r="K48" s="9">
        <f t="shared" si="35"/>
        <v>9.2665075372586336E-2</v>
      </c>
      <c r="L48" s="24">
        <f t="shared" si="28"/>
        <v>-0.87213383508790288</v>
      </c>
      <c r="M48" s="24">
        <f t="shared" si="29"/>
        <v>0.13345073510762179</v>
      </c>
      <c r="N48" s="24">
        <f t="shared" si="36"/>
        <v>-1.0055845701955246</v>
      </c>
      <c r="O48">
        <f>_xll.BDH($C48,"Px_Last",O$3,O$3)</f>
        <v>204.53</v>
      </c>
      <c r="P48">
        <f>_xll.BDH($C48,"Px_Last",P$3,P$3,"Fill=P","Per=cd")</f>
        <v>203.28</v>
      </c>
      <c r="Q48">
        <f>_xll.BDH($C48,"Px_Last",Q$3,Q$3,"Fill=P","Per=cd")</f>
        <v>198.78</v>
      </c>
      <c r="R48">
        <f>_xll.BDH($C48,"Px_Last",R$3,R$3)</f>
        <v>207.15</v>
      </c>
      <c r="S48">
        <f>_xll.BDH($C48,"Px_Last",S$3,S$3)</f>
        <v>207.15</v>
      </c>
      <c r="T48">
        <f>_xll.BDH($C48,"Px_Last",T$3,T$3)</f>
        <v>190.63</v>
      </c>
    </row>
    <row r="49" spans="1:20" x14ac:dyDescent="0.2">
      <c r="A49" t="s">
        <v>175</v>
      </c>
      <c r="B49" t="s">
        <v>229</v>
      </c>
      <c r="C49" t="s">
        <v>256</v>
      </c>
      <c r="D49" t="str">
        <f>[2]!blp(C49,D$3)</f>
        <v>EBITDAEV Long</v>
      </c>
      <c r="E49" s="3">
        <f t="shared" si="30"/>
        <v>6.5042026287583932E-2</v>
      </c>
      <c r="F49" s="3">
        <f t="shared" si="30"/>
        <v>9.20238301810401E-2</v>
      </c>
      <c r="G49" s="3">
        <f t="shared" si="31"/>
        <v>-3.2836432559807394E-2</v>
      </c>
      <c r="H49" s="3">
        <f t="shared" si="32"/>
        <v>-3.2836432559807394E-2</v>
      </c>
      <c r="I49" s="3">
        <f t="shared" si="33"/>
        <v>6.264422806326353E-2</v>
      </c>
      <c r="J49" s="3">
        <f t="shared" si="34"/>
        <v>-2.2513648899643579E-3</v>
      </c>
      <c r="K49" s="9">
        <f t="shared" si="35"/>
        <v>-28.890042026289944</v>
      </c>
      <c r="L49" s="24">
        <f t="shared" si="28"/>
        <v>1.5731861865623571</v>
      </c>
      <c r="M49" s="24">
        <f t="shared" si="29"/>
        <v>-0.85390278209004966</v>
      </c>
      <c r="N49" s="24">
        <f t="shared" si="36"/>
        <v>2.4270889686524066</v>
      </c>
      <c r="O49">
        <f>_xll.BDH($C49,"Px_Last",O$3,O$3)</f>
        <v>188.8</v>
      </c>
      <c r="P49">
        <f>_xll.BDH($C49,"Px_Last",P$3,P$3,"Fill=P","Per=cd")</f>
        <v>177.27</v>
      </c>
      <c r="Q49">
        <f>_xll.BDH($C49,"Px_Last",Q$3,Q$3,"Fill=P","Per=cd")</f>
        <v>172.89</v>
      </c>
      <c r="R49">
        <f>_xll.BDH($C49,"Px_Last",R$3,R$3)</f>
        <v>195.21</v>
      </c>
      <c r="S49">
        <f>_xll.BDH($C49,"Px_Last",S$3,S$3)</f>
        <v>195.21</v>
      </c>
      <c r="T49">
        <f>_xll.BDH($C49,"Px_Last",T$3,T$3)</f>
        <v>177.67</v>
      </c>
    </row>
    <row r="50" spans="1:20" x14ac:dyDescent="0.2">
      <c r="A50" t="s">
        <v>175</v>
      </c>
      <c r="B50" t="s">
        <v>229</v>
      </c>
      <c r="C50" t="s">
        <v>257</v>
      </c>
      <c r="D50" t="str">
        <f>[2]!blp(C50,D$3)</f>
        <v>EBITDAEV Short</v>
      </c>
      <c r="E50" s="3">
        <f t="shared" si="30"/>
        <v>5.6621272026162739E-3</v>
      </c>
      <c r="F50" s="3">
        <f t="shared" si="30"/>
        <v>1.4976107197398836E-2</v>
      </c>
      <c r="G50" s="3">
        <f t="shared" si="31"/>
        <v>-2.2303421439756943E-2</v>
      </c>
      <c r="H50" s="3">
        <f t="shared" si="32"/>
        <v>-2.2303421439756943E-2</v>
      </c>
      <c r="I50" s="3">
        <f t="shared" si="33"/>
        <v>1.7281390411297171E-2</v>
      </c>
      <c r="J50" s="3">
        <f t="shared" si="34"/>
        <v>1.1553843874981595E-2</v>
      </c>
      <c r="K50" s="9">
        <f t="shared" si="35"/>
        <v>0.49006436852387303</v>
      </c>
      <c r="L50" s="24">
        <f t="shared" si="28"/>
        <v>-0.89235590998063086</v>
      </c>
      <c r="M50" s="24">
        <f t="shared" si="29"/>
        <v>-0.65523544803145861</v>
      </c>
      <c r="N50" s="24">
        <f t="shared" si="36"/>
        <v>-0.23712046194917225</v>
      </c>
      <c r="O50">
        <f>_xll.BDH($C50,"Px_Last",O$3,O$3)</f>
        <v>206.03</v>
      </c>
      <c r="P50">
        <f>_xll.BDH($C50,"Px_Last",P$3,P$3,"Fill=P","Per=cd")</f>
        <v>204.87</v>
      </c>
      <c r="Q50">
        <f>_xll.BDH($C50,"Px_Last",Q$3,Q$3,"Fill=P","Per=cd")</f>
        <v>202.99</v>
      </c>
      <c r="R50">
        <f>_xll.BDH($C50,"Px_Last",R$3,R$3)</f>
        <v>210.73</v>
      </c>
      <c r="S50">
        <f>_xll.BDH($C50,"Px_Last",S$3,S$3)</f>
        <v>210.73</v>
      </c>
      <c r="T50">
        <f>_xll.BDH($C50,"Px_Last",T$3,T$3)</f>
        <v>202.53</v>
      </c>
    </row>
    <row r="51" spans="1:20" x14ac:dyDescent="0.2">
      <c r="A51" t="s">
        <v>175</v>
      </c>
      <c r="B51" t="s">
        <v>229</v>
      </c>
      <c r="C51" t="s">
        <v>258</v>
      </c>
      <c r="D51" t="str">
        <f>[2]!blp(C51,D$3)</f>
        <v>Prediced EP Long</v>
      </c>
      <c r="E51" s="3">
        <f t="shared" si="30"/>
        <v>3.9543524416135734E-2</v>
      </c>
      <c r="F51" s="3">
        <f t="shared" si="30"/>
        <v>7.2151968029780411E-2</v>
      </c>
      <c r="G51" s="3">
        <f t="shared" si="31"/>
        <v>-3.0637497525242474E-2</v>
      </c>
      <c r="H51" s="3">
        <f t="shared" si="32"/>
        <v>-3.0637497525242474E-2</v>
      </c>
      <c r="I51" s="3">
        <f t="shared" si="33"/>
        <v>6.1000054174115581E-2</v>
      </c>
      <c r="J51" s="3">
        <f t="shared" si="34"/>
        <v>2.0640338046481466E-2</v>
      </c>
      <c r="K51" s="9">
        <f t="shared" si="35"/>
        <v>1.9158370530116715</v>
      </c>
      <c r="L51" s="24">
        <f t="shared" si="28"/>
        <v>0.51445030570682737</v>
      </c>
      <c r="M51" s="24">
        <f t="shared" si="29"/>
        <v>-0.52447396490383469</v>
      </c>
      <c r="N51" s="24">
        <f t="shared" si="36"/>
        <v>1.0389242706106621</v>
      </c>
      <c r="O51">
        <f>_xll.BDH($C51,"Px_Last",O$3,O$3)</f>
        <v>195.85</v>
      </c>
      <c r="P51">
        <f>_xll.BDH($C51,"Px_Last",P$3,P$3,"Fill=P","Per=cd")</f>
        <v>188.4</v>
      </c>
      <c r="Q51">
        <f>_xll.BDH($C51,"Px_Last",Q$3,Q$3,"Fill=P","Per=cd")</f>
        <v>182.67</v>
      </c>
      <c r="R51">
        <f>_xll.BDH($C51,"Px_Last",R$3,R$3)</f>
        <v>202.04</v>
      </c>
      <c r="S51">
        <f>_xll.BDH($C51,"Px_Last",S$3,S$3)</f>
        <v>202.04</v>
      </c>
      <c r="T51">
        <f>_xll.BDH($C51,"Px_Last",T$3,T$3)</f>
        <v>184.59</v>
      </c>
    </row>
    <row r="52" spans="1:20" x14ac:dyDescent="0.2">
      <c r="A52" t="s">
        <v>175</v>
      </c>
      <c r="B52" t="s">
        <v>229</v>
      </c>
      <c r="C52" t="s">
        <v>259</v>
      </c>
      <c r="D52" t="str">
        <f>[2]!blp(C52,D$3)</f>
        <v>Predicted EP Short</v>
      </c>
      <c r="E52" s="3">
        <f t="shared" si="30"/>
        <v>3.7463181148748026E-2</v>
      </c>
      <c r="F52" s="3">
        <f t="shared" si="30"/>
        <v>3.4226463571297439E-2</v>
      </c>
      <c r="G52" s="3">
        <f t="shared" si="31"/>
        <v>4.2404624277456504E-2</v>
      </c>
      <c r="H52" s="3">
        <f t="shared" si="32"/>
        <v>4.2404624277456504E-2</v>
      </c>
      <c r="I52" s="3">
        <f t="shared" si="33"/>
        <v>8.7042484448087931E-2</v>
      </c>
      <c r="J52" s="3">
        <f t="shared" si="34"/>
        <v>4.7788976226069257E-2</v>
      </c>
      <c r="K52" s="9">
        <f t="shared" si="35"/>
        <v>0.78392935164640687</v>
      </c>
      <c r="L52" s="24">
        <f t="shared" si="28"/>
        <v>0.42807134615917369</v>
      </c>
      <c r="M52" s="24">
        <f t="shared" si="29"/>
        <v>-0.13378464884254998</v>
      </c>
      <c r="N52" s="24">
        <f t="shared" si="36"/>
        <v>0.56185599500172367</v>
      </c>
      <c r="O52">
        <f>_xll.BDH($C52,"Px_Last",O$3,O$3)</f>
        <v>225.42</v>
      </c>
      <c r="P52">
        <f>_xll.BDH($C52,"Px_Last",P$3,P$3,"Fill=P","Per=cd")</f>
        <v>217.28</v>
      </c>
      <c r="Q52">
        <f>_xll.BDH($C52,"Px_Last",Q$3,Q$3,"Fill=P","Per=cd")</f>
        <v>217.96</v>
      </c>
      <c r="R52">
        <f>_xll.BDH($C52,"Px_Last",R$3,R$3)</f>
        <v>216.25</v>
      </c>
      <c r="S52">
        <f>_xll.BDH($C52,"Px_Last",S$3,S$3)</f>
        <v>216.25</v>
      </c>
      <c r="T52">
        <f>_xll.BDH($C52,"Px_Last",T$3,T$3)</f>
        <v>207.37</v>
      </c>
    </row>
    <row r="53" spans="1:20" x14ac:dyDescent="0.2">
      <c r="A53" t="s">
        <v>175</v>
      </c>
      <c r="B53" t="s">
        <v>229</v>
      </c>
      <c r="C53" t="s">
        <v>260</v>
      </c>
      <c r="D53" t="str">
        <f>[2]!blp(C53,D$3)</f>
        <v>Market Cap Long</v>
      </c>
      <c r="E53" s="3">
        <f t="shared" si="30"/>
        <v>4.1994989751765077E-2</v>
      </c>
      <c r="F53" s="3">
        <f t="shared" si="30"/>
        <v>8.1041489462243765E-2</v>
      </c>
      <c r="G53" s="3">
        <f t="shared" si="31"/>
        <v>-2.7897650494747017E-3</v>
      </c>
      <c r="H53" s="3">
        <f t="shared" si="32"/>
        <v>-2.7897650494747017E-3</v>
      </c>
      <c r="I53" s="3">
        <f t="shared" si="33"/>
        <v>8.3704405495026224E-2</v>
      </c>
      <c r="J53" s="3">
        <f t="shared" si="34"/>
        <v>4.0028422548555209E-2</v>
      </c>
      <c r="K53" s="9">
        <f t="shared" si="35"/>
        <v>1.0491292706032667</v>
      </c>
      <c r="L53" s="24">
        <f t="shared" si="28"/>
        <v>0.61623880781528162</v>
      </c>
      <c r="M53" s="24">
        <f t="shared" si="29"/>
        <v>-0.24546485130679332</v>
      </c>
      <c r="N53" s="24">
        <f t="shared" si="36"/>
        <v>0.86170365912207492</v>
      </c>
      <c r="O53">
        <f>_xll.BDH($C53,"Px_Last",O$3,O$3)</f>
        <v>228.77</v>
      </c>
      <c r="P53">
        <f>_xll.BDH($C53,"Px_Last",P$3,P$3,"Fill=P","Per=cd")</f>
        <v>219.55</v>
      </c>
      <c r="Q53">
        <f>_xll.BDH($C53,"Px_Last",Q$3,Q$3,"Fill=P","Per=cd")</f>
        <v>211.62</v>
      </c>
      <c r="R53">
        <f>_xll.BDH($C53,"Px_Last",R$3,R$3)</f>
        <v>229.41</v>
      </c>
      <c r="S53">
        <f>_xll.BDH($C53,"Px_Last",S$3,S$3)</f>
        <v>229.41</v>
      </c>
      <c r="T53">
        <f>_xll.BDH($C53,"Px_Last",T$3,T$3)</f>
        <v>211.1</v>
      </c>
    </row>
    <row r="54" spans="1:20" x14ac:dyDescent="0.2">
      <c r="A54" t="s">
        <v>175</v>
      </c>
      <c r="B54" t="s">
        <v>229</v>
      </c>
      <c r="C54" t="s">
        <v>261</v>
      </c>
      <c r="D54" t="str">
        <f>[2]!blp(C54,D$3)</f>
        <v>Market Cap Short</v>
      </c>
      <c r="E54" s="3">
        <f t="shared" si="30"/>
        <v>-3.8362470543096272E-4</v>
      </c>
      <c r="F54" s="3">
        <f t="shared" si="30"/>
        <v>2.5871766029246235E-2</v>
      </c>
      <c r="G54" s="3">
        <f t="shared" si="31"/>
        <v>1.0582303728738474E-2</v>
      </c>
      <c r="H54" s="3">
        <f t="shared" si="32"/>
        <v>1.0582303728738474E-2</v>
      </c>
      <c r="I54" s="3">
        <f t="shared" si="33"/>
        <v>0.13102250883611322</v>
      </c>
      <c r="J54" s="3">
        <f t="shared" si="34"/>
        <v>0.13145656352700441</v>
      </c>
      <c r="K54" s="9">
        <f t="shared" si="35"/>
        <v>-2.9182620870212904E-3</v>
      </c>
      <c r="L54" s="24">
        <f t="shared" si="28"/>
        <v>-1.1433845588036313</v>
      </c>
      <c r="M54" s="24">
        <f t="shared" si="29"/>
        <v>1.0702548408316426</v>
      </c>
      <c r="N54" s="24">
        <f t="shared" si="36"/>
        <v>-2.2136393996352739</v>
      </c>
      <c r="O54">
        <f>_xll.BDH($C54,"Px_Last",O$3,O$3)</f>
        <v>182.4</v>
      </c>
      <c r="P54">
        <f>_xll.BDH($C54,"Px_Last",P$3,P$3,"Fill=P","Per=cd")</f>
        <v>182.47</v>
      </c>
      <c r="Q54">
        <f>_xll.BDH($C54,"Px_Last",Q$3,Q$3,"Fill=P","Per=cd")</f>
        <v>177.8</v>
      </c>
      <c r="R54">
        <f>_xll.BDH($C54,"Px_Last",R$3,R$3)</f>
        <v>180.49</v>
      </c>
      <c r="S54">
        <f>_xll.BDH($C54,"Px_Last",S$3,S$3)</f>
        <v>180.49</v>
      </c>
      <c r="T54">
        <f>_xll.BDH($C54,"Px_Last",T$3,T$3)</f>
        <v>161.27000000000001</v>
      </c>
    </row>
    <row r="55" spans="1:20" x14ac:dyDescent="0.2">
      <c r="A55" t="s">
        <v>175</v>
      </c>
      <c r="B55" t="s">
        <v>229</v>
      </c>
      <c r="C55" t="s">
        <v>262</v>
      </c>
      <c r="D55" t="str">
        <f>[2]!blp(C55,D$3)</f>
        <v>Price Mom Long</v>
      </c>
      <c r="E55" s="3">
        <f t="shared" si="30"/>
        <v>1.5650217635838626E-3</v>
      </c>
      <c r="F55" s="3">
        <f t="shared" si="30"/>
        <v>1.4213549920760737E-2</v>
      </c>
      <c r="G55" s="3">
        <f t="shared" si="31"/>
        <v>2.4359743897559127E-2</v>
      </c>
      <c r="H55" s="3">
        <f t="shared" si="32"/>
        <v>2.4359743897559127E-2</v>
      </c>
      <c r="I55" s="3">
        <f t="shared" si="33"/>
        <v>3.8594177908509941E-2</v>
      </c>
      <c r="J55" s="3">
        <f t="shared" si="34"/>
        <v>3.6971295263211301E-2</v>
      </c>
      <c r="K55" s="9">
        <f t="shared" si="35"/>
        <v>4.2330725835866369E-2</v>
      </c>
      <c r="L55" s="24">
        <f t="shared" si="28"/>
        <v>-1.0624738470194786</v>
      </c>
      <c r="M55" s="24">
        <f t="shared" si="29"/>
        <v>-0.28945921155140131</v>
      </c>
      <c r="N55" s="24">
        <f t="shared" si="36"/>
        <v>-0.77301463546807725</v>
      </c>
      <c r="O55">
        <f>_xll.BDH($C55,"Px_Last",O$3,O$3)</f>
        <v>204.79</v>
      </c>
      <c r="P55">
        <f>_xll.BDH($C55,"Px_Last",P$3,P$3,"Fill=P","Per=cd")</f>
        <v>204.47</v>
      </c>
      <c r="Q55">
        <f>_xll.BDH($C55,"Px_Last",Q$3,Q$3,"Fill=P","Per=cd")</f>
        <v>201.92</v>
      </c>
      <c r="R55">
        <f>_xll.BDH($C55,"Px_Last",R$3,R$3)</f>
        <v>199.92</v>
      </c>
      <c r="S55">
        <f>_xll.BDH($C55,"Px_Last",S$3,S$3)</f>
        <v>199.92</v>
      </c>
      <c r="T55">
        <f>_xll.BDH($C55,"Px_Last",T$3,T$3)</f>
        <v>197.18</v>
      </c>
    </row>
    <row r="56" spans="1:20" x14ac:dyDescent="0.2">
      <c r="A56" t="s">
        <v>175</v>
      </c>
      <c r="B56" t="s">
        <v>229</v>
      </c>
      <c r="C56" t="s">
        <v>263</v>
      </c>
      <c r="D56" t="str">
        <f>[2]!blp(C56,D$3)</f>
        <v>Price Mom Short</v>
      </c>
      <c r="E56" s="3">
        <f t="shared" si="30"/>
        <v>6.202143950995409E-2</v>
      </c>
      <c r="F56" s="3">
        <f t="shared" si="30"/>
        <v>8.9195733263529808E-2</v>
      </c>
      <c r="G56" s="3">
        <f t="shared" si="31"/>
        <v>-1.1051693404634633E-2</v>
      </c>
      <c r="H56" s="3">
        <f t="shared" si="32"/>
        <v>-1.1051693404634633E-2</v>
      </c>
      <c r="I56" s="3">
        <f t="shared" si="33"/>
        <v>8.3946597199609174E-2</v>
      </c>
      <c r="J56" s="3">
        <f t="shared" si="34"/>
        <v>2.0644741126668809E-2</v>
      </c>
      <c r="K56" s="9">
        <f t="shared" si="35"/>
        <v>3.0042246172723863</v>
      </c>
      <c r="L56" s="24">
        <f t="shared" si="28"/>
        <v>1.4477669121737138</v>
      </c>
      <c r="M56" s="24">
        <f t="shared" si="29"/>
        <v>-0.52441060126932837</v>
      </c>
      <c r="N56" s="24">
        <f t="shared" si="36"/>
        <v>1.9721775134430422</v>
      </c>
      <c r="O56">
        <f>_xll.BDH($C56,"Px_Last",O$3,O$3)</f>
        <v>166.44</v>
      </c>
      <c r="P56">
        <f>_xll.BDH($C56,"Px_Last",P$3,P$3,"Fill=P","Per=cd")</f>
        <v>156.72</v>
      </c>
      <c r="Q56">
        <f>_xll.BDH($C56,"Px_Last",Q$3,Q$3,"Fill=P","Per=cd")</f>
        <v>152.81</v>
      </c>
      <c r="R56">
        <f>_xll.BDH($C56,"Px_Last",R$3,R$3)</f>
        <v>168.3</v>
      </c>
      <c r="S56">
        <f>_xll.BDH($C56,"Px_Last",S$3,S$3)</f>
        <v>168.3</v>
      </c>
      <c r="T56">
        <f>_xll.BDH($C56,"Px_Last",T$3,T$3)</f>
        <v>153.55000000000001</v>
      </c>
    </row>
    <row r="57" spans="1:20" x14ac:dyDescent="0.2">
      <c r="A57" t="s">
        <v>175</v>
      </c>
      <c r="B57" t="s">
        <v>229</v>
      </c>
      <c r="C57" t="s">
        <v>241</v>
      </c>
      <c r="D57" t="str">
        <f>[2]!blp(C57,D$3)</f>
        <v>RD/EV Long</v>
      </c>
      <c r="E57" s="3">
        <f t="shared" si="30"/>
        <v>9.7498446239900893E-3</v>
      </c>
      <c r="F57" s="3">
        <f t="shared" si="30"/>
        <v>3.6111443261987342E-2</v>
      </c>
      <c r="G57" s="3">
        <f t="shared" si="31"/>
        <v>7.1163672325696314E-2</v>
      </c>
      <c r="H57" s="3">
        <f t="shared" si="32"/>
        <v>7.1163672325696314E-2</v>
      </c>
      <c r="I57" s="3">
        <f t="shared" si="33"/>
        <v>0.16319133703239674</v>
      </c>
      <c r="J57" s="3">
        <f t="shared" si="34"/>
        <v>0.15195990692679429</v>
      </c>
      <c r="K57" s="9">
        <f t="shared" si="35"/>
        <v>6.4160638297093814E-2</v>
      </c>
      <c r="L57" s="24">
        <f t="shared" si="28"/>
        <v>-0.72262777745639251</v>
      </c>
      <c r="M57" s="24">
        <f t="shared" si="29"/>
        <v>1.3653133685133869</v>
      </c>
      <c r="N57" s="24">
        <f t="shared" si="36"/>
        <v>-2.0879411459697792</v>
      </c>
      <c r="O57">
        <f>_xll.BDH($C57,"Px_Last",O$3,O$3)</f>
        <v>259.95</v>
      </c>
      <c r="P57">
        <f>_xll.BDH($C57,"Px_Last",P$3,P$3,"Fill=P","Per=cd")</f>
        <v>257.44</v>
      </c>
      <c r="Q57">
        <f>_xll.BDH($C57,"Px_Last",Q$3,Q$3,"Fill=P","Per=cd")</f>
        <v>250.89</v>
      </c>
      <c r="R57">
        <f>_xll.BDH($C57,"Px_Last",R$3,R$3)</f>
        <v>242.68</v>
      </c>
      <c r="S57">
        <f>_xll.BDH($C57,"Px_Last",S$3,S$3)</f>
        <v>242.68</v>
      </c>
      <c r="T57">
        <f>_xll.BDH($C57,"Px_Last",T$3,T$3)</f>
        <v>223.48</v>
      </c>
    </row>
    <row r="58" spans="1:20" x14ac:dyDescent="0.2">
      <c r="A58" t="s">
        <v>175</v>
      </c>
      <c r="B58" t="s">
        <v>229</v>
      </c>
      <c r="C58" t="s">
        <v>264</v>
      </c>
      <c r="D58" t="str">
        <f>[2]!blp(C58,D$3)</f>
        <v>RD/EV Short</v>
      </c>
      <c r="E58" s="3">
        <f t="shared" si="30"/>
        <v>1.2330651989838959E-2</v>
      </c>
      <c r="F58" s="3">
        <f t="shared" si="30"/>
        <v>3.0435251023486432E-2</v>
      </c>
      <c r="G58" s="3">
        <f t="shared" si="31"/>
        <v>2.4630541871921707E-3</v>
      </c>
      <c r="H58" s="3">
        <f t="shared" si="32"/>
        <v>2.4630541871921707E-3</v>
      </c>
      <c r="I58" s="3">
        <f t="shared" si="33"/>
        <v>0.10976388002552651</v>
      </c>
      <c r="J58" s="3">
        <f t="shared" si="34"/>
        <v>9.6246446597435753E-2</v>
      </c>
      <c r="K58" s="9">
        <f t="shared" si="35"/>
        <v>0.12811539984861611</v>
      </c>
      <c r="L58" s="24">
        <f t="shared" si="28"/>
        <v>-0.61546880107511637</v>
      </c>
      <c r="M58" s="24">
        <f t="shared" si="29"/>
        <v>0.56355478425223349</v>
      </c>
      <c r="N58" s="24">
        <f t="shared" si="36"/>
        <v>-1.1790235853273499</v>
      </c>
      <c r="O58">
        <f>_xll.BDH($C58,"Px_Last",O$3,O$3)</f>
        <v>191.29</v>
      </c>
      <c r="P58">
        <f>_xll.BDH($C58,"Px_Last",P$3,P$3,"Fill=P","Per=cd")</f>
        <v>188.96</v>
      </c>
      <c r="Q58">
        <f>_xll.BDH($C58,"Px_Last",Q$3,Q$3,"Fill=P","Per=cd")</f>
        <v>185.64</v>
      </c>
      <c r="R58">
        <f>_xll.BDH($C58,"Px_Last",R$3,R$3)</f>
        <v>190.82</v>
      </c>
      <c r="S58">
        <f>_xll.BDH($C58,"Px_Last",S$3,S$3)</f>
        <v>190.82</v>
      </c>
      <c r="T58">
        <f>_xll.BDH($C58,"Px_Last",T$3,T$3)</f>
        <v>172.37</v>
      </c>
    </row>
    <row r="59" spans="1:20" x14ac:dyDescent="0.2">
      <c r="A59" t="s">
        <v>175</v>
      </c>
      <c r="B59" t="s">
        <v>229</v>
      </c>
      <c r="C59" t="s">
        <v>242</v>
      </c>
      <c r="D59" t="str">
        <f>[2]!blp(C59,D$3)</f>
        <v>Est Revis Long</v>
      </c>
      <c r="E59" s="3">
        <f t="shared" si="30"/>
        <v>2.0093917221797541E-2</v>
      </c>
      <c r="F59" s="3">
        <f t="shared" si="30"/>
        <v>3.5472785722203692E-2</v>
      </c>
      <c r="G59" s="3">
        <f t="shared" si="31"/>
        <v>3.2953665818865385E-2</v>
      </c>
      <c r="H59" s="3">
        <f t="shared" si="32"/>
        <v>3.2953665818865385E-2</v>
      </c>
      <c r="I59" s="3">
        <f t="shared" si="33"/>
        <v>0.12677925211097696</v>
      </c>
      <c r="J59" s="3">
        <f t="shared" si="34"/>
        <v>0.10458383594692378</v>
      </c>
      <c r="K59" s="9">
        <f t="shared" si="35"/>
        <v>0.19213214967555015</v>
      </c>
      <c r="L59" s="24">
        <f t="shared" si="28"/>
        <v>-0.29312643386034942</v>
      </c>
      <c r="M59" s="24">
        <f t="shared" si="29"/>
        <v>0.68353608575033953</v>
      </c>
      <c r="N59" s="24">
        <f t="shared" si="36"/>
        <v>-0.97666251961068895</v>
      </c>
      <c r="O59">
        <f>_xll.BDH($C59,"Px_Last",O$3,O$3)</f>
        <v>186.82</v>
      </c>
      <c r="P59">
        <f>_xll.BDH($C59,"Px_Last",P$3,P$3,"Fill=P","Per=cd")</f>
        <v>183.14</v>
      </c>
      <c r="Q59">
        <f>_xll.BDH($C59,"Px_Last",Q$3,Q$3,"Fill=P","Per=cd")</f>
        <v>180.42</v>
      </c>
      <c r="R59">
        <f>_xll.BDH($C59,"Px_Last",R$3,R$3)</f>
        <v>180.86</v>
      </c>
      <c r="S59">
        <f>_xll.BDH($C59,"Px_Last",S$3,S$3)</f>
        <v>180.86</v>
      </c>
      <c r="T59">
        <f>_xll.BDH($C59,"Px_Last",T$3,T$3)</f>
        <v>165.8</v>
      </c>
    </row>
    <row r="60" spans="1:20" x14ac:dyDescent="0.2">
      <c r="A60" t="s">
        <v>175</v>
      </c>
      <c r="B60" t="s">
        <v>229</v>
      </c>
      <c r="C60" t="s">
        <v>265</v>
      </c>
      <c r="D60" t="str">
        <f>[2]!blp(C60,D$3)</f>
        <v>Est Revis Short</v>
      </c>
      <c r="E60" s="3">
        <f t="shared" si="30"/>
        <v>4.3847850648302655E-2</v>
      </c>
      <c r="F60" s="3">
        <f t="shared" si="30"/>
        <v>5.9523809523809534E-2</v>
      </c>
      <c r="G60" s="3">
        <f t="shared" si="31"/>
        <v>-4.2869123378225016E-2</v>
      </c>
      <c r="H60" s="3">
        <f t="shared" si="32"/>
        <v>-4.2869123378225016E-2</v>
      </c>
      <c r="I60" s="3">
        <f t="shared" si="33"/>
        <v>5.1143135767688808E-2</v>
      </c>
      <c r="J60" s="3">
        <f t="shared" si="34"/>
        <v>6.9888395275761184E-3</v>
      </c>
      <c r="K60" s="9">
        <f t="shared" si="35"/>
        <v>6.2739816067160499</v>
      </c>
      <c r="L60" s="24">
        <f t="shared" si="28"/>
        <v>0.69317235957014256</v>
      </c>
      <c r="M60" s="24">
        <f t="shared" si="29"/>
        <v>-0.72092929294945496</v>
      </c>
      <c r="N60" s="24">
        <f t="shared" si="36"/>
        <v>1.4141016525195975</v>
      </c>
      <c r="O60">
        <f>_xll.BDH($C60,"Px_Last",O$3,O$3)</f>
        <v>194.02</v>
      </c>
      <c r="P60">
        <f>_xll.BDH($C60,"Px_Last",P$3,P$3,"Fill=P","Per=cd")</f>
        <v>185.87</v>
      </c>
      <c r="Q60">
        <f>_xll.BDH($C60,"Px_Last",Q$3,Q$3,"Fill=P","Per=cd")</f>
        <v>183.12</v>
      </c>
      <c r="R60">
        <f>_xll.BDH($C60,"Px_Last",R$3,R$3)</f>
        <v>202.71</v>
      </c>
      <c r="S60">
        <f>_xll.BDH($C60,"Px_Last",S$3,S$3)</f>
        <v>202.71</v>
      </c>
      <c r="T60">
        <f>_xll.BDH($C60,"Px_Last",T$3,T$3)</f>
        <v>184.58</v>
      </c>
    </row>
    <row r="61" spans="1:20" x14ac:dyDescent="0.2">
      <c r="A61" t="s">
        <v>175</v>
      </c>
      <c r="B61" t="s">
        <v>229</v>
      </c>
      <c r="C61" t="s">
        <v>243</v>
      </c>
      <c r="D61" t="str">
        <f>[2]!blp(C61,D$3)</f>
        <v>ROE Long</v>
      </c>
      <c r="E61" s="3">
        <f t="shared" si="30"/>
        <v>4.9274568847534894E-4</v>
      </c>
      <c r="F61" s="3">
        <f t="shared" si="30"/>
        <v>1.4095449500554968E-2</v>
      </c>
      <c r="G61" s="3">
        <f t="shared" si="31"/>
        <v>1.471486478982742E-2</v>
      </c>
      <c r="H61" s="3">
        <f t="shared" si="32"/>
        <v>1.471486478982742E-2</v>
      </c>
      <c r="I61" s="3">
        <f t="shared" si="33"/>
        <v>0.11501616938190273</v>
      </c>
      <c r="J61" s="3">
        <f t="shared" si="34"/>
        <v>0.11446702056257263</v>
      </c>
      <c r="K61" s="9">
        <f t="shared" si="35"/>
        <v>4.3046956761313869E-3</v>
      </c>
      <c r="L61" s="24">
        <f t="shared" si="28"/>
        <v>-1.1069963511502612</v>
      </c>
      <c r="M61" s="24">
        <f t="shared" si="29"/>
        <v>0.82576254338895572</v>
      </c>
      <c r="N61" s="24">
        <f t="shared" si="36"/>
        <v>-1.9327588945392169</v>
      </c>
      <c r="O61">
        <f>_xll.BDH($C61,"Px_Last",O$3,O$3)</f>
        <v>182.74</v>
      </c>
      <c r="P61">
        <f>_xll.BDH($C61,"Px_Last",P$3,P$3,"Fill=P","Per=cd")</f>
        <v>182.65</v>
      </c>
      <c r="Q61">
        <f>_xll.BDH($C61,"Px_Last",Q$3,Q$3,"Fill=P","Per=cd")</f>
        <v>180.2</v>
      </c>
      <c r="R61">
        <f>_xll.BDH($C61,"Px_Last",R$3,R$3)</f>
        <v>180.09</v>
      </c>
      <c r="S61">
        <f>_xll.BDH($C61,"Px_Last",S$3,S$3)</f>
        <v>180.09</v>
      </c>
      <c r="T61">
        <f>_xll.BDH($C61,"Px_Last",T$3,T$3)</f>
        <v>163.89</v>
      </c>
    </row>
    <row r="62" spans="1:20" x14ac:dyDescent="0.2">
      <c r="A62" t="s">
        <v>175</v>
      </c>
      <c r="B62" t="s">
        <v>229</v>
      </c>
      <c r="C62" t="s">
        <v>266</v>
      </c>
      <c r="D62" t="str">
        <f>[2]!blp(C62,D$3)</f>
        <v>ROE Short</v>
      </c>
      <c r="E62" s="3">
        <f t="shared" si="30"/>
        <v>3.0338942877459196E-2</v>
      </c>
      <c r="F62" s="3">
        <f t="shared" si="30"/>
        <v>4.8784018529241413E-2</v>
      </c>
      <c r="G62" s="3">
        <f t="shared" si="31"/>
        <v>-2.6427771556550961E-2</v>
      </c>
      <c r="H62" s="3">
        <f t="shared" si="32"/>
        <v>-2.6427771556550961E-2</v>
      </c>
      <c r="I62" s="3">
        <f t="shared" si="33"/>
        <v>1.238995761330286E-2</v>
      </c>
      <c r="J62" s="3">
        <f t="shared" si="34"/>
        <v>-1.7420466719455963E-2</v>
      </c>
      <c r="K62" s="9">
        <f t="shared" si="35"/>
        <v>-1.7415688894015278</v>
      </c>
      <c r="L62" s="24">
        <f t="shared" si="28"/>
        <v>0.132262332766762</v>
      </c>
      <c r="M62" s="24">
        <f t="shared" si="29"/>
        <v>-1.0721975628383502</v>
      </c>
      <c r="N62" s="24">
        <f t="shared" si="36"/>
        <v>1.2044598956051122</v>
      </c>
      <c r="O62">
        <f>_xll.BDH($C62,"Px_Last",O$3,O$3)</f>
        <v>217.35</v>
      </c>
      <c r="P62">
        <f>_xll.BDH($C62,"Px_Last",P$3,P$3,"Fill=P","Per=cd")</f>
        <v>210.95</v>
      </c>
      <c r="Q62">
        <f>_xll.BDH($C62,"Px_Last",Q$3,Q$3,"Fill=P","Per=cd")</f>
        <v>207.24</v>
      </c>
      <c r="R62">
        <f>_xll.BDH($C62,"Px_Last",R$3,R$3)</f>
        <v>223.25</v>
      </c>
      <c r="S62">
        <f>_xll.BDH($C62,"Px_Last",S$3,S$3)</f>
        <v>223.25</v>
      </c>
      <c r="T62">
        <f>_xll.BDH($C62,"Px_Last",T$3,T$3)</f>
        <v>214.69</v>
      </c>
    </row>
    <row r="63" spans="1:20" x14ac:dyDescent="0.2">
      <c r="A63" t="s">
        <v>175</v>
      </c>
      <c r="B63" t="s">
        <v>229</v>
      </c>
      <c r="C63" t="s">
        <v>244</v>
      </c>
      <c r="D63" t="str">
        <f>[2]!blp(C63,D$3)</f>
        <v>Def Risk Long</v>
      </c>
      <c r="E63" s="3">
        <f t="shared" si="30"/>
        <v>7.582753824756594E-2</v>
      </c>
      <c r="F63" s="3">
        <f t="shared" si="30"/>
        <v>0.11010332950631452</v>
      </c>
      <c r="G63" s="3">
        <f t="shared" si="31"/>
        <v>-6.9259277085238602E-2</v>
      </c>
      <c r="H63" s="3">
        <f t="shared" si="32"/>
        <v>-6.9259277085238602E-2</v>
      </c>
      <c r="I63" s="3">
        <f t="shared" si="33"/>
        <v>-2.3234670168703841E-2</v>
      </c>
      <c r="J63" s="3">
        <f t="shared" si="34"/>
        <v>-9.2080008081624309E-2</v>
      </c>
      <c r="K63" s="9">
        <f t="shared" si="35"/>
        <v>-0.82349621625085689</v>
      </c>
      <c r="L63" s="24">
        <f t="shared" si="28"/>
        <v>2.0210167517853193</v>
      </c>
      <c r="M63" s="24">
        <f t="shared" si="29"/>
        <v>-2.1466044984380064</v>
      </c>
      <c r="N63" s="24">
        <f t="shared" si="36"/>
        <v>4.1676212502233252</v>
      </c>
      <c r="O63">
        <f>_xll.BDH($C63,"Px_Last",O$3,O$3)</f>
        <v>193.38</v>
      </c>
      <c r="P63">
        <f>_xll.BDH($C63,"Px_Last",P$3,P$3,"Fill=P","Per=cd")</f>
        <v>179.75</v>
      </c>
      <c r="Q63">
        <f>_xll.BDH($C63,"Px_Last",Q$3,Q$3,"Fill=P","Per=cd")</f>
        <v>174.2</v>
      </c>
      <c r="R63">
        <f>_xll.BDH($C63,"Px_Last",R$3,R$3)</f>
        <v>207.77</v>
      </c>
      <c r="S63">
        <f>_xll.BDH($C63,"Px_Last",S$3,S$3)</f>
        <v>207.77</v>
      </c>
      <c r="T63">
        <f>_xll.BDH($C63,"Px_Last",T$3,T$3)</f>
        <v>197.98</v>
      </c>
    </row>
    <row r="64" spans="1:20" x14ac:dyDescent="0.2">
      <c r="A64" t="s">
        <v>175</v>
      </c>
      <c r="B64" t="s">
        <v>229</v>
      </c>
      <c r="C64" t="s">
        <v>267</v>
      </c>
      <c r="D64" t="str">
        <f>[2]!blp(C64,D$3)</f>
        <v>Def Risk Short</v>
      </c>
      <c r="E64" s="3">
        <f t="shared" si="30"/>
        <v>1.0647010647010458E-2</v>
      </c>
      <c r="F64" s="3">
        <f t="shared" si="30"/>
        <v>1.3708476664784142E-2</v>
      </c>
      <c r="G64" s="3">
        <f t="shared" si="31"/>
        <v>3.005008347245397E-2</v>
      </c>
      <c r="H64" s="3">
        <f t="shared" si="32"/>
        <v>3.005008347245397E-2</v>
      </c>
      <c r="I64" s="3">
        <f t="shared" si="33"/>
        <v>0.13562636604164258</v>
      </c>
      <c r="J64" s="3">
        <f t="shared" si="34"/>
        <v>0.12366271712872434</v>
      </c>
      <c r="K64" s="9">
        <f t="shared" si="35"/>
        <v>8.609717539949939E-2</v>
      </c>
      <c r="L64" s="24">
        <f t="shared" si="28"/>
        <v>-0.68537610422300443</v>
      </c>
      <c r="M64" s="24">
        <f t="shared" si="29"/>
        <v>0.95809553108327494</v>
      </c>
      <c r="N64" s="24">
        <f t="shared" si="36"/>
        <v>-1.6434716353062795</v>
      </c>
      <c r="O64">
        <f>_xll.BDH($C64,"Px_Last",O$3,O$3)</f>
        <v>197.44</v>
      </c>
      <c r="P64">
        <f>_xll.BDH($C64,"Px_Last",P$3,P$3,"Fill=P","Per=cd")</f>
        <v>195.36</v>
      </c>
      <c r="Q64">
        <f>_xll.BDH($C64,"Px_Last",Q$3,Q$3,"Fill=P","Per=cd")</f>
        <v>194.77</v>
      </c>
      <c r="R64">
        <f>_xll.BDH($C64,"Px_Last",R$3,R$3)</f>
        <v>191.68</v>
      </c>
      <c r="S64">
        <f>_xll.BDH($C64,"Px_Last",S$3,S$3)</f>
        <v>191.68</v>
      </c>
      <c r="T64">
        <f>_xll.BDH($C64,"Px_Last",T$3,T$3)</f>
        <v>173.86</v>
      </c>
    </row>
    <row r="65" spans="1:20" x14ac:dyDescent="0.2">
      <c r="A65" t="s">
        <v>175</v>
      </c>
      <c r="B65" t="s">
        <v>229</v>
      </c>
      <c r="C65" t="s">
        <v>245</v>
      </c>
      <c r="D65" t="str">
        <f>[2]!blp(C65,D$3)</f>
        <v>Sales Price Long</v>
      </c>
      <c r="E65" s="3">
        <f t="shared" si="30"/>
        <v>2.8335506301607971E-2</v>
      </c>
      <c r="F65" s="3">
        <f t="shared" si="30"/>
        <v>6.2219428981864056E-2</v>
      </c>
      <c r="G65" s="3">
        <f t="shared" si="31"/>
        <v>8.7393954896193282E-3</v>
      </c>
      <c r="H65" s="3">
        <f t="shared" si="32"/>
        <v>8.7393954896193282E-3</v>
      </c>
      <c r="I65" s="3">
        <f t="shared" si="33"/>
        <v>0.15317510599931783</v>
      </c>
      <c r="J65" s="3">
        <f t="shared" si="34"/>
        <v>0.12139967834689802</v>
      </c>
      <c r="K65" s="9">
        <f t="shared" si="35"/>
        <v>0.23340676587823919</v>
      </c>
      <c r="L65" s="24">
        <f t="shared" si="28"/>
        <v>4.9076653915286657E-2</v>
      </c>
      <c r="M65" s="24">
        <f t="shared" si="29"/>
        <v>0.92552870146761312</v>
      </c>
      <c r="N65" s="24">
        <f t="shared" si="36"/>
        <v>-0.87645204755232642</v>
      </c>
      <c r="O65">
        <f>_xll.BDH($C65,"Px_Last",O$3,O$3)</f>
        <v>236.62</v>
      </c>
      <c r="P65">
        <f>_xll.BDH($C65,"Px_Last",P$3,P$3,"Fill=P","Per=cd")</f>
        <v>230.1</v>
      </c>
      <c r="Q65">
        <f>_xll.BDH($C65,"Px_Last",Q$3,Q$3,"Fill=P","Per=cd")</f>
        <v>222.76</v>
      </c>
      <c r="R65">
        <f>_xll.BDH($C65,"Px_Last",R$3,R$3)</f>
        <v>234.57</v>
      </c>
      <c r="S65">
        <f>_xll.BDH($C65,"Px_Last",S$3,S$3)</f>
        <v>234.57</v>
      </c>
      <c r="T65">
        <f>_xll.BDH($C65,"Px_Last",T$3,T$3)</f>
        <v>205.19</v>
      </c>
    </row>
    <row r="66" spans="1:20" ht="13.5" thickBot="1" x14ac:dyDescent="0.25">
      <c r="A66" s="25" t="s">
        <v>175</v>
      </c>
      <c r="B66" s="25" t="s">
        <v>229</v>
      </c>
      <c r="C66" s="25" t="s">
        <v>268</v>
      </c>
      <c r="D66" s="25" t="str">
        <f>[2]!blp(C66,D$3)</f>
        <v>Sales Price Short</v>
      </c>
      <c r="E66" s="26">
        <f t="shared" si="30"/>
        <v>3.3215584963359746E-3</v>
      </c>
      <c r="F66" s="26">
        <f t="shared" si="30"/>
        <v>1.7898504948410388E-3</v>
      </c>
      <c r="G66" s="26">
        <f t="shared" si="31"/>
        <v>1.3096252129471964E-2</v>
      </c>
      <c r="H66" s="26">
        <f t="shared" si="32"/>
        <v>1.3096252129471964E-2</v>
      </c>
      <c r="I66" s="26">
        <f t="shared" si="33"/>
        <v>9.3489628225018828E-2</v>
      </c>
      <c r="J66" s="26">
        <f t="shared" si="34"/>
        <v>8.9869562719071316E-2</v>
      </c>
      <c r="K66" s="27">
        <f t="shared" si="35"/>
        <v>3.6959771426940562E-2</v>
      </c>
      <c r="L66" s="28">
        <f t="shared" si="28"/>
        <v>-0.98953981840943694</v>
      </c>
      <c r="M66" s="28">
        <f t="shared" si="29"/>
        <v>0.47178663055848302</v>
      </c>
      <c r="N66" s="28">
        <f t="shared" si="36"/>
        <v>-1.4613264489679199</v>
      </c>
      <c r="O66" s="25">
        <f>_xll.BDH($C66,"Px_Last",O$3,O$3)</f>
        <v>190.3</v>
      </c>
      <c r="P66" s="25">
        <f>_xll.BDH($C66,"Px_Last",P$3,P$3,"Fill=P","Per=cd")</f>
        <v>189.67</v>
      </c>
      <c r="Q66" s="25">
        <f>_xll.BDH($C66,"Px_Last",Q$3,Q$3,"Fill=P","Per=cd")</f>
        <v>189.96</v>
      </c>
      <c r="R66" s="25">
        <f>_xll.BDH($C66,"Px_Last",R$3,R$3)</f>
        <v>187.84</v>
      </c>
      <c r="S66" s="25">
        <f>_xll.BDH($C66,"Px_Last",S$3,S$3)</f>
        <v>187.84</v>
      </c>
      <c r="T66" s="25">
        <f>_xll.BDH($C66,"Px_Last",T$3,T$3)</f>
        <v>174.03</v>
      </c>
    </row>
    <row r="67" spans="1:20" x14ac:dyDescent="0.2">
      <c r="A67" s="14" t="s">
        <v>224</v>
      </c>
      <c r="B67" s="14" t="s">
        <v>228</v>
      </c>
      <c r="C67" s="14" t="s">
        <v>216</v>
      </c>
      <c r="D67" t="str">
        <f>[2]!blp(C67,D$3)</f>
        <v>Composite Value JP</v>
      </c>
      <c r="E67" s="3">
        <f t="shared" ref="E67:F108" si="37">$O67/P67-1</f>
        <v>-7.9488308498065763E-3</v>
      </c>
      <c r="F67" s="3">
        <f t="shared" si="37"/>
        <v>3.5698300368959046E-2</v>
      </c>
      <c r="G67" s="3">
        <f t="shared" ref="G67:G108" si="38">$O67/R67-1</f>
        <v>-2.3618096183014581E-2</v>
      </c>
      <c r="H67" s="3">
        <f t="shared" ref="H67:H108" si="39">$O67/S67-1</f>
        <v>-2.3618096183014581E-2</v>
      </c>
      <c r="I67" s="3">
        <f t="shared" ref="I67:I108" si="40">$O67/T67-1</f>
        <v>-0.1181790091667525</v>
      </c>
      <c r="J67" s="3">
        <f t="shared" ref="J67:J108" si="41">$P67/T67-1</f>
        <v>-0.11111339993820168</v>
      </c>
      <c r="K67" s="9"/>
      <c r="N67" s="24"/>
      <c r="O67">
        <f>_xll.BDH($C67,"Px_Last",O$3,O$3)</f>
        <v>85.616</v>
      </c>
      <c r="P67">
        <f>_xll.BDH($C67,"Px_Last",P$3,P$3,"Fill=P","Per=cd")</f>
        <v>86.302000000000007</v>
      </c>
      <c r="Q67">
        <f>_xll.BDH($C67,"Px_Last",Q$3,Q$3,"Fill=P","Per=cd")</f>
        <v>82.665000000000006</v>
      </c>
      <c r="R67">
        <f>_xll.BDH($C67,"Px_Last",R$3,R$3)</f>
        <v>87.686999999999998</v>
      </c>
      <c r="S67">
        <f>_xll.BDH($C67,"Px_Last",S$3,S$3)</f>
        <v>87.686999999999998</v>
      </c>
      <c r="T67">
        <f>_xll.BDH($C67,"Px_Last",T$3,T$3)</f>
        <v>97.09</v>
      </c>
    </row>
    <row r="68" spans="1:20" x14ac:dyDescent="0.2">
      <c r="A68" s="14" t="s">
        <v>224</v>
      </c>
      <c r="B68" s="14" t="s">
        <v>228</v>
      </c>
      <c r="C68" s="14" t="s">
        <v>217</v>
      </c>
      <c r="D68" t="str">
        <f>[2]!blp(C68,D$3)</f>
        <v>Composite Growth JP</v>
      </c>
      <c r="E68" s="3">
        <f t="shared" si="37"/>
        <v>-3.1613690826061358E-2</v>
      </c>
      <c r="F68" s="3">
        <f t="shared" si="37"/>
        <v>-2.0882667568778435E-2</v>
      </c>
      <c r="G68" s="3">
        <f t="shared" si="38"/>
        <v>1.7192412541912505E-2</v>
      </c>
      <c r="H68" s="3">
        <f t="shared" si="39"/>
        <v>1.7192412541912505E-2</v>
      </c>
      <c r="I68" s="3">
        <f t="shared" si="40"/>
        <v>-1.1017528305720226E-2</v>
      </c>
      <c r="J68" s="3">
        <f t="shared" si="41"/>
        <v>2.1268539554127219E-2</v>
      </c>
      <c r="K68" s="9"/>
      <c r="N68" s="24"/>
      <c r="O68">
        <f>_xll.BDH($C68,"Px_Last",O$3,O$3)</f>
        <v>107.089</v>
      </c>
      <c r="P68">
        <f>_xll.BDH($C68,"Px_Last",P$3,P$3,"Fill=P","Per=cd")</f>
        <v>110.58499999999999</v>
      </c>
      <c r="Q68">
        <f>_xll.BDH($C68,"Px_Last",Q$3,Q$3,"Fill=P","Per=cd")</f>
        <v>109.373</v>
      </c>
      <c r="R68">
        <f>_xll.BDH($C68,"Px_Last",R$3,R$3)</f>
        <v>105.279</v>
      </c>
      <c r="S68">
        <f>_xll.BDH($C68,"Px_Last",S$3,S$3)</f>
        <v>105.279</v>
      </c>
      <c r="T68">
        <f>_xll.BDH($C68,"Px_Last",T$3,T$3)</f>
        <v>108.282</v>
      </c>
    </row>
    <row r="69" spans="1:20" x14ac:dyDescent="0.2">
      <c r="A69" s="14" t="s">
        <v>224</v>
      </c>
      <c r="B69" s="14" t="s">
        <v>228</v>
      </c>
      <c r="C69" s="14" t="s">
        <v>218</v>
      </c>
      <c r="D69" t="str">
        <f>[2]!blp(C69,D$3)</f>
        <v>Composite Profitability</v>
      </c>
      <c r="E69" s="3">
        <f t="shared" si="37"/>
        <v>-1.4891480475614616E-2</v>
      </c>
      <c r="F69" s="3">
        <f t="shared" si="37"/>
        <v>6.2124108350039009E-3</v>
      </c>
      <c r="G69" s="3">
        <f t="shared" si="38"/>
        <v>-2.2421783803150408E-3</v>
      </c>
      <c r="H69" s="3">
        <f t="shared" si="39"/>
        <v>-2.2421783803150408E-3</v>
      </c>
      <c r="I69" s="3">
        <f t="shared" si="40"/>
        <v>0.10484149634616124</v>
      </c>
      <c r="J69" s="3">
        <f t="shared" si="41"/>
        <v>0.12154293100579761</v>
      </c>
      <c r="K69" s="9"/>
      <c r="N69" s="24"/>
      <c r="O69">
        <f>_xll.BDH($C69,"Px_Last",O$3,O$3)</f>
        <v>86.328999999999994</v>
      </c>
      <c r="P69">
        <f>_xll.BDH($C69,"Px_Last",P$3,P$3,"Fill=P","Per=cd")</f>
        <v>87.634</v>
      </c>
      <c r="Q69">
        <f>_xll.BDH($C69,"Px_Last",Q$3,Q$3,"Fill=P","Per=cd")</f>
        <v>85.796000000000006</v>
      </c>
      <c r="R69">
        <f>_xll.BDH($C69,"Px_Last",R$3,R$3)</f>
        <v>86.522999999999996</v>
      </c>
      <c r="S69">
        <f>_xll.BDH($C69,"Px_Last",S$3,S$3)</f>
        <v>86.522999999999996</v>
      </c>
      <c r="T69">
        <f>_xll.BDH($C69,"Px_Last",T$3,T$3)</f>
        <v>78.137</v>
      </c>
    </row>
    <row r="70" spans="1:20" x14ac:dyDescent="0.2">
      <c r="A70" s="14" t="s">
        <v>224</v>
      </c>
      <c r="B70" s="14" t="s">
        <v>228</v>
      </c>
      <c r="C70" s="14" t="s">
        <v>219</v>
      </c>
      <c r="D70" t="str">
        <f>[2]!blp(C70,D$3)</f>
        <v>Composite Risk JP</v>
      </c>
      <c r="E70" s="3">
        <f t="shared" si="37"/>
        <v>-2.6385947662985854E-2</v>
      </c>
      <c r="F70" s="3">
        <f t="shared" si="37"/>
        <v>-1.9759948982020048E-2</v>
      </c>
      <c r="G70" s="3">
        <f t="shared" si="38"/>
        <v>-2.3635260433455318E-2</v>
      </c>
      <c r="H70" s="3">
        <f t="shared" si="39"/>
        <v>-2.3635260433455318E-2</v>
      </c>
      <c r="I70" s="3">
        <f t="shared" si="40"/>
        <v>-6.2690560920335314E-2</v>
      </c>
      <c r="J70" s="3">
        <f t="shared" si="41"/>
        <v>-3.7288505820356255E-2</v>
      </c>
      <c r="K70" s="9"/>
      <c r="N70" s="24"/>
      <c r="O70">
        <f>_xll.BDH($C70,"Px_Last",O$3,O$3)</f>
        <v>102.985</v>
      </c>
      <c r="P70">
        <f>_xll.BDH($C70,"Px_Last",P$3,P$3,"Fill=P","Per=cd")</f>
        <v>105.776</v>
      </c>
      <c r="Q70">
        <f>_xll.BDH($C70,"Px_Last",Q$3,Q$3,"Fill=P","Per=cd")</f>
        <v>105.06100000000001</v>
      </c>
      <c r="R70">
        <f>_xll.BDH($C70,"Px_Last",R$3,R$3)</f>
        <v>105.47799999999999</v>
      </c>
      <c r="S70">
        <f>_xll.BDH($C70,"Px_Last",S$3,S$3)</f>
        <v>105.47799999999999</v>
      </c>
      <c r="T70">
        <f>_xll.BDH($C70,"Px_Last",T$3,T$3)</f>
        <v>109.873</v>
      </c>
    </row>
    <row r="71" spans="1:20" x14ac:dyDescent="0.2">
      <c r="A71" s="14" t="s">
        <v>224</v>
      </c>
      <c r="B71" s="14" t="s">
        <v>228</v>
      </c>
      <c r="C71" s="14" t="s">
        <v>220</v>
      </c>
      <c r="D71" t="str">
        <f>[2]!blp(C71,D$3)</f>
        <v>Composite Gearing JP</v>
      </c>
      <c r="E71" s="3">
        <f t="shared" si="37"/>
        <v>-1.0323253388947462E-3</v>
      </c>
      <c r="F71" s="3">
        <f t="shared" si="37"/>
        <v>3.3829782777186068E-3</v>
      </c>
      <c r="G71" s="3">
        <f t="shared" si="38"/>
        <v>2.3121992048547035E-3</v>
      </c>
      <c r="H71" s="3">
        <f t="shared" si="39"/>
        <v>2.3121992048547035E-3</v>
      </c>
      <c r="I71" s="3">
        <f t="shared" si="40"/>
        <v>-0.11400377330571176</v>
      </c>
      <c r="J71" s="3">
        <f t="shared" si="41"/>
        <v>-0.11308819177271379</v>
      </c>
      <c r="K71" s="9"/>
      <c r="N71" s="24"/>
      <c r="O71">
        <f>_xll.BDH($C71,"Px_Last",O$3,O$3)</f>
        <v>95.801000000000002</v>
      </c>
      <c r="P71">
        <f>_xll.BDH($C71,"Px_Last",P$3,P$3,"Fill=P","Per=cd")</f>
        <v>95.9</v>
      </c>
      <c r="Q71">
        <f>_xll.BDH($C71,"Px_Last",Q$3,Q$3,"Fill=P","Per=cd")</f>
        <v>95.477999999999994</v>
      </c>
      <c r="R71">
        <f>_xll.BDH($C71,"Px_Last",R$3,R$3)</f>
        <v>95.58</v>
      </c>
      <c r="S71">
        <f>_xll.BDH($C71,"Px_Last",S$3,S$3)</f>
        <v>95.58</v>
      </c>
      <c r="T71">
        <f>_xll.BDH($C71,"Px_Last",T$3,T$3)</f>
        <v>108.128</v>
      </c>
    </row>
    <row r="72" spans="1:20" x14ac:dyDescent="0.2">
      <c r="A72" s="14" t="s">
        <v>224</v>
      </c>
      <c r="B72" s="14" t="s">
        <v>228</v>
      </c>
      <c r="C72" s="14" t="s">
        <v>221</v>
      </c>
      <c r="D72" t="str">
        <f>[2]!blp(C72,D$3)</f>
        <v>Size  JP</v>
      </c>
      <c r="E72" s="3">
        <f t="shared" si="37"/>
        <v>-9.9943315731375604E-3</v>
      </c>
      <c r="F72" s="3">
        <f t="shared" si="37"/>
        <v>-3.8125544114556709E-3</v>
      </c>
      <c r="G72" s="3">
        <f t="shared" si="38"/>
        <v>-3.2160217771728505E-2</v>
      </c>
      <c r="H72" s="3">
        <f t="shared" si="39"/>
        <v>-3.2160217771728505E-2</v>
      </c>
      <c r="I72" s="3">
        <f t="shared" si="40"/>
        <v>1.3076617786235589E-2</v>
      </c>
      <c r="J72" s="3">
        <f t="shared" si="41"/>
        <v>2.3303855821384722E-2</v>
      </c>
      <c r="K72" s="9"/>
      <c r="N72" s="24"/>
      <c r="O72">
        <f>_xll.BDH($C72,"Px_Last",O$3,O$3)</f>
        <v>99.552000000000007</v>
      </c>
      <c r="P72">
        <f>_xll.BDH($C72,"Px_Last",P$3,P$3,"Fill=P","Per=cd")</f>
        <v>100.557</v>
      </c>
      <c r="Q72">
        <f>_xll.BDH($C72,"Px_Last",Q$3,Q$3,"Fill=P","Per=cd")</f>
        <v>99.933000000000007</v>
      </c>
      <c r="R72">
        <f>_xll.BDH($C72,"Px_Last",R$3,R$3)</f>
        <v>102.86</v>
      </c>
      <c r="S72">
        <f>_xll.BDH($C72,"Px_Last",S$3,S$3)</f>
        <v>102.86</v>
      </c>
      <c r="T72">
        <f>_xll.BDH($C72,"Px_Last",T$3,T$3)</f>
        <v>98.266999999999996</v>
      </c>
    </row>
    <row r="73" spans="1:20" x14ac:dyDescent="0.2">
      <c r="A73" s="15" t="s">
        <v>224</v>
      </c>
      <c r="B73" s="15" t="s">
        <v>228</v>
      </c>
      <c r="C73" s="15" t="s">
        <v>222</v>
      </c>
      <c r="D73" s="16" t="str">
        <f>[2]!blp(C73,D$3)</f>
        <v>Composite Momentum JP</v>
      </c>
      <c r="E73" s="17">
        <f t="shared" si="37"/>
        <v>-4.9759887767765631E-2</v>
      </c>
      <c r="F73" s="17">
        <f t="shared" si="37"/>
        <v>-5.5994510972694256E-2</v>
      </c>
      <c r="G73" s="17">
        <f t="shared" si="38"/>
        <v>-2.8273152644124666E-2</v>
      </c>
      <c r="H73" s="17">
        <f t="shared" si="39"/>
        <v>-2.8273152644124666E-2</v>
      </c>
      <c r="I73" s="17">
        <f t="shared" si="40"/>
        <v>-4.7148066788585741E-2</v>
      </c>
      <c r="J73" s="17">
        <f t="shared" si="41"/>
        <v>2.7485905357587104E-3</v>
      </c>
      <c r="K73" s="18"/>
      <c r="L73" s="16"/>
      <c r="M73" s="16"/>
      <c r="N73" s="23"/>
      <c r="O73" s="16">
        <f>_xll.BDH($C73,"Px_Last",O$3,O$3)</f>
        <v>88.054000000000002</v>
      </c>
      <c r="P73" s="16">
        <f>_xll.BDH($C73,"Px_Last",P$3,P$3,"Fill=P","Per=cd")</f>
        <v>92.665000000000006</v>
      </c>
      <c r="Q73" s="16">
        <f>_xll.BDH($C73,"Px_Last",Q$3,Q$3,"Fill=P","Per=cd")</f>
        <v>93.277000000000001</v>
      </c>
      <c r="R73" s="16">
        <f>_xll.BDH($C73,"Px_Last",R$3,R$3)</f>
        <v>90.616</v>
      </c>
      <c r="S73" s="16">
        <f>_xll.BDH($C73,"Px_Last",S$3,S$3)</f>
        <v>90.616</v>
      </c>
      <c r="T73" s="16">
        <f>_xll.BDH($C73,"Px_Last",T$3,T$3)</f>
        <v>92.411000000000001</v>
      </c>
    </row>
    <row r="74" spans="1:20" x14ac:dyDescent="0.2">
      <c r="A74" t="s">
        <v>224</v>
      </c>
      <c r="B74" t="s">
        <v>229</v>
      </c>
      <c r="C74" t="s">
        <v>161</v>
      </c>
      <c r="D74" t="str">
        <f>[2]!blp(C74,D$3)</f>
        <v>SN Composite Value Cheap</v>
      </c>
      <c r="E74" s="3">
        <f t="shared" si="37"/>
        <v>2.8997169172344739E-2</v>
      </c>
      <c r="F74" s="3">
        <f t="shared" si="37"/>
        <v>1.4132239420789228E-2</v>
      </c>
      <c r="G74" s="3">
        <f t="shared" si="38"/>
        <v>3.1337576661309319E-2</v>
      </c>
      <c r="H74" s="3">
        <f t="shared" si="39"/>
        <v>3.1337576661309319E-2</v>
      </c>
      <c r="I74" s="3">
        <f t="shared" si="40"/>
        <v>0.16890034590243719</v>
      </c>
      <c r="J74" s="3">
        <f t="shared" si="41"/>
        <v>0.13596070127444659</v>
      </c>
      <c r="K74" s="9">
        <f>E74/J74</f>
        <v>0.21327610773212943</v>
      </c>
      <c r="L74">
        <f>(E74-AVERAGE($E$74:$E$87))/STDEV($E$74:$E$87)</f>
        <v>-0.60678294496009522</v>
      </c>
      <c r="M74">
        <f>(J74-AVERAGE($J$74:$J$87))/STDEV($J$74:$J$87)</f>
        <v>-1.542482518408012</v>
      </c>
      <c r="N74" s="24">
        <f t="shared" si="11"/>
        <v>0.93569957344791677</v>
      </c>
      <c r="O74">
        <f>_xll.BDH($C74,"Px_Last",O$3,O$3)</f>
        <v>177.75</v>
      </c>
      <c r="P74">
        <f>_xll.BDH($C74,"Px_Last",P$3,P$3,"Fill=P","Per=cd")</f>
        <v>172.74100000000001</v>
      </c>
      <c r="Q74">
        <f>_xll.BDH($C74,"Px_Last",Q$3,Q$3,"Fill=P","Per=cd")</f>
        <v>175.273</v>
      </c>
      <c r="R74">
        <f>_xll.BDH($C74,"Px_Last",R$3,R$3)</f>
        <v>172.34899999999999</v>
      </c>
      <c r="S74">
        <f>_xll.BDH($C74,"Px_Last",S$3,S$3)</f>
        <v>172.34899999999999</v>
      </c>
      <c r="T74">
        <f>_xll.BDH($C74,"Px_Last",T$3,T$3)</f>
        <v>152.066</v>
      </c>
    </row>
    <row r="75" spans="1:20" x14ac:dyDescent="0.2">
      <c r="A75" t="s">
        <v>224</v>
      </c>
      <c r="B75" t="s">
        <v>229</v>
      </c>
      <c r="C75" t="s">
        <v>162</v>
      </c>
      <c r="D75" t="str">
        <f>[2]!blp(C75,D$3)</f>
        <v>SN Composite Value Expen</v>
      </c>
      <c r="E75" s="3">
        <f t="shared" si="37"/>
        <v>4.5888536261817103E-2</v>
      </c>
      <c r="F75" s="3">
        <f t="shared" si="37"/>
        <v>-5.8989328932542717E-3</v>
      </c>
      <c r="G75" s="3">
        <f t="shared" si="38"/>
        <v>7.6744620235658312E-2</v>
      </c>
      <c r="H75" s="3">
        <f t="shared" si="39"/>
        <v>7.6744620235658312E-2</v>
      </c>
      <c r="I75" s="3">
        <f t="shared" si="40"/>
        <v>0.36688787647363474</v>
      </c>
      <c r="J75" s="3">
        <f t="shared" si="41"/>
        <v>0.30691543991783643</v>
      </c>
      <c r="K75" s="9">
        <f>E75/J75</f>
        <v>0.14951524196404656</v>
      </c>
      <c r="L75">
        <f t="shared" ref="L75:L87" si="42">(E75-AVERAGE($E$74:$E$87))/STDEV($E$74:$E$87)</f>
        <v>0.58885090435118081</v>
      </c>
      <c r="M75">
        <f t="shared" ref="M75:M87" si="43">(J75-AVERAGE($J$74:$J$87))/STDEV($J$74:$J$87)</f>
        <v>1.6912343919345749</v>
      </c>
      <c r="N75" s="24">
        <f t="shared" si="11"/>
        <v>-1.1023834875833942</v>
      </c>
      <c r="O75">
        <f>_xll.BDH($C75,"Px_Last",O$3,O$3)</f>
        <v>311.42899999999997</v>
      </c>
      <c r="P75">
        <f>_xll.BDH($C75,"Px_Last",P$3,P$3,"Fill=P","Per=cd")</f>
        <v>297.76499999999999</v>
      </c>
      <c r="Q75">
        <f>_xll.BDH($C75,"Px_Last",Q$3,Q$3,"Fill=P","Per=cd")</f>
        <v>313.27699999999999</v>
      </c>
      <c r="R75">
        <f>_xll.BDH($C75,"Px_Last",R$3,R$3)</f>
        <v>289.23200000000003</v>
      </c>
      <c r="S75">
        <f>_xll.BDH($C75,"Px_Last",S$3,S$3)</f>
        <v>289.23200000000003</v>
      </c>
      <c r="T75">
        <f>_xll.BDH($C75,"Px_Last",T$3,T$3)</f>
        <v>227.83799999999999</v>
      </c>
    </row>
    <row r="76" spans="1:20" x14ac:dyDescent="0.2">
      <c r="A76" t="s">
        <v>224</v>
      </c>
      <c r="B76" t="s">
        <v>229</v>
      </c>
      <c r="C76" t="s">
        <v>163</v>
      </c>
      <c r="D76" t="str">
        <f>[2]!blp(C76,D$3)</f>
        <v>SN Composite Gearing Hig</v>
      </c>
      <c r="E76" s="3">
        <f t="shared" si="37"/>
        <v>3.98170725214817E-2</v>
      </c>
      <c r="F76" s="3">
        <f t="shared" si="37"/>
        <v>-1.1028350659017527E-2</v>
      </c>
      <c r="G76" s="3">
        <f t="shared" si="38"/>
        <v>7.1752717614973927E-2</v>
      </c>
      <c r="H76" s="3">
        <f t="shared" si="39"/>
        <v>7.1752717614973927E-2</v>
      </c>
      <c r="I76" s="3">
        <f t="shared" si="40"/>
        <v>0.26773938103645234</v>
      </c>
      <c r="J76" s="3">
        <f t="shared" si="41"/>
        <v>0.21919462041748883</v>
      </c>
      <c r="K76" s="9">
        <f t="shared" ref="K76:K77" si="44">E76/J76</f>
        <v>0.18165168673229365</v>
      </c>
      <c r="L76">
        <f t="shared" si="42"/>
        <v>0.15909009669367508</v>
      </c>
      <c r="M76">
        <f t="shared" si="43"/>
        <v>3.1939658963731909E-2</v>
      </c>
      <c r="N76" s="24">
        <f t="shared" ref="N76:N77" si="45">L76-M76</f>
        <v>0.12715043772994317</v>
      </c>
      <c r="O76">
        <f>_xll.BDH($C76,"Px_Last",O$3,O$3)</f>
        <v>195.31299999999999</v>
      </c>
      <c r="P76">
        <f>_xll.BDH($C76,"Px_Last",P$3,P$3,"Fill=P","Per=cd")</f>
        <v>187.834</v>
      </c>
      <c r="Q76">
        <f>_xll.BDH($C76,"Px_Last",Q$3,Q$3,"Fill=P","Per=cd")</f>
        <v>197.49100000000001</v>
      </c>
      <c r="R76">
        <f>_xll.BDH($C76,"Px_Last",R$3,R$3)</f>
        <v>182.23699999999999</v>
      </c>
      <c r="S76">
        <f>_xll.BDH($C76,"Px_Last",S$3,S$3)</f>
        <v>182.23699999999999</v>
      </c>
      <c r="T76">
        <f>_xll.BDH($C76,"Px_Last",T$3,T$3)</f>
        <v>154.06399999999999</v>
      </c>
    </row>
    <row r="77" spans="1:20" x14ac:dyDescent="0.2">
      <c r="A77" t="s">
        <v>224</v>
      </c>
      <c r="B77" t="s">
        <v>229</v>
      </c>
      <c r="C77" t="s">
        <v>164</v>
      </c>
      <c r="D77" t="str">
        <f>[2]!blp(C77,D$3)</f>
        <v>SN Composite Gearing Low</v>
      </c>
      <c r="E77" s="3">
        <f t="shared" si="37"/>
        <v>4.985449140331788E-2</v>
      </c>
      <c r="F77" s="3">
        <f t="shared" si="37"/>
        <v>-9.5741080015259161E-3</v>
      </c>
      <c r="G77" s="3">
        <f t="shared" si="38"/>
        <v>6.7837158381315543E-2</v>
      </c>
      <c r="H77" s="3">
        <f t="shared" si="39"/>
        <v>6.7837158381315543E-2</v>
      </c>
      <c r="I77" s="3">
        <f t="shared" si="40"/>
        <v>0.33539787750371275</v>
      </c>
      <c r="J77" s="3">
        <f t="shared" si="41"/>
        <v>0.27198377340722235</v>
      </c>
      <c r="K77" s="9">
        <f t="shared" si="44"/>
        <v>0.18329950635942618</v>
      </c>
      <c r="L77">
        <f t="shared" si="42"/>
        <v>0.86957597455487035</v>
      </c>
      <c r="M77">
        <f t="shared" si="43"/>
        <v>1.030479846034257</v>
      </c>
      <c r="N77" s="24">
        <f t="shared" si="45"/>
        <v>-0.16090387147938667</v>
      </c>
      <c r="O77">
        <f>_xll.BDH($C77,"Px_Last",O$3,O$3)</f>
        <v>184.345</v>
      </c>
      <c r="P77">
        <f>_xll.BDH($C77,"Px_Last",P$3,P$3,"Fill=P","Per=cd")</f>
        <v>175.59100000000001</v>
      </c>
      <c r="Q77">
        <f>_xll.BDH($C77,"Px_Last",Q$3,Q$3,"Fill=P","Per=cd")</f>
        <v>186.12700000000001</v>
      </c>
      <c r="R77">
        <f>_xll.BDH($C77,"Px_Last",R$3,R$3)</f>
        <v>172.63399999999999</v>
      </c>
      <c r="S77">
        <f>_xll.BDH($C77,"Px_Last",S$3,S$3)</f>
        <v>172.63399999999999</v>
      </c>
      <c r="T77">
        <f>_xll.BDH($C77,"Px_Last",T$3,T$3)</f>
        <v>138.04499999999999</v>
      </c>
    </row>
    <row r="78" spans="1:20" x14ac:dyDescent="0.2">
      <c r="A78" t="s">
        <v>224</v>
      </c>
      <c r="B78" t="s">
        <v>229</v>
      </c>
      <c r="C78" t="s">
        <v>166</v>
      </c>
      <c r="D78" t="str">
        <f>[2]!blp(C78,D$3)</f>
        <v>SN Composite Growth High</v>
      </c>
      <c r="E78" s="3">
        <f t="shared" si="37"/>
        <v>1.0261997668879363E-2</v>
      </c>
      <c r="F78" s="3">
        <f t="shared" si="37"/>
        <v>-1.4513745050447113E-2</v>
      </c>
      <c r="G78" s="3">
        <f t="shared" si="38"/>
        <v>4.9231319835158605E-2</v>
      </c>
      <c r="H78" s="3">
        <f t="shared" si="39"/>
        <v>4.9231319835158605E-2</v>
      </c>
      <c r="I78" s="3">
        <f t="shared" si="40"/>
        <v>0.23601113529130946</v>
      </c>
      <c r="J78" s="3">
        <f t="shared" si="41"/>
        <v>0.22345603233946543</v>
      </c>
      <c r="K78" s="9">
        <f t="shared" ref="K78:K79" si="46">E78/J78</f>
        <v>4.5924012708190166E-2</v>
      </c>
      <c r="L78">
        <f t="shared" si="42"/>
        <v>-1.9329281351949581</v>
      </c>
      <c r="M78">
        <f t="shared" si="43"/>
        <v>0.11254695831901106</v>
      </c>
      <c r="N78" s="24">
        <f t="shared" ref="N78:N79" si="47">L78-M78</f>
        <v>-2.0454750935139692</v>
      </c>
      <c r="O78">
        <f>_xll.BDH($C78,"Px_Last",O$3,O$3)</f>
        <v>199.35499999999999</v>
      </c>
      <c r="P78">
        <f>_xll.BDH($C78,"Px_Last",P$3,P$3,"Fill=P","Per=cd")</f>
        <v>197.33</v>
      </c>
      <c r="Q78">
        <f>_xll.BDH($C78,"Px_Last",Q$3,Q$3,"Fill=P","Per=cd")</f>
        <v>202.291</v>
      </c>
      <c r="R78">
        <f>_xll.BDH($C78,"Px_Last",R$3,R$3)</f>
        <v>190.001</v>
      </c>
      <c r="S78">
        <f>_xll.BDH($C78,"Px_Last",S$3,S$3)</f>
        <v>190.001</v>
      </c>
      <c r="T78">
        <f>_xll.BDH($C78,"Px_Last",T$3,T$3)</f>
        <v>161.28899999999999</v>
      </c>
    </row>
    <row r="79" spans="1:20" x14ac:dyDescent="0.2">
      <c r="A79" t="s">
        <v>224</v>
      </c>
      <c r="B79" t="s">
        <v>229</v>
      </c>
      <c r="C79" t="s">
        <v>165</v>
      </c>
      <c r="D79" t="str">
        <f>[2]!blp(C79,D$3)</f>
        <v>SN Composite Growth Low</v>
      </c>
      <c r="E79" s="3">
        <f t="shared" si="37"/>
        <v>4.1446816337322279E-2</v>
      </c>
      <c r="F79" s="3">
        <f t="shared" si="37"/>
        <v>-1.0517750752243038E-2</v>
      </c>
      <c r="G79" s="3">
        <f t="shared" si="38"/>
        <v>4.5394490119717412E-2</v>
      </c>
      <c r="H79" s="3">
        <f t="shared" si="39"/>
        <v>4.5394490119717412E-2</v>
      </c>
      <c r="I79" s="3">
        <f t="shared" si="40"/>
        <v>0.23609509840706755</v>
      </c>
      <c r="J79" s="3">
        <f t="shared" si="41"/>
        <v>0.18690179759184078</v>
      </c>
      <c r="K79" s="9">
        <f t="shared" si="46"/>
        <v>0.22175718410068221</v>
      </c>
      <c r="L79">
        <f t="shared" si="42"/>
        <v>0.27444943153041423</v>
      </c>
      <c r="M79">
        <f t="shared" si="43"/>
        <v>-0.57889949110994121</v>
      </c>
      <c r="N79" s="24">
        <f t="shared" si="47"/>
        <v>0.85334892264035545</v>
      </c>
      <c r="O79">
        <f>_xll.BDH($C79,"Px_Last",O$3,O$3)</f>
        <v>181.19300000000001</v>
      </c>
      <c r="P79">
        <f>_xll.BDH($C79,"Px_Last",P$3,P$3,"Fill=P","Per=cd")</f>
        <v>173.982</v>
      </c>
      <c r="Q79">
        <f>_xll.BDH($C79,"Px_Last",Q$3,Q$3,"Fill=P","Per=cd")</f>
        <v>183.119</v>
      </c>
      <c r="R79">
        <f>_xll.BDH($C79,"Px_Last",R$3,R$3)</f>
        <v>173.32499999999999</v>
      </c>
      <c r="S79">
        <f>_xll.BDH($C79,"Px_Last",S$3,S$3)</f>
        <v>173.32499999999999</v>
      </c>
      <c r="T79">
        <f>_xll.BDH($C79,"Px_Last",T$3,T$3)</f>
        <v>146.58500000000001</v>
      </c>
    </row>
    <row r="80" spans="1:20" x14ac:dyDescent="0.2">
      <c r="A80" t="s">
        <v>224</v>
      </c>
      <c r="B80" t="s">
        <v>229</v>
      </c>
      <c r="C80" t="s">
        <v>167</v>
      </c>
      <c r="D80" t="str">
        <f>[2]!blp(C80,D$3)</f>
        <v>SN Composite Profitabili</v>
      </c>
      <c r="E80" s="3">
        <f t="shared" si="37"/>
        <v>4.8073691417190645E-2</v>
      </c>
      <c r="F80" s="3">
        <f t="shared" si="37"/>
        <v>-3.968887705911861E-3</v>
      </c>
      <c r="G80" s="3">
        <f t="shared" si="38"/>
        <v>8.2947471317590171E-2</v>
      </c>
      <c r="H80" s="3">
        <f t="shared" si="39"/>
        <v>8.2947471317590171E-2</v>
      </c>
      <c r="I80" s="3">
        <f t="shared" si="40"/>
        <v>0.26335611556669258</v>
      </c>
      <c r="J80" s="3">
        <f t="shared" si="41"/>
        <v>0.2054077169501316</v>
      </c>
      <c r="K80" s="9">
        <f t="shared" ref="K80:K83" si="48">E80/J80</f>
        <v>0.23404033758313891</v>
      </c>
      <c r="L80">
        <f t="shared" si="42"/>
        <v>0.74352432160170001</v>
      </c>
      <c r="M80">
        <f t="shared" si="43"/>
        <v>-0.22884833227559578</v>
      </c>
      <c r="N80" s="24">
        <f t="shared" ref="N80:N83" si="49">L80-M80</f>
        <v>0.97237265387729577</v>
      </c>
      <c r="O80">
        <f>_xll.BDH($C80,"Px_Last",O$3,O$3)</f>
        <v>168.39400000000001</v>
      </c>
      <c r="P80">
        <f>_xll.BDH($C80,"Px_Last",P$3,P$3,"Fill=P","Per=cd")</f>
        <v>160.66999999999999</v>
      </c>
      <c r="Q80">
        <f>_xll.BDH($C80,"Px_Last",Q$3,Q$3,"Fill=P","Per=cd")</f>
        <v>169.065</v>
      </c>
      <c r="R80">
        <f>_xll.BDH($C80,"Px_Last",R$3,R$3)</f>
        <v>155.49600000000001</v>
      </c>
      <c r="S80">
        <f>_xll.BDH($C80,"Px_Last",S$3,S$3)</f>
        <v>155.49600000000001</v>
      </c>
      <c r="T80">
        <f>_xll.BDH($C80,"Px_Last",T$3,T$3)</f>
        <v>133.291</v>
      </c>
    </row>
    <row r="81" spans="1:20" x14ac:dyDescent="0.2">
      <c r="A81" t="s">
        <v>224</v>
      </c>
      <c r="B81" t="s">
        <v>229</v>
      </c>
      <c r="C81" t="s">
        <v>168</v>
      </c>
      <c r="D81" t="str">
        <f>[2]!blp(C81,D$3)</f>
        <v>SN Composite Profitabili</v>
      </c>
      <c r="E81" s="3">
        <f t="shared" si="37"/>
        <v>3.552083282085583E-2</v>
      </c>
      <c r="F81" s="3">
        <f t="shared" si="37"/>
        <v>-1.6590977050160771E-2</v>
      </c>
      <c r="G81" s="3">
        <f t="shared" si="38"/>
        <v>5.3469003693730643E-2</v>
      </c>
      <c r="H81" s="3">
        <f t="shared" si="39"/>
        <v>5.3469003693730643E-2</v>
      </c>
      <c r="I81" s="3">
        <f t="shared" si="40"/>
        <v>0.23782499514822897</v>
      </c>
      <c r="J81" s="3">
        <f t="shared" si="41"/>
        <v>0.19536464734975678</v>
      </c>
      <c r="K81" s="9">
        <f t="shared" si="48"/>
        <v>0.18181811961743369</v>
      </c>
      <c r="L81">
        <f t="shared" si="42"/>
        <v>-0.14501374425740624</v>
      </c>
      <c r="M81">
        <f t="shared" si="43"/>
        <v>-0.41881934013531485</v>
      </c>
      <c r="N81" s="24">
        <f t="shared" si="49"/>
        <v>0.27380559587790865</v>
      </c>
      <c r="O81">
        <f>_xll.BDH($C81,"Px_Last",O$3,O$3)</f>
        <v>210.48099999999999</v>
      </c>
      <c r="P81">
        <f>_xll.BDH($C81,"Px_Last",P$3,P$3,"Fill=P","Per=cd")</f>
        <v>203.261</v>
      </c>
      <c r="Q81">
        <f>_xll.BDH($C81,"Px_Last",Q$3,Q$3,"Fill=P","Per=cd")</f>
        <v>214.03200000000001</v>
      </c>
      <c r="R81">
        <f>_xll.BDH($C81,"Px_Last",R$3,R$3)</f>
        <v>199.798</v>
      </c>
      <c r="S81">
        <f>_xll.BDH($C81,"Px_Last",S$3,S$3)</f>
        <v>199.798</v>
      </c>
      <c r="T81">
        <f>_xll.BDH($C81,"Px_Last",T$3,T$3)</f>
        <v>170.041</v>
      </c>
    </row>
    <row r="82" spans="1:20" x14ac:dyDescent="0.2">
      <c r="A82" t="s">
        <v>224</v>
      </c>
      <c r="B82" t="s">
        <v>229</v>
      </c>
      <c r="C82" t="s">
        <v>169</v>
      </c>
      <c r="D82" t="str">
        <f>[2]!blp(C82,D$3)</f>
        <v>SN Composite Risk High (</v>
      </c>
      <c r="E82" s="3">
        <f t="shared" si="37"/>
        <v>2.7400619918805269E-2</v>
      </c>
      <c r="F82" s="3">
        <f t="shared" si="37"/>
        <v>-1.6533549118626922E-2</v>
      </c>
      <c r="G82" s="3">
        <f t="shared" si="38"/>
        <v>5.686679728387789E-2</v>
      </c>
      <c r="H82" s="3">
        <f t="shared" si="39"/>
        <v>5.686679728387789E-2</v>
      </c>
      <c r="I82" s="3">
        <f t="shared" si="40"/>
        <v>0.28181273681332275</v>
      </c>
      <c r="J82" s="3">
        <f t="shared" si="41"/>
        <v>0.24762698402364558</v>
      </c>
      <c r="K82" s="9">
        <f t="shared" si="48"/>
        <v>0.11065280315407314</v>
      </c>
      <c r="L82">
        <f t="shared" si="42"/>
        <v>-0.71979264509349439</v>
      </c>
      <c r="M82">
        <f t="shared" si="43"/>
        <v>0.56975578341775435</v>
      </c>
      <c r="N82" s="24">
        <f t="shared" si="49"/>
        <v>-1.2895484285112486</v>
      </c>
      <c r="O82">
        <f>_xll.BDH($C82,"Px_Last",O$3,O$3)</f>
        <v>196.88900000000001</v>
      </c>
      <c r="P82">
        <f>_xll.BDH($C82,"Px_Last",P$3,P$3,"Fill=P","Per=cd")</f>
        <v>191.63800000000001</v>
      </c>
      <c r="Q82">
        <f>_xll.BDH($C82,"Px_Last",Q$3,Q$3,"Fill=P","Per=cd")</f>
        <v>200.19900000000001</v>
      </c>
      <c r="R82">
        <f>_xll.BDH($C82,"Px_Last",R$3,R$3)</f>
        <v>186.29499999999999</v>
      </c>
      <c r="S82">
        <f>_xll.BDH($C82,"Px_Last",S$3,S$3)</f>
        <v>186.29499999999999</v>
      </c>
      <c r="T82">
        <f>_xll.BDH($C82,"Px_Last",T$3,T$3)</f>
        <v>153.602</v>
      </c>
    </row>
    <row r="83" spans="1:20" x14ac:dyDescent="0.2">
      <c r="A83" t="s">
        <v>224</v>
      </c>
      <c r="B83" t="s">
        <v>229</v>
      </c>
      <c r="C83" t="s">
        <v>170</v>
      </c>
      <c r="D83" t="str">
        <f>[2]!blp(C83,D$3)</f>
        <v>SN Composite Risk Low (S</v>
      </c>
      <c r="E83" s="3">
        <f t="shared" si="37"/>
        <v>4.4428444119191779E-2</v>
      </c>
      <c r="F83" s="3">
        <f t="shared" si="37"/>
        <v>6.5465424473034606E-3</v>
      </c>
      <c r="G83" s="3">
        <f t="shared" si="38"/>
        <v>5.6878377974857397E-2</v>
      </c>
      <c r="H83" s="3">
        <f t="shared" si="39"/>
        <v>5.6878377974857397E-2</v>
      </c>
      <c r="I83" s="3">
        <f t="shared" si="40"/>
        <v>0.24958692858454179</v>
      </c>
      <c r="J83" s="3">
        <f t="shared" si="41"/>
        <v>0.19643134541243579</v>
      </c>
      <c r="K83" s="9">
        <f t="shared" si="48"/>
        <v>0.22617797595341968</v>
      </c>
      <c r="L83">
        <f t="shared" si="42"/>
        <v>0.48550014655939117</v>
      </c>
      <c r="M83">
        <f t="shared" si="43"/>
        <v>-0.39864207221699055</v>
      </c>
      <c r="N83" s="24">
        <f t="shared" si="49"/>
        <v>0.88414221877638166</v>
      </c>
      <c r="O83">
        <f>_xll.BDH($C83,"Px_Last",O$3,O$3)</f>
        <v>176.96899999999999</v>
      </c>
      <c r="P83">
        <f>_xll.BDH($C83,"Px_Last",P$3,P$3,"Fill=P","Per=cd")</f>
        <v>169.441</v>
      </c>
      <c r="Q83">
        <f>_xll.BDH($C83,"Px_Last",Q$3,Q$3,"Fill=P","Per=cd")</f>
        <v>175.81800000000001</v>
      </c>
      <c r="R83">
        <f>_xll.BDH($C83,"Px_Last",R$3,R$3)</f>
        <v>167.44499999999999</v>
      </c>
      <c r="S83">
        <f>_xll.BDH($C83,"Px_Last",S$3,S$3)</f>
        <v>167.44499999999999</v>
      </c>
      <c r="T83">
        <f>_xll.BDH($C83,"Px_Last",T$3,T$3)</f>
        <v>141.62200000000001</v>
      </c>
    </row>
    <row r="84" spans="1:20" x14ac:dyDescent="0.2">
      <c r="A84" t="s">
        <v>224</v>
      </c>
      <c r="B84" t="s">
        <v>229</v>
      </c>
      <c r="C84" t="s">
        <v>171</v>
      </c>
      <c r="D84" t="str">
        <f>[2]!blp(C84,D$3)</f>
        <v>SN Size Large (Long)</v>
      </c>
      <c r="E84" s="3">
        <f t="shared" si="37"/>
        <v>3.9762026803660477E-2</v>
      </c>
      <c r="F84" s="3">
        <f t="shared" si="37"/>
        <v>-5.8126017205295533E-4</v>
      </c>
      <c r="G84" s="3">
        <f t="shared" si="38"/>
        <v>4.2066620875156557E-2</v>
      </c>
      <c r="H84" s="3">
        <f t="shared" si="39"/>
        <v>4.2066620875156557E-2</v>
      </c>
      <c r="I84" s="3">
        <f t="shared" si="40"/>
        <v>0.25039478058510656</v>
      </c>
      <c r="J84" s="3">
        <f t="shared" si="41"/>
        <v>0.20257784796099298</v>
      </c>
      <c r="K84" s="9">
        <f t="shared" ref="K84:K87" si="50">E84/J84</f>
        <v>0.19628023105130815</v>
      </c>
      <c r="L84">
        <f t="shared" si="42"/>
        <v>0.15519375585056416</v>
      </c>
      <c r="M84">
        <f t="shared" si="43"/>
        <v>-0.2823770924424639</v>
      </c>
      <c r="N84" s="24">
        <f t="shared" ref="N84:N87" si="51">L84-M84</f>
        <v>0.43757084829302806</v>
      </c>
      <c r="O84">
        <f>_xll.BDH($C84,"Px_Last",O$3,O$3)</f>
        <v>180.53700000000001</v>
      </c>
      <c r="P84">
        <f>_xll.BDH($C84,"Px_Last",P$3,P$3,"Fill=P","Per=cd")</f>
        <v>173.63300000000001</v>
      </c>
      <c r="Q84">
        <f>_xll.BDH($C84,"Px_Last",Q$3,Q$3,"Fill=P","Per=cd")</f>
        <v>180.642</v>
      </c>
      <c r="R84">
        <f>_xll.BDH($C84,"Px_Last",R$3,R$3)</f>
        <v>173.249</v>
      </c>
      <c r="S84">
        <f>_xll.BDH($C84,"Px_Last",S$3,S$3)</f>
        <v>173.249</v>
      </c>
      <c r="T84">
        <f>_xll.BDH($C84,"Px_Last",T$3,T$3)</f>
        <v>144.38399999999999</v>
      </c>
    </row>
    <row r="85" spans="1:20" x14ac:dyDescent="0.2">
      <c r="A85" t="s">
        <v>224</v>
      </c>
      <c r="B85" t="s">
        <v>229</v>
      </c>
      <c r="C85" t="s">
        <v>173</v>
      </c>
      <c r="D85" t="str">
        <f>[2]!blp(C85,D$3)</f>
        <v>SN Size Small (Short)</v>
      </c>
      <c r="E85" s="3">
        <f t="shared" si="37"/>
        <v>4.8318501840534545E-2</v>
      </c>
      <c r="F85" s="3">
        <f t="shared" si="37"/>
        <v>1.1686258730204235E-2</v>
      </c>
      <c r="G85" s="3">
        <f t="shared" si="38"/>
        <v>4.9168405365126677E-2</v>
      </c>
      <c r="H85" s="3">
        <f t="shared" si="39"/>
        <v>4.9168405365126677E-2</v>
      </c>
      <c r="I85" s="3">
        <f t="shared" si="40"/>
        <v>0.16991165737152403</v>
      </c>
      <c r="J85" s="3">
        <f t="shared" si="41"/>
        <v>0.11598875276693876</v>
      </c>
      <c r="K85" s="9">
        <f t="shared" si="50"/>
        <v>0.41657920003349813</v>
      </c>
      <c r="L85">
        <f t="shared" si="42"/>
        <v>0.76085291479748807</v>
      </c>
      <c r="M85">
        <f t="shared" si="43"/>
        <v>-1.920264545005943</v>
      </c>
      <c r="N85" s="24">
        <f t="shared" si="51"/>
        <v>2.6811174598034313</v>
      </c>
      <c r="O85">
        <f>_xll.BDH($C85,"Px_Last",O$3,O$3)</f>
        <v>175.99799999999999</v>
      </c>
      <c r="P85">
        <f>_xll.BDH($C85,"Px_Last",P$3,P$3,"Fill=P","Per=cd")</f>
        <v>167.886</v>
      </c>
      <c r="Q85">
        <f>_xll.BDH($C85,"Px_Last",Q$3,Q$3,"Fill=P","Per=cd")</f>
        <v>173.965</v>
      </c>
      <c r="R85">
        <f>_xll.BDH($C85,"Px_Last",R$3,R$3)</f>
        <v>167.75</v>
      </c>
      <c r="S85">
        <f>_xll.BDH($C85,"Px_Last",S$3,S$3)</f>
        <v>167.75</v>
      </c>
      <c r="T85">
        <f>_xll.BDH($C85,"Px_Last",T$3,T$3)</f>
        <v>150.43700000000001</v>
      </c>
    </row>
    <row r="86" spans="1:20" x14ac:dyDescent="0.2">
      <c r="A86" t="s">
        <v>224</v>
      </c>
      <c r="B86" t="s">
        <v>229</v>
      </c>
      <c r="C86" t="s">
        <v>172</v>
      </c>
      <c r="D86" t="str">
        <f>[2]!blp(C86,D$3)</f>
        <v>SN Composite Momentum Hi</v>
      </c>
      <c r="E86" s="3">
        <f t="shared" si="37"/>
        <v>9.5433202401915551E-3</v>
      </c>
      <c r="F86" s="3">
        <f t="shared" si="37"/>
        <v>-3.0581056328105483E-2</v>
      </c>
      <c r="G86" s="3">
        <f t="shared" si="38"/>
        <v>4.9992369369475043E-2</v>
      </c>
      <c r="H86" s="3">
        <f t="shared" si="39"/>
        <v>4.9992369369475043E-2</v>
      </c>
      <c r="I86" s="3">
        <f t="shared" si="40"/>
        <v>0.27999398939557674</v>
      </c>
      <c r="J86" s="3">
        <f t="shared" si="41"/>
        <v>0.26789407025251721</v>
      </c>
      <c r="K86" s="9">
        <f t="shared" si="50"/>
        <v>3.5623484428737119E-2</v>
      </c>
      <c r="L86">
        <f t="shared" si="42"/>
        <v>-1.9837987992403026</v>
      </c>
      <c r="M86">
        <f t="shared" si="43"/>
        <v>0.95312052651730261</v>
      </c>
      <c r="N86" s="24">
        <f t="shared" si="51"/>
        <v>-2.9369193257576054</v>
      </c>
      <c r="O86">
        <f>_xll.BDH($C86,"Px_Last",O$3,O$3)</f>
        <v>178.88300000000001</v>
      </c>
      <c r="P86">
        <f>_xll.BDH($C86,"Px_Last",P$3,P$3,"Fill=P","Per=cd")</f>
        <v>177.19200000000001</v>
      </c>
      <c r="Q86">
        <f>_xll.BDH($C86,"Px_Last",Q$3,Q$3,"Fill=P","Per=cd")</f>
        <v>184.52600000000001</v>
      </c>
      <c r="R86">
        <f>_xll.BDH($C86,"Px_Last",R$3,R$3)</f>
        <v>170.36600000000001</v>
      </c>
      <c r="S86">
        <f>_xll.BDH($C86,"Px_Last",S$3,S$3)</f>
        <v>170.36600000000001</v>
      </c>
      <c r="T86">
        <f>_xll.BDH($C86,"Px_Last",T$3,T$3)</f>
        <v>139.75299999999999</v>
      </c>
    </row>
    <row r="87" spans="1:20" ht="13.5" thickBot="1" x14ac:dyDescent="0.25">
      <c r="A87" s="25" t="s">
        <v>224</v>
      </c>
      <c r="B87" s="25" t="s">
        <v>229</v>
      </c>
      <c r="C87" s="25" t="s">
        <v>174</v>
      </c>
      <c r="D87" s="25" t="str">
        <f>[2]!blp(C87,D$3)</f>
        <v>SN Composite Momentum Lo</v>
      </c>
      <c r="E87" s="26">
        <f t="shared" si="37"/>
        <v>5.6659767076485679E-2</v>
      </c>
      <c r="F87" s="26">
        <f t="shared" si="37"/>
        <v>2.2490890224184934E-2</v>
      </c>
      <c r="G87" s="26">
        <f t="shared" si="38"/>
        <v>4.3857228731633668E-2</v>
      </c>
      <c r="H87" s="26">
        <f t="shared" si="39"/>
        <v>4.3857228731633668E-2</v>
      </c>
      <c r="I87" s="26">
        <f t="shared" si="40"/>
        <v>0.34130436158964716</v>
      </c>
      <c r="J87" s="26">
        <f t="shared" si="41"/>
        <v>0.26938150138970673</v>
      </c>
      <c r="K87" s="27">
        <f t="shared" si="50"/>
        <v>0.21033280601743165</v>
      </c>
      <c r="L87" s="25">
        <f t="shared" si="42"/>
        <v>1.3512787228069754</v>
      </c>
      <c r="M87" s="25">
        <f t="shared" si="43"/>
        <v>0.98125622640763055</v>
      </c>
      <c r="N87" s="28">
        <f t="shared" si="51"/>
        <v>0.37002249639934481</v>
      </c>
      <c r="O87" s="25">
        <f>_xll.BDH($C87,"Px_Last",O$3,O$3)</f>
        <v>211.85499999999999</v>
      </c>
      <c r="P87" s="25">
        <f>_xll.BDH($C87,"Px_Last",P$3,P$3,"Fill=P","Per=cd")</f>
        <v>200.495</v>
      </c>
      <c r="Q87" s="25">
        <f>_xll.BDH($C87,"Px_Last",Q$3,Q$3,"Fill=P","Per=cd")</f>
        <v>207.19499999999999</v>
      </c>
      <c r="R87" s="25">
        <f>_xll.BDH($C87,"Px_Last",R$3,R$3)</f>
        <v>202.95400000000001</v>
      </c>
      <c r="S87" s="25">
        <f>_xll.BDH($C87,"Px_Last",S$3,S$3)</f>
        <v>202.95400000000001</v>
      </c>
      <c r="T87" s="25">
        <f>_xll.BDH($C87,"Px_Last",T$3,T$3)</f>
        <v>157.947</v>
      </c>
    </row>
    <row r="88" spans="1:20" x14ac:dyDescent="0.2">
      <c r="A88" s="14" t="s">
        <v>225</v>
      </c>
      <c r="B88" s="14" t="s">
        <v>228</v>
      </c>
      <c r="C88" s="14" t="s">
        <v>195</v>
      </c>
      <c r="D88" t="str">
        <f>[2]!blp(C88,D$3)</f>
        <v>Composite Value AP</v>
      </c>
      <c r="E88" s="3">
        <f t="shared" si="37"/>
        <v>1.5893588639868117E-3</v>
      </c>
      <c r="F88" s="3">
        <f t="shared" si="37"/>
        <v>7.5084219942520569E-3</v>
      </c>
      <c r="G88" s="3">
        <f t="shared" si="38"/>
        <v>-2.043856402664701E-2</v>
      </c>
      <c r="H88" s="3">
        <f t="shared" si="39"/>
        <v>-2.043856402664701E-2</v>
      </c>
      <c r="I88" s="3">
        <f t="shared" si="40"/>
        <v>4.8310757287705952E-2</v>
      </c>
      <c r="J88" s="3">
        <f t="shared" si="41"/>
        <v>4.6647259188846713E-2</v>
      </c>
      <c r="K88" s="9"/>
      <c r="N88" s="24"/>
      <c r="O88">
        <f>_xll.BDH($C88,"Px_Last",O$3,O$3)</f>
        <v>105.871</v>
      </c>
      <c r="P88">
        <f>_xll.BDH($C88,"Px_Last",P$3,P$3,"Fill=P","Per=cd")</f>
        <v>105.703</v>
      </c>
      <c r="Q88">
        <f>_xll.BDH($C88,"Px_Last",Q$3,Q$3,"Fill=P","Per=cd")</f>
        <v>105.08199999999999</v>
      </c>
      <c r="R88">
        <f>_xll.BDH($C88,"Px_Last",R$3,R$3)</f>
        <v>108.08</v>
      </c>
      <c r="S88">
        <f>_xll.BDH($C88,"Px_Last",S$3,S$3)</f>
        <v>108.08</v>
      </c>
      <c r="T88">
        <f>_xll.BDH($C88,"Px_Last",T$3,T$3)</f>
        <v>100.992</v>
      </c>
    </row>
    <row r="89" spans="1:20" x14ac:dyDescent="0.2">
      <c r="A89" s="14" t="s">
        <v>225</v>
      </c>
      <c r="B89" s="14" t="s">
        <v>228</v>
      </c>
      <c r="C89" s="14" t="s">
        <v>196</v>
      </c>
      <c r="D89" t="str">
        <f>[2]!blp(C89,D$3)</f>
        <v>Composite Growth AP</v>
      </c>
      <c r="E89" s="3">
        <f t="shared" si="37"/>
        <v>-2.1934796967575831E-2</v>
      </c>
      <c r="F89" s="3">
        <f t="shared" si="37"/>
        <v>-8.7622016405398684E-3</v>
      </c>
      <c r="G89" s="3">
        <f t="shared" si="38"/>
        <v>2.6072720658083526E-3</v>
      </c>
      <c r="H89" s="3">
        <f t="shared" si="39"/>
        <v>2.6072720658083526E-3</v>
      </c>
      <c r="I89" s="3">
        <f t="shared" si="40"/>
        <v>-6.7424918926540456E-2</v>
      </c>
      <c r="J89" s="3">
        <f t="shared" si="41"/>
        <v>-4.6510316303990273E-2</v>
      </c>
      <c r="K89" s="9"/>
      <c r="N89" s="24"/>
      <c r="O89">
        <f>_xll.BDH($C89,"Px_Last",O$3,O$3)</f>
        <v>99.212000000000003</v>
      </c>
      <c r="P89">
        <f>_xll.BDH($C89,"Px_Last",P$3,P$3,"Fill=P","Per=cd")</f>
        <v>101.437</v>
      </c>
      <c r="Q89">
        <f>_xll.BDH($C89,"Px_Last",Q$3,Q$3,"Fill=P","Per=cd")</f>
        <v>100.089</v>
      </c>
      <c r="R89">
        <f>_xll.BDH($C89,"Px_Last",R$3,R$3)</f>
        <v>98.953999999999994</v>
      </c>
      <c r="S89">
        <f>_xll.BDH($C89,"Px_Last",S$3,S$3)</f>
        <v>98.953999999999994</v>
      </c>
      <c r="T89">
        <f>_xll.BDH($C89,"Px_Last",T$3,T$3)</f>
        <v>106.38500000000001</v>
      </c>
    </row>
    <row r="90" spans="1:20" x14ac:dyDescent="0.2">
      <c r="A90" s="14" t="s">
        <v>225</v>
      </c>
      <c r="B90" s="14" t="s">
        <v>228</v>
      </c>
      <c r="C90" s="14" t="s">
        <v>197</v>
      </c>
      <c r="D90" t="str">
        <f>[2]!blp(C90,D$3)</f>
        <v>Composite Profitability</v>
      </c>
      <c r="E90" s="3">
        <f t="shared" si="37"/>
        <v>1.1699385286535691E-2</v>
      </c>
      <c r="F90" s="3">
        <f t="shared" si="37"/>
        <v>-7.8881289155301459E-3</v>
      </c>
      <c r="G90" s="3">
        <f t="shared" si="38"/>
        <v>-6.989811461259765E-3</v>
      </c>
      <c r="H90" s="3">
        <f t="shared" si="39"/>
        <v>-6.989811461259765E-3</v>
      </c>
      <c r="I90" s="3">
        <f t="shared" si="40"/>
        <v>3.1304928636715079E-2</v>
      </c>
      <c r="J90" s="3">
        <f t="shared" si="41"/>
        <v>1.9378823033115333E-2</v>
      </c>
      <c r="K90" s="9"/>
      <c r="N90" s="24"/>
      <c r="O90">
        <f>_xll.BDH($C90,"Px_Last",O$3,O$3)</f>
        <v>117.346</v>
      </c>
      <c r="P90">
        <f>_xll.BDH($C90,"Px_Last",P$3,P$3,"Fill=P","Per=cd")</f>
        <v>115.989</v>
      </c>
      <c r="Q90">
        <f>_xll.BDH($C90,"Px_Last",Q$3,Q$3,"Fill=P","Per=cd")</f>
        <v>118.279</v>
      </c>
      <c r="R90">
        <f>_xll.BDH($C90,"Px_Last",R$3,R$3)</f>
        <v>118.172</v>
      </c>
      <c r="S90">
        <f>_xll.BDH($C90,"Px_Last",S$3,S$3)</f>
        <v>118.172</v>
      </c>
      <c r="T90">
        <f>_xll.BDH($C90,"Px_Last",T$3,T$3)</f>
        <v>113.78400000000001</v>
      </c>
    </row>
    <row r="91" spans="1:20" x14ac:dyDescent="0.2">
      <c r="A91" s="14" t="s">
        <v>225</v>
      </c>
      <c r="B91" s="14" t="s">
        <v>228</v>
      </c>
      <c r="C91" s="14" t="s">
        <v>198</v>
      </c>
      <c r="D91" t="str">
        <f>[2]!blp(C91,D$3)</f>
        <v>Composite Risk AP</v>
      </c>
      <c r="E91" s="3">
        <f t="shared" si="37"/>
        <v>-2.6007165770945306E-2</v>
      </c>
      <c r="F91" s="3">
        <f t="shared" si="37"/>
        <v>-1.1061642749125022E-2</v>
      </c>
      <c r="G91" s="3">
        <f t="shared" si="38"/>
        <v>-6.7823642580169263E-2</v>
      </c>
      <c r="H91" s="3">
        <f t="shared" si="39"/>
        <v>-6.7823642580169263E-2</v>
      </c>
      <c r="I91" s="3">
        <f t="shared" si="40"/>
        <v>-9.1116726601224607E-2</v>
      </c>
      <c r="J91" s="3">
        <f t="shared" si="41"/>
        <v>-6.6848090193410425E-2</v>
      </c>
      <c r="K91" s="9"/>
      <c r="N91" s="24"/>
      <c r="O91">
        <f>_xll.BDH($C91,"Px_Last",O$3,O$3)</f>
        <v>93.515000000000001</v>
      </c>
      <c r="P91">
        <f>_xll.BDH($C91,"Px_Last",P$3,P$3,"Fill=P","Per=cd")</f>
        <v>96.012</v>
      </c>
      <c r="Q91">
        <f>_xll.BDH($C91,"Px_Last",Q$3,Q$3,"Fill=P","Per=cd")</f>
        <v>94.561000000000007</v>
      </c>
      <c r="R91">
        <f>_xll.BDH($C91,"Px_Last",R$3,R$3)</f>
        <v>100.319</v>
      </c>
      <c r="S91">
        <f>_xll.BDH($C91,"Px_Last",S$3,S$3)</f>
        <v>100.319</v>
      </c>
      <c r="T91">
        <f>_xll.BDH($C91,"Px_Last",T$3,T$3)</f>
        <v>102.89</v>
      </c>
    </row>
    <row r="92" spans="1:20" x14ac:dyDescent="0.2">
      <c r="A92" s="14" t="s">
        <v>225</v>
      </c>
      <c r="B92" s="14" t="s">
        <v>228</v>
      </c>
      <c r="C92" s="14" t="s">
        <v>199</v>
      </c>
      <c r="D92" t="str">
        <f>[2]!blp(C92,D$3)</f>
        <v>Composite Gearing AP</v>
      </c>
      <c r="E92" s="3">
        <f t="shared" si="37"/>
        <v>2.3387622149837251E-2</v>
      </c>
      <c r="F92" s="3">
        <f t="shared" si="37"/>
        <v>3.1925376075675027E-2</v>
      </c>
      <c r="G92" s="3">
        <f t="shared" si="38"/>
        <v>2.2954449256015419E-2</v>
      </c>
      <c r="H92" s="3">
        <f t="shared" si="39"/>
        <v>2.2954449256015419E-2</v>
      </c>
      <c r="I92" s="3">
        <f t="shared" si="40"/>
        <v>-1.8473778481276293E-2</v>
      </c>
      <c r="J92" s="3">
        <f t="shared" si="41"/>
        <v>-4.0904736118632212E-2</v>
      </c>
      <c r="K92" s="9"/>
      <c r="N92" s="24"/>
      <c r="O92">
        <f>_xll.BDH($C92,"Px_Last",O$3,O$3)</f>
        <v>94.254000000000005</v>
      </c>
      <c r="P92">
        <f>_xll.BDH($C92,"Px_Last",P$3,P$3,"Fill=P","Per=cd")</f>
        <v>92.1</v>
      </c>
      <c r="Q92">
        <f>_xll.BDH($C92,"Px_Last",Q$3,Q$3,"Fill=P","Per=cd")</f>
        <v>91.337999999999994</v>
      </c>
      <c r="R92">
        <f>_xll.BDH($C92,"Px_Last",R$3,R$3)</f>
        <v>92.138999999999996</v>
      </c>
      <c r="S92">
        <f>_xll.BDH($C92,"Px_Last",S$3,S$3)</f>
        <v>92.138999999999996</v>
      </c>
      <c r="T92">
        <f>_xll.BDH($C92,"Px_Last",T$3,T$3)</f>
        <v>96.028000000000006</v>
      </c>
    </row>
    <row r="93" spans="1:20" x14ac:dyDescent="0.2">
      <c r="A93" s="14" t="s">
        <v>225</v>
      </c>
      <c r="B93" s="14" t="s">
        <v>228</v>
      </c>
      <c r="C93" s="14" t="s">
        <v>200</v>
      </c>
      <c r="D93" t="str">
        <f>[2]!blp(C93,D$3)</f>
        <v>Size  AP</v>
      </c>
      <c r="E93" s="3">
        <f t="shared" si="37"/>
        <v>3.9384881866477928E-2</v>
      </c>
      <c r="F93" s="3">
        <f t="shared" si="37"/>
        <v>-1.0934893163681791E-2</v>
      </c>
      <c r="G93" s="3">
        <f t="shared" si="38"/>
        <v>4.9001737499067222E-2</v>
      </c>
      <c r="H93" s="3">
        <f t="shared" si="39"/>
        <v>4.9001737499067222E-2</v>
      </c>
      <c r="I93" s="3">
        <f t="shared" si="40"/>
        <v>4.025284877698132E-2</v>
      </c>
      <c r="J93" s="3">
        <f t="shared" si="41"/>
        <v>8.3507748250566394E-4</v>
      </c>
      <c r="K93" s="9"/>
      <c r="N93" s="24"/>
      <c r="O93">
        <f>_xll.BDH($C93,"Px_Last",O$3,O$3)</f>
        <v>98.41</v>
      </c>
      <c r="P93">
        <f>_xll.BDH($C93,"Px_Last",P$3,P$3,"Fill=P","Per=cd")</f>
        <v>94.680999999999997</v>
      </c>
      <c r="Q93">
        <f>_xll.BDH($C93,"Px_Last",Q$3,Q$3,"Fill=P","Per=cd")</f>
        <v>99.498000000000005</v>
      </c>
      <c r="R93">
        <f>_xll.BDH($C93,"Px_Last",R$3,R$3)</f>
        <v>93.813000000000002</v>
      </c>
      <c r="S93">
        <f>_xll.BDH($C93,"Px_Last",S$3,S$3)</f>
        <v>93.813000000000002</v>
      </c>
      <c r="T93">
        <f>_xll.BDH($C93,"Px_Last",T$3,T$3)</f>
        <v>94.602000000000004</v>
      </c>
    </row>
    <row r="94" spans="1:20" x14ac:dyDescent="0.2">
      <c r="A94" s="14" t="s">
        <v>225</v>
      </c>
      <c r="B94" s="14" t="s">
        <v>228</v>
      </c>
      <c r="C94" s="14" t="s">
        <v>201</v>
      </c>
      <c r="D94" t="str">
        <f>[2]!blp(C94,D$3)</f>
        <v>Composite Momentum AP</v>
      </c>
      <c r="E94" s="3">
        <f t="shared" si="37"/>
        <v>2.9442962296293951E-2</v>
      </c>
      <c r="F94" s="3">
        <f t="shared" si="37"/>
        <v>-6.0517658742473834E-3</v>
      </c>
      <c r="G94" s="3">
        <f t="shared" si="38"/>
        <v>8.7855165503303301E-2</v>
      </c>
      <c r="H94" s="3">
        <f t="shared" si="39"/>
        <v>8.7855165503303301E-2</v>
      </c>
      <c r="I94" s="3">
        <f t="shared" si="40"/>
        <v>5.7563875015478549E-2</v>
      </c>
      <c r="J94" s="3">
        <f t="shared" si="41"/>
        <v>2.7316630205968417E-2</v>
      </c>
      <c r="K94" s="9"/>
      <c r="N94" s="24"/>
      <c r="O94">
        <f>_xll.BDH($C94,"Px_Last",O$3,O$3)</f>
        <v>128.108</v>
      </c>
      <c r="P94">
        <f>_xll.BDH($C94,"Px_Last",P$3,P$3,"Fill=P","Per=cd")</f>
        <v>124.444</v>
      </c>
      <c r="Q94">
        <f>_xll.BDH($C94,"Px_Last",Q$3,Q$3,"Fill=P","Per=cd")</f>
        <v>128.88800000000001</v>
      </c>
      <c r="R94">
        <f>_xll.BDH($C94,"Px_Last",R$3,R$3)</f>
        <v>117.762</v>
      </c>
      <c r="S94">
        <f>_xll.BDH($C94,"Px_Last",S$3,S$3)</f>
        <v>117.762</v>
      </c>
      <c r="T94">
        <f>_xll.BDH($C94,"Px_Last",T$3,T$3)</f>
        <v>121.13500000000001</v>
      </c>
    </row>
    <row r="95" spans="1:20" x14ac:dyDescent="0.2">
      <c r="A95" t="s">
        <v>225</v>
      </c>
      <c r="B95" t="s">
        <v>229</v>
      </c>
      <c r="C95" t="s">
        <v>202</v>
      </c>
      <c r="D95" t="str">
        <f>[2]!blp(C95,D$3)</f>
        <v>Comp Value Cheap</v>
      </c>
      <c r="E95" s="3">
        <f t="shared" si="37"/>
        <v>6.9448287311162371E-3</v>
      </c>
      <c r="F95" s="3">
        <f t="shared" si="37"/>
        <v>9.832032261644974E-3</v>
      </c>
      <c r="G95" s="3">
        <f t="shared" si="38"/>
        <v>-3.4711109146368435E-2</v>
      </c>
      <c r="H95" s="3">
        <f t="shared" si="39"/>
        <v>-3.4711109146368435E-2</v>
      </c>
      <c r="I95" s="3">
        <f t="shared" si="40"/>
        <v>3.0933967876264123E-2</v>
      </c>
      <c r="J95" s="3">
        <f t="shared" si="41"/>
        <v>2.3823687714229047E-2</v>
      </c>
      <c r="K95" s="9">
        <f t="shared" ref="K95:K102" si="52">E95/J95</f>
        <v>0.29150939243416696</v>
      </c>
      <c r="L95">
        <f>(E95-AVERAGE($E$95:$E$108))/STDEV($E$95:$E$108)</f>
        <v>0.13426291973236715</v>
      </c>
      <c r="M95">
        <f>(J95-AVERAGE($J$95:$J$108))/STDEV($J$95:$J$108)</f>
        <v>0.94314689746654146</v>
      </c>
      <c r="N95" s="24">
        <f t="shared" ref="N95:N102" si="53">L95-M95</f>
        <v>-0.80888397773417431</v>
      </c>
      <c r="O95">
        <f>_xll.BDH($C95,"Px_Last",O$3,O$3)</f>
        <v>109.179</v>
      </c>
      <c r="P95">
        <f>_xll.BDH($C95,"Px_Last",P$3,P$3,"Fill=P","Per=cd")</f>
        <v>108.426</v>
      </c>
      <c r="Q95">
        <f>_xll.BDH($C95,"Px_Last",Q$3,Q$3,"Fill=P","Per=cd")</f>
        <v>108.116</v>
      </c>
      <c r="R95">
        <f>_xll.BDH($C95,"Px_Last",R$3,R$3)</f>
        <v>113.105</v>
      </c>
      <c r="S95">
        <f>_xll.BDH($C95,"Px_Last",S$3,S$3)</f>
        <v>113.105</v>
      </c>
      <c r="T95">
        <f>_xll.BDH($C95,"Px_Last",T$3,T$3)</f>
        <v>105.90300000000001</v>
      </c>
    </row>
    <row r="96" spans="1:20" x14ac:dyDescent="0.2">
      <c r="A96" t="s">
        <v>225</v>
      </c>
      <c r="B96" t="s">
        <v>229</v>
      </c>
      <c r="C96" t="s">
        <v>203</v>
      </c>
      <c r="D96" t="str">
        <f>[2]!blp(C96,D$3)</f>
        <v>Comp Value Expensive</v>
      </c>
      <c r="E96" s="3">
        <f t="shared" si="37"/>
        <v>5.9973085249545033E-3</v>
      </c>
      <c r="F96" s="3">
        <f t="shared" si="37"/>
        <v>2.8288130650335752E-3</v>
      </c>
      <c r="G96" s="3">
        <f t="shared" si="38"/>
        <v>-1.3889154415279048E-2</v>
      </c>
      <c r="H96" s="3">
        <f t="shared" si="39"/>
        <v>-1.3889154415279048E-2</v>
      </c>
      <c r="I96" s="3">
        <f t="shared" si="40"/>
        <v>-1.6061805522437855E-2</v>
      </c>
      <c r="J96" s="3">
        <f t="shared" si="41"/>
        <v>-2.1927607420477724E-2</v>
      </c>
      <c r="K96" s="9">
        <f t="shared" si="52"/>
        <v>-0.27350492053016895</v>
      </c>
      <c r="L96">
        <f t="shared" ref="L96:L108" si="54">(E96-AVERAGE($E$95:$E$108))/STDEV($E$95:$E$108)</f>
        <v>6.4527489893085307E-2</v>
      </c>
      <c r="M96">
        <f t="shared" ref="M96:M108" si="55">(J96-AVERAGE($J$95:$J$108))/STDEV($J$95:$J$108)</f>
        <v>-0.63782966754555837</v>
      </c>
      <c r="N96" s="24">
        <f t="shared" si="53"/>
        <v>0.70235715743864369</v>
      </c>
      <c r="O96">
        <f>_xll.BDH($C96,"Px_Last",O$3,O$3)</f>
        <v>103.161</v>
      </c>
      <c r="P96">
        <f>_xll.BDH($C96,"Px_Last",P$3,P$3,"Fill=P","Per=cd")</f>
        <v>102.54600000000001</v>
      </c>
      <c r="Q96">
        <f>_xll.BDH($C96,"Px_Last",Q$3,Q$3,"Fill=P","Per=cd")</f>
        <v>102.87</v>
      </c>
      <c r="R96">
        <f>_xll.BDH($C96,"Px_Last",R$3,R$3)</f>
        <v>104.614</v>
      </c>
      <c r="S96">
        <f>_xll.BDH($C96,"Px_Last",S$3,S$3)</f>
        <v>104.614</v>
      </c>
      <c r="T96">
        <f>_xll.BDH($C96,"Px_Last",T$3,T$3)</f>
        <v>104.845</v>
      </c>
    </row>
    <row r="97" spans="1:20" x14ac:dyDescent="0.2">
      <c r="A97" t="s">
        <v>225</v>
      </c>
      <c r="B97" t="s">
        <v>229</v>
      </c>
      <c r="C97" t="s">
        <v>204</v>
      </c>
      <c r="D97" t="str">
        <f>[2]!blp(C97,D$3)</f>
        <v>High Comp Mom</v>
      </c>
      <c r="E97" s="3">
        <f t="shared" si="37"/>
        <v>1.5775619820012077E-2</v>
      </c>
      <c r="F97" s="3">
        <f t="shared" si="37"/>
        <v>7.8705419379885289E-3</v>
      </c>
      <c r="G97" s="3">
        <f t="shared" si="38"/>
        <v>-1.4336917562723928E-3</v>
      </c>
      <c r="H97" s="3">
        <f t="shared" si="39"/>
        <v>-1.4336917562723928E-3</v>
      </c>
      <c r="I97" s="3">
        <f t="shared" si="40"/>
        <v>1.7012768345727736E-3</v>
      </c>
      <c r="J97" s="3">
        <f t="shared" si="41"/>
        <v>-1.3855759786726485E-2</v>
      </c>
      <c r="K97" s="9">
        <f t="shared" si="52"/>
        <v>-1.138560429946597</v>
      </c>
      <c r="L97">
        <f t="shared" si="54"/>
        <v>0.78418996973127342</v>
      </c>
      <c r="M97">
        <f t="shared" si="55"/>
        <v>-0.35889981631980972</v>
      </c>
      <c r="N97" s="24">
        <f t="shared" si="53"/>
        <v>1.1430897860510831</v>
      </c>
      <c r="O97">
        <f>_xll.BDH($C97,"Px_Last",O$3,O$3)</f>
        <v>114.226</v>
      </c>
      <c r="P97">
        <f>_xll.BDH($C97,"Px_Last",P$3,P$3,"Fill=P","Per=cd")</f>
        <v>112.452</v>
      </c>
      <c r="Q97">
        <f>_xll.BDH($C97,"Px_Last",Q$3,Q$3,"Fill=P","Per=cd")</f>
        <v>113.334</v>
      </c>
      <c r="R97">
        <f>_xll.BDH($C97,"Px_Last",R$3,R$3)</f>
        <v>114.39</v>
      </c>
      <c r="S97">
        <f>_xll.BDH($C97,"Px_Last",S$3,S$3)</f>
        <v>114.39</v>
      </c>
      <c r="T97">
        <f>_xll.BDH($C97,"Px_Last",T$3,T$3)</f>
        <v>114.032</v>
      </c>
    </row>
    <row r="98" spans="1:20" x14ac:dyDescent="0.2">
      <c r="A98" t="s">
        <v>225</v>
      </c>
      <c r="B98" t="s">
        <v>229</v>
      </c>
      <c r="C98" t="s">
        <v>205</v>
      </c>
      <c r="D98" t="str">
        <f>[2]!blp(C98,D$3)</f>
        <v>Low Comp Mom</v>
      </c>
      <c r="E98" s="3">
        <f t="shared" si="37"/>
        <v>-1.2300436217089983E-2</v>
      </c>
      <c r="F98" s="3">
        <f t="shared" si="37"/>
        <v>1.4522255327859446E-2</v>
      </c>
      <c r="G98" s="3">
        <f t="shared" si="38"/>
        <v>-8.201191590948842E-2</v>
      </c>
      <c r="H98" s="3">
        <f t="shared" si="39"/>
        <v>-8.201191590948842E-2</v>
      </c>
      <c r="I98" s="3">
        <f t="shared" si="40"/>
        <v>-5.229778825928999E-2</v>
      </c>
      <c r="J98" s="3">
        <f t="shared" si="41"/>
        <v>-4.0495463913145069E-2</v>
      </c>
      <c r="K98" s="9">
        <f t="shared" si="52"/>
        <v>0.30374849497889533</v>
      </c>
      <c r="L98">
        <f t="shared" si="54"/>
        <v>-1.2821467935449702</v>
      </c>
      <c r="M98">
        <f t="shared" si="55"/>
        <v>-1.2794584103162954</v>
      </c>
      <c r="N98" s="24">
        <f t="shared" si="53"/>
        <v>-2.6883832286748177E-3</v>
      </c>
      <c r="O98">
        <f>_xll.BDH($C98,"Px_Last",O$3,O$3)</f>
        <v>89.210999999999999</v>
      </c>
      <c r="P98">
        <f>_xll.BDH($C98,"Px_Last",P$3,P$3,"Fill=P","Per=cd")</f>
        <v>90.322000000000003</v>
      </c>
      <c r="Q98">
        <f>_xll.BDH($C98,"Px_Last",Q$3,Q$3,"Fill=P","Per=cd")</f>
        <v>87.933999999999997</v>
      </c>
      <c r="R98">
        <f>_xll.BDH($C98,"Px_Last",R$3,R$3)</f>
        <v>97.180999999999997</v>
      </c>
      <c r="S98">
        <f>_xll.BDH($C98,"Px_Last",S$3,S$3)</f>
        <v>97.180999999999997</v>
      </c>
      <c r="T98">
        <f>_xll.BDH($C98,"Px_Last",T$3,T$3)</f>
        <v>94.134</v>
      </c>
    </row>
    <row r="99" spans="1:20" x14ac:dyDescent="0.2">
      <c r="A99" t="s">
        <v>225</v>
      </c>
      <c r="B99" t="s">
        <v>229</v>
      </c>
      <c r="C99" t="s">
        <v>206</v>
      </c>
      <c r="D99" t="str">
        <f>[2]!blp(C99,D$3)</f>
        <v>High Comp Risk</v>
      </c>
      <c r="E99" s="3">
        <f t="shared" si="37"/>
        <v>-7.827943385783187E-3</v>
      </c>
      <c r="F99" s="3">
        <f t="shared" si="37"/>
        <v>4.4728178752615477E-3</v>
      </c>
      <c r="G99" s="3">
        <f t="shared" si="38"/>
        <v>-7.158447708186888E-2</v>
      </c>
      <c r="H99" s="3">
        <f t="shared" si="39"/>
        <v>-7.158447708186888E-2</v>
      </c>
      <c r="I99" s="3">
        <f t="shared" si="40"/>
        <v>-2.1579368018869727E-2</v>
      </c>
      <c r="J99" s="3">
        <f t="shared" si="41"/>
        <v>-1.3859919296672407E-2</v>
      </c>
      <c r="K99" s="9">
        <f t="shared" si="52"/>
        <v>0.56478996870224041</v>
      </c>
      <c r="L99">
        <f t="shared" si="54"/>
        <v>-0.95298103220705432</v>
      </c>
      <c r="M99">
        <f t="shared" si="55"/>
        <v>-0.35904355187367931</v>
      </c>
      <c r="N99" s="24">
        <f t="shared" si="53"/>
        <v>-0.59393748033337501</v>
      </c>
      <c r="O99">
        <f>_xll.BDH($C99,"Px_Last",O$3,O$3)</f>
        <v>100.384</v>
      </c>
      <c r="P99">
        <f>_xll.BDH($C99,"Px_Last",P$3,P$3,"Fill=P","Per=cd")</f>
        <v>101.176</v>
      </c>
      <c r="Q99">
        <f>_xll.BDH($C99,"Px_Last",Q$3,Q$3,"Fill=P","Per=cd")</f>
        <v>99.936999999999998</v>
      </c>
      <c r="R99">
        <f>_xll.BDH($C99,"Px_Last",R$3,R$3)</f>
        <v>108.124</v>
      </c>
      <c r="S99">
        <f>_xll.BDH($C99,"Px_Last",S$3,S$3)</f>
        <v>108.124</v>
      </c>
      <c r="T99">
        <f>_xll.BDH($C99,"Px_Last",T$3,T$3)</f>
        <v>102.598</v>
      </c>
    </row>
    <row r="100" spans="1:20" x14ac:dyDescent="0.2">
      <c r="A100" t="s">
        <v>225</v>
      </c>
      <c r="B100" t="s">
        <v>229</v>
      </c>
      <c r="C100" t="s">
        <v>207</v>
      </c>
      <c r="D100" t="str">
        <f>[2]!blp(C100,D$3)</f>
        <v>Low Comp Risk</v>
      </c>
      <c r="E100" s="3">
        <f t="shared" si="37"/>
        <v>1.808422869389581E-2</v>
      </c>
      <c r="F100" s="3">
        <f t="shared" si="37"/>
        <v>1.5868509949754417E-2</v>
      </c>
      <c r="G100" s="3">
        <f t="shared" si="38"/>
        <v>-3.4068229287537166E-3</v>
      </c>
      <c r="H100" s="3">
        <f t="shared" si="39"/>
        <v>-3.4068229287537166E-3</v>
      </c>
      <c r="I100" s="3">
        <f t="shared" si="40"/>
        <v>7.7242624924744208E-2</v>
      </c>
      <c r="J100" s="3">
        <f t="shared" si="41"/>
        <v>5.8107565723459764E-2</v>
      </c>
      <c r="K100" s="9">
        <f t="shared" si="52"/>
        <v>0.31121986386352207</v>
      </c>
      <c r="L100">
        <f t="shared" si="54"/>
        <v>0.95409857020663102</v>
      </c>
      <c r="M100">
        <f t="shared" si="55"/>
        <v>2.1278566970632307</v>
      </c>
      <c r="N100" s="24">
        <f t="shared" si="53"/>
        <v>-1.1737581268565997</v>
      </c>
      <c r="O100">
        <f>_xll.BDH($C100,"Px_Last",O$3,O$3)</f>
        <v>107.358</v>
      </c>
      <c r="P100">
        <f>_xll.BDH($C100,"Px_Last",P$3,P$3,"Fill=P","Per=cd")</f>
        <v>105.45099999999999</v>
      </c>
      <c r="Q100">
        <f>_xll.BDH($C100,"Px_Last",Q$3,Q$3,"Fill=P","Per=cd")</f>
        <v>105.681</v>
      </c>
      <c r="R100">
        <f>_xll.BDH($C100,"Px_Last",R$3,R$3)</f>
        <v>107.72499999999999</v>
      </c>
      <c r="S100">
        <f>_xll.BDH($C100,"Px_Last",S$3,S$3)</f>
        <v>107.72499999999999</v>
      </c>
      <c r="T100">
        <f>_xll.BDH($C100,"Px_Last",T$3,T$3)</f>
        <v>99.66</v>
      </c>
    </row>
    <row r="101" spans="1:20" x14ac:dyDescent="0.2">
      <c r="A101" t="s">
        <v>225</v>
      </c>
      <c r="B101" t="s">
        <v>229</v>
      </c>
      <c r="C101" t="s">
        <v>208</v>
      </c>
      <c r="D101" t="str">
        <f>[2]!blp(C101,D$3)</f>
        <v>High Composite Gearing</v>
      </c>
      <c r="E101" s="3">
        <f t="shared" si="37"/>
        <v>9.9505935702335346E-3</v>
      </c>
      <c r="F101" s="3">
        <f t="shared" si="37"/>
        <v>1.8827595161757582E-2</v>
      </c>
      <c r="G101" s="3">
        <f t="shared" si="38"/>
        <v>-3.0131307464843604E-2</v>
      </c>
      <c r="H101" s="3">
        <f t="shared" si="39"/>
        <v>-3.0131307464843604E-2</v>
      </c>
      <c r="I101" s="3">
        <f t="shared" si="40"/>
        <v>-7.2023670481974333E-3</v>
      </c>
      <c r="J101" s="3">
        <f t="shared" si="41"/>
        <v>-1.6983960133925113E-2</v>
      </c>
      <c r="K101" s="9">
        <f t="shared" si="52"/>
        <v>-0.58588182566193303</v>
      </c>
      <c r="L101">
        <f t="shared" si="54"/>
        <v>0.3554806855262358</v>
      </c>
      <c r="M101">
        <f t="shared" si="55"/>
        <v>-0.46699755267945264</v>
      </c>
      <c r="N101" s="24">
        <f t="shared" si="53"/>
        <v>0.82247823820568844</v>
      </c>
      <c r="O101">
        <f>_xll.BDH($C101,"Px_Last",O$3,O$3)</f>
        <v>102.004</v>
      </c>
      <c r="P101">
        <f>_xll.BDH($C101,"Px_Last",P$3,P$3,"Fill=P","Per=cd")</f>
        <v>100.999</v>
      </c>
      <c r="Q101">
        <f>_xll.BDH($C101,"Px_Last",Q$3,Q$3,"Fill=P","Per=cd")</f>
        <v>100.119</v>
      </c>
      <c r="R101">
        <f>_xll.BDH($C101,"Px_Last",R$3,R$3)</f>
        <v>105.173</v>
      </c>
      <c r="S101">
        <f>_xll.BDH($C101,"Px_Last",S$3,S$3)</f>
        <v>105.173</v>
      </c>
      <c r="T101">
        <f>_xll.BDH($C101,"Px_Last",T$3,T$3)</f>
        <v>102.744</v>
      </c>
    </row>
    <row r="102" spans="1:20" x14ac:dyDescent="0.2">
      <c r="A102" t="s">
        <v>225</v>
      </c>
      <c r="B102" t="s">
        <v>229</v>
      </c>
      <c r="C102" t="s">
        <v>209</v>
      </c>
      <c r="D102" t="str">
        <f>[2]!blp(C102,D$3)</f>
        <v>Low Composite Gearing</v>
      </c>
      <c r="E102" s="3">
        <f t="shared" si="37"/>
        <v>-1.0680383360894607E-2</v>
      </c>
      <c r="F102" s="3">
        <f t="shared" si="37"/>
        <v>-1.1872062782315007E-2</v>
      </c>
      <c r="G102" s="3">
        <f t="shared" si="38"/>
        <v>-5.0706596065504761E-2</v>
      </c>
      <c r="H102" s="3">
        <f t="shared" si="39"/>
        <v>-5.0706596065504761E-2</v>
      </c>
      <c r="I102" s="3">
        <f t="shared" si="40"/>
        <v>1.3306881772753743E-2</v>
      </c>
      <c r="J102" s="3">
        <f t="shared" si="41"/>
        <v>2.4246224102113079E-2</v>
      </c>
      <c r="K102" s="9">
        <f t="shared" si="52"/>
        <v>-0.44049676831799156</v>
      </c>
      <c r="L102">
        <f t="shared" si="54"/>
        <v>-1.1629144209217135</v>
      </c>
      <c r="M102">
        <f t="shared" si="55"/>
        <v>0.95774801695709677</v>
      </c>
      <c r="N102" s="24">
        <f t="shared" si="53"/>
        <v>-2.1206624378788104</v>
      </c>
      <c r="O102">
        <f>_xll.BDH($C102,"Px_Last",O$3,O$3)</f>
        <v>108.28400000000001</v>
      </c>
      <c r="P102">
        <f>_xll.BDH($C102,"Px_Last",P$3,P$3,"Fill=P","Per=cd")</f>
        <v>109.453</v>
      </c>
      <c r="Q102">
        <f>_xll.BDH($C102,"Px_Last",Q$3,Q$3,"Fill=P","Per=cd")</f>
        <v>109.58499999999999</v>
      </c>
      <c r="R102">
        <f>_xll.BDH($C102,"Px_Last",R$3,R$3)</f>
        <v>114.068</v>
      </c>
      <c r="S102">
        <f>_xll.BDH($C102,"Px_Last",S$3,S$3)</f>
        <v>114.068</v>
      </c>
      <c r="T102">
        <f>_xll.BDH($C102,"Px_Last",T$3,T$3)</f>
        <v>106.86199999999999</v>
      </c>
    </row>
    <row r="103" spans="1:20" x14ac:dyDescent="0.2">
      <c r="A103" t="s">
        <v>225</v>
      </c>
      <c r="B103" t="s">
        <v>229</v>
      </c>
      <c r="C103" t="s">
        <v>210</v>
      </c>
      <c r="D103" t="str">
        <f>[2]!blp(C103,D$3)</f>
        <v>Comp High Growth</v>
      </c>
      <c r="E103" s="3">
        <f t="shared" si="37"/>
        <v>4.790266648380781E-3</v>
      </c>
      <c r="F103" s="3">
        <f t="shared" si="37"/>
        <v>1.0302881063777303E-2</v>
      </c>
      <c r="G103" s="3">
        <f t="shared" si="38"/>
        <v>-7.9790320708731377E-3</v>
      </c>
      <c r="H103" s="3">
        <f t="shared" si="39"/>
        <v>-7.9790320708731377E-3</v>
      </c>
      <c r="I103" s="3">
        <f t="shared" si="40"/>
        <v>-2.420206440565098E-2</v>
      </c>
      <c r="J103" s="3">
        <f t="shared" si="41"/>
        <v>-2.8854112162869261E-2</v>
      </c>
      <c r="K103" s="9">
        <f t="shared" ref="K103:K108" si="56">E103/J103</f>
        <v>-0.16601677505590023</v>
      </c>
      <c r="L103">
        <f t="shared" si="54"/>
        <v>-2.4308171393608316E-2</v>
      </c>
      <c r="M103">
        <f t="shared" si="55"/>
        <v>-0.87718117973606413</v>
      </c>
      <c r="N103" s="24">
        <f t="shared" ref="N103:N108" si="57">L103-M103</f>
        <v>0.85287300834245583</v>
      </c>
      <c r="O103">
        <f>_xll.BDH($C103,"Px_Last",O$3,O$3)</f>
        <v>102.571</v>
      </c>
      <c r="P103">
        <f>_xll.BDH($C103,"Px_Last",P$3,P$3,"Fill=P","Per=cd")</f>
        <v>102.08199999999999</v>
      </c>
      <c r="Q103">
        <f>_xll.BDH($C103,"Px_Last",Q$3,Q$3,"Fill=P","Per=cd")</f>
        <v>101.52500000000001</v>
      </c>
      <c r="R103">
        <f>_xll.BDH($C103,"Px_Last",R$3,R$3)</f>
        <v>103.396</v>
      </c>
      <c r="S103">
        <f>_xll.BDH($C103,"Px_Last",S$3,S$3)</f>
        <v>103.396</v>
      </c>
      <c r="T103">
        <f>_xll.BDH($C103,"Px_Last",T$3,T$3)</f>
        <v>105.11499999999999</v>
      </c>
    </row>
    <row r="104" spans="1:20" x14ac:dyDescent="0.2">
      <c r="A104" t="s">
        <v>225</v>
      </c>
      <c r="B104" t="s">
        <v>229</v>
      </c>
      <c r="C104" t="s">
        <v>211</v>
      </c>
      <c r="D104" t="str">
        <f>[2]!blp(C104,D$3)</f>
        <v>Comp Low Growth</v>
      </c>
      <c r="E104" s="3">
        <f t="shared" si="37"/>
        <v>2.7359305639691245E-2</v>
      </c>
      <c r="F104" s="3">
        <f t="shared" si="37"/>
        <v>2.0065669463699365E-2</v>
      </c>
      <c r="G104" s="3">
        <f t="shared" si="38"/>
        <v>-1.0360166451427788E-2</v>
      </c>
      <c r="H104" s="3">
        <f t="shared" si="39"/>
        <v>-1.0360166451427788E-2</v>
      </c>
      <c r="I104" s="3">
        <f t="shared" si="40"/>
        <v>4.7042629853042417E-2</v>
      </c>
      <c r="J104" s="3">
        <f t="shared" si="41"/>
        <v>1.9159143354519959E-2</v>
      </c>
      <c r="K104" s="9">
        <f t="shared" si="56"/>
        <v>1.4280025538426138</v>
      </c>
      <c r="L104">
        <f t="shared" si="54"/>
        <v>1.6367240946031572</v>
      </c>
      <c r="M104">
        <f t="shared" si="55"/>
        <v>0.7819594316812255</v>
      </c>
      <c r="N104" s="24">
        <f t="shared" si="57"/>
        <v>0.85476466292193165</v>
      </c>
      <c r="O104">
        <f>_xll.BDH($C104,"Px_Last",O$3,O$3)</f>
        <v>103.452</v>
      </c>
      <c r="P104">
        <f>_xll.BDH($C104,"Px_Last",P$3,P$3,"Fill=P","Per=cd")</f>
        <v>100.697</v>
      </c>
      <c r="Q104">
        <f>_xll.BDH($C104,"Px_Last",Q$3,Q$3,"Fill=P","Per=cd")</f>
        <v>101.417</v>
      </c>
      <c r="R104">
        <f>_xll.BDH($C104,"Px_Last",R$3,R$3)</f>
        <v>104.535</v>
      </c>
      <c r="S104">
        <f>_xll.BDH($C104,"Px_Last",S$3,S$3)</f>
        <v>104.535</v>
      </c>
      <c r="T104">
        <f>_xll.BDH($C104,"Px_Last",T$3,T$3)</f>
        <v>98.804000000000002</v>
      </c>
    </row>
    <row r="105" spans="1:20" x14ac:dyDescent="0.2">
      <c r="A105" t="s">
        <v>225</v>
      </c>
      <c r="B105" t="s">
        <v>229</v>
      </c>
      <c r="C105" t="s">
        <v>212</v>
      </c>
      <c r="D105" t="str">
        <f>[2]!blp(C105,D$3)</f>
        <v>Size(big)</v>
      </c>
      <c r="E105" s="3">
        <f t="shared" si="37"/>
        <v>2.2852088775531243E-2</v>
      </c>
      <c r="F105" s="3">
        <f t="shared" si="37"/>
        <v>7.0473876063184004E-3</v>
      </c>
      <c r="G105" s="3">
        <f t="shared" si="38"/>
        <v>-2.3332547725665731E-2</v>
      </c>
      <c r="H105" s="3">
        <f t="shared" si="39"/>
        <v>-2.3332547725665731E-2</v>
      </c>
      <c r="I105" s="3">
        <f t="shared" si="40"/>
        <v>-2.2271714922048602E-3</v>
      </c>
      <c r="J105" s="3">
        <f t="shared" si="41"/>
        <v>-2.4518951022291846E-2</v>
      </c>
      <c r="K105" s="9">
        <f t="shared" si="56"/>
        <v>-0.93201739155785479</v>
      </c>
      <c r="L105">
        <f t="shared" si="54"/>
        <v>1.3050027198429368</v>
      </c>
      <c r="M105">
        <f t="shared" si="55"/>
        <v>-0.72737584310845116</v>
      </c>
      <c r="N105" s="24">
        <f t="shared" si="57"/>
        <v>2.0323785629513882</v>
      </c>
      <c r="O105">
        <f>_xll.BDH($C105,"Px_Last",O$3,O$3)</f>
        <v>99.456000000000003</v>
      </c>
      <c r="P105">
        <f>_xll.BDH($C105,"Px_Last",P$3,P$3,"Fill=P","Per=cd")</f>
        <v>97.233999999999995</v>
      </c>
      <c r="Q105">
        <f>_xll.BDH($C105,"Px_Last",Q$3,Q$3,"Fill=P","Per=cd")</f>
        <v>98.76</v>
      </c>
      <c r="R105">
        <f>_xll.BDH($C105,"Px_Last",R$3,R$3)</f>
        <v>101.83199999999999</v>
      </c>
      <c r="S105">
        <f>_xll.BDH($C105,"Px_Last",S$3,S$3)</f>
        <v>101.83199999999999</v>
      </c>
      <c r="T105">
        <f>_xll.BDH($C105,"Px_Last",T$3,T$3)</f>
        <v>99.677999999999997</v>
      </c>
    </row>
    <row r="106" spans="1:20" x14ac:dyDescent="0.2">
      <c r="A106" t="s">
        <v>225</v>
      </c>
      <c r="B106" t="s">
        <v>229</v>
      </c>
      <c r="C106" t="s">
        <v>213</v>
      </c>
      <c r="D106" t="str">
        <f>[2]!blp(C106,D$3)</f>
        <v>Size(small)</v>
      </c>
      <c r="E106" s="3">
        <f t="shared" si="37"/>
        <v>-1.6553843759726128E-2</v>
      </c>
      <c r="F106" s="3">
        <f t="shared" si="37"/>
        <v>1.8196098965833185E-2</v>
      </c>
      <c r="G106" s="3">
        <f t="shared" si="38"/>
        <v>-6.9403156780635911E-2</v>
      </c>
      <c r="H106" s="3">
        <f t="shared" si="39"/>
        <v>-6.9403156780635911E-2</v>
      </c>
      <c r="I106" s="3">
        <f t="shared" si="40"/>
        <v>-4.100078719993927E-2</v>
      </c>
      <c r="J106" s="3">
        <f t="shared" si="41"/>
        <v>-2.4858446275975221E-2</v>
      </c>
      <c r="K106" s="9">
        <f t="shared" si="56"/>
        <v>0.66592431304625876</v>
      </c>
      <c r="L106">
        <f t="shared" si="54"/>
        <v>-1.5951883533328208</v>
      </c>
      <c r="M106">
        <f t="shared" si="55"/>
        <v>-0.739107402585094</v>
      </c>
      <c r="N106" s="24">
        <f t="shared" si="57"/>
        <v>-0.85608095074772683</v>
      </c>
      <c r="O106">
        <f>_xll.BDH($C106,"Px_Last",O$3,O$3)</f>
        <v>101.114</v>
      </c>
      <c r="P106">
        <f>_xll.BDH($C106,"Px_Last",P$3,P$3,"Fill=P","Per=cd")</f>
        <v>102.816</v>
      </c>
      <c r="Q106">
        <f>_xll.BDH($C106,"Px_Last",Q$3,Q$3,"Fill=P","Per=cd")</f>
        <v>99.307000000000002</v>
      </c>
      <c r="R106">
        <f>_xll.BDH($C106,"Px_Last",R$3,R$3)</f>
        <v>108.655</v>
      </c>
      <c r="S106">
        <f>_xll.BDH($C106,"Px_Last",S$3,S$3)</f>
        <v>108.655</v>
      </c>
      <c r="T106">
        <f>_xll.BDH($C106,"Px_Last",T$3,T$3)</f>
        <v>105.437</v>
      </c>
    </row>
    <row r="107" spans="1:20" x14ac:dyDescent="0.2">
      <c r="A107" t="s">
        <v>225</v>
      </c>
      <c r="B107" t="s">
        <v>229</v>
      </c>
      <c r="C107" t="s">
        <v>214</v>
      </c>
      <c r="D107" t="str">
        <f>[2]!blp(C107,D$3)</f>
        <v>High Quality</v>
      </c>
      <c r="E107" s="3">
        <f t="shared" si="37"/>
        <v>1.0242718446602073E-2</v>
      </c>
      <c r="F107" s="3">
        <f t="shared" si="37"/>
        <v>6.1302830179557066E-3</v>
      </c>
      <c r="G107" s="3">
        <f t="shared" si="38"/>
        <v>-2.3517046574262679E-2</v>
      </c>
      <c r="H107" s="3">
        <f t="shared" si="39"/>
        <v>-2.3517046574262679E-2</v>
      </c>
      <c r="I107" s="3">
        <f t="shared" si="40"/>
        <v>4.1237216562931556E-2</v>
      </c>
      <c r="J107" s="3">
        <f t="shared" si="41"/>
        <v>3.0680248964316537E-2</v>
      </c>
      <c r="K107" s="9">
        <f t="shared" si="56"/>
        <v>0.33385382428008109</v>
      </c>
      <c r="L107">
        <f t="shared" si="54"/>
        <v>0.37698044214127291</v>
      </c>
      <c r="M107">
        <f t="shared" si="55"/>
        <v>1.1800814502708215</v>
      </c>
      <c r="N107" s="24">
        <f t="shared" si="57"/>
        <v>-0.80310100812954854</v>
      </c>
      <c r="O107">
        <f>_xll.BDH($C107,"Px_Last",O$3,O$3)</f>
        <v>104.05500000000001</v>
      </c>
      <c r="P107">
        <f>_xll.BDH($C107,"Px_Last",P$3,P$3,"Fill=P","Per=cd")</f>
        <v>103</v>
      </c>
      <c r="Q107">
        <f>_xll.BDH($C107,"Px_Last",Q$3,Q$3,"Fill=P","Per=cd")</f>
        <v>103.42100000000001</v>
      </c>
      <c r="R107">
        <f>_xll.BDH($C107,"Px_Last",R$3,R$3)</f>
        <v>106.56100000000001</v>
      </c>
      <c r="S107">
        <f>_xll.BDH($C107,"Px_Last",S$3,S$3)</f>
        <v>106.56100000000001</v>
      </c>
      <c r="T107">
        <f>_xll.BDH($C107,"Px_Last",T$3,T$3)</f>
        <v>99.933999999999997</v>
      </c>
    </row>
    <row r="108" spans="1:20" x14ac:dyDescent="0.2">
      <c r="A108" t="s">
        <v>225</v>
      </c>
      <c r="B108" t="s">
        <v>229</v>
      </c>
      <c r="C108" t="s">
        <v>215</v>
      </c>
      <c r="D108" t="str">
        <f>[2]!blp(C108,D$3)</f>
        <v>Low Quality</v>
      </c>
      <c r="E108" s="3">
        <f t="shared" si="37"/>
        <v>-2.9466456873122882E-3</v>
      </c>
      <c r="F108" s="3">
        <f t="shared" si="37"/>
        <v>1.9730233193215874E-2</v>
      </c>
      <c r="G108" s="3">
        <f t="shared" si="38"/>
        <v>-3.5950394172698408E-2</v>
      </c>
      <c r="H108" s="3">
        <f t="shared" si="39"/>
        <v>-3.5950394172698408E-2</v>
      </c>
      <c r="I108" s="3">
        <f t="shared" si="40"/>
        <v>-2.2128280428723723E-2</v>
      </c>
      <c r="J108" s="3">
        <f t="shared" si="41"/>
        <v>-1.9238323263687573E-2</v>
      </c>
      <c r="K108" s="9">
        <f t="shared" si="56"/>
        <v>0.15316541087934082</v>
      </c>
      <c r="L108">
        <f t="shared" si="54"/>
        <v>-0.593728120276792</v>
      </c>
      <c r="M108">
        <f t="shared" si="55"/>
        <v>-0.54489906927451115</v>
      </c>
      <c r="N108" s="24">
        <f t="shared" si="57"/>
        <v>-4.8829051002280854E-2</v>
      </c>
      <c r="O108">
        <f>_xll.BDH($C108,"Px_Last",O$3,O$3)</f>
        <v>104.556</v>
      </c>
      <c r="P108">
        <f>_xll.BDH($C108,"Px_Last",P$3,P$3,"Fill=P","Per=cd")</f>
        <v>104.86499999999999</v>
      </c>
      <c r="Q108">
        <f>_xll.BDH($C108,"Px_Last",Q$3,Q$3,"Fill=P","Per=cd")</f>
        <v>102.533</v>
      </c>
      <c r="R108">
        <f>_xll.BDH($C108,"Px_Last",R$3,R$3)</f>
        <v>108.455</v>
      </c>
      <c r="S108">
        <f>_xll.BDH($C108,"Px_Last",S$3,S$3)</f>
        <v>108.455</v>
      </c>
      <c r="T108">
        <f>_xll.BDH($C108,"Px_Last",T$3,T$3)</f>
        <v>106.922</v>
      </c>
    </row>
    <row r="109" spans="1:20" x14ac:dyDescent="0.2">
      <c r="B109" s="14"/>
    </row>
  </sheetData>
  <conditionalFormatting sqref="E88:E108 G88:I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7 G4:I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: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MSCIW</vt:lpstr>
      <vt:lpstr>NMX</vt:lpstr>
      <vt:lpstr>FX</vt:lpstr>
      <vt:lpstr>Factors</vt:lpstr>
      <vt:lpstr>Factors!Print_Area</vt:lpstr>
      <vt:lpstr>MSCIW!Print_Area</vt:lpstr>
      <vt:lpstr>NMX!Print_Area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Castagna Matteo</cp:lastModifiedBy>
  <cp:lastPrinted>2015-02-10T08:53:56Z</cp:lastPrinted>
  <dcterms:created xsi:type="dcterms:W3CDTF">2013-08-29T14:16:03Z</dcterms:created>
  <dcterms:modified xsi:type="dcterms:W3CDTF">2015-02-10T08:54:20Z</dcterms:modified>
</cp:coreProperties>
</file>