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ml.sharepoint.com/sites/PerformanceTeam/Shared Documents/Stuff/"/>
    </mc:Choice>
  </mc:AlternateContent>
  <xr:revisionPtr revIDLastSave="1398" documentId="8_{ABC9958C-6F3F-49BA-885B-7CE9CC7B949B}" xr6:coauthVersionLast="45" xr6:coauthVersionMax="46" xr10:uidLastSave="{D1822CF6-B5E6-4D4E-B6B6-E59BF3507CFA}"/>
  <bookViews>
    <workbookView xWindow="-120" yWindow="-120" windowWidth="24240" windowHeight="13140" firstSheet="2" activeTab="10" xr2:uid="{00000000-000D-0000-FFFF-FFFF00000000}"/>
  </bookViews>
  <sheets>
    <sheet name="MedFunds" sheetId="5" r:id="rId1"/>
    <sheet name="TLset" sheetId="11" r:id="rId2"/>
    <sheet name="FundBenchmark" sheetId="7" r:id="rId3"/>
    <sheet name="BenchDefs" sheetId="9" r:id="rId4"/>
    <sheet name="SecType" sheetId="1" r:id="rId5"/>
    <sheet name="CntryRatings" sheetId="16" r:id="rId6"/>
    <sheet name="CCYfut" sheetId="15" r:id="rId7"/>
    <sheet name="Funds" sheetId="2" r:id="rId8"/>
    <sheet name="Geography" sheetId="4" r:id="rId9"/>
    <sheet name="OddSecCntry" sheetId="14" r:id="rId10"/>
    <sheet name="statsMap" sheetId="6" r:id="rId11"/>
  </sheets>
  <definedNames>
    <definedName name="_xlnm._FilterDatabase" localSheetId="3" hidden="1">BenchDefs!$A$1:$C$163</definedName>
    <definedName name="_xlnm._FilterDatabase" localSheetId="2" hidden="1">FundBenchmark!$A$1:$E$58</definedName>
    <definedName name="_xlnm._FilterDatabase" localSheetId="7" hidden="1">Funds!$A$1:$L$440</definedName>
    <definedName name="_xlnm._FilterDatabase" localSheetId="8" hidden="1">Geography!$A$1:$L$253</definedName>
    <definedName name="_xlnm._FilterDatabase" localSheetId="0" hidden="1">MedFunds!$A$1:$U$79</definedName>
    <definedName name="_xlnm._FilterDatabase" localSheetId="9" hidden="1">OddSecCntry!$A$1:$B$91</definedName>
    <definedName name="_xlnm._FilterDatabase" localSheetId="4" hidden="1">SecType!$A$1:$G$65</definedName>
    <definedName name="_xlnm._FilterDatabase" localSheetId="1" hidden="1">TLset!$A$1:$G$59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1" l="1"/>
  <c r="C60" i="11"/>
  <c r="F60" i="11"/>
  <c r="F61" i="11"/>
  <c r="E60" i="11"/>
  <c r="E61" i="11"/>
  <c r="F55" i="11"/>
  <c r="F56" i="11"/>
  <c r="F57" i="11"/>
  <c r="F58" i="11"/>
  <c r="F59" i="11"/>
  <c r="F54" i="11"/>
  <c r="K449" i="2"/>
  <c r="B449" i="2"/>
  <c r="D449" i="2"/>
  <c r="A449" i="2"/>
  <c r="P38" i="5" l="1"/>
  <c r="P37" i="5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2" i="11"/>
  <c r="P78" i="5"/>
  <c r="P79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3" i="5"/>
  <c r="P34" i="5"/>
  <c r="P35" i="5"/>
  <c r="P36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C3" i="9"/>
  <c r="Q63" i="5" s="1"/>
  <c r="C4" i="9"/>
  <c r="Q53" i="5" s="1"/>
  <c r="C5" i="9"/>
  <c r="E31" i="7" s="1"/>
  <c r="C6" i="9"/>
  <c r="Q57" i="5" s="1"/>
  <c r="C7" i="9"/>
  <c r="E55" i="7" s="1"/>
  <c r="C8" i="9"/>
  <c r="Q54" i="5" s="1"/>
  <c r="C9" i="9"/>
  <c r="E38" i="7" s="1"/>
  <c r="C10" i="9"/>
  <c r="E25" i="7" s="1"/>
  <c r="C11" i="9"/>
  <c r="E23" i="7" s="1"/>
  <c r="C12" i="9"/>
  <c r="Q39" i="5" s="1"/>
  <c r="C13" i="9"/>
  <c r="Q61" i="5" s="1"/>
  <c r="C14" i="9"/>
  <c r="Q62" i="5" s="1"/>
  <c r="C15" i="9"/>
  <c r="Q60" i="5" s="1"/>
  <c r="C16" i="9"/>
  <c r="Q24" i="5" s="1"/>
  <c r="C17" i="9"/>
  <c r="C18" i="9"/>
  <c r="Q59" i="5" s="1"/>
  <c r="C19" i="9"/>
  <c r="Q65" i="5" s="1"/>
  <c r="C20" i="9"/>
  <c r="E18" i="7" s="1"/>
  <c r="C21" i="9"/>
  <c r="E52" i="7" s="1"/>
  <c r="C22" i="9"/>
  <c r="Q66" i="5" s="1"/>
  <c r="C23" i="9"/>
  <c r="C24" i="9"/>
  <c r="Q30" i="5" s="1"/>
  <c r="C25" i="9"/>
  <c r="Q22" i="5" s="1"/>
  <c r="C26" i="9"/>
  <c r="C27" i="9"/>
  <c r="Q7" i="5" s="1"/>
  <c r="C28" i="9"/>
  <c r="E54" i="7" s="1"/>
  <c r="C29" i="9"/>
  <c r="Q48" i="5" s="1"/>
  <c r="C30" i="9"/>
  <c r="Q6" i="5" s="1"/>
  <c r="C31" i="9"/>
  <c r="C32" i="9"/>
  <c r="E27" i="7" s="1"/>
  <c r="C33" i="9"/>
  <c r="Q50" i="5" s="1"/>
  <c r="C34" i="9"/>
  <c r="Q45" i="5" s="1"/>
  <c r="C35" i="9"/>
  <c r="Q4" i="5" s="1"/>
  <c r="C36" i="9"/>
  <c r="Q47" i="5" s="1"/>
  <c r="C37" i="9"/>
  <c r="Q43" i="5" s="1"/>
  <c r="C38" i="9"/>
  <c r="E24" i="7" s="1"/>
  <c r="C39" i="9"/>
  <c r="C40" i="9"/>
  <c r="E33" i="7" s="1"/>
  <c r="C41" i="9"/>
  <c r="Q3" i="5" s="1"/>
  <c r="C42" i="9"/>
  <c r="Q17" i="5" s="1"/>
  <c r="C43" i="9"/>
  <c r="E43" i="7" s="1"/>
  <c r="C44" i="9"/>
  <c r="Q18" i="5" s="1"/>
  <c r="C45" i="9"/>
  <c r="E30" i="7" s="1"/>
  <c r="C46" i="9"/>
  <c r="Q58" i="5" s="1"/>
  <c r="C47" i="9"/>
  <c r="Q36" i="5" s="1"/>
  <c r="C48" i="9"/>
  <c r="Q33" i="5" s="1"/>
  <c r="C49" i="9"/>
  <c r="E15" i="7" s="1"/>
  <c r="C50" i="9"/>
  <c r="Q32" i="5" s="1"/>
  <c r="C51" i="9"/>
  <c r="E39" i="7" s="1"/>
  <c r="C52" i="9"/>
  <c r="E47" i="7" s="1"/>
  <c r="C53" i="9"/>
  <c r="Q21" i="5" s="1"/>
  <c r="C54" i="9"/>
  <c r="Q64" i="5" s="1"/>
  <c r="C55" i="9"/>
  <c r="Q52" i="5" s="1"/>
  <c r="C56" i="9"/>
  <c r="Q27" i="5" s="1"/>
  <c r="C57" i="9"/>
  <c r="Q16" i="5" s="1"/>
  <c r="C58" i="9"/>
  <c r="E28" i="7" s="1"/>
  <c r="C59" i="9"/>
  <c r="Q26" i="5" s="1"/>
  <c r="C60" i="9"/>
  <c r="Q79" i="5" s="1"/>
  <c r="C61" i="9"/>
  <c r="E3" i="7" s="1"/>
  <c r="C2" i="9"/>
  <c r="Q2" i="5" s="1"/>
  <c r="C54" i="11"/>
  <c r="C55" i="11"/>
  <c r="C56" i="11"/>
  <c r="C57" i="11"/>
  <c r="C58" i="11"/>
  <c r="C59" i="11"/>
  <c r="C53" i="11"/>
  <c r="C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3" i="11"/>
  <c r="F2" i="11"/>
  <c r="C51" i="11"/>
  <c r="C50" i="11"/>
  <c r="C49" i="11"/>
  <c r="C48" i="11"/>
  <c r="C47" i="11"/>
  <c r="C41" i="11"/>
  <c r="C34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5" i="11"/>
  <c r="C36" i="11"/>
  <c r="C37" i="11"/>
  <c r="C38" i="11"/>
  <c r="C39" i="11"/>
  <c r="C40" i="11"/>
  <c r="C42" i="11"/>
  <c r="C43" i="11"/>
  <c r="C44" i="11"/>
  <c r="C45" i="11"/>
  <c r="C46" i="11"/>
  <c r="C2" i="11"/>
  <c r="Q8" i="5"/>
  <c r="Q28" i="5"/>
  <c r="Q29" i="5"/>
  <c r="Q31" i="5"/>
  <c r="Q35" i="5"/>
  <c r="Q46" i="5"/>
  <c r="Q55" i="5"/>
  <c r="E6" i="7"/>
  <c r="E7" i="7"/>
  <c r="E8" i="7"/>
  <c r="E9" i="7"/>
  <c r="E10" i="7"/>
  <c r="E11" i="7"/>
  <c r="E12" i="7"/>
  <c r="E13" i="7"/>
  <c r="E14" i="7"/>
  <c r="E21" i="7"/>
  <c r="E34" i="7"/>
  <c r="E35" i="7"/>
  <c r="E36" i="7"/>
  <c r="E40" i="7"/>
  <c r="E41" i="7"/>
  <c r="E49" i="7"/>
  <c r="E5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4" i="7"/>
  <c r="D55" i="7"/>
  <c r="D56" i="7"/>
  <c r="D57" i="7"/>
  <c r="D58" i="7"/>
  <c r="D2" i="7"/>
  <c r="Q44" i="5" l="1"/>
  <c r="E2" i="7"/>
  <c r="E32" i="7"/>
  <c r="Q56" i="5"/>
  <c r="Q15" i="5"/>
  <c r="E56" i="7"/>
  <c r="E48" i="7"/>
  <c r="E46" i="7"/>
  <c r="E19" i="7"/>
  <c r="E16" i="7"/>
  <c r="E53" i="7"/>
  <c r="E20" i="7"/>
  <c r="Q40" i="5"/>
  <c r="Q78" i="5"/>
  <c r="E29" i="7"/>
  <c r="Q49" i="5"/>
  <c r="Q9" i="5"/>
  <c r="E26" i="7"/>
  <c r="Q25" i="5"/>
  <c r="Q13" i="5"/>
  <c r="Q5" i="5"/>
  <c r="E4" i="7"/>
  <c r="E50" i="7"/>
  <c r="Q67" i="5"/>
  <c r="Q42" i="5"/>
  <c r="E42" i="7"/>
  <c r="E22" i="7"/>
  <c r="E5" i="7"/>
  <c r="Q20" i="5"/>
  <c r="E37" i="7"/>
  <c r="Q51" i="5"/>
  <c r="Q19" i="5"/>
  <c r="E45" i="7"/>
  <c r="E17" i="7"/>
  <c r="E44" i="7"/>
  <c r="Q34" i="5"/>
  <c r="E58" i="7"/>
  <c r="E57" i="7"/>
  <c r="Q41" i="5"/>
  <c r="E4" i="15"/>
  <c r="E5" i="15"/>
  <c r="J6" i="15"/>
  <c r="C7" i="15"/>
  <c r="F2" i="15"/>
  <c r="I5" i="15"/>
  <c r="F6" i="15"/>
  <c r="J4" i="15"/>
  <c r="J8" i="15"/>
  <c r="I6" i="15"/>
  <c r="C5" i="15"/>
  <c r="I3" i="15"/>
  <c r="F7" i="15"/>
  <c r="I7" i="15"/>
  <c r="C3" i="15"/>
  <c r="F9" i="15"/>
  <c r="E6" i="15"/>
  <c r="J9" i="15"/>
  <c r="I8" i="15"/>
  <c r="E3" i="15"/>
  <c r="E9" i="15"/>
  <c r="I2" i="15"/>
  <c r="E2" i="15"/>
  <c r="I4" i="15"/>
  <c r="E8" i="15"/>
  <c r="C6" i="15"/>
  <c r="E7" i="15"/>
  <c r="C2" i="15"/>
  <c r="F3" i="15"/>
  <c r="J3" i="15"/>
  <c r="F4" i="15"/>
  <c r="C9" i="15"/>
  <c r="J2" i="15"/>
  <c r="J5" i="15"/>
  <c r="J7" i="15"/>
  <c r="I9" i="15"/>
  <c r="C4" i="15"/>
  <c r="F5" i="15"/>
  <c r="F8" i="15"/>
  <c r="C8" i="15"/>
  <c r="E60" i="16"/>
  <c r="B45" i="16"/>
  <c r="C11" i="16"/>
  <c r="E52" i="16"/>
  <c r="E35" i="16"/>
  <c r="B150" i="16"/>
  <c r="E141" i="16"/>
  <c r="B123" i="16"/>
  <c r="C161" i="16"/>
  <c r="C37" i="16"/>
  <c r="C88" i="16"/>
  <c r="E58" i="16"/>
  <c r="E155" i="16"/>
  <c r="C75" i="16"/>
  <c r="C74" i="16"/>
  <c r="C32" i="16"/>
  <c r="D31" i="16"/>
  <c r="E123" i="16"/>
  <c r="B112" i="16"/>
  <c r="D98" i="16"/>
  <c r="B90" i="16"/>
  <c r="E106" i="16"/>
  <c r="D66" i="16"/>
  <c r="B65" i="16"/>
  <c r="C54" i="16"/>
  <c r="E96" i="16"/>
  <c r="E94" i="16"/>
  <c r="D135" i="16"/>
  <c r="D47" i="16"/>
  <c r="C157" i="16"/>
  <c r="C13" i="16"/>
  <c r="B80" i="16"/>
  <c r="E80" i="16"/>
  <c r="C28" i="16"/>
  <c r="D3" i="16"/>
  <c r="E103" i="16"/>
  <c r="C60" i="16"/>
  <c r="C86" i="16"/>
  <c r="C45" i="16"/>
  <c r="C126" i="16"/>
  <c r="E151" i="16"/>
  <c r="D84" i="16"/>
  <c r="E163" i="16"/>
  <c r="D92" i="16"/>
  <c r="C4" i="16"/>
  <c r="B66" i="16"/>
  <c r="D159" i="16"/>
  <c r="E36" i="16"/>
  <c r="D126" i="16"/>
  <c r="E47" i="16"/>
  <c r="C2" i="16"/>
  <c r="E97" i="16"/>
  <c r="E99" i="16"/>
  <c r="C152" i="16"/>
  <c r="B12" i="16"/>
  <c r="D27" i="16"/>
  <c r="C139" i="16"/>
  <c r="D73" i="16"/>
  <c r="E136" i="16"/>
  <c r="B95" i="16"/>
  <c r="E111" i="16"/>
  <c r="C120" i="16"/>
  <c r="E66" i="16"/>
  <c r="D20" i="16"/>
  <c r="D144" i="16"/>
  <c r="E138" i="16"/>
  <c r="E105" i="16"/>
  <c r="D4" i="16"/>
  <c r="B49" i="16"/>
  <c r="E43" i="16"/>
  <c r="B148" i="16"/>
  <c r="E27" i="16"/>
  <c r="B15" i="16"/>
  <c r="E101" i="16"/>
  <c r="C15" i="16"/>
  <c r="B50" i="16"/>
  <c r="E65" i="16"/>
  <c r="E129" i="16"/>
  <c r="D18" i="16"/>
  <c r="B154" i="16"/>
  <c r="E14" i="16"/>
  <c r="E46" i="16"/>
  <c r="B141" i="16"/>
  <c r="D123" i="16"/>
  <c r="B55" i="16"/>
  <c r="E125" i="16"/>
  <c r="E8" i="16"/>
  <c r="E90" i="16"/>
  <c r="B46" i="16"/>
  <c r="D120" i="16"/>
  <c r="E134" i="16"/>
  <c r="B102" i="16"/>
  <c r="D116" i="16"/>
  <c r="C29" i="16"/>
  <c r="B99" i="16"/>
  <c r="D153" i="16"/>
  <c r="B9" i="16"/>
  <c r="C24" i="16"/>
  <c r="E62" i="16"/>
  <c r="D10" i="16"/>
  <c r="E115" i="16"/>
  <c r="B32" i="16"/>
  <c r="E28" i="16"/>
  <c r="D163" i="16"/>
  <c r="D60" i="16"/>
  <c r="D124" i="16"/>
  <c r="B98" i="16"/>
  <c r="C163" i="16"/>
  <c r="B38" i="16"/>
  <c r="C135" i="16"/>
  <c r="D65" i="16"/>
  <c r="B87" i="16"/>
  <c r="E21" i="16"/>
  <c r="C77" i="16"/>
  <c r="D89" i="16"/>
  <c r="B20" i="16"/>
  <c r="B76" i="16"/>
  <c r="C41" i="16"/>
  <c r="E50" i="16"/>
  <c r="B4" i="16"/>
  <c r="C8" i="16"/>
  <c r="E152" i="16"/>
  <c r="D146" i="16"/>
  <c r="B83" i="16"/>
  <c r="D136" i="16"/>
  <c r="B156" i="16"/>
  <c r="C36" i="16"/>
  <c r="D5" i="16"/>
  <c r="E161" i="16"/>
  <c r="D133" i="16"/>
  <c r="C106" i="16"/>
  <c r="D112" i="16"/>
  <c r="C26" i="16"/>
  <c r="E128" i="16"/>
  <c r="C63" i="16"/>
  <c r="C96" i="16"/>
  <c r="B23" i="16"/>
  <c r="C56" i="16"/>
  <c r="E144" i="16"/>
  <c r="E127" i="16"/>
  <c r="D104" i="16"/>
  <c r="E9" i="16"/>
  <c r="E75" i="16"/>
  <c r="D16" i="16"/>
  <c r="C159" i="16"/>
  <c r="D8" i="16"/>
  <c r="B77" i="16"/>
  <c r="C130" i="16"/>
  <c r="D48" i="16"/>
  <c r="E63" i="16"/>
  <c r="E113" i="16"/>
  <c r="D102" i="16"/>
  <c r="C114" i="16"/>
  <c r="B42" i="16"/>
  <c r="C158" i="16"/>
  <c r="D111" i="16"/>
  <c r="E42" i="16"/>
  <c r="B110" i="16"/>
  <c r="B54" i="16"/>
  <c r="C112" i="16"/>
  <c r="D6" i="16"/>
  <c r="D13" i="16"/>
  <c r="C57" i="16"/>
  <c r="E142" i="16"/>
  <c r="C9" i="16"/>
  <c r="D71" i="16"/>
  <c r="E135" i="16"/>
  <c r="C23" i="16"/>
  <c r="B146" i="16"/>
  <c r="D74" i="16"/>
  <c r="B37" i="16"/>
  <c r="D148" i="16"/>
  <c r="E116" i="16"/>
  <c r="C39" i="16"/>
  <c r="C85" i="16"/>
  <c r="B53" i="16"/>
  <c r="B10" i="16"/>
  <c r="D106" i="16"/>
  <c r="E12" i="16"/>
  <c r="E79" i="16"/>
  <c r="D140" i="16"/>
  <c r="C79" i="16"/>
  <c r="B125" i="16"/>
  <c r="B155" i="16"/>
  <c r="D41" i="16"/>
  <c r="D138" i="16"/>
  <c r="E4" i="16"/>
  <c r="E159" i="16"/>
  <c r="D149" i="16"/>
  <c r="D23" i="16"/>
  <c r="E37" i="16"/>
  <c r="B151" i="16"/>
  <c r="B68" i="16"/>
  <c r="B118" i="16"/>
  <c r="B39" i="16"/>
  <c r="D24" i="16"/>
  <c r="C98" i="16"/>
  <c r="B128" i="16"/>
  <c r="C19" i="16"/>
  <c r="D134" i="16"/>
  <c r="D100" i="16"/>
  <c r="C44" i="16"/>
  <c r="D58" i="16"/>
  <c r="E100" i="16"/>
  <c r="B67" i="16"/>
  <c r="E153" i="16"/>
  <c r="C7" i="16"/>
  <c r="D49" i="16"/>
  <c r="B132" i="16"/>
  <c r="D29" i="16"/>
  <c r="C92" i="16"/>
  <c r="B147" i="16"/>
  <c r="B92" i="16"/>
  <c r="B27" i="16"/>
  <c r="C102" i="16"/>
  <c r="E77" i="16"/>
  <c r="C108" i="16"/>
  <c r="D79" i="16"/>
  <c r="D61" i="16"/>
  <c r="B96" i="16"/>
  <c r="D90" i="16"/>
  <c r="D36" i="16"/>
  <c r="C59" i="16"/>
  <c r="E154" i="16"/>
  <c r="E84" i="16"/>
  <c r="D35" i="16"/>
  <c r="E114" i="16"/>
  <c r="C142" i="16"/>
  <c r="B97" i="16"/>
  <c r="B153" i="16"/>
  <c r="C154" i="16"/>
  <c r="C119" i="16"/>
  <c r="E104" i="16"/>
  <c r="C122" i="16"/>
  <c r="C101" i="16"/>
  <c r="C136" i="16"/>
  <c r="D40" i="16"/>
  <c r="D45" i="16"/>
  <c r="C124" i="16"/>
  <c r="E7" i="16"/>
  <c r="D81" i="16"/>
  <c r="B29" i="16"/>
  <c r="E86" i="16"/>
  <c r="C113" i="16"/>
  <c r="B2" i="16"/>
  <c r="E49" i="16"/>
  <c r="B134" i="16"/>
  <c r="D94" i="16"/>
  <c r="B36" i="16"/>
  <c r="C71" i="16"/>
  <c r="E3" i="16"/>
  <c r="C42" i="16"/>
  <c r="C125" i="16"/>
  <c r="C62" i="16"/>
  <c r="D17" i="16"/>
  <c r="C6" i="16"/>
  <c r="E48" i="16"/>
  <c r="D38" i="16"/>
  <c r="C40" i="16"/>
  <c r="E40" i="16"/>
  <c r="D158" i="16"/>
  <c r="B120" i="16"/>
  <c r="C121" i="16"/>
  <c r="C61" i="16"/>
  <c r="E24" i="16"/>
  <c r="C5" i="16"/>
  <c r="E31" i="16"/>
  <c r="D2" i="16"/>
  <c r="D46" i="16"/>
  <c r="E30" i="16"/>
  <c r="E78" i="16"/>
  <c r="C133" i="16"/>
  <c r="E133" i="16"/>
  <c r="B47" i="16"/>
  <c r="C137" i="16"/>
  <c r="C27" i="16"/>
  <c r="D115" i="16"/>
  <c r="C20" i="16"/>
  <c r="C50" i="16"/>
  <c r="C22" i="16"/>
  <c r="C153" i="16"/>
  <c r="C38" i="16"/>
  <c r="E64" i="16"/>
  <c r="B89" i="16"/>
  <c r="D105" i="16"/>
  <c r="D129" i="16"/>
  <c r="C73" i="16"/>
  <c r="D145" i="16"/>
  <c r="D57" i="16"/>
  <c r="B70" i="16"/>
  <c r="C127" i="16"/>
  <c r="B133" i="16"/>
  <c r="B48" i="16"/>
  <c r="B91" i="16"/>
  <c r="E107" i="16"/>
  <c r="D113" i="16"/>
  <c r="E92" i="16"/>
  <c r="B115" i="16"/>
  <c r="D30" i="16"/>
  <c r="E85" i="16"/>
  <c r="C70" i="16"/>
  <c r="D121" i="16"/>
  <c r="C87" i="16"/>
  <c r="D151" i="16"/>
  <c r="B21" i="16"/>
  <c r="C66" i="16"/>
  <c r="B57" i="16"/>
  <c r="B161" i="16"/>
  <c r="E126" i="16"/>
  <c r="C128" i="16"/>
  <c r="D99" i="16"/>
  <c r="D21" i="16"/>
  <c r="B44" i="16"/>
  <c r="E110" i="16"/>
  <c r="E73" i="16"/>
  <c r="E91" i="16"/>
  <c r="B103" i="16"/>
  <c r="E72" i="16"/>
  <c r="B137" i="16"/>
  <c r="D22" i="16"/>
  <c r="E130" i="16"/>
  <c r="D103" i="16"/>
  <c r="D122" i="16"/>
  <c r="B58" i="16"/>
  <c r="B26" i="16"/>
  <c r="B24" i="16"/>
  <c r="D125" i="16"/>
  <c r="E26" i="16"/>
  <c r="E18" i="16"/>
  <c r="C95" i="16"/>
  <c r="E38" i="16"/>
  <c r="B43" i="16"/>
  <c r="D137" i="16"/>
  <c r="B30" i="16"/>
  <c r="D82" i="16"/>
  <c r="D25" i="16"/>
  <c r="C72" i="16"/>
  <c r="D155" i="16"/>
  <c r="D34" i="16"/>
  <c r="C138" i="16"/>
  <c r="C162" i="16"/>
  <c r="C143" i="16"/>
  <c r="C111" i="16"/>
  <c r="D53" i="16"/>
  <c r="E95" i="16"/>
  <c r="B62" i="16"/>
  <c r="B100" i="16"/>
  <c r="E15" i="16"/>
  <c r="B144" i="16"/>
  <c r="E160" i="16"/>
  <c r="B6" i="16"/>
  <c r="D128" i="16"/>
  <c r="B86" i="16"/>
  <c r="C17" i="16"/>
  <c r="E19" i="16"/>
  <c r="C115" i="16"/>
  <c r="B11" i="16"/>
  <c r="C68" i="16"/>
  <c r="B19" i="16"/>
  <c r="B75" i="16"/>
  <c r="C156" i="16"/>
  <c r="C90" i="16"/>
  <c r="B71" i="16"/>
  <c r="D80" i="16"/>
  <c r="B145" i="16"/>
  <c r="E131" i="16"/>
  <c r="B93" i="16"/>
  <c r="E157" i="16"/>
  <c r="D154" i="16"/>
  <c r="C81" i="16"/>
  <c r="E88" i="16"/>
  <c r="C46" i="16"/>
  <c r="D69" i="16"/>
  <c r="E39" i="16"/>
  <c r="E93" i="16"/>
  <c r="E117" i="16"/>
  <c r="B152" i="16"/>
  <c r="E98" i="16"/>
  <c r="B61" i="16"/>
  <c r="D44" i="16"/>
  <c r="D101" i="16"/>
  <c r="E51" i="16"/>
  <c r="D110" i="16"/>
  <c r="D127" i="16"/>
  <c r="B5" i="16"/>
  <c r="B126" i="16"/>
  <c r="E108" i="16"/>
  <c r="D118" i="16"/>
  <c r="D12" i="16"/>
  <c r="B51" i="16"/>
  <c r="E13" i="16"/>
  <c r="C3" i="16"/>
  <c r="E70" i="16"/>
  <c r="D147" i="16"/>
  <c r="C33" i="16"/>
  <c r="D64" i="16"/>
  <c r="C140" i="16"/>
  <c r="D160" i="16"/>
  <c r="E33" i="16"/>
  <c r="D109" i="16"/>
  <c r="C146" i="16"/>
  <c r="B28" i="16"/>
  <c r="E2" i="16"/>
  <c r="C144" i="16"/>
  <c r="C25" i="16"/>
  <c r="C141" i="16"/>
  <c r="B8" i="16"/>
  <c r="B81" i="16"/>
  <c r="D19" i="16"/>
  <c r="E53" i="16"/>
  <c r="D68" i="16"/>
  <c r="C82" i="16"/>
  <c r="B142" i="16"/>
  <c r="C107" i="16"/>
  <c r="D43" i="16"/>
  <c r="E87" i="16"/>
  <c r="E89" i="16"/>
  <c r="D83" i="16"/>
  <c r="B14" i="16"/>
  <c r="E45" i="16"/>
  <c r="E137" i="16"/>
  <c r="C52" i="16"/>
  <c r="B74" i="16"/>
  <c r="C48" i="16"/>
  <c r="D51" i="16"/>
  <c r="D33" i="16"/>
  <c r="C31" i="16"/>
  <c r="D162" i="16"/>
  <c r="B131" i="16"/>
  <c r="C94" i="16"/>
  <c r="D39" i="16"/>
  <c r="E147" i="16"/>
  <c r="B129" i="16"/>
  <c r="C145" i="16"/>
  <c r="E149" i="16"/>
  <c r="B106" i="16"/>
  <c r="B127" i="16"/>
  <c r="E145" i="16"/>
  <c r="B160" i="16"/>
  <c r="B117" i="16"/>
  <c r="D9" i="16"/>
  <c r="D114" i="16"/>
  <c r="D76" i="16"/>
  <c r="C47" i="16"/>
  <c r="B113" i="16"/>
  <c r="E10" i="16"/>
  <c r="E143" i="16"/>
  <c r="E158" i="16"/>
  <c r="E41" i="16"/>
  <c r="D70" i="16"/>
  <c r="C151" i="16"/>
  <c r="C16" i="16"/>
  <c r="D142" i="16"/>
  <c r="B59" i="16"/>
  <c r="B69" i="16"/>
  <c r="E112" i="16"/>
  <c r="E81" i="16"/>
  <c r="D132" i="16"/>
  <c r="C80" i="16"/>
  <c r="D143" i="16"/>
  <c r="D56" i="16"/>
  <c r="B40" i="16"/>
  <c r="B159" i="16"/>
  <c r="D11" i="16"/>
  <c r="E82" i="16"/>
  <c r="E11" i="16"/>
  <c r="C64" i="16"/>
  <c r="B64" i="16"/>
  <c r="E118" i="16"/>
  <c r="B119" i="16"/>
  <c r="D59" i="16"/>
  <c r="D141" i="16"/>
  <c r="B41" i="16"/>
  <c r="C78" i="16"/>
  <c r="C100" i="16"/>
  <c r="D107" i="16"/>
  <c r="E59" i="16"/>
  <c r="B130" i="16"/>
  <c r="D85" i="16"/>
  <c r="D75" i="16"/>
  <c r="D32" i="16"/>
  <c r="B107" i="16"/>
  <c r="E140" i="16"/>
  <c r="B94" i="16"/>
  <c r="D28" i="16"/>
  <c r="D7" i="16"/>
  <c r="C117" i="16"/>
  <c r="D54" i="16"/>
  <c r="C97" i="16"/>
  <c r="C105" i="16"/>
  <c r="E132" i="16"/>
  <c r="B109" i="16"/>
  <c r="B18" i="16"/>
  <c r="B16" i="16"/>
  <c r="C89" i="16"/>
  <c r="C10" i="16"/>
  <c r="D87" i="16"/>
  <c r="E122" i="16"/>
  <c r="B138" i="16"/>
  <c r="D77" i="16"/>
  <c r="C149" i="16"/>
  <c r="D150" i="16"/>
  <c r="E22" i="16"/>
  <c r="E156" i="16"/>
  <c r="C21" i="16"/>
  <c r="B105" i="16"/>
  <c r="B108" i="16"/>
  <c r="D26" i="16"/>
  <c r="E162" i="16"/>
  <c r="E61" i="16"/>
  <c r="D86" i="16"/>
  <c r="D62" i="16"/>
  <c r="C91" i="16"/>
  <c r="C116" i="16"/>
  <c r="B34" i="16"/>
  <c r="E119" i="16"/>
  <c r="C131" i="16"/>
  <c r="D157" i="16"/>
  <c r="D119" i="16"/>
  <c r="D63" i="16"/>
  <c r="C18" i="16"/>
  <c r="B31" i="16"/>
  <c r="E83" i="16"/>
  <c r="B13" i="16"/>
  <c r="D131" i="16"/>
  <c r="B104" i="16"/>
  <c r="E25" i="16"/>
  <c r="E69" i="16"/>
  <c r="E120" i="16"/>
  <c r="E102" i="16"/>
  <c r="B162" i="16"/>
  <c r="B135" i="16"/>
  <c r="E121" i="16"/>
  <c r="E146" i="16"/>
  <c r="D130" i="16"/>
  <c r="B121" i="16"/>
  <c r="E76" i="16"/>
  <c r="B56" i="16"/>
  <c r="B157" i="16"/>
  <c r="B116" i="16"/>
  <c r="B33" i="16"/>
  <c r="C93" i="16"/>
  <c r="B136" i="16"/>
  <c r="C43" i="16"/>
  <c r="E54" i="16"/>
  <c r="B52" i="16"/>
  <c r="D88" i="16"/>
  <c r="B140" i="16"/>
  <c r="E55" i="16"/>
  <c r="B35" i="16"/>
  <c r="C123" i="16"/>
  <c r="C14" i="16"/>
  <c r="D152" i="16"/>
  <c r="E29" i="16"/>
  <c r="C12" i="16"/>
  <c r="E16" i="16"/>
  <c r="B88" i="16"/>
  <c r="C103" i="16"/>
  <c r="E71" i="16"/>
  <c r="B60" i="16"/>
  <c r="C58" i="16"/>
  <c r="B72" i="16"/>
  <c r="E150" i="16"/>
  <c r="D42" i="16"/>
  <c r="E44" i="16"/>
  <c r="E56" i="16"/>
  <c r="C34" i="16"/>
  <c r="C30" i="16"/>
  <c r="D72" i="16"/>
  <c r="B101" i="16"/>
  <c r="C55" i="16"/>
  <c r="E67" i="16"/>
  <c r="C147" i="16"/>
  <c r="D139" i="16"/>
  <c r="C51" i="16"/>
  <c r="E5" i="16"/>
  <c r="C109" i="16"/>
  <c r="B73" i="16"/>
  <c r="D37" i="16"/>
  <c r="B17" i="16"/>
  <c r="E34" i="16"/>
  <c r="E32" i="16"/>
  <c r="C53" i="16"/>
  <c r="D93" i="16"/>
  <c r="B25" i="16"/>
  <c r="D95" i="16"/>
  <c r="B158" i="16"/>
  <c r="B82" i="16"/>
  <c r="E148" i="16"/>
  <c r="E109" i="16"/>
  <c r="E23" i="16"/>
  <c r="E74" i="16"/>
  <c r="E6" i="16"/>
  <c r="C99" i="16"/>
  <c r="C65" i="16"/>
  <c r="D52" i="16"/>
  <c r="B114" i="16"/>
  <c r="D67" i="16"/>
  <c r="C132" i="16"/>
  <c r="C104" i="16"/>
  <c r="C129" i="16"/>
  <c r="D50" i="16"/>
  <c r="B149" i="16"/>
  <c r="C150" i="16"/>
  <c r="D14" i="16"/>
  <c r="C160" i="16"/>
  <c r="E20" i="16"/>
  <c r="B163" i="16"/>
  <c r="C118" i="16"/>
  <c r="D15" i="16"/>
  <c r="C69" i="16"/>
  <c r="D97" i="16"/>
  <c r="C67" i="16"/>
  <c r="E68" i="16"/>
  <c r="D156" i="16"/>
  <c r="E124" i="16"/>
  <c r="B79" i="16"/>
  <c r="D161" i="16"/>
  <c r="B143" i="16"/>
  <c r="B7" i="16"/>
  <c r="D55" i="16"/>
  <c r="C148" i="16"/>
  <c r="B22" i="16"/>
  <c r="E17" i="16"/>
  <c r="B85" i="16"/>
  <c r="C35" i="16"/>
  <c r="E57" i="16"/>
  <c r="B111" i="16"/>
  <c r="D108" i="16"/>
  <c r="B139" i="16"/>
  <c r="C84" i="16"/>
  <c r="C134" i="16"/>
  <c r="B84" i="16"/>
  <c r="C83" i="16"/>
  <c r="C49" i="16"/>
  <c r="D96" i="16"/>
  <c r="B124" i="16"/>
  <c r="B78" i="16"/>
  <c r="B63" i="16"/>
  <c r="C155" i="16"/>
  <c r="C110" i="16"/>
  <c r="B3" i="16"/>
  <c r="D117" i="16"/>
  <c r="D91" i="16"/>
  <c r="E139" i="16"/>
  <c r="D78" i="16"/>
  <c r="B122" i="16"/>
  <c r="C7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tc={EB2073F8-8BE9-46F3-AA29-7E9FC6313E4B}</author>
    <author>Matteo Castagna</author>
  </authors>
  <commentList>
    <comment ref="G99" authorId="0" shapeId="0" xr:uid="{00000000-0006-0000-06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update as it should. Waiting for good holdings</t>
      </text>
    </comment>
    <comment ref="A254" authorId="1" shapeId="0" xr:uid="{A5927172-8E62-4125-B537-3AF1C6C2E535}">
      <text>
        <r>
          <rPr>
            <b/>
            <sz val="9"/>
            <color indexed="81"/>
            <rFont val="Tahoma"/>
            <family val="2"/>
          </rPr>
          <t>Matteo Castagna:</t>
        </r>
        <r>
          <rPr>
            <sz val="9"/>
            <color indexed="81"/>
            <rFont val="Tahoma"/>
            <family val="2"/>
          </rPr>
          <t xml:space="preserve">
This belongs to Fidelity where we are limited to PL1 LT.</t>
        </r>
      </text>
    </comment>
  </commentList>
</comments>
</file>

<file path=xl/sharedStrings.xml><?xml version="1.0" encoding="utf-8"?>
<sst xmlns="http://schemas.openxmlformats.org/spreadsheetml/2006/main" count="6795" uniqueCount="3842">
  <si>
    <t>AssetClass</t>
  </si>
  <si>
    <t>Franchise</t>
  </si>
  <si>
    <t>isCOP</t>
  </si>
  <si>
    <t>Code</t>
  </si>
  <si>
    <t>altCodes</t>
  </si>
  <si>
    <t>MAMLcode</t>
  </si>
  <si>
    <t>Start_date</t>
  </si>
  <si>
    <t>ClosedDate</t>
  </si>
  <si>
    <t>ShortCode</t>
  </si>
  <si>
    <t>ISIN</t>
  </si>
  <si>
    <t>BBGTicker</t>
  </si>
  <si>
    <t>Tickerised</t>
  </si>
  <si>
    <t>RimesBMK</t>
  </si>
  <si>
    <t>FundName</t>
  </si>
  <si>
    <t>BBRange</t>
  </si>
  <si>
    <t>BMKdef</t>
  </si>
  <si>
    <t>HasHedgedBmk</t>
  </si>
  <si>
    <t>IsFullDelegate</t>
  </si>
  <si>
    <t>IsInHouse</t>
  </si>
  <si>
    <t>IsRanked</t>
  </si>
  <si>
    <t>FundStructure</t>
  </si>
  <si>
    <t>Alternative</t>
  </si>
  <si>
    <t>BestBrand</t>
  </si>
  <si>
    <t>BB_LSSC</t>
  </si>
  <si>
    <t>L_S</t>
  </si>
  <si>
    <t>DB6327</t>
  </si>
  <si>
    <t>IE00BYVXRS28</t>
  </si>
  <si>
    <t>.L_S Index</t>
  </si>
  <si>
    <t>MLSCLCA ID Equity</t>
  </si>
  <si>
    <t>BLEND110</t>
  </si>
  <si>
    <t>MBB LONG SHORT STRAT COLLECTION</t>
  </si>
  <si>
    <t>Collection</t>
  </si>
  <si>
    <t>InHouse</t>
  </si>
  <si>
    <t>FOF</t>
  </si>
  <si>
    <t>Equity</t>
  </si>
  <si>
    <t>BB_IOC</t>
  </si>
  <si>
    <t>INFRA</t>
  </si>
  <si>
    <t>DB2015</t>
  </si>
  <si>
    <t>IE00B943L826</t>
  </si>
  <si>
    <t>.INFRA Index</t>
  </si>
  <si>
    <t>MDIOCLA ID Equity</t>
  </si>
  <si>
    <t>BLEND13</t>
  </si>
  <si>
    <t>MBB INFRASTRUCTURE OPPORTUNITIES COLLECTION</t>
  </si>
  <si>
    <t>PartDelegated</t>
  </si>
  <si>
    <t>Hybrid</t>
  </si>
  <si>
    <t>BB_USC</t>
  </si>
  <si>
    <t>US</t>
  </si>
  <si>
    <t>DB3014</t>
  </si>
  <si>
    <t>IE0005372184</t>
  </si>
  <si>
    <t>.US Index</t>
  </si>
  <si>
    <t>MEDTUSA ID Equity</t>
  </si>
  <si>
    <t>BLEND17</t>
  </si>
  <si>
    <t>MBB US COLLECTION</t>
  </si>
  <si>
    <t>BB_PC</t>
  </si>
  <si>
    <t>PAC</t>
  </si>
  <si>
    <t>DB3017</t>
  </si>
  <si>
    <t>IE0005372309</t>
  </si>
  <si>
    <t>.PAC Index</t>
  </si>
  <si>
    <t>MEDPACA ID Equity</t>
  </si>
  <si>
    <t>BLEND19</t>
  </si>
  <si>
    <t>MBB PACIFIC COLLECTION</t>
  </si>
  <si>
    <t>BB_EC</t>
  </si>
  <si>
    <t>EURC</t>
  </si>
  <si>
    <t>DB3018</t>
  </si>
  <si>
    <t>IE0005372291</t>
  </si>
  <si>
    <t>.EURC Index</t>
  </si>
  <si>
    <t>MEDTMEA ID Equity</t>
  </si>
  <si>
    <t>BLEND20</t>
  </si>
  <si>
    <t>MBB EUROPEAN COLLECTION</t>
  </si>
  <si>
    <t>BB_EMC</t>
  </si>
  <si>
    <t>EM</t>
  </si>
  <si>
    <t>DB3019</t>
  </si>
  <si>
    <t>IE0005380518</t>
  </si>
  <si>
    <t>.EM Index</t>
  </si>
  <si>
    <t>MEDEMAA ID Equity</t>
  </si>
  <si>
    <t>BLEND21</t>
  </si>
  <si>
    <t>MBB EMERGING MARKETS COLLECTION</t>
  </si>
  <si>
    <t>BB_GTC</t>
  </si>
  <si>
    <t>TEC</t>
  </si>
  <si>
    <t>DB3020</t>
  </si>
  <si>
    <t>IE0009623046</t>
  </si>
  <si>
    <t>.TEC Index</t>
  </si>
  <si>
    <t>MEDTMGT ID Equity</t>
  </si>
  <si>
    <t>BLEND22</t>
  </si>
  <si>
    <t>MBB GLOBAL TECH COLLECTION</t>
  </si>
  <si>
    <t>BB_EPCC</t>
  </si>
  <si>
    <t>EP</t>
  </si>
  <si>
    <t>DB4211</t>
  </si>
  <si>
    <t>IE0032080503</t>
  </si>
  <si>
    <t>.EP Index</t>
  </si>
  <si>
    <t>CHAGCLA ID Equity</t>
  </si>
  <si>
    <t>BLEND29</t>
  </si>
  <si>
    <t>MBB EQUITY POWER COUPON COLLECTION</t>
  </si>
  <si>
    <t>BB_ESC</t>
  </si>
  <si>
    <t>ESCAP</t>
  </si>
  <si>
    <t>DB6481</t>
  </si>
  <si>
    <t>IE00BJYLJG06</t>
  </si>
  <si>
    <t>.ESCAP Index</t>
  </si>
  <si>
    <t>MDSCELA ID Equity</t>
  </si>
  <si>
    <t>BLEND126</t>
  </si>
  <si>
    <t>MBB EUROPEAN SMALL CAP EQUITY</t>
  </si>
  <si>
    <t>FullyDelegated</t>
  </si>
  <si>
    <t>BB_CRO</t>
  </si>
  <si>
    <t>CROP</t>
  </si>
  <si>
    <t>DB6501</t>
  </si>
  <si>
    <t>IE00BJYLJ716</t>
  </si>
  <si>
    <t>.CROP Index</t>
  </si>
  <si>
    <t>MDROPLA ID Equity</t>
  </si>
  <si>
    <t>BLEND123</t>
  </si>
  <si>
    <t>MBB CHINESE ROAD OPPORTUNITIES</t>
  </si>
  <si>
    <t>BB_GL</t>
  </si>
  <si>
    <t>GLEAD</t>
  </si>
  <si>
    <t>DB6502</t>
  </si>
  <si>
    <t>IE00BJYLJ823</t>
  </si>
  <si>
    <t>.GLEAD Index</t>
  </si>
  <si>
    <t>MDGLLLA ID Equity</t>
  </si>
  <si>
    <t>BLEND125</t>
  </si>
  <si>
    <t>MBB GLOBAL LEADERS</t>
  </si>
  <si>
    <t>Fincome</t>
  </si>
  <si>
    <t>BB_CONVSC</t>
  </si>
  <si>
    <t>CNV</t>
  </si>
  <si>
    <t>DB2016</t>
  </si>
  <si>
    <t>IE00B8C2R429</t>
  </si>
  <si>
    <t>.CNV Index</t>
  </si>
  <si>
    <t>MEDCSLA ID Equity</t>
  </si>
  <si>
    <t>BLEND14</t>
  </si>
  <si>
    <t>MBB CONVERTIBLE STRATEGY COLLECTION</t>
  </si>
  <si>
    <t>BB_EMFI</t>
  </si>
  <si>
    <t>EMFI</t>
  </si>
  <si>
    <t>DB6503</t>
  </si>
  <si>
    <t>IE00BJYLJB50</t>
  </si>
  <si>
    <t>.EMFI Index</t>
  </si>
  <si>
    <t>MDEMFLA ID Equity</t>
  </si>
  <si>
    <t>BLEND124</t>
  </si>
  <si>
    <t>MBB EMERGING MARKETS FIXED INCOME</t>
  </si>
  <si>
    <t>MultiAsset</t>
  </si>
  <si>
    <t>BB_NOC</t>
  </si>
  <si>
    <t>NOPS</t>
  </si>
  <si>
    <t>DB2381</t>
  </si>
  <si>
    <t>IE00B6SBTN25</t>
  </si>
  <si>
    <t>.NOPS Index</t>
  </si>
  <si>
    <t>MEDNOLA ID Equity</t>
  </si>
  <si>
    <t>BLEND59</t>
  </si>
  <si>
    <t>MBB NEW OPPORTUNITIES COLLECTION</t>
  </si>
  <si>
    <t>BB_DYNC</t>
  </si>
  <si>
    <t>DYN</t>
  </si>
  <si>
    <t>DB4210</t>
  </si>
  <si>
    <t>IE0032080495</t>
  </si>
  <si>
    <t>.DYN Index</t>
  </si>
  <si>
    <t>CHDYCLA ID Equity</t>
  </si>
  <si>
    <t>BLEND80</t>
  </si>
  <si>
    <t>MBB DYNAMIC COLLECTION</t>
  </si>
  <si>
    <t>BB_PCC</t>
  </si>
  <si>
    <t>PC</t>
  </si>
  <si>
    <t>DB5108</t>
  </si>
  <si>
    <t>IE00B3BF0L54</t>
  </si>
  <si>
    <t>.PC Index</t>
  </si>
  <si>
    <t>CMODCLA ID Equity</t>
  </si>
  <si>
    <t>BLEND81</t>
  </si>
  <si>
    <t>MBB PREMIUM COUPON COLLECTION</t>
  </si>
  <si>
    <t>BB_CSC</t>
  </si>
  <si>
    <t>CS</t>
  </si>
  <si>
    <t>DB5434</t>
  </si>
  <si>
    <t>IE00B3WM4L37</t>
  </si>
  <si>
    <t>.CS Index</t>
  </si>
  <si>
    <t>MBBCSSB ID Equity</t>
  </si>
  <si>
    <t>BLEND83</t>
  </si>
  <si>
    <t>MBB COUPON STRATEGY COLLECTION</t>
  </si>
  <si>
    <t>BB_SRC</t>
  </si>
  <si>
    <t>SRI</t>
  </si>
  <si>
    <t>DB5555</t>
  </si>
  <si>
    <t>IE00BCZNHK63</t>
  </si>
  <si>
    <t>.SRI Index</t>
  </si>
  <si>
    <t>MSRCCLA ID Equity</t>
  </si>
  <si>
    <t>BLEND36</t>
  </si>
  <si>
    <t>MBB SOCIALLY RESPONSIBLE COLLECTION</t>
  </si>
  <si>
    <t>BB_ECSC</t>
  </si>
  <si>
    <t>ECS</t>
  </si>
  <si>
    <t>DB6330</t>
  </si>
  <si>
    <t>IE00BYVXS238</t>
  </si>
  <si>
    <t>.ECS Index</t>
  </si>
  <si>
    <t>MECCLCA ID Equity</t>
  </si>
  <si>
    <t>BLEND85</t>
  </si>
  <si>
    <t>MBB EUROPEAN COUPON STRATEGY COLLECTION</t>
  </si>
  <si>
    <t>BB_USCSC</t>
  </si>
  <si>
    <t>USCS</t>
  </si>
  <si>
    <t>DB6331</t>
  </si>
  <si>
    <t>IE00BYVXSB26</t>
  </si>
  <si>
    <t>.USCS Index</t>
  </si>
  <si>
    <t>USCCLCA ID Equity</t>
  </si>
  <si>
    <t>BLEND86</t>
  </si>
  <si>
    <t>MBB US COUPON STRATEGY COLLECTION</t>
  </si>
  <si>
    <t>BB_DIVO</t>
  </si>
  <si>
    <t>DIVO</t>
  </si>
  <si>
    <t>DB6342</t>
  </si>
  <si>
    <t>IE00BYZ2Y955</t>
  </si>
  <si>
    <t>.DIVO Index</t>
  </si>
  <si>
    <t>MDVOLCA ID Equity</t>
  </si>
  <si>
    <t>BLEND99</t>
  </si>
  <si>
    <t>MBB DYNAMIC INTERNATIONAL VALUE OPPORTUNITIES</t>
  </si>
  <si>
    <t>Other</t>
  </si>
  <si>
    <t>CIS</t>
  </si>
  <si>
    <t>BB_MITO</t>
  </si>
  <si>
    <t>MITO</t>
  </si>
  <si>
    <t>DB6459</t>
  </si>
  <si>
    <t>IE00BG0D0J96</t>
  </si>
  <si>
    <t>.MITO Index</t>
  </si>
  <si>
    <t>MDTOLCA ID Equity</t>
  </si>
  <si>
    <t>ACWI.R</t>
  </si>
  <si>
    <t>MBB INNOVATIVE THEMATIC OPPORTUNITIES</t>
  </si>
  <si>
    <t>BB_GHY</t>
  </si>
  <si>
    <t>GHY</t>
  </si>
  <si>
    <t>DB3015</t>
  </si>
  <si>
    <t>IE0005359660</t>
  </si>
  <si>
    <t>.GHY Index</t>
  </si>
  <si>
    <t>MEDGHYA ID Equity</t>
  </si>
  <si>
    <t>BLEND18</t>
  </si>
  <si>
    <t>MBB GLOBAL HIGH YIELD</t>
  </si>
  <si>
    <t>MultiManager</t>
  </si>
  <si>
    <t>BB_EFINC</t>
  </si>
  <si>
    <t>EFI</t>
  </si>
  <si>
    <t>DB4213</t>
  </si>
  <si>
    <t>IE0030608859</t>
  </si>
  <si>
    <t>.EFI Index</t>
  </si>
  <si>
    <t>MEDEFIA ID Equity</t>
  </si>
  <si>
    <t>BLEND30</t>
  </si>
  <si>
    <t>MBB EURO FIXED INCOME</t>
  </si>
  <si>
    <t>BB_FINIS</t>
  </si>
  <si>
    <t>FIS</t>
  </si>
  <si>
    <t>DB6214</t>
  </si>
  <si>
    <t>IE00BVL88501</t>
  </si>
  <si>
    <t>.FIS Index</t>
  </si>
  <si>
    <t>MFISTLA ID Equity</t>
  </si>
  <si>
    <t>BLEND37</t>
  </si>
  <si>
    <t>MBB FINANCIAL INCOME STRATEGY</t>
  </si>
  <si>
    <t>BB_EQUIL</t>
  </si>
  <si>
    <t>EQ</t>
  </si>
  <si>
    <t>DB6215</t>
  </si>
  <si>
    <t>IE00BVL88F07</t>
  </si>
  <si>
    <t>.EQ Index</t>
  </si>
  <si>
    <t>MDEQLLA ID Equity</t>
  </si>
  <si>
    <t>BLEND84</t>
  </si>
  <si>
    <t>MBB EQUILIBRIUM</t>
  </si>
  <si>
    <t>BB_BGS</t>
  </si>
  <si>
    <t>BRK</t>
  </si>
  <si>
    <t>DB5032</t>
  </si>
  <si>
    <t>IE00B2NLMY18</t>
  </si>
  <si>
    <t>.BRK Index</t>
  </si>
  <si>
    <t>MEDBLKL ID Equity</t>
  </si>
  <si>
    <t>BLEND96</t>
  </si>
  <si>
    <t>MBB BLACKROCK GLOBAL SELECTION</t>
  </si>
  <si>
    <t>Selection</t>
  </si>
  <si>
    <t>BB_JGS</t>
  </si>
  <si>
    <t>JPM</t>
  </si>
  <si>
    <t>DB5033</t>
  </si>
  <si>
    <t>IE00B2NLMP27</t>
  </si>
  <si>
    <t>.JPM Index</t>
  </si>
  <si>
    <t>MEDJPML ID Equity</t>
  </si>
  <si>
    <t>BLEND97</t>
  </si>
  <si>
    <t>MBB JPMORGAN GLOBAL SELECTION</t>
  </si>
  <si>
    <t>BB_MSGS</t>
  </si>
  <si>
    <t>MS</t>
  </si>
  <si>
    <t>DB5034</t>
  </si>
  <si>
    <t>IE00B2NLMT64</t>
  </si>
  <si>
    <t>.MS Index</t>
  </si>
  <si>
    <t>MEDMORL ID Equity</t>
  </si>
  <si>
    <t>BLEND98</t>
  </si>
  <si>
    <t>MBB MORGAN STANLEY GLOBAL SELECTION</t>
  </si>
  <si>
    <t>BB_DBS</t>
  </si>
  <si>
    <t>DWS</t>
  </si>
  <si>
    <t>DB5357</t>
  </si>
  <si>
    <t>IE00B3QT7777</t>
  </si>
  <si>
    <t>.DWS Index</t>
  </si>
  <si>
    <t>MDWSMTL ID Equity</t>
  </si>
  <si>
    <t>BLEND35</t>
  </si>
  <si>
    <t>MBB DWS SELECTION</t>
  </si>
  <si>
    <t>BB_CARSS</t>
  </si>
  <si>
    <t>CARM</t>
  </si>
  <si>
    <t>DB2017</t>
  </si>
  <si>
    <t>IE00B95WD600</t>
  </si>
  <si>
    <t>.CARM Index</t>
  </si>
  <si>
    <t>MECSSLA ID Equity</t>
  </si>
  <si>
    <t>BLEND57</t>
  </si>
  <si>
    <t>MBB CARMIGNAC STRATEGIC SELECTION</t>
  </si>
  <si>
    <t>50% MSCI ACWI Net TR in EUR - [NDEEWNR], 50% JP Morgan GBI Global in EUR - [JPEIGGEU]</t>
  </si>
  <si>
    <t>BB_INVBRC</t>
  </si>
  <si>
    <t>INV</t>
  </si>
  <si>
    <t>DB2018</t>
  </si>
  <si>
    <t>IE00B91SH939</t>
  </si>
  <si>
    <t>.INV Index</t>
  </si>
  <si>
    <t>MIBRCLA ID Equity</t>
  </si>
  <si>
    <t>BLEND74</t>
  </si>
  <si>
    <t>MBB INVESCO BALANCED RISK COUPON SELECTION</t>
  </si>
  <si>
    <t>Advisory</t>
  </si>
  <si>
    <t>BB_FT</t>
  </si>
  <si>
    <t>FT</t>
  </si>
  <si>
    <t>DB5355</t>
  </si>
  <si>
    <t>IE00B3S9CB42</t>
  </si>
  <si>
    <t>.FT Index</t>
  </si>
  <si>
    <t>MFTEMSL ID Equity</t>
  </si>
  <si>
    <t>BLEND82</t>
  </si>
  <si>
    <t>MBB EMERGING MARKET MULTI ASSET</t>
  </si>
  <si>
    <t>BB_PIMS</t>
  </si>
  <si>
    <t>PIM</t>
  </si>
  <si>
    <t>DB5356</t>
  </si>
  <si>
    <t>IE00B3SXP731</t>
  </si>
  <si>
    <t>.PIM Index</t>
  </si>
  <si>
    <t>MPMISSL ID Equity</t>
  </si>
  <si>
    <t>BLEND34</t>
  </si>
  <si>
    <t>MBB PIMCO INFLATION STRATEGY SELECTION</t>
  </si>
  <si>
    <t>BB_FILAS</t>
  </si>
  <si>
    <t>FID</t>
  </si>
  <si>
    <t>DB6329</t>
  </si>
  <si>
    <t>IE00BYVXRV56</t>
  </si>
  <si>
    <t>.FID Index</t>
  </si>
  <si>
    <t>MACSLCA ID Equity</t>
  </si>
  <si>
    <t>BLEND60</t>
  </si>
  <si>
    <t>MBB FIDELITY ASIAN SELECTION</t>
  </si>
  <si>
    <t>BB_DEMO</t>
  </si>
  <si>
    <t>DEMO</t>
  </si>
  <si>
    <t>DB6484</t>
  </si>
  <si>
    <t>IE00BLDGBM04</t>
  </si>
  <si>
    <t>.DEMO Index</t>
  </si>
  <si>
    <t>MDDOPLA ID Equity</t>
  </si>
  <si>
    <t>MBB GLOBAL DEMOGRAPHIC OPPORTUNITIES</t>
  </si>
  <si>
    <t>BB_IPCT</t>
  </si>
  <si>
    <t>IPCT</t>
  </si>
  <si>
    <t>DB6510</t>
  </si>
  <si>
    <t>IE00BMZN0T66</t>
  </si>
  <si>
    <t>.IPCT Index</t>
  </si>
  <si>
    <t>MDGIPLA ID Equity</t>
  </si>
  <si>
    <t>MBB GLOBAL IMPACT</t>
  </si>
  <si>
    <t>Challenge</t>
  </si>
  <si>
    <t>CH_CCE</t>
  </si>
  <si>
    <t>CCYC</t>
  </si>
  <si>
    <t>DB3784</t>
  </si>
  <si>
    <t>IE0004479642</t>
  </si>
  <si>
    <t>.CCYC Index</t>
  </si>
  <si>
    <t>MEDHCEL ID Equity</t>
  </si>
  <si>
    <t>BLEND23</t>
  </si>
  <si>
    <t>CH COUNTER CYCLICAL EQUITY</t>
  </si>
  <si>
    <t>CH_TECE</t>
  </si>
  <si>
    <t>C_TEC</t>
  </si>
  <si>
    <t>DB3785</t>
  </si>
  <si>
    <t>IE0004621052</t>
  </si>
  <si>
    <t>.C_TEC Index</t>
  </si>
  <si>
    <t>MEDTECL ID Equity</t>
  </si>
  <si>
    <t>BLEND24</t>
  </si>
  <si>
    <t>CH TECHNOLOGY EQUITY</t>
  </si>
  <si>
    <t>CH_FINE</t>
  </si>
  <si>
    <t>FIN</t>
  </si>
  <si>
    <t>DB3787</t>
  </si>
  <si>
    <t>IE0004488262</t>
  </si>
  <si>
    <t>.FIN Index</t>
  </si>
  <si>
    <t>MEDFINL ID Equity</t>
  </si>
  <si>
    <t>BLEND25</t>
  </si>
  <si>
    <t>CH FINANCIAL EQUITY</t>
  </si>
  <si>
    <t>CH_CYE</t>
  </si>
  <si>
    <t>CYC</t>
  </si>
  <si>
    <t>DB3789</t>
  </si>
  <si>
    <t>IE0004462408</t>
  </si>
  <si>
    <t>.CYC Index</t>
  </si>
  <si>
    <t>MEDINDL ID Equity</t>
  </si>
  <si>
    <t>BLEND26</t>
  </si>
  <si>
    <t>CH CYCLICAL EQUITY</t>
  </si>
  <si>
    <t>CH_ENEE</t>
  </si>
  <si>
    <t>EN</t>
  </si>
  <si>
    <t>DB3888</t>
  </si>
  <si>
    <t>IE0004460683</t>
  </si>
  <si>
    <t>.EN Index</t>
  </si>
  <si>
    <t>MEDENGL ID Equity</t>
  </si>
  <si>
    <t>BLEND27</t>
  </si>
  <si>
    <t>CH ENERGY EQUITY</t>
  </si>
  <si>
    <t>CH_GEE</t>
  </si>
  <si>
    <t>GR</t>
  </si>
  <si>
    <t>DB3896</t>
  </si>
  <si>
    <t>IE0004457085</t>
  </si>
  <si>
    <t>.GR Index</t>
  </si>
  <si>
    <t>MEDGERL ID Equity</t>
  </si>
  <si>
    <t>BLEND28</t>
  </si>
  <si>
    <t>CH GERMANY EQUITY</t>
  </si>
  <si>
    <t>CH_SPE</t>
  </si>
  <si>
    <t>SP</t>
  </si>
  <si>
    <t>DB4221</t>
  </si>
  <si>
    <t>IE0030608297</t>
  </si>
  <si>
    <t>.SP Index</t>
  </si>
  <si>
    <t>MEDSPLA ID Equity</t>
  </si>
  <si>
    <t>BLEND31</t>
  </si>
  <si>
    <t>CH SPAIN EQUITY</t>
  </si>
  <si>
    <t>CH_IE</t>
  </si>
  <si>
    <t>INTE</t>
  </si>
  <si>
    <t>DB4223</t>
  </si>
  <si>
    <t>IE0032082988</t>
  </si>
  <si>
    <t>.INTE Index</t>
  </si>
  <si>
    <t>MEDCONL ID Equity</t>
  </si>
  <si>
    <t>BLEND32</t>
  </si>
  <si>
    <t>CH INTERNATIONAL EQUITY</t>
  </si>
  <si>
    <t>CH_NAE</t>
  </si>
  <si>
    <t>NAE</t>
  </si>
  <si>
    <t>DB8812</t>
  </si>
  <si>
    <t>IE0004878413</t>
  </si>
  <si>
    <t>.NAE Index</t>
  </si>
  <si>
    <t>MEDNAEI ID Equity</t>
  </si>
  <si>
    <t>BLEND38</t>
  </si>
  <si>
    <t>CH NORTH AMERICAN EQUITY</t>
  </si>
  <si>
    <t>CH_EE</t>
  </si>
  <si>
    <t>C_EUR</t>
  </si>
  <si>
    <t>DB8813</t>
  </si>
  <si>
    <t>IE0004878967</t>
  </si>
  <si>
    <t>.C_EUR Index</t>
  </si>
  <si>
    <t>MEDCEUI ID Equity</t>
  </si>
  <si>
    <t>BLEND102</t>
  </si>
  <si>
    <t>CH EUROPEAN EQUITY</t>
  </si>
  <si>
    <t>CH_PE</t>
  </si>
  <si>
    <t>C_PAC</t>
  </si>
  <si>
    <t>DB8814</t>
  </si>
  <si>
    <t>IE0004878520</t>
  </si>
  <si>
    <t>.C_PAC Index</t>
  </si>
  <si>
    <t>MEDCPEI ID Equity</t>
  </si>
  <si>
    <t>BLEND39</t>
  </si>
  <si>
    <t>CH PACIFIC EQUITY</t>
  </si>
  <si>
    <t>CH_ITE</t>
  </si>
  <si>
    <t>IT</t>
  </si>
  <si>
    <t>DB8815</t>
  </si>
  <si>
    <t>IE0004905604</t>
  </si>
  <si>
    <t>.IT Index</t>
  </si>
  <si>
    <t>MEDCIEI ID Equity</t>
  </si>
  <si>
    <t>BLEND40</t>
  </si>
  <si>
    <t>CH ITALIAN EQUITY</t>
  </si>
  <si>
    <t>CH_EME</t>
  </si>
  <si>
    <t>C_EM</t>
  </si>
  <si>
    <t>DB8816</t>
  </si>
  <si>
    <t>IE0004878744</t>
  </si>
  <si>
    <t>.C_EM Index</t>
  </si>
  <si>
    <t>MEDCEMI ID Equity</t>
  </si>
  <si>
    <t>BLEND41</t>
  </si>
  <si>
    <t>CH EMERGING MARKETS EQUITY</t>
  </si>
  <si>
    <t>CH_P1</t>
  </si>
  <si>
    <t>P1</t>
  </si>
  <si>
    <t>DB8824</t>
  </si>
  <si>
    <t>IE00B1P83Q26</t>
  </si>
  <si>
    <t>.P1 Index</t>
  </si>
  <si>
    <t>CHLP1PA ID Equity</t>
  </si>
  <si>
    <t>BLEND42</t>
  </si>
  <si>
    <t>CH PROVIDENT 1</t>
  </si>
  <si>
    <t>CH_SOLRET</t>
  </si>
  <si>
    <t>S_R</t>
  </si>
  <si>
    <t>DB2376</t>
  </si>
  <si>
    <t>IE00B13C3B10</t>
  </si>
  <si>
    <t>.S_R Index</t>
  </si>
  <si>
    <t>CHTOTAL ID Equity</t>
  </si>
  <si>
    <t>BLEND107</t>
  </si>
  <si>
    <t>CH SOLIDITY AND RETURN</t>
  </si>
  <si>
    <t>CH_INTI</t>
  </si>
  <si>
    <t>INTI</t>
  </si>
  <si>
    <t>DB5199</t>
  </si>
  <si>
    <t>IE00B60DMK45</t>
  </si>
  <si>
    <t>.INTI Index</t>
  </si>
  <si>
    <t>MEDINAL ID Equity</t>
  </si>
  <si>
    <t>BLEND109</t>
  </si>
  <si>
    <t>CH INTERNATIONAL INCOME</t>
  </si>
  <si>
    <t>CH_INTB</t>
  </si>
  <si>
    <t>INTB</t>
  </si>
  <si>
    <t>DB5200</t>
  </si>
  <si>
    <t>IE00B60CK411</t>
  </si>
  <si>
    <t>.INTB Index</t>
  </si>
  <si>
    <t>MEDCIAL ID Equity</t>
  </si>
  <si>
    <t>BLEND33</t>
  </si>
  <si>
    <t>CH INTERNATIONAL BOND</t>
  </si>
  <si>
    <t>CH_EURB</t>
  </si>
  <si>
    <t>EB</t>
  </si>
  <si>
    <t>DB8818</t>
  </si>
  <si>
    <t>IE0004905935</t>
  </si>
  <si>
    <t>.EB Index</t>
  </si>
  <si>
    <t>MEDCEBI ID Equity</t>
  </si>
  <si>
    <t>BLEND87</t>
  </si>
  <si>
    <t>CH EURO BOND</t>
  </si>
  <si>
    <t>CH_EURI</t>
  </si>
  <si>
    <t>EI</t>
  </si>
  <si>
    <t>DB8820</t>
  </si>
  <si>
    <t>IE0004879379</t>
  </si>
  <si>
    <t>.EI Index</t>
  </si>
  <si>
    <t>MEDCEII ID Equity</t>
  </si>
  <si>
    <t>BLEND112</t>
  </si>
  <si>
    <t>CH EURO INCOME</t>
  </si>
  <si>
    <t>CH_P3</t>
  </si>
  <si>
    <t>P3</t>
  </si>
  <si>
    <t>DB8826</t>
  </si>
  <si>
    <t>IE00B1P83S40</t>
  </si>
  <si>
    <t>.P3 Index</t>
  </si>
  <si>
    <t>CHLPV3P ID Equity</t>
  </si>
  <si>
    <t>BLEND43</t>
  </si>
  <si>
    <t>CH PROVIDENT 3</t>
  </si>
  <si>
    <t>CH_P4</t>
  </si>
  <si>
    <t>P4</t>
  </si>
  <si>
    <t>DB8827</t>
  </si>
  <si>
    <t>IE00B1P83T56</t>
  </si>
  <si>
    <t>.P4 Index</t>
  </si>
  <si>
    <t>CHLPV4P ID Equity</t>
  </si>
  <si>
    <t>BLEND113</t>
  </si>
  <si>
    <t>CH PROVIDENT 4</t>
  </si>
  <si>
    <t>CH_P5</t>
  </si>
  <si>
    <t>P5</t>
  </si>
  <si>
    <t>DB8828</t>
  </si>
  <si>
    <t>IE00B1P83V78</t>
  </si>
  <si>
    <t>.P5 Index</t>
  </si>
  <si>
    <t>CHLPV5P ID Equity</t>
  </si>
  <si>
    <t>BLEND114</t>
  </si>
  <si>
    <t>CH PROVIDENT 5</t>
  </si>
  <si>
    <t>Liquidity</t>
  </si>
  <si>
    <t>CH_LIQUS</t>
  </si>
  <si>
    <t>LIQUS</t>
  </si>
  <si>
    <t>DB3890</t>
  </si>
  <si>
    <t>IE0004622134</t>
  </si>
  <si>
    <t>.LIQUS Index</t>
  </si>
  <si>
    <t>MEDLQ$L ID Equity</t>
  </si>
  <si>
    <t>BLEND108</t>
  </si>
  <si>
    <t>CH LIQUIDITY US DOLLAR</t>
  </si>
  <si>
    <t>CH_LIQEU</t>
  </si>
  <si>
    <t>LIQ</t>
  </si>
  <si>
    <t>DB8819</t>
  </si>
  <si>
    <t>IE0004878637</t>
  </si>
  <si>
    <t>.LIQ Index</t>
  </si>
  <si>
    <t>MEDCLQI ID Equity</t>
  </si>
  <si>
    <t>BLEND111</t>
  </si>
  <si>
    <t>CH LIQUIDITY EURO</t>
  </si>
  <si>
    <t>CH_FLEX</t>
  </si>
  <si>
    <t>FLEX</t>
  </si>
  <si>
    <t>DB2374</t>
  </si>
  <si>
    <t>IE00B13C3881</t>
  </si>
  <si>
    <t>.FLEX Index</t>
  </si>
  <si>
    <t>CHFLEXL ID Equity</t>
  </si>
  <si>
    <t>BLEND117</t>
  </si>
  <si>
    <t>CH FLEXIBLE</t>
  </si>
  <si>
    <t>CH_P2</t>
  </si>
  <si>
    <t>P2</t>
  </si>
  <si>
    <t>DB8825</t>
  </si>
  <si>
    <t>IE00B1P83R33</t>
  </si>
  <si>
    <t>.P2 Index</t>
  </si>
  <si>
    <t>CHLPV2P ID Equity</t>
  </si>
  <si>
    <t>BLEND61</t>
  </si>
  <si>
    <t>CH PROVIDENT 2</t>
  </si>
  <si>
    <t>Gamax</t>
  </si>
  <si>
    <t>GMX_APAC</t>
  </si>
  <si>
    <t>GMXAP</t>
  </si>
  <si>
    <t>LU4133</t>
  </si>
  <si>
    <t>LU0039296719</t>
  </si>
  <si>
    <t>.GMXAP Index</t>
  </si>
  <si>
    <t>GAMMXFI LX Equity</t>
  </si>
  <si>
    <t>BLEND115</t>
  </si>
  <si>
    <t>GAMAX FUNDS ASIA PACIFIC</t>
  </si>
  <si>
    <t>GMX_J</t>
  </si>
  <si>
    <t>GMXJ</t>
  </si>
  <si>
    <t>LU4136</t>
  </si>
  <si>
    <t>LU0073103748</t>
  </si>
  <si>
    <t>.GMXJ Index</t>
  </si>
  <si>
    <t>GAMJNRA LX Equity</t>
  </si>
  <si>
    <t>BLEND116</t>
  </si>
  <si>
    <t>GAMAX FUNDS JUNIOR</t>
  </si>
  <si>
    <t>GMX_MB</t>
  </si>
  <si>
    <t>GMXMB</t>
  </si>
  <si>
    <t>LU4134</t>
  </si>
  <si>
    <t>LU0051667300</t>
  </si>
  <si>
    <t>.GMXMB Index</t>
  </si>
  <si>
    <t>GAMXMBD LX Equity</t>
  </si>
  <si>
    <t>BLEND44</t>
  </si>
  <si>
    <t>GAMAX FUNDS MAXI-BOND</t>
  </si>
  <si>
    <t>MedGestion</t>
  </si>
  <si>
    <t>ES_EUROP</t>
  </si>
  <si>
    <t>EUROP</t>
  </si>
  <si>
    <t>FIBAN021</t>
  </si>
  <si>
    <t>ES0165128002</t>
  </si>
  <si>
    <t>.EUROP Index</t>
  </si>
  <si>
    <t>FIBMDEL SM Equity</t>
  </si>
  <si>
    <t>MG EUROPA</t>
  </si>
  <si>
    <t>100% Euro Stoxx 50 Net Return (SX5T Index)</t>
  </si>
  <si>
    <t>ES_SME</t>
  </si>
  <si>
    <t>SMSE</t>
  </si>
  <si>
    <t>FIBAN022</t>
  </si>
  <si>
    <t>ES0136453000</t>
  </si>
  <si>
    <t>.SMSE Index</t>
  </si>
  <si>
    <t>MEDSMCL SM Equity</t>
  </si>
  <si>
    <t>MG SMALL-MID CAP SPANISH EQUITY</t>
  </si>
  <si>
    <t>25% IBEX SMALL CAP, 75% IBEX MID CAP</t>
  </si>
  <si>
    <t>ES_REST</t>
  </si>
  <si>
    <t>REST</t>
  </si>
  <si>
    <t>FIBAN023</t>
  </si>
  <si>
    <t>ES0161997004</t>
  </si>
  <si>
    <t>.REST Index</t>
  </si>
  <si>
    <t>MEREGLA SM Equity</t>
  </si>
  <si>
    <t>MG REAL ESTATE</t>
  </si>
  <si>
    <t>100% MSCI World Real Estate Net Total Return USD (M1WO0RE Index)</t>
  </si>
  <si>
    <t>ES_FOC</t>
  </si>
  <si>
    <t>FOC</t>
  </si>
  <si>
    <t>FIBAN010</t>
  </si>
  <si>
    <t>ES0138816030</t>
  </si>
  <si>
    <t>.FOC Index</t>
  </si>
  <si>
    <t>FIBFODI SM Equity</t>
  </si>
  <si>
    <t>MG FONDCUENTA</t>
  </si>
  <si>
    <t>100% 6M Euribor (EUR006M Index)</t>
  </si>
  <si>
    <t>ES_ACT</t>
  </si>
  <si>
    <t>ACTIVO</t>
  </si>
  <si>
    <t>FIBAN020</t>
  </si>
  <si>
    <t>ES0165127004</t>
  </si>
  <si>
    <t>.ACTIVO Index</t>
  </si>
  <si>
    <t>FIBACTL SM Equity</t>
  </si>
  <si>
    <t>MG ACTIVO</t>
  </si>
  <si>
    <t>100% JPM EURO CASH 1M</t>
  </si>
  <si>
    <t>ES_REN</t>
  </si>
  <si>
    <t>REN</t>
  </si>
  <si>
    <t>FIBAN019</t>
  </si>
  <si>
    <t>ES0165126006</t>
  </si>
  <si>
    <t>.REN Index</t>
  </si>
  <si>
    <t>FIBRENL SM Equity</t>
  </si>
  <si>
    <t>MG RENTA</t>
  </si>
  <si>
    <t>50% Bloomberg Barclays Euro AGG 1-3 Year Total Return (LE13TREU Index); 50% Bloomberg Barclays Euro AGG 3-5 Year Total Return (LE35TREU Index)</t>
  </si>
  <si>
    <t>ES_EXEL</t>
  </si>
  <si>
    <t>EXEL</t>
  </si>
  <si>
    <t>FIBAN002</t>
  </si>
  <si>
    <t>ES0136452036</t>
  </si>
  <si>
    <t>.EXEL Index</t>
  </si>
  <si>
    <t>FIBECEL SM Equity</t>
  </si>
  <si>
    <t>MG EXCELLENT</t>
  </si>
  <si>
    <t>75% EONIA CAP 7D Index; 25% MSCI WORLD NET TOTAL RETURN EUS INDEX (MSDEWIN Index)</t>
  </si>
  <si>
    <t>ES_CREC</t>
  </si>
  <si>
    <t>CREC</t>
  </si>
  <si>
    <t>FIBAN007</t>
  </si>
  <si>
    <t>ES0137389005</t>
  </si>
  <si>
    <t>.CREC Index</t>
  </si>
  <si>
    <t>FIBCREL SM Equity</t>
  </si>
  <si>
    <t>MG CRECIMIENTO</t>
  </si>
  <si>
    <t>50% STOXX 600 NET RETURN (SXXR Index); 25% Bloomberg Barclays Euro AGG 1-3 Year Total Return (LE13TREU Index); 25% Bloomberg Barclays Euro AGG 3-5 Year Total Return (LE35TREU Index)</t>
  </si>
  <si>
    <t>ES_EM</t>
  </si>
  <si>
    <t>MGEM</t>
  </si>
  <si>
    <t>FIBAN004</t>
  </si>
  <si>
    <t>ES0136467000</t>
  </si>
  <si>
    <t>.MGEM Index</t>
  </si>
  <si>
    <t>FIBLAML SM Equity</t>
  </si>
  <si>
    <t>MG MERCADOS EMERGENTES</t>
  </si>
  <si>
    <t>80% JP Morgan Emerging Markets Bond (JPEICORE Index); 20% MSCI Emerging Market Index (MSDEEEMN Index)</t>
  </si>
  <si>
    <t>ES_COMPR</t>
  </si>
  <si>
    <t>COMPR</t>
  </si>
  <si>
    <t>FIBAN024</t>
  </si>
  <si>
    <t>ES0121092003</t>
  </si>
  <si>
    <t>.COMPR Index</t>
  </si>
  <si>
    <t>COMPRME SM Equity</t>
  </si>
  <si>
    <t>MG COMPROMISO</t>
  </si>
  <si>
    <t>SIF</t>
  </si>
  <si>
    <t>SIF_DIVIN</t>
  </si>
  <si>
    <t>SIFDIIN</t>
  </si>
  <si>
    <t>LU5606</t>
  </si>
  <si>
    <t>LU0795251544</t>
  </si>
  <si>
    <t>.SIF_DIVIN Index</t>
  </si>
  <si>
    <t>MEDDVIN LX Equity</t>
  </si>
  <si>
    <t>MEDIOLANUM SPEC SIF-DIVERSIFIED INCOME</t>
  </si>
  <si>
    <t>SIF_EQINC</t>
  </si>
  <si>
    <t>SIFEQIN</t>
  </si>
  <si>
    <t>LU7554</t>
  </si>
  <si>
    <t>LU0401457964</t>
  </si>
  <si>
    <t>.SIF_EQINC Index</t>
  </si>
  <si>
    <t>MEDEQIN LX Equity</t>
  </si>
  <si>
    <t>BLEND90</t>
  </si>
  <si>
    <t>MEDIOLANUM SPEC SICAV SIF-EQUITY INCOME</t>
  </si>
  <si>
    <t>MilanFundName</t>
  </si>
  <si>
    <t>DBcode</t>
  </si>
  <si>
    <t>shortCode</t>
  </si>
  <si>
    <t>IsPTF</t>
  </si>
  <si>
    <t>ERrank</t>
  </si>
  <si>
    <t>Table</t>
  </si>
  <si>
    <t>CH International Equity LA</t>
  </si>
  <si>
    <t>Challenge Equity Funds</t>
  </si>
  <si>
    <t>CH Provident 1 PA</t>
  </si>
  <si>
    <t>MBB Morgan Stanley Global Selection LA</t>
  </si>
  <si>
    <t>BB Selection</t>
  </si>
  <si>
    <t>MBB Dynamic International Value Opportunity LA</t>
  </si>
  <si>
    <t>Others</t>
  </si>
  <si>
    <t>MBB Equity Power Coupon Collection LA</t>
  </si>
  <si>
    <t>BB Collection</t>
  </si>
  <si>
    <t>CH North American Equity LA</t>
  </si>
  <si>
    <t>MBB US Collection LA</t>
  </si>
  <si>
    <t>CH European Equity LA</t>
  </si>
  <si>
    <t>MBB European Collection LA</t>
  </si>
  <si>
    <t>CH Pacific Equity LA</t>
  </si>
  <si>
    <t>MBB Pacific Collection LA</t>
  </si>
  <si>
    <t>CH Emerging Markets Equity LA</t>
  </si>
  <si>
    <t>MBB Emerging Markets Collection LA</t>
  </si>
  <si>
    <t>CH Germany Equity LA</t>
  </si>
  <si>
    <t>CH Italian Equity LA</t>
  </si>
  <si>
    <t>CH Spain Equity LA</t>
  </si>
  <si>
    <t>CH Energy Equity LA</t>
  </si>
  <si>
    <t>CH Financial Equity LA</t>
  </si>
  <si>
    <t>CH Counter Cyclical Equity LA</t>
  </si>
  <si>
    <t>CH Cyclical Equity LA</t>
  </si>
  <si>
    <t>MBB Infrastructure Opportunity Collection LA</t>
  </si>
  <si>
    <t>CH Technology Equity LA</t>
  </si>
  <si>
    <t>MBB Socially Responsible Collection LA</t>
  </si>
  <si>
    <t>MBB Coupon Strategy Collection LA</t>
  </si>
  <si>
    <t>MBB Invesco Balanced Risk Coupon Selection LA</t>
  </si>
  <si>
    <t>MBB New Opportunities Collection LA</t>
  </si>
  <si>
    <t>MBB European Coupon Strategy Collection LA</t>
  </si>
  <si>
    <t>MBB US Coupon Strategy Collection LA</t>
  </si>
  <si>
    <t>MBB Carmignac Strategic Selection LA</t>
  </si>
  <si>
    <t>MBB Dynamic Collection LA</t>
  </si>
  <si>
    <t>CH Provident 2 PA</t>
  </si>
  <si>
    <t>MBB Equilibrium LA</t>
  </si>
  <si>
    <t>MBB Premium Coupon Collection LA</t>
  </si>
  <si>
    <t>MBB Fidelity Asian Selection LA</t>
  </si>
  <si>
    <t>MBB Emerging Markets Multi Asset Collection LA</t>
  </si>
  <si>
    <t>CH International Bond LA</t>
  </si>
  <si>
    <t>Fixed Income Funds</t>
  </si>
  <si>
    <t>CH International Income LA</t>
  </si>
  <si>
    <t>CH Provident 3 PA</t>
  </si>
  <si>
    <t>MBB Global High Yield LA</t>
  </si>
  <si>
    <t>MBB Convertible Strategy Collection LA</t>
  </si>
  <si>
    <t>MBB Euro Fixed Income LA</t>
  </si>
  <si>
    <t>CH Provident 4 PA</t>
  </si>
  <si>
    <t>CH Euro Bond LA</t>
  </si>
  <si>
    <t>CH Euro Income LA</t>
  </si>
  <si>
    <t>CH Liquidity Euro LA</t>
  </si>
  <si>
    <t>CH Provident 5 PA</t>
  </si>
  <si>
    <t>CH Liquidity US Dollar</t>
  </si>
  <si>
    <t>CH Solidity and Return</t>
  </si>
  <si>
    <t>MBB Financial Income Strategy</t>
  </si>
  <si>
    <t>MBB Long Short Collection</t>
  </si>
  <si>
    <t>Med Innov Thematic Opp LA</t>
  </si>
  <si>
    <t>MBB Global Leaders LA</t>
  </si>
  <si>
    <t>MBB Chinese Road Opportunity LA</t>
  </si>
  <si>
    <t>MBB Emerging Markets Fixed Income LA</t>
  </si>
  <si>
    <t>GAM Asia Pacific LA</t>
  </si>
  <si>
    <t>GAM Junior LA</t>
  </si>
  <si>
    <t>MBB European Small Cap Equity LA</t>
  </si>
  <si>
    <t>GAM Maxi Bond LA</t>
  </si>
  <si>
    <t>MBB Global Impact LA</t>
  </si>
  <si>
    <t>MBB Global Demo Opp LA</t>
  </si>
  <si>
    <t>Fund_Code</t>
  </si>
  <si>
    <t>Fund_Name</t>
  </si>
  <si>
    <t>CLIENT_CODE</t>
  </si>
  <si>
    <t>Definition</t>
  </si>
  <si>
    <t>HasHComp</t>
  </si>
  <si>
    <t>INFRASTRUCTURE OPPORTUNITY COLLECTION</t>
  </si>
  <si>
    <t>CONVERTIBLE STRATEGY COLLECTION</t>
  </si>
  <si>
    <t>MEDIOLANUM CARMIGNAC STRATEGIC SELECTION</t>
  </si>
  <si>
    <t>MEDIOLANUM INVESCO BALANCED RISK COUPON SELECTION</t>
  </si>
  <si>
    <t>DB2327</t>
  </si>
  <si>
    <t>MODERATE FUND</t>
  </si>
  <si>
    <t>BLEND75</t>
  </si>
  <si>
    <t>DB2328</t>
  </si>
  <si>
    <t>BALANCED FUND</t>
  </si>
  <si>
    <t>BLEND76</t>
  </si>
  <si>
    <t>DB2329</t>
  </si>
  <si>
    <t>DYNAMIC FUND</t>
  </si>
  <si>
    <t>BLEND58</t>
  </si>
  <si>
    <t>DB2330</t>
  </si>
  <si>
    <t>AGGRESSIVE PLUS FUND</t>
  </si>
  <si>
    <t>BLEND15</t>
  </si>
  <si>
    <t>DB2331</t>
  </si>
  <si>
    <t>AGGRESSIVE FUND</t>
  </si>
  <si>
    <t>DB2332</t>
  </si>
  <si>
    <t>ACTIVE 10 FUND</t>
  </si>
  <si>
    <t>BLEND77</t>
  </si>
  <si>
    <t>DB2333</t>
  </si>
  <si>
    <t>ACTIVE 40 FUND</t>
  </si>
  <si>
    <t>BLEND78</t>
  </si>
  <si>
    <t>DB2334</t>
  </si>
  <si>
    <t>ACTIVE 80 FUND</t>
  </si>
  <si>
    <t>BLEND79</t>
  </si>
  <si>
    <t>DB2335</t>
  </si>
  <si>
    <t>ACTIVE 100 FUND</t>
  </si>
  <si>
    <t>BLEND16</t>
  </si>
  <si>
    <t>NEW OPPORTUNITIES COLLECTION</t>
  </si>
  <si>
    <t>US COLLECTION</t>
  </si>
  <si>
    <t>GLOBAL HIGH YIELD</t>
  </si>
  <si>
    <t>PACIFIC COLLECTION</t>
  </si>
  <si>
    <t>EUROPEAN COLLECTION</t>
  </si>
  <si>
    <t>EMERGING MARKETS COLLECTION</t>
  </si>
  <si>
    <t>GLOBAL TECH COLLECTION</t>
  </si>
  <si>
    <t>Challenge Counter Cyclical</t>
  </si>
  <si>
    <t>CHALLENGE TECHNOLOGY</t>
  </si>
  <si>
    <t>CHALLENGE FINANCIAL</t>
  </si>
  <si>
    <t>CHALLENGE CYCLICAL</t>
  </si>
  <si>
    <t>CHALLENGE ENERGY EQUITY FUND</t>
  </si>
  <si>
    <t>CHALLENGE GERMAN EQUITY</t>
  </si>
  <si>
    <t>DB41330</t>
  </si>
  <si>
    <t>GAMAX Funds Maxi-Fonds Asien Intl</t>
  </si>
  <si>
    <t>DYNAMIC COLLECTION</t>
  </si>
  <si>
    <t>EQUITY POWER COUPON COLLECTION</t>
  </si>
  <si>
    <t>EURO FIXED INCOME</t>
  </si>
  <si>
    <t>CHALLENGE SPAIN EQUITY FUND</t>
  </si>
  <si>
    <t>CHALLENGE INTERNATIONAL EQUITY</t>
  </si>
  <si>
    <t>MEDIOLANUM BLACKROCK GLOBAL SELECTION</t>
  </si>
  <si>
    <t>BLEND7</t>
  </si>
  <si>
    <t>MEDIOLANUM JP MORGAN GLOBAL SELECTION</t>
  </si>
  <si>
    <t>MEDIOLANUM MORGAN STANLEY GLOBAL SELECTI</t>
  </si>
  <si>
    <t>PREMIUM COUPON COLLECTION</t>
  </si>
  <si>
    <t>CHALLENGE INTERNAT. BOND FUND</t>
  </si>
  <si>
    <t>MEDIO FRANKLIN TEMPELTON EMER MKTS SLTN</t>
  </si>
  <si>
    <t>MEDIO PIMCO INFLATION STRAT SLTN</t>
  </si>
  <si>
    <t>MEDIO DWS MEGATREND SLTN</t>
  </si>
  <si>
    <t>MEDIO COUPON STRATEGY COLLECTION</t>
  </si>
  <si>
    <t>SOCIALLY RESPONSIBLE COLLECTION</t>
  </si>
  <si>
    <t>FINANCIAL INCOME STRATEGY</t>
  </si>
  <si>
    <t>EQUILIBRIUM</t>
  </si>
  <si>
    <t>FIDELITY ASIAN COUPON SELECTION</t>
  </si>
  <si>
    <t>EUROPEAN COUPON STRATEGY COLLECTION</t>
  </si>
  <si>
    <t>US COUPON STRATEGY COLLECTION</t>
  </si>
  <si>
    <t>DYNAMIC INTERNATIONAL VALUE OPPORTUNITY</t>
  </si>
  <si>
    <t>CHALLENGE NORTH AMERICAN EQUITY</t>
  </si>
  <si>
    <t>CHALLENGE EUROPEAN EQUITY</t>
  </si>
  <si>
    <t>CHALLENGE PACIFIC EQUITY FUND</t>
  </si>
  <si>
    <t>CHALLENGE ITALIAN EQUITY FUND</t>
  </si>
  <si>
    <t>5% ICE BofAML Euro Treasury Bill TR in EUR 95% Comit Globale TR in EUR</t>
  </si>
  <si>
    <t>CHALLENGE EMERG MARKETS EQUITY</t>
  </si>
  <si>
    <t>CHALLENGE EURO BOND FUND</t>
  </si>
  <si>
    <t>CHALLENGE PROVIDENT 1 FUND</t>
  </si>
  <si>
    <t>CHALLENGE PROVIDENT 2 FUND</t>
  </si>
  <si>
    <t>CHALLENGE PROVIDENT 3 FUND</t>
  </si>
  <si>
    <t>BlendCode</t>
  </si>
  <si>
    <t>blendDef</t>
  </si>
  <si>
    <t>100% 3 month Euribor + 4%   - [N/A]</t>
  </si>
  <si>
    <t>50% MSCI ACWI Net Total Return EUR Index - [NDEEWNR], 40% Bloomberg Barclays Global-Aggregate 500 Total Return Index Hedged EUR (H) -[LGA5TREH], 5% Bloomberg Barclays Global High Yield Total Return Index Value Hedged EUR (H) - [LG30TREH],  5% ICE BofAML Euro Treasury Bill Index - [EGB0]</t>
  </si>
  <si>
    <t>100% +210bps/year - [N/A]</t>
  </si>
  <si>
    <t>100% Bloomberg Barclays EuroAgg 1-3y TR - [LE13TREU]</t>
  </si>
  <si>
    <t>100% Bloomberg Barclays Euro-Aggregate Treasury 1-3y TR - [LET1TREU]</t>
  </si>
  <si>
    <t>100% Bloomberg Barclays Euro-Aggregate Treasury TR - [LEATTREU]</t>
  </si>
  <si>
    <t>100% Bloomberg Barclays Global 1-3 years TR - [LGY3TREU]</t>
  </si>
  <si>
    <t>100% Bloomberg Barclays Global Aggregate 500 TR index - [LGA5TREU]</t>
  </si>
  <si>
    <t>100% Cap Weighted MSCI WORLD IND, MSCI WORLD MAT, MSCI WORLD REAL EST, MSCI WORLD CONSUMER DISCRET Net TR in EUR - [N/A]</t>
  </si>
  <si>
    <t>100% Cap Weighted MSCI WORLD INFORMATION TECHNOLOGY (NDWUIT) AND MSCI WORLD COMMUNICATION SERVICES (NU721033) Net TR in EUR - [N/A]</t>
  </si>
  <si>
    <t>100% Cap Weighted MSCI WRLD HEALTH CARE, WRLD CONSUMER STAPLES, WRLD UTILITIES Net TR in EUR - [N/A]</t>
  </si>
  <si>
    <t>100% ICE BofAML 3-6 Month US Treasury Bill Index in EUR - [G0B2]</t>
  </si>
  <si>
    <t>100% ICE BofAML Euro Treasury Bill TR in EUR - [EGB0]</t>
  </si>
  <si>
    <t>100% ICE BofAML Global High Yield Constrained TR in EUR - [HW0C]</t>
  </si>
  <si>
    <t>100% JP Morgan EMBI Global Diversified TR in EUR - [JPGCCOMP]</t>
  </si>
  <si>
    <t>100% JP Morgan GBI EMU - 1-5 Years TR in EUR - [JNEU1R5]</t>
  </si>
  <si>
    <t>100% MSCI AC Asia Pacific Net TR in EUR - [MAAP]</t>
  </si>
  <si>
    <t>100% MSCI ACWI Net TR in EUR - [MSDEWIN]</t>
  </si>
  <si>
    <t>100% MSCI ACWI Net TR in EUR - [NDEEWNR]</t>
  </si>
  <si>
    <t>90% MSCI ACWI Net TR in EUR - [NDEEWNR], 10% ICE BofAML Euro Treasury Bill TR in EUR - [EGB0]</t>
  </si>
  <si>
    <t>50% MSCI World Value Net TR in EUR - [M1WO000V] + 50% MSCI World Net TR in EUR - [MSDEWIN]</t>
  </si>
  <si>
    <t>100% MSCI China 10/40 Net TR in EUR - [MN40CNE]</t>
  </si>
  <si>
    <t>100% MSCI Emerging Markets Net TR in EUR - [MSDEEEMN]</t>
  </si>
  <si>
    <t>100% MSCI Europe Net TR in EUR - [MSDEE15N]</t>
  </si>
  <si>
    <t>100% MSCI Europe Small Cap Net TR in EUR - [M7EUSC]</t>
  </si>
  <si>
    <t>100% MSCI GERMANY Net TR in EUR - [MSDEGRN]</t>
  </si>
  <si>
    <t>100% MSCI IMI Italy Net TR in EUR (BBG price ticker: NTR TBC) - [MXITIM]</t>
  </si>
  <si>
    <t>100% MSCI SPAIN Net TR in EUR - [MSDESPN]</t>
  </si>
  <si>
    <t>100% MSCI US Net TR in EUR - [NDDUUS]</t>
  </si>
  <si>
    <t>100% MSCI WORLD ENERGY 10/40 Net TR in EUR - [MN40WENE]</t>
  </si>
  <si>
    <t>100% MSCI WORLD FINANCIALS Net TR in EUR - [NDWUFNCL]</t>
  </si>
  <si>
    <t>100% MSCI WORLD Net TR in EUR - [MSDEWIN]</t>
  </si>
  <si>
    <t>100% S&amp;P Global Infrastructure Net TR in EUR - [SPGTINNT]</t>
  </si>
  <si>
    <t>60% ICE BofAML Euro Broad Market TR in EUR - [EMU0], 25% MSCI ACWI Net TR in EUR - [NDEEWNR], 15% ICE BofAML Global High Yield Hedged TR in EUR (H) - [HW00]</t>
  </si>
  <si>
    <t>35% MSCI Europe Net TR in EUR - [MSDEE15N], 45% MSCI ACWI Ex Europe Net TR in EUR - [M7WDE], 15% ICE BofAML Euro Broad Market TR in EUR - [EMU0], 5% ICE BofAML Euro Treasury Bill TR in EUR - [EGB0]</t>
  </si>
  <si>
    <t>40% MSCI ACWI Net TR in EUR - [NDEEWNR], 35% ICE BofAML Euro Broad Market TR in EUR - [EMU0], 15% ICE BofAML Global High Yield Hedged TR in EUR (H) - [HW00], 10% MSCI World High Dividend Net TR in EUR - [M1WDHDVD]</t>
  </si>
  <si>
    <t>50% JP Morgan GBI Global HEDGED in EUR (H) - [NA], 50% JP Morgan GBI Global in EUR - [JPEIGGEU]</t>
  </si>
  <si>
    <t>50% MSCI AC Asia Pacific ex-Japan Net TR in EUR - [MSDEAPFN], 25% ICE BofAML Asian Dollar High Yield Corporate Constrained - [ACCY], 25% ICE BofAML Asian Dollar Investment Grade - [ADIG]</t>
  </si>
  <si>
    <t>50% MSCI ACWI Net TR in EUR - [NDEEWNR], 25% ICE BofAML US Corporate &amp; Government Local (H) - [B0A0], 20% ICE BofAML All Maturity Euro Broad Market in EUR - [EMUJ], 5% ICE BofAML Euro Treasury Bill TR in EUR - [EGB0]</t>
  </si>
  <si>
    <t>50% MSCI ACWI Net TR in EUR - [NDEEWNR], 50% ICE BofAML Euro Broad Market TR in EUR - [EMU0]</t>
  </si>
  <si>
    <t>50% MSCI Emerging Markets Net TR in EUR - [MSDEEEMN], 50% JP Morgan EMBI Global in EUR - [JPEGUECP]</t>
  </si>
  <si>
    <t>40% MSCI Europe Net TR in EUR - [MSDEE15N], 10% MSCI Europe High Dividend Net TR in EUR - [M1EUHDVD], 35% ICE BofAML Euro Broad Market TR in EUR - [EMU0], 15% ICE BofAML Euro High Yield Constrained TR in EUR - [HEC0]</t>
  </si>
  <si>
    <t>40% MSCI US Net TR in EUR - [NDDUUS], 10% MSCI US High Dividend Net TR in EUR - [M1CXNNA], 35% ICE BofAML US Broad Market TR in EUR - [US00], 15% ICE BofAML US Cash Pay High Yield Constrained TR in EUR - [JUC0]</t>
  </si>
  <si>
    <t>50% MSCI WORLD ex EMU Net TR in EUR - [MSDEWEMN], 35% JP Morgan GBI Global HEDGED in EUR (H) - [NA], 15% JP Morgan GBI Global in EUR - [JPEIGGEU]</t>
  </si>
  <si>
    <t>73% MSCI WORLD Net TR in EUR - [MSDEWIN], 27% MSCI WORLD Net TR in EUR (H) - [MXWOHEUR]</t>
  </si>
  <si>
    <t>70% ICE BofAML Global Fixed Income Market Hedged TR in EUR (H) - [GFIM], 15% ICE BofAML Global High Yield Hedged TR in EUR (H) - [HW00], 15% MSCI WORLD Net TR in EUR - [MSDEWIN]</t>
  </si>
  <si>
    <t>82.5% MSCI ACWI Net TR in EUR - [NDEEWNR], 17.5% ICE BofAML Euro Broad Market TR in EUR - [EMU0]</t>
  </si>
  <si>
    <t>80% ICE BofAML 1-3 Year Italy Government Index - [G1I0], 20% ICE BofAML Italy Government Index - [G0I0]</t>
  </si>
  <si>
    <t>60% ICE BofAML Euro Financial Index - [EB00], 15% MSCI WORLD FINANCIALS Net TR LOCAL (H) - [NDWLFNCL], 25% BofAML CoCo index (H) - [COCO]</t>
  </si>
  <si>
    <t>95% Refinitive Global Focus Convertible TR in EUR - [UICBFOCU], 5% ICE BofAML Euro Treasury Bill TR in EUR - [EGB0]</t>
  </si>
  <si>
    <t>BLEND1</t>
  </si>
  <si>
    <t>60% JPM GBI - ALL MATURITIES TR HEDGED in EUR, 40% ICE BofAML Euro Treasury Bill TR in EUR</t>
  </si>
  <si>
    <t>BLEND10</t>
  </si>
  <si>
    <t>95% MSCI ACWI NR HEDGED TO EUR, 5% ICE BofAML Euro Treasury Bill TR in EUR</t>
  </si>
  <si>
    <t>BLEND100</t>
  </si>
  <si>
    <t>50% ICE BofAML Global Fixed Income Markets TR HEDGED in EUR, 50% MSCI ACWI NR in EUR</t>
  </si>
  <si>
    <t>BLEND101</t>
  </si>
  <si>
    <t>80% MSCI WORLD TR Net in EUR, 20% ICE BofAML Euro Treasury Bill TR in EUR</t>
  </si>
  <si>
    <t>BLEND105</t>
  </si>
  <si>
    <t>100% ICE BofAML Euro Treasury Bill TR in EUR</t>
  </si>
  <si>
    <t>BLEND11</t>
  </si>
  <si>
    <t>95% TR Global Focus Convertible TR HEDGED in EUR, 5% ICE BofAML Euro Treasury Bill TR in EUR</t>
  </si>
  <si>
    <t>BLEND118</t>
  </si>
  <si>
    <t>100% 3m Euribor + 150</t>
  </si>
  <si>
    <t>BLEND119</t>
  </si>
  <si>
    <t>100% 3m Euribor + 250</t>
  </si>
  <si>
    <t>BLEND12</t>
  </si>
  <si>
    <t>95% S&amp;P GLOBAL INFRASTRUCTURE NR in EUR, 5% ICE BofAML Euro Treasury Bill TR in EUR</t>
  </si>
  <si>
    <t>BLEND120</t>
  </si>
  <si>
    <t>100% 3m Euribor</t>
  </si>
  <si>
    <t>80% MSCI ACWI NR in EUR, 20% ICE BofAML Euro Treasury Bill TR in EUR</t>
  </si>
  <si>
    <t>85% MSCI WORLD TR Net in EUR, 15% ICE BofAML Euro Treasury Bill TR in EUR</t>
  </si>
  <si>
    <t>BLEND2</t>
  </si>
  <si>
    <t>100% Market Cap Weighted Blend MSCI World IT NR (NDWUIT Index) and MSCI World Comm.Serv. NR (NU721033 Index)</t>
  </si>
  <si>
    <t>BLEND3</t>
  </si>
  <si>
    <t>85% MSCI ACWI NR in EUR, 15% ICE BofAML Euro Treasury Bill TR in EUR</t>
  </si>
  <si>
    <t>75% ICE BofAML Global Fixed Income Markets TR HEDGED in EUR, 25% MSCI ACWI NR HEDGED TO EUR</t>
  </si>
  <si>
    <t>95% MSCI ACWI NR in EUR, 5% ICE BofAML Euro Treasury Bill TR in EUR</t>
  </si>
  <si>
    <t>BLEND4</t>
  </si>
  <si>
    <t>50% JPM GBI ex-EMU 1-3 EUR TR HEDGED in EUR, 50% JPM GBI IG EMU 1-3 years TR in EUR</t>
  </si>
  <si>
    <t>BLEND45</t>
  </si>
  <si>
    <t>53% MSCI WORLD TR Net in EUR, 40% JPM GBI - ALL MATURITIES TR HEDGED in EUR, 7% ICE BofAML 3-6 Month US Treasury Bill TR in EUR</t>
  </si>
  <si>
    <t>BLEND46</t>
  </si>
  <si>
    <t>74% MSCI WORLD TR Net in EUR, 15% JPM GBI - ALL MATURITIES TR HEDGED in EUR, 11% ICE BofAML 3-6 Month US Treasury Bill TR in EUR</t>
  </si>
  <si>
    <t>BLEND47</t>
  </si>
  <si>
    <t>79% MSCI WORLD TR Net in EUR, 15% JPM GBI - ALL MATURITIES TR HEDGED in EUR, 6% ICE BofAML Euro Treasury Bill TR in EUR</t>
  </si>
  <si>
    <t>BLEND48</t>
  </si>
  <si>
    <t>52% MSCI WORLD TR Net in EUR, 40% JPM GBI - ALL MATURITIES TR HEDGED in EUR, 8% ICE BofAML Euro Treasury Bill TR in EUR</t>
  </si>
  <si>
    <t>BLEND49</t>
  </si>
  <si>
    <t>80% JPM GBI - ALL MATURITIES TR HEDGED in EUR, 15% MSCI WORLD TR Net in EUR, 5% ICE BofAML Euro Treasury Bill TR in EUR</t>
  </si>
  <si>
    <t>BLEND5</t>
  </si>
  <si>
    <t>80% JPM GBI IG EMU 1-3 years TR in EUR, 20% ICE BofAML Euro Treasury Bill TR in EUR</t>
  </si>
  <si>
    <t>BLEND50</t>
  </si>
  <si>
    <t>50% MSCI WORLD TR Net in EUR, 45% JPM GBI IG EMU 1-3 years TR in EUR, 5% JPM 1m EUR Cash index</t>
  </si>
  <si>
    <t>BLEND51</t>
  </si>
  <si>
    <t>70% ICE BofAML Global Fixed Income Markets TR HEDGED in EUR, 25% MSCI WORLD TR Net in EUR, 5% ICE BofAML Euro Treasury Bill TR in EUR</t>
  </si>
  <si>
    <t>BLEND53</t>
  </si>
  <si>
    <t>50% ICE BofAML Euro Treasury Bill TR in EUR, 50% MSCI WORLD TR Net in EUR</t>
  </si>
  <si>
    <t>BLEND54</t>
  </si>
  <si>
    <t>68% MSCI WORLD HEDGED TO EUR, 25% ICE BofAML Contingent Capital TR in EUR, 7% ICE BofAML Euro Treasury Bill TR in EUR</t>
  </si>
  <si>
    <t>BLEND55</t>
  </si>
  <si>
    <t>55% MSCI WORLD HEDGED TO EUR, 30% ICE BofAML Global Fixed Income Markets TR HEDGED in EUR, 15% ICE BofAML Euro Treasury Bill TR in EUR</t>
  </si>
  <si>
    <t>BLEND56</t>
  </si>
  <si>
    <t>60% MSCI EUROPE NR in EUR, 15% JPM EMBI Global Diversified TR in EUR, 15% ICE BofAML All Maturity Euro Broad Market TR in EUR, 10% ICE BofAML Euro Treasury Bill TR in EUR</t>
  </si>
  <si>
    <t>65% MSCI WORLD TR Net in EUR, 25% JPM GBI - ALL MATURITIES TR HEDGED in EUR, 10% ICE BofAML Euro Treasury Bill TR in EUR</t>
  </si>
  <si>
    <t>BLEND6</t>
  </si>
  <si>
    <t>85% MSCI EUROPE VALUE NR in EUR, 15% ICE BofAML Euro Treasury Bill TR in EUR</t>
  </si>
  <si>
    <t>BLEND62</t>
  </si>
  <si>
    <t>40% JPM GBI - ALL MATURITIES TR HEDGED in EUR, 34% MSCI WORLD TR Net in EUR, 16% ICE BofAML Euro Treasury Bill TR in EUR, 10% ICE BofAML 3-6 Month US Treasury Bill TR in EUR</t>
  </si>
  <si>
    <t>BLEND63</t>
  </si>
  <si>
    <t>50% JPM GBI IG EMU 1-3 years TR in EUR, 30% MSCI WORLD TR Net in EUR, 15% JPM GBI - ALL MATURITIES TR HEDGED in EUR, 5% JPM 1m EUR Cash index</t>
  </si>
  <si>
    <t>BLEND64</t>
  </si>
  <si>
    <t>52% MSCI ACWI NR in LOC, 25% ICE BofAML Global Fixed Income Markets TR in EUR, 18% ICE BofAML Euro Treasury Bill TR in EUR, 5% ICE BofAML Global Fixed Income Markets TR HEDGED in EUR</t>
  </si>
  <si>
    <t>BLEND65</t>
  </si>
  <si>
    <t>35% ICE BofAML Global Fixed Income Markets TR HEDGED in EUR, 30% ICE BofAML Global Fixed Income Markets TR in EUR, 25% MSCI ACWI NR in LOC, 10% ICE BofAML Euro Treasury Bill TR in EUR</t>
  </si>
  <si>
    <t>BLEND66</t>
  </si>
  <si>
    <t>40% ICE BofAML Global Fixed Income Markets TR HEDGED in EUR, 30% ICE BofAML Global Fixed Income Markets TR in EUR, 20% ICE BofAML Euro Treasury Bill TR in EUR, 10% MSCI ACWI NR in LOC</t>
  </si>
  <si>
    <t>BLEND67</t>
  </si>
  <si>
    <t>60% MSCI ACWI NR HEDGED TO EUR, 20% ICE BofAML Global Fixed Income Markets TR HEDGED in EUR, 10% JPM EMBI Global Diversified TR in USD, 10% ICE BofAML Global High Yield TR HEDGED in EUR</t>
  </si>
  <si>
    <t>BLEND68</t>
  </si>
  <si>
    <t>BLEND69</t>
  </si>
  <si>
    <t>40% JPM GBI EMU - ALL MATURITIES TR in EUR, 30% MSCI ACWI NR HEDGED TO EUR, 20% ICE BofAML Euro Treasury Bill TR in EUR, 10% ICE BofAML Global Fixed Income Markets TR HEDGED in EUR</t>
  </si>
  <si>
    <t>BLEND70</t>
  </si>
  <si>
    <t>35% MSCI ACWI NR in EUR, 30% ICE BofAML US Corporate &amp; Government TR Local, 25% ICE BofAML All Maturity Euro Broad Market TR in EUR, 10% ICE BofAML Euro Treasury Bill TR in EUR</t>
  </si>
  <si>
    <t>BLEND71</t>
  </si>
  <si>
    <t>42% MSCI WORLD HEDGED TO EUR, 25% ICE BofAML Global Fixed Income Markets TR HEDGED in EUR, 20% JPM EMU - 3+ Years TR in EUR, 13% ICE BofAML Euro Treasury Bill TR in EUR</t>
  </si>
  <si>
    <t>BLEND72</t>
  </si>
  <si>
    <t>45% MSCI WORLD TR Net in EUR, 30% ICE BofAML Global Fixed Income Markets TR HEDGED in EUR, 15% ICE BofAML Global High Yield TR HEDGED in EUR, 10% ICE BofAML Euro Treasury Bill TR in EUR</t>
  </si>
  <si>
    <t>BLEND73</t>
  </si>
  <si>
    <t>45% MSCI WORLD HEDGED TO EUR, 30% ICE BofAML US Cash Pay High Yield Constrained TR HEDGED in EUR, 15% JPM GBI - ALL MATURITIES TR in EUR, 10% ICE BofAML Euro Treasury Bill TR in EUR</t>
  </si>
  <si>
    <t>41% JPM GBI - ALL MATURITIES TR HEDGED in EUR, 27% JPM GBI IG EMU 1-3 years TR in EUR, 27% MSCI WORLD TR Net in EUR, 5% ICE BofAML Euro Treasury Bill TR in EUR</t>
  </si>
  <si>
    <t>45% MSCI WORLD TR Net in EUR, 30% JPM GBI - ALL MATURITIES TR HEDGED in EUR, 15% JPM GBI IG EMU 1-3 years TR in EUR, 10% ICE BofAML Euro Treasury Bill TR in EUR</t>
  </si>
  <si>
    <t>50% JPM GBI - ALL MATURITIES TR in EUR, 40% JPM GBI IG EMU 1-3 years TR in EUR, 5% ICE BofAML Euro Treasury Bill TR in EUR, 5% MSCI WORLD TR Net in EUR</t>
  </si>
  <si>
    <t>35% JPM GBI - ALL MATURITIES TR in EUR, 30% JPM GBI IG EMU 1-3 years TR in EUR, 30% MSCI WORLD TR Net in EUR, 5% ICE BofAML Euro Treasury Bill TR in EUR</t>
  </si>
  <si>
    <t>60% MSCI WORLD TR Net in EUR, 15% JPM GBI IG EMU 1-3 years TR in EUR, 15% JPM GBI - ALL MATURITIES TR in EUR, 10% ICE BofAML Euro Treasury Bill TR in EUR</t>
  </si>
  <si>
    <t>BLEND8</t>
  </si>
  <si>
    <t>60% MSCI ACWI NR in LOC, 40% ICE BofAML Global Fixed Income Markets TR HEDGED in EUR</t>
  </si>
  <si>
    <t>BLEND88</t>
  </si>
  <si>
    <t>BLEND89</t>
  </si>
  <si>
    <t>84% MSCI ACWI NR in EUR, 16% ICE BofAML Euro Treasury Bill TR in EUR</t>
  </si>
  <si>
    <t>BLEND9</t>
  </si>
  <si>
    <t>100% ICE BofAML Global High Yield Constrained TR HEDGED in EUR</t>
  </si>
  <si>
    <t>BLEND91</t>
  </si>
  <si>
    <t>90% MSCI ACWI NR in EUR, 10% ICE BofAML Euro Treasury Bill TR in EUR</t>
  </si>
  <si>
    <t>BLEND92</t>
  </si>
  <si>
    <t>90% MSCI ACWI NR HEDGED TO EUR, 10% ICE BofAML Euro Treasury Bill TR in EUR</t>
  </si>
  <si>
    <t>BLEND93</t>
  </si>
  <si>
    <t>BLEND94</t>
  </si>
  <si>
    <t>BLEND95</t>
  </si>
  <si>
    <t>COCO</t>
  </si>
  <si>
    <t>100% ICE BofAML Contingent Capital TR in EUR</t>
  </si>
  <si>
    <t>DE.R</t>
  </si>
  <si>
    <t>100% MSCI GERMANY NR in EUR</t>
  </si>
  <si>
    <t>ECB0103</t>
  </si>
  <si>
    <t>100% JPM Euro Credit Index 1-3 years</t>
  </si>
  <si>
    <t>EG00</t>
  </si>
  <si>
    <t>100% ICE BofAML Euro Government Index Total Return in EUR</t>
  </si>
  <si>
    <t>EGB0</t>
  </si>
  <si>
    <t>EMBIGD</t>
  </si>
  <si>
    <t>100% JPM EMBI Global Diversified TR in EUR</t>
  </si>
  <si>
    <t>EMGL.R</t>
  </si>
  <si>
    <t>100% MSCI EMERGING MARKETS NR in EUR</t>
  </si>
  <si>
    <t>EMUE.R</t>
  </si>
  <si>
    <t>100% MSCI EMU NR IN EUR</t>
  </si>
  <si>
    <t>ES.R</t>
  </si>
  <si>
    <t>100% MSCI SPAIN NR in EUR</t>
  </si>
  <si>
    <t>EURIBOR3M</t>
  </si>
  <si>
    <t>EURIBOR3M150</t>
  </si>
  <si>
    <t>EURIBOR3M210</t>
  </si>
  <si>
    <t>100% 3m Euribor + 210</t>
  </si>
  <si>
    <t>EURIBOR3M250</t>
  </si>
  <si>
    <t>EURIBOR3M400</t>
  </si>
  <si>
    <t>100% 3m Euribor + 400</t>
  </si>
  <si>
    <t>EURO.R</t>
  </si>
  <si>
    <t>100% MSCI EUROPE NR in EUR</t>
  </si>
  <si>
    <t>EURO.RV</t>
  </si>
  <si>
    <t>100% MSCI EUROPE VALUE NR in EUR</t>
  </si>
  <si>
    <t>G0B2</t>
  </si>
  <si>
    <t>100% ICE BofAML 3-6 Month US Treasury Bill TR in EUR</t>
  </si>
  <si>
    <t>G0BC</t>
  </si>
  <si>
    <t>100% ICE BofAML Global Corporate Index Total Return in EUR</t>
  </si>
  <si>
    <t>GABI</t>
  </si>
  <si>
    <t>100% JPM GABI Total Return in EUR</t>
  </si>
  <si>
    <t>GFIM</t>
  </si>
  <si>
    <t>100% ICE BofAML Global Fixed Income Markets TR HEDGED in EUR</t>
  </si>
  <si>
    <t>HW00</t>
  </si>
  <si>
    <t>100% ICE BofAML Global High Yield TR in EUR</t>
  </si>
  <si>
    <t>HW0C</t>
  </si>
  <si>
    <t>100% ICE BofAML Global High Yield Constrained TR in EUR</t>
  </si>
  <si>
    <t>IT.R</t>
  </si>
  <si>
    <t>100% MSCI ITALY NR in EUR</t>
  </si>
  <si>
    <t>JPEMT13</t>
  </si>
  <si>
    <t>100% JPM GBI IG EMU 1-3 years TR in EUR</t>
  </si>
  <si>
    <t>JPEMT15</t>
  </si>
  <si>
    <t>100% JPM EMU - 1-5 Years TR in EUR</t>
  </si>
  <si>
    <t>JPEMUIGT13</t>
  </si>
  <si>
    <t>JPEMUIGTALL</t>
  </si>
  <si>
    <t>100% JPM EMU IG - ALL MATURITIES TR in EUR</t>
  </si>
  <si>
    <t>JPGLALL_XEMU</t>
  </si>
  <si>
    <t>100% JPM GBI - ALL MATURITIES EX EMU TR in EUR</t>
  </si>
  <si>
    <t>JPGLALL_XEMU13</t>
  </si>
  <si>
    <t>100% JPM GBI ex-EMU 1-3 EUR TR in EUR</t>
  </si>
  <si>
    <t>JPGLTALL</t>
  </si>
  <si>
    <t>100% JPM GBI - ALL MATURITIES TR HEDGED in EUR</t>
  </si>
  <si>
    <t>JUC0</t>
  </si>
  <si>
    <t>100% ICE BofAML US Cash Pay High Yield Constrained TR in EUR</t>
  </si>
  <si>
    <t>MSCICUST2</t>
  </si>
  <si>
    <t>100% Market Cap Weighted Blend from MSCI Sectors WRLD HEALTH CARE WRLD CONSUMER STAPLES WRLD UTILITIES WRLD TELECOM SVC NR in EUR</t>
  </si>
  <si>
    <t>MSCICUST3</t>
  </si>
  <si>
    <t>100% Market Cap Weighted Blend from MSCI Sectors WRLD INDUSTRIALS WRLD CONSUMER DISCR NR in EUR</t>
  </si>
  <si>
    <t>PACI.R</t>
  </si>
  <si>
    <t>100% MSCI PACIFIC NR in EUR</t>
  </si>
  <si>
    <t>R002.R</t>
  </si>
  <si>
    <t>100% MSCI WORLD ex EMU NR in EUR</t>
  </si>
  <si>
    <t>R017.R</t>
  </si>
  <si>
    <t>100% MSCI AC ASIA PACIFIC NR in EUR</t>
  </si>
  <si>
    <t>RU1000</t>
  </si>
  <si>
    <t>100% Russell 1000 NR in EUR</t>
  </si>
  <si>
    <t>WRLD.R</t>
  </si>
  <si>
    <t>100% MSCI WORLD TR Net in EUR</t>
  </si>
  <si>
    <t>WRLD_10.R</t>
  </si>
  <si>
    <t>100% MSCI WORLD ENERGY NR in EUR</t>
  </si>
  <si>
    <t>WRLD_40.R</t>
  </si>
  <si>
    <t>100% MSCI WORLD FINANCIALS NR in EUR</t>
  </si>
  <si>
    <t>WRLD_45.R</t>
  </si>
  <si>
    <t>100% MSCI WORLD INFORMATION TECHNOLOGY NR in EUR</t>
  </si>
  <si>
    <t>SecurityType</t>
  </si>
  <si>
    <t>Instrument</t>
  </si>
  <si>
    <t>SubAC</t>
  </si>
  <si>
    <t>Issuer</t>
  </si>
  <si>
    <t>IsDerivative</t>
  </si>
  <si>
    <t>UseDAdjW</t>
  </si>
  <si>
    <t>ABS</t>
  </si>
  <si>
    <t>Bond</t>
  </si>
  <si>
    <t>FixedIncome</t>
  </si>
  <si>
    <t>Corporate</t>
  </si>
  <si>
    <t>Agency CMOs</t>
  </si>
  <si>
    <t>Bond Futures</t>
  </si>
  <si>
    <t>Futures</t>
  </si>
  <si>
    <t>Exchange</t>
  </si>
  <si>
    <t>Cash</t>
  </si>
  <si>
    <t>CashFX</t>
  </si>
  <si>
    <t>CDO</t>
  </si>
  <si>
    <t>Certificates of Deposit</t>
  </si>
  <si>
    <t>Closed-End Funds</t>
  </si>
  <si>
    <t>Fund</t>
  </si>
  <si>
    <t>CMBS</t>
  </si>
  <si>
    <t>Commercial Paper</t>
  </si>
  <si>
    <t>Common Stocks</t>
  </si>
  <si>
    <t>Shares</t>
  </si>
  <si>
    <t>Convertible Bonds</t>
  </si>
  <si>
    <t>Convertible</t>
  </si>
  <si>
    <t>Convertible Preferreds</t>
  </si>
  <si>
    <t>Corporate Bonds</t>
  </si>
  <si>
    <t>Corporate inflation linked Bonds</t>
  </si>
  <si>
    <t>Inflation</t>
  </si>
  <si>
    <t>Currency Futures</t>
  </si>
  <si>
    <t>Depository Receipts</t>
  </si>
  <si>
    <t>DR</t>
  </si>
  <si>
    <t>Equity Index</t>
  </si>
  <si>
    <t>Equity Index Futures</t>
  </si>
  <si>
    <t>Equity Options</t>
  </si>
  <si>
    <t>Options</t>
  </si>
  <si>
    <t>Equity Total Return Swaps</t>
  </si>
  <si>
    <t>Swap</t>
  </si>
  <si>
    <t>ETFs</t>
  </si>
  <si>
    <t>Government inflation linked Bonds</t>
  </si>
  <si>
    <t>Government</t>
  </si>
  <si>
    <t>Index CDS (Generic)</t>
  </si>
  <si>
    <t>Index Options</t>
  </si>
  <si>
    <t>Inflation Swaps</t>
  </si>
  <si>
    <t>Interest Rate Futures</t>
  </si>
  <si>
    <t>Interest Rate Swaps</t>
  </si>
  <si>
    <t>Limited Partnerships</t>
  </si>
  <si>
    <t>Partnership</t>
  </si>
  <si>
    <t>Local/Regional Govt Debt</t>
  </si>
  <si>
    <t>Agency</t>
  </si>
  <si>
    <t>Miscellaneous</t>
  </si>
  <si>
    <t>Rights</t>
  </si>
  <si>
    <t>Muni VRDNs</t>
  </si>
  <si>
    <t>Munis</t>
  </si>
  <si>
    <t>Open-End Funds</t>
  </si>
  <si>
    <t>Options on Bond Futures</t>
  </si>
  <si>
    <t>Options on Currency Futures</t>
  </si>
  <si>
    <t>Option on ETF</t>
  </si>
  <si>
    <t>Options on Index Futures</t>
  </si>
  <si>
    <t>Options on Interest Rate Futures</t>
  </si>
  <si>
    <t>IntRates</t>
  </si>
  <si>
    <t>OTC Currency Options</t>
  </si>
  <si>
    <t>Other Equity</t>
  </si>
  <si>
    <t>Other Index</t>
  </si>
  <si>
    <t>Pass-Throughs</t>
  </si>
  <si>
    <t>Preference</t>
  </si>
  <si>
    <t>Preferred Shares</t>
  </si>
  <si>
    <t>Private Companies</t>
  </si>
  <si>
    <t>PrivateEquity</t>
  </si>
  <si>
    <t>Private Label CMOs</t>
  </si>
  <si>
    <t>Public Hedge Funds</t>
  </si>
  <si>
    <t>REITs</t>
  </si>
  <si>
    <t>Royalty Trusts</t>
  </si>
  <si>
    <t>Commodities</t>
  </si>
  <si>
    <t>Single Stock Futures</t>
  </si>
  <si>
    <t>Sovereign Agency Debt</t>
  </si>
  <si>
    <t>Sovereign Debt</t>
  </si>
  <si>
    <t>Structured Notes</t>
  </si>
  <si>
    <t>StructuredNotes</t>
  </si>
  <si>
    <t>Supra-National Debt</t>
  </si>
  <si>
    <t>TBAs</t>
  </si>
  <si>
    <t>Fwd-MBS</t>
  </si>
  <si>
    <t>Term Loans</t>
  </si>
  <si>
    <t>Loans</t>
  </si>
  <si>
    <t>Tracking Stocks</t>
  </si>
  <si>
    <t>Treasury Bills</t>
  </si>
  <si>
    <t>U.S. Tax-Exempt Municipals</t>
  </si>
  <si>
    <t>U.S. Taxable Municipals</t>
  </si>
  <si>
    <t>U.S. Treasuries</t>
  </si>
  <si>
    <t>Units</t>
  </si>
  <si>
    <t>Warrants</t>
  </si>
  <si>
    <t>Bank Notes</t>
  </si>
  <si>
    <t>Ticker</t>
  </si>
  <si>
    <t>Name</t>
  </si>
  <si>
    <t>COUNTRY_ISO</t>
  </si>
  <si>
    <t>RTG_MOODY_LONG_TERM</t>
  </si>
  <si>
    <t>RTG_SP_LT_LC_ISSUER_CREDIT</t>
  </si>
  <si>
    <t>1095Z SM Equity</t>
  </si>
  <si>
    <t>1022337Z UH Equity</t>
  </si>
  <si>
    <t>1001Z AL Equity</t>
  </si>
  <si>
    <t>32672Z US Equity</t>
  </si>
  <si>
    <t>32272Z AX Equity</t>
  </si>
  <si>
    <t>1310Z AR Equity</t>
  </si>
  <si>
    <t>1480Z AV Equity</t>
  </si>
  <si>
    <t>1525Z AU Equity</t>
  </si>
  <si>
    <t>185378Z NT Equity</t>
  </si>
  <si>
    <t>1088Z AZ Equity</t>
  </si>
  <si>
    <t>1004Z BP Equity</t>
  </si>
  <si>
    <t>3343887Z BA Equity</t>
  </si>
  <si>
    <t>43886Z BD Equity</t>
  </si>
  <si>
    <t>111136Z BB Equity</t>
  </si>
  <si>
    <t>32687Z US Equity</t>
  </si>
  <si>
    <t>129225Z BU Equity</t>
  </si>
  <si>
    <t>3343879Z BI Equity</t>
  </si>
  <si>
    <t>32682Z US Equity</t>
  </si>
  <si>
    <t>3343895Z BH Equity</t>
  </si>
  <si>
    <t>32271Z US Equity</t>
  </si>
  <si>
    <t>1003Z VB Equity</t>
  </si>
  <si>
    <t>1323Z BZ Equity</t>
  </si>
  <si>
    <t>7196Z US Equity</t>
  </si>
  <si>
    <t>1000Z BG Equity</t>
  </si>
  <si>
    <t>1001Z RB Equity</t>
  </si>
  <si>
    <t>1001Z ZB Equity</t>
  </si>
  <si>
    <t>80710Z CN Equity</t>
  </si>
  <si>
    <t>45441Z US Equity</t>
  </si>
  <si>
    <t>0441Z US Equity</t>
  </si>
  <si>
    <t>344758Z SW Equity</t>
  </si>
  <si>
    <t>49815Z IA Equity</t>
  </si>
  <si>
    <t>9347Z US Equity</t>
  </si>
  <si>
    <t>45793Z CI Equity</t>
  </si>
  <si>
    <t>32675Z DE Equity</t>
  </si>
  <si>
    <t>PRCH CH Equity</t>
  </si>
  <si>
    <t>1153Z CB Equity</t>
  </si>
  <si>
    <t>172385Z CR Equity</t>
  </si>
  <si>
    <t>3689Z US Equity</t>
  </si>
  <si>
    <t>32689Z US Equity</t>
  </si>
  <si>
    <t>0096033Z NT Equity</t>
  </si>
  <si>
    <t>3343903Z CY Equity</t>
  </si>
  <si>
    <t>1040Z CP Equity</t>
  </si>
  <si>
    <t>3413Z GR Equity</t>
  </si>
  <si>
    <t>1271Z DC Equity</t>
  </si>
  <si>
    <t>7867Z US Equity</t>
  </si>
  <si>
    <t>172377Z ED Equity</t>
  </si>
  <si>
    <t>1000Z ET Equity</t>
  </si>
  <si>
    <t>1083Z EY Equity</t>
  </si>
  <si>
    <t>1841Z SM Equity</t>
  </si>
  <si>
    <t>32679Z US Equity</t>
  </si>
  <si>
    <t>1306Z FH Equity</t>
  </si>
  <si>
    <t>1000Z FS Equity</t>
  </si>
  <si>
    <t>3487284Z DC Equity</t>
  </si>
  <si>
    <t>223727Z FP Equity</t>
  </si>
  <si>
    <t>1001Z ZG Equity</t>
  </si>
  <si>
    <t>6152Z LN Equity</t>
  </si>
  <si>
    <t>82485Z US Equity</t>
  </si>
  <si>
    <t>3352121Z GG Equity</t>
  </si>
  <si>
    <t>1336947D GU Equity</t>
  </si>
  <si>
    <t>1084Z GN Equity</t>
  </si>
  <si>
    <t>1635Z LN Equity</t>
  </si>
  <si>
    <t>1004Z GA Equity</t>
  </si>
  <si>
    <t>25822Z GL Equity</t>
  </si>
  <si>
    <t>3343935Z HK Equity</t>
  </si>
  <si>
    <t>3926Z US Equity</t>
  </si>
  <si>
    <t>40425Z CZ Equity</t>
  </si>
  <si>
    <t>1182Z HB Equity</t>
  </si>
  <si>
    <t>1133Z IJ Equity</t>
  </si>
  <si>
    <t>1266Z ID Equity</t>
  </si>
  <si>
    <t>3343943Z IT Equity</t>
  </si>
  <si>
    <t>1636Z LN Equity</t>
  </si>
  <si>
    <t>1504Z IN Equity</t>
  </si>
  <si>
    <t>15315Z US Equity</t>
  </si>
  <si>
    <t>1002Z IE Equity</t>
  </si>
  <si>
    <t>1171Z IR Equity</t>
  </si>
  <si>
    <t>2103Z IM Equity</t>
  </si>
  <si>
    <t>1633Z LN Equity</t>
  </si>
  <si>
    <t>1084Z JA Equity</t>
  </si>
  <si>
    <t>1001Z JR Equity</t>
  </si>
  <si>
    <t>1319293D JP Equity</t>
  </si>
  <si>
    <t>1001Z KN Equity</t>
  </si>
  <si>
    <t>32595Z US Equity</t>
  </si>
  <si>
    <t>32578Z US Equity</t>
  </si>
  <si>
    <t>ROKZ KS Equity</t>
  </si>
  <si>
    <t>3343975Z KK Equity</t>
  </si>
  <si>
    <t>1010Z KY Equity</t>
  </si>
  <si>
    <t>56820Z KZ Equity</t>
  </si>
  <si>
    <t>1007Z LB Equity</t>
  </si>
  <si>
    <t>7098Z US Equity</t>
  </si>
  <si>
    <t>1005Z SL Equity</t>
  </si>
  <si>
    <t>32597Z US Equity</t>
  </si>
  <si>
    <t>1092Z LH Equity</t>
  </si>
  <si>
    <t>1110Z LX Equity</t>
  </si>
  <si>
    <t>3344606Z LR Equity</t>
  </si>
  <si>
    <t>3008655Z LY Equity</t>
  </si>
  <si>
    <t>1096Z MC Equity</t>
  </si>
  <si>
    <t>9375Z US Equity</t>
  </si>
  <si>
    <t>7179Z US Equity</t>
  </si>
  <si>
    <t>525038Z SG Equity</t>
  </si>
  <si>
    <t>0702260D MS Equity</t>
  </si>
  <si>
    <t>32684Z US Equity</t>
  </si>
  <si>
    <t>17211Z MO Equity</t>
  </si>
  <si>
    <t>9136Z US Equity</t>
  </si>
  <si>
    <t>539359Z LN Equity</t>
  </si>
  <si>
    <t>5753Z US Equity</t>
  </si>
  <si>
    <t>150679Z MP Equity</t>
  </si>
  <si>
    <t>0542193D MX Equity</t>
  </si>
  <si>
    <t>1426Z MM Equity</t>
  </si>
  <si>
    <t>1124Z MK Equity</t>
  </si>
  <si>
    <t>1001Z MZ Equity</t>
  </si>
  <si>
    <t>1082Z NW Equity</t>
  </si>
  <si>
    <t>32715Z US Equity</t>
  </si>
  <si>
    <t>1119Z NL Equity</t>
  </si>
  <si>
    <t>4487Z US Equity</t>
  </si>
  <si>
    <t>1533Z NA Equity</t>
  </si>
  <si>
    <t>1233Z NO Equity</t>
  </si>
  <si>
    <t>46443Z NZ Equity</t>
  </si>
  <si>
    <t>3080511Z OM Equity</t>
  </si>
  <si>
    <t>3344634Z PP Equity</t>
  </si>
  <si>
    <t>1131Z PE Equity</t>
  </si>
  <si>
    <t>222647Z FP Equity</t>
  </si>
  <si>
    <t>1412Z PB Equity</t>
  </si>
  <si>
    <t>279379Z PM Equity</t>
  </si>
  <si>
    <t>1106Z PA Equity</t>
  </si>
  <si>
    <t>1084Z PW Equity</t>
  </si>
  <si>
    <t>1174Z PL Equity</t>
  </si>
  <si>
    <t>4481Z PN Equity</t>
  </si>
  <si>
    <t>3344650Z QD Equity</t>
  </si>
  <si>
    <t>1089Z RO Equity</t>
  </si>
  <si>
    <t>830031Z SG Equity</t>
  </si>
  <si>
    <t>4458Z RU Equity</t>
  </si>
  <si>
    <t>32674Z RW Equity</t>
  </si>
  <si>
    <t>3344642Z AB Equity</t>
  </si>
  <si>
    <t>32671Z US Equity</t>
  </si>
  <si>
    <t>1179Z SS Equity</t>
  </si>
  <si>
    <t>1545Z SP Equity</t>
  </si>
  <si>
    <t>1091Z SV Equity</t>
  </si>
  <si>
    <t>1023Z SK Equity</t>
  </si>
  <si>
    <t>1095Z IM Equity</t>
  </si>
  <si>
    <t>26376Z ZS Equity</t>
  </si>
  <si>
    <t>17024Z US Equity</t>
  </si>
  <si>
    <t>0365698Z EL Equity</t>
  </si>
  <si>
    <t>4082983Z LN Equity</t>
  </si>
  <si>
    <t>32683Z US Equity</t>
  </si>
  <si>
    <t>1179Z TB Equity</t>
  </si>
  <si>
    <t>32596Z US Equity</t>
  </si>
  <si>
    <t>9220Z US Equity</t>
  </si>
  <si>
    <t>1102Z TU Equity</t>
  </si>
  <si>
    <t>114144Z TI Equity</t>
  </si>
  <si>
    <t>3239646Z TP Equity</t>
  </si>
  <si>
    <t>116657Z TT Equity</t>
  </si>
  <si>
    <t>150747Z TZ Equity</t>
  </si>
  <si>
    <t>1089Z UZ Equity</t>
  </si>
  <si>
    <t>1004Z UG Equity</t>
  </si>
  <si>
    <t>3352Z US Equity</t>
  </si>
  <si>
    <t>172369Z UY Equity</t>
  </si>
  <si>
    <t>32673Z US Equity</t>
  </si>
  <si>
    <t>3890152Z US Equity</t>
  </si>
  <si>
    <t>1069Z VC Equity</t>
  </si>
  <si>
    <t>231715Z VN Equity</t>
  </si>
  <si>
    <t>50184Z SJ Equity</t>
  </si>
  <si>
    <t>1083Z ZL Equity</t>
  </si>
  <si>
    <t>StringID</t>
  </si>
  <si>
    <t>GenericID</t>
  </si>
  <si>
    <t>CURR_GENERIC_FUTURES_SHORT_NAME</t>
  </si>
  <si>
    <t>MainLeg</t>
  </si>
  <si>
    <t>MainID</t>
  </si>
  <si>
    <t>MainCCY</t>
  </si>
  <si>
    <t>MainCntryRisk</t>
  </si>
  <si>
    <t>SecondLeg</t>
  </si>
  <si>
    <t>SecondID</t>
  </si>
  <si>
    <t>SecondCCY</t>
  </si>
  <si>
    <t>SecondCntryRisk</t>
  </si>
  <si>
    <t>AUDUSDCrncyFut</t>
  </si>
  <si>
    <t>IX179633-0</t>
  </si>
  <si>
    <t>AUD Curncy</t>
  </si>
  <si>
    <t>AU</t>
  </si>
  <si>
    <t>USD Curncy</t>
  </si>
  <si>
    <t>BPCURRENCYFUT</t>
  </si>
  <si>
    <t>IX176049-0</t>
  </si>
  <si>
    <t>GBP Curncy</t>
  </si>
  <si>
    <t>UK</t>
  </si>
  <si>
    <t>CCURRENCYFUT</t>
  </si>
  <si>
    <t>IX177037-0</t>
  </si>
  <si>
    <t>CAD Curncy</t>
  </si>
  <si>
    <t>CA</t>
  </si>
  <si>
    <t>EUROFXCURRFUT</t>
  </si>
  <si>
    <t>IX244647-0</t>
  </si>
  <si>
    <t>EUR Curncy</t>
  </si>
  <si>
    <t>EU</t>
  </si>
  <si>
    <t>EUROCHFFUTURE</t>
  </si>
  <si>
    <t>IX442129-0</t>
  </si>
  <si>
    <t>CHF Curncy</t>
  </si>
  <si>
    <t>CH</t>
  </si>
  <si>
    <t>EUROGBPFUTURE</t>
  </si>
  <si>
    <t>IX205835-0</t>
  </si>
  <si>
    <t>EUROJPYFUTURE</t>
  </si>
  <si>
    <t>IX245989-0</t>
  </si>
  <si>
    <t>JPY Curncy</t>
  </si>
  <si>
    <t>JP</t>
  </si>
  <si>
    <t>JPNYENCURRFUT</t>
  </si>
  <si>
    <t>IX176005-0</t>
  </si>
  <si>
    <t>FAssetClass</t>
  </si>
  <si>
    <t>FSubAC</t>
  </si>
  <si>
    <t>FISIN</t>
  </si>
  <si>
    <t>FID059</t>
  </si>
  <si>
    <t>FToBeProxied</t>
  </si>
  <si>
    <t>FIsProxied</t>
  </si>
  <si>
    <t>FPriority</t>
  </si>
  <si>
    <t>FPtflCode</t>
  </si>
  <si>
    <t>NoLT</t>
  </si>
  <si>
    <t>CURRENCY</t>
  </si>
  <si>
    <t>Added</t>
  </si>
  <si>
    <t>GS USD LIQ RSRV-INST DIS</t>
  </si>
  <si>
    <t>IE0003763251</t>
  </si>
  <si>
    <t>EQ0000000000101467</t>
  </si>
  <si>
    <t>USD</t>
  </si>
  <si>
    <t>PIMCO-GLOBAL BOND-INSEHEDACC</t>
  </si>
  <si>
    <t>IE0032875985</t>
  </si>
  <si>
    <t>EQ0000000000575618</t>
  </si>
  <si>
    <t>PIM_GB</t>
  </si>
  <si>
    <t>EUR</t>
  </si>
  <si>
    <t>BLCKRCK CASH-TRSRY-INST</t>
  </si>
  <si>
    <t>US0669226591</t>
  </si>
  <si>
    <t>EQ0000000001310200</t>
  </si>
  <si>
    <t>HICL INFRASTRUCTURE CO LTD</t>
  </si>
  <si>
    <t>Infrastructure</t>
  </si>
  <si>
    <t>GB00B0T4LH64</t>
  </si>
  <si>
    <t>EQ0000000002397618</t>
  </si>
  <si>
    <t>GBP</t>
  </si>
  <si>
    <t>SHORT-TERM INV-USD LIQ PT-IN</t>
  </si>
  <si>
    <t>IE0008040424</t>
  </si>
  <si>
    <t>EQ0000000002652575</t>
  </si>
  <si>
    <t>ETFS ALUMINIUM</t>
  </si>
  <si>
    <t>Commodity</t>
  </si>
  <si>
    <t>GB00B15KXN58</t>
  </si>
  <si>
    <t>EQ0000000002747020</t>
  </si>
  <si>
    <t>ETFS COPPER</t>
  </si>
  <si>
    <t>GB00B15KXQ89</t>
  </si>
  <si>
    <t>EQ0000000002747040</t>
  </si>
  <si>
    <t>ETFS AGRICULTURE</t>
  </si>
  <si>
    <t>GB00B15KYH63</t>
  </si>
  <si>
    <t>EQ0000000002747200</t>
  </si>
  <si>
    <t>ALMA CAP-AL EI JP LC E-IJPYA</t>
  </si>
  <si>
    <t>LU1013116519</t>
  </si>
  <si>
    <t>BBG005VK73T4</t>
  </si>
  <si>
    <t>ALM_JPE</t>
  </si>
  <si>
    <t>JPY</t>
  </si>
  <si>
    <t>3I INFRASTRUCTURE PLC</t>
  </si>
  <si>
    <t>JE00BF5FX167</t>
  </si>
  <si>
    <t>EQ0000000003245025</t>
  </si>
  <si>
    <t>ALMA CAP-AL EI JP LCE-IEURC</t>
  </si>
  <si>
    <t>LU1870374508</t>
  </si>
  <si>
    <t>BBG00LSZM554</t>
  </si>
  <si>
    <t>STATE ST INST US GOV MM-PREM</t>
  </si>
  <si>
    <t>US8574927062</t>
  </si>
  <si>
    <t>EQ0000000004598621</t>
  </si>
  <si>
    <t>STATE ST INST TR PL MM-PREM</t>
  </si>
  <si>
    <t>US8574928623</t>
  </si>
  <si>
    <t>EQ0000000004598637</t>
  </si>
  <si>
    <t>FIDELITY-USD CASH-Y ACC USD</t>
  </si>
  <si>
    <t>LU0346392565</t>
  </si>
  <si>
    <t>EQ0000000005887809</t>
  </si>
  <si>
    <t>FI_USDC</t>
  </si>
  <si>
    <t>OSTRUM CASH PREMIERE-I</t>
  </si>
  <si>
    <t>FR0010157834</t>
  </si>
  <si>
    <t>EQ0000000006535443</t>
  </si>
  <si>
    <t>CFS FCP-ACA DEFENSIVE INCOME</t>
  </si>
  <si>
    <t>Alternatives</t>
  </si>
  <si>
    <t>AU60FSF09339</t>
  </si>
  <si>
    <t>EQ0000000007531961</t>
  </si>
  <si>
    <t>AUD</t>
  </si>
  <si>
    <t>VONTOBEL-GLOB CONV BOND-I</t>
  </si>
  <si>
    <t>Convertibles</t>
  </si>
  <si>
    <t>LU0414968437</t>
  </si>
  <si>
    <t>EQ0000000007926830</t>
  </si>
  <si>
    <t>INVESCO PHYSICAL GOLD ETC</t>
  </si>
  <si>
    <t>IE00B579F325</t>
  </si>
  <si>
    <t>EQ0000000008510287</t>
  </si>
  <si>
    <t>RWC FD-US ABSOLUTE ALPHA-B</t>
  </si>
  <si>
    <t>LU0453475088</t>
  </si>
  <si>
    <t>EQ0000000009145897</t>
  </si>
  <si>
    <t>RW_AA</t>
  </si>
  <si>
    <t>MAN AHL TRD ALT-IN H EUR</t>
  </si>
  <si>
    <t>LU0428380124</t>
  </si>
  <si>
    <t>EQ0000000009146433</t>
  </si>
  <si>
    <t>PIMCO US SHTM FLOA NAV-ZIUSD</t>
  </si>
  <si>
    <t>IE00B533G791</t>
  </si>
  <si>
    <t>EQ0000000010042075</t>
  </si>
  <si>
    <t>ICS USD LIQ-PRM DIST</t>
  </si>
  <si>
    <t>IE00B44BQ083</t>
  </si>
  <si>
    <t>EQ0000000011215101</t>
  </si>
  <si>
    <t>JOHN LAING INFRASTRUCTURE</t>
  </si>
  <si>
    <t>GG00B4ZWPH08</t>
  </si>
  <si>
    <t>EQ0000000011466804</t>
  </si>
  <si>
    <t>ICS-INST GBP LIQ-AGNCY DIS</t>
  </si>
  <si>
    <t>IE00B52L4369</t>
  </si>
  <si>
    <t>EQ0000000011468872</t>
  </si>
  <si>
    <t>ICS USD LIQ-AGNCY DIS</t>
  </si>
  <si>
    <t>IE00B50QMP13</t>
  </si>
  <si>
    <t>EQ0000000011468904</t>
  </si>
  <si>
    <t>AMUNDI MMKT-S/T EUR-IV(C)</t>
  </si>
  <si>
    <t>LU0562498773</t>
  </si>
  <si>
    <t>EQ0000000012216113</t>
  </si>
  <si>
    <t>AMUNDI MMKT-S/T EUR-XV(C)</t>
  </si>
  <si>
    <t>LU0562500180</t>
  </si>
  <si>
    <t>EQ0000000012216277</t>
  </si>
  <si>
    <t>PIMCO US DOLLAR SHORT MATURI</t>
  </si>
  <si>
    <t>IE00B67B7N93</t>
  </si>
  <si>
    <t>EQ0000000016817774</t>
  </si>
  <si>
    <t>H2O ALLEGRO-IC</t>
  </si>
  <si>
    <t>FR0011006188</t>
  </si>
  <si>
    <t>EQ0000000017068413</t>
  </si>
  <si>
    <t>H2O_AL</t>
  </si>
  <si>
    <t>MONETAIRE BIO-C</t>
  </si>
  <si>
    <t>FR0010077974</t>
  </si>
  <si>
    <t>EQ0000000022413101</t>
  </si>
  <si>
    <t>TENAX FINANCIALS UCIT-A</t>
  </si>
  <si>
    <t>IE00B4BNMB07</t>
  </si>
  <si>
    <t>EQ0000000022828164</t>
  </si>
  <si>
    <t>VONTOBEL HIGH YIELD BOND-I</t>
  </si>
  <si>
    <t>HighYield</t>
  </si>
  <si>
    <t>LU0571066975</t>
  </si>
  <si>
    <t>EQ0000000023030620</t>
  </si>
  <si>
    <t>MS LIQUID-USD LIQ-MS RESERVE</t>
  </si>
  <si>
    <t>LU0875332552</t>
  </si>
  <si>
    <t>EQ0000000029743129</t>
  </si>
  <si>
    <t>DEUTSCHE-MANAGED EUR ST-ACC</t>
  </si>
  <si>
    <t>IE00B98GX142</t>
  </si>
  <si>
    <t>EQ0000000030055976</t>
  </si>
  <si>
    <t>FUNDLOGIC MS DALTON A/P-B2E</t>
  </si>
  <si>
    <t>IE00B96W7011</t>
  </si>
  <si>
    <t>EQ0000000030504685</t>
  </si>
  <si>
    <t>DAL_EU</t>
  </si>
  <si>
    <t>SCHRODER GAIA CAT BD-IF HD</t>
  </si>
  <si>
    <t>LU0951570927</t>
  </si>
  <si>
    <t>EQ0000000032149495</t>
  </si>
  <si>
    <t>SH_GAIA</t>
  </si>
  <si>
    <t>SISF EUROPEAN EQ AB RE-C EUR</t>
  </si>
  <si>
    <t>LU0995125803</t>
  </si>
  <si>
    <t>EQ0000000034151269</t>
  </si>
  <si>
    <t>SH_EUN</t>
  </si>
  <si>
    <t>MERIAN GBL EQ ABRET I EUR AC</t>
  </si>
  <si>
    <t>IE00BLP5S791</t>
  </si>
  <si>
    <t>EQ0000000035178133</t>
  </si>
  <si>
    <t>OMGEAR_NL</t>
  </si>
  <si>
    <t>P2P GLOBAL INVESTMENTS PLC</t>
  </si>
  <si>
    <t>GB00BLP57Y95</t>
  </si>
  <si>
    <t>EQ0000000035433146</t>
  </si>
  <si>
    <t>STATE ST USD LIQ LNAV-D</t>
  </si>
  <si>
    <t>IE00BBT33L84</t>
  </si>
  <si>
    <t>EQ0000000036797724</t>
  </si>
  <si>
    <t>NAOS EX-50 OPPORTUNITIES CO</t>
  </si>
  <si>
    <t>AU000000NAC2</t>
  </si>
  <si>
    <t>EQ0000000037551398</t>
  </si>
  <si>
    <t>ZUR SCH QEP GLB ACT VAL P-ZP</t>
  </si>
  <si>
    <t>GB00B3KR1F37</t>
  </si>
  <si>
    <t>EQ0000000039652926</t>
  </si>
  <si>
    <t>PHOENIX FRAM CAP TRUST PN-S2</t>
  </si>
  <si>
    <t>DONTHAVEISIN1</t>
  </si>
  <si>
    <t>EQ0000000040117395</t>
  </si>
  <si>
    <t>PHOENIX FRAM CAP TRUST PN-S7</t>
  </si>
  <si>
    <t>DONTHAVEISIN2</t>
  </si>
  <si>
    <t>EQ0000000040117473</t>
  </si>
  <si>
    <t>PSF-MULTI ASSET ALL-INSTINII</t>
  </si>
  <si>
    <t>IE00BWX5WF46</t>
  </si>
  <si>
    <t>EQ0000000042578504</t>
  </si>
  <si>
    <t>ALMA CAP-AL EI JP LCE-IEURD</t>
  </si>
  <si>
    <t>LU1870374920</t>
  </si>
  <si>
    <t>BBG00LSZM7H7</t>
  </si>
  <si>
    <t>AXA WORLD-EUR CR SD-XD EUR</t>
  </si>
  <si>
    <t>LU1689218888</t>
  </si>
  <si>
    <t>BBG00HY53GF8</t>
  </si>
  <si>
    <t>AX_WEC</t>
  </si>
  <si>
    <t>LMQI-LMWA INDIA BOND-LM USD</t>
  </si>
  <si>
    <t>IE00BVC3RD50</t>
  </si>
  <si>
    <t>EQ0000000043695136</t>
  </si>
  <si>
    <t>VONTOBEL FD-GLB BD-HIHD</t>
  </si>
  <si>
    <t>LU1246874629</t>
  </si>
  <si>
    <t>EQ0000000043917421</t>
  </si>
  <si>
    <t>DEUTSCHE GL LIQ-MAN EURO-Z</t>
  </si>
  <si>
    <t>DONTHAVEISIN3</t>
  </si>
  <si>
    <t>EQ0000000044729026</t>
  </si>
  <si>
    <t>BLUEBAY INVEST GR EURO GV-I</t>
  </si>
  <si>
    <t>LU0549539178</t>
  </si>
  <si>
    <t>BBG0019Q2C56</t>
  </si>
  <si>
    <t>BB_EGB</t>
  </si>
  <si>
    <t>H2O ADAGIO-ID</t>
  </si>
  <si>
    <t>FR0012916682</t>
  </si>
  <si>
    <t>EQ0000000045939298</t>
  </si>
  <si>
    <t>H2O_AD</t>
  </si>
  <si>
    <t>VONTOBEL-GL CRP BD M/Y-HG HD</t>
  </si>
  <si>
    <t>LU1291112750</t>
  </si>
  <si>
    <t>EQ0000000046083175</t>
  </si>
  <si>
    <t>SEB FUND 1-SEB AS SL-ID EUR</t>
  </si>
  <si>
    <t>LU1252208514</t>
  </si>
  <si>
    <t>EQ0000000046735726</t>
  </si>
  <si>
    <t>SEB_AS</t>
  </si>
  <si>
    <t>SEB FUND 1-SEB AS SL-IC EUR</t>
  </si>
  <si>
    <t>LU1312078915</t>
  </si>
  <si>
    <t>EQ0000000046735750</t>
  </si>
  <si>
    <t>AXA WORLD-EUR CR TOT R-M EUR</t>
  </si>
  <si>
    <t>LU1164224336</t>
  </si>
  <si>
    <t>EQ0000000046874961</t>
  </si>
  <si>
    <t>BLUEBAY INV GR EU GV-IEURQID</t>
  </si>
  <si>
    <t>LU1586343763</t>
  </si>
  <si>
    <t>BBG00GXQFGQ0</t>
  </si>
  <si>
    <t>BLUEBAY INV GR EUR AGG BD-I</t>
  </si>
  <si>
    <t>LU0549545142</t>
  </si>
  <si>
    <t>BBG0018YWBM0</t>
  </si>
  <si>
    <t>BB_IGE</t>
  </si>
  <si>
    <t>MEMNON-EU MKT NEUTRAL-IEUR</t>
  </si>
  <si>
    <t>LU1536788554</t>
  </si>
  <si>
    <t>EQ0000000053867556</t>
  </si>
  <si>
    <t>MEM_EUN</t>
  </si>
  <si>
    <t>SHORT-TERM INV-STLG LIQ-AGCY</t>
  </si>
  <si>
    <t>IE00BYX96M50</t>
  </si>
  <si>
    <t>EQ0000000054563681</t>
  </si>
  <si>
    <t>SHORT-TRM INV-USD LQ-AGCY MD</t>
  </si>
  <si>
    <t>IE00BYX96N67</t>
  </si>
  <si>
    <t>EQ0000000054609526</t>
  </si>
  <si>
    <t>VONTOBEL E-M CORP BOND-I USD</t>
  </si>
  <si>
    <t>LU1305089796</t>
  </si>
  <si>
    <t>EQ0000000056116011</t>
  </si>
  <si>
    <t>BLUEBAY INV GR EU AG B-IEURQ</t>
  </si>
  <si>
    <t>LU1750348465</t>
  </si>
  <si>
    <t>BBG00K53C7R5</t>
  </si>
  <si>
    <t>BRANDES EURPN VALUE-I-EUR</t>
  </si>
  <si>
    <t>Value</t>
  </si>
  <si>
    <t>IE0031574977</t>
  </si>
  <si>
    <t>BBG000DD0BH3</t>
  </si>
  <si>
    <t>BRND_VAL</t>
  </si>
  <si>
    <t>INVESCO-ASIA EQUITY-C USD AD</t>
  </si>
  <si>
    <t>LU1775950394</t>
  </si>
  <si>
    <t>BBG00KG2CZH4</t>
  </si>
  <si>
    <t>INV_AE</t>
  </si>
  <si>
    <t>INVESCO-GBL SML CAP EQ-C AD</t>
  </si>
  <si>
    <t>LU1775975466</t>
  </si>
  <si>
    <t>BBG00KG62HZ6</t>
  </si>
  <si>
    <t>INV_GESC</t>
  </si>
  <si>
    <t>CAN SUSTAINABLE PACIFIC-IA</t>
  </si>
  <si>
    <t>BE0948756961</t>
  </si>
  <si>
    <t>BBG0025RMW23</t>
  </si>
  <si>
    <t>CAND_SP</t>
  </si>
  <si>
    <t>FIDELITY-ENHANCD RESRV-AAUSD</t>
  </si>
  <si>
    <t>IE00BF5GRB76</t>
  </si>
  <si>
    <t>EQ0000000064290886</t>
  </si>
  <si>
    <t>H2O ALLEGRO-ID EUR</t>
  </si>
  <si>
    <t>FR0013344132</t>
  </si>
  <si>
    <t>EQ0000000067183620</t>
  </si>
  <si>
    <t>CARMIGNAC INVESTISS-A EU AC</t>
  </si>
  <si>
    <t>FR0010148981</t>
  </si>
  <si>
    <t>BBG000C0P5N1</t>
  </si>
  <si>
    <t>CAR_INV</t>
  </si>
  <si>
    <t>OSTRUM SUST EURO SOVER 1-3-C</t>
  </si>
  <si>
    <t>FR0007477625</t>
  </si>
  <si>
    <t>EQ0020443300060000</t>
  </si>
  <si>
    <t>NATIXIS AM FDS-EURO INFLA-IA</t>
  </si>
  <si>
    <t>LU0935222652</t>
  </si>
  <si>
    <t>EQ0031684700060000</t>
  </si>
  <si>
    <t>FIDELITY-USD FUND-A ACC</t>
  </si>
  <si>
    <t>IE0003323619</t>
  </si>
  <si>
    <t>EQ0725966800060000</t>
  </si>
  <si>
    <t>FIDELITY-EURO FUND-A ACC</t>
  </si>
  <si>
    <t>IE0003323494</t>
  </si>
  <si>
    <t>EQ0725968000060000</t>
  </si>
  <si>
    <t>CHALLENGE LIQUID US USD-LA</t>
  </si>
  <si>
    <t>EQ0738287100060000</t>
  </si>
  <si>
    <t>OSTRUM SOUVERAIN EURO 1-3-I</t>
  </si>
  <si>
    <t>FR0010208421</t>
  </si>
  <si>
    <t>EQ0739896600060000</t>
  </si>
  <si>
    <t>HSBC GLF-EURO LIQUIDITY-A</t>
  </si>
  <si>
    <t>IE0030028439</t>
  </si>
  <si>
    <t>EQ0740145100060000</t>
  </si>
  <si>
    <t>AXA IM EURO LIQUIDITY</t>
  </si>
  <si>
    <t>FR0000978371</t>
  </si>
  <si>
    <t>EQ0755044100060000</t>
  </si>
  <si>
    <t>CARMIGNAC PF UNC GB-A EU ACC</t>
  </si>
  <si>
    <t>LU0336083497</t>
  </si>
  <si>
    <t>BBG000V9QY66</t>
  </si>
  <si>
    <t>CAR_UGB</t>
  </si>
  <si>
    <t>JPM EUR LIQUID LVNAV-X</t>
  </si>
  <si>
    <t>LU0836346931</t>
  </si>
  <si>
    <t>EQ0000000027150069</t>
  </si>
  <si>
    <t>THREADNEEDLE GBL EQU INC-2EP</t>
  </si>
  <si>
    <t>LU1864955270</t>
  </si>
  <si>
    <t>BBG00LNJ5BC3</t>
  </si>
  <si>
    <t>CT_GEI</t>
  </si>
  <si>
    <t>GS GLB HY IEURHMD</t>
  </si>
  <si>
    <t>LU1731864796</t>
  </si>
  <si>
    <t>EQ0000000061230036</t>
  </si>
  <si>
    <t>M&amp;G-GLOBAL DIVIDEND-AI-EUR</t>
  </si>
  <si>
    <t>GB00B94CTF25</t>
  </si>
  <si>
    <t>EQ0000000030096147</t>
  </si>
  <si>
    <t>ELEV-ABS LRET EUR FD-IEURA</t>
  </si>
  <si>
    <t>LU1331972494</t>
  </si>
  <si>
    <t>BBG00JRVQ886</t>
  </si>
  <si>
    <t>ELE_ARE</t>
  </si>
  <si>
    <t>ELEVA EUROPEAN SEL-H1ACC EUR</t>
  </si>
  <si>
    <t>LU1920210579</t>
  </si>
  <si>
    <t>BBG00N5QN4P5</t>
  </si>
  <si>
    <t>ELE_ES</t>
  </si>
  <si>
    <t>FIDELITY ASIAN BD FD-YQDISUS</t>
  </si>
  <si>
    <t>LU1284738405</t>
  </si>
  <si>
    <t>BBG009ZBK3P1</t>
  </si>
  <si>
    <t>FI_ABF</t>
  </si>
  <si>
    <t>FIDELITY-ASIA HI YD-I MID US</t>
  </si>
  <si>
    <t>LU1235294300</t>
  </si>
  <si>
    <t>BBG009BJYVJ0</t>
  </si>
  <si>
    <t>FI_AHY</t>
  </si>
  <si>
    <t>FID CH RMB BD-I QDIST USD</t>
  </si>
  <si>
    <t>LU1380730330</t>
  </si>
  <si>
    <t>BBG00CFXYY66</t>
  </si>
  <si>
    <t>FI_CHR</t>
  </si>
  <si>
    <t>FIDELITY FDS HI YD-I MIDSUSD</t>
  </si>
  <si>
    <t>LU1235295703</t>
  </si>
  <si>
    <t>BBG009BDVF38</t>
  </si>
  <si>
    <t>FI_FDS</t>
  </si>
  <si>
    <t>FRANK TEMP INV TE AS SM-IAE</t>
  </si>
  <si>
    <t>LU0390136579</t>
  </si>
  <si>
    <t>BBG000JQSVL9</t>
  </si>
  <si>
    <t>FT_AS</t>
  </si>
  <si>
    <t>FRANK TEMP INV EMG MKT-I ACC</t>
  </si>
  <si>
    <t>LU0195951610</t>
  </si>
  <si>
    <t>BBG000BZMZB5</t>
  </si>
  <si>
    <t>FT_EM</t>
  </si>
  <si>
    <t>HERMES GL EMER MKT-F EUR ACC</t>
  </si>
  <si>
    <t>IE00B3DJ5M15</t>
  </si>
  <si>
    <t>BBG0060K4N15</t>
  </si>
  <si>
    <t>HER_GLBE</t>
  </si>
  <si>
    <t>ASIA PAC EQUITY OPP-I AC EUR</t>
  </si>
  <si>
    <t>LU1057489228</t>
  </si>
  <si>
    <t>BBG006D9Y4B4</t>
  </si>
  <si>
    <t>IGS_APE</t>
  </si>
  <si>
    <t>INVESTEC GS EUROPEAN EQ-IA</t>
  </si>
  <si>
    <t>LU0386383433</t>
  </si>
  <si>
    <t>BBG006DYGPV0</t>
  </si>
  <si>
    <t>IGS_EUE</t>
  </si>
  <si>
    <t>IGS-GLB STRAT EQT-IAEUR</t>
  </si>
  <si>
    <t>LU1719994219</t>
  </si>
  <si>
    <t>BBG00JC8J7G4</t>
  </si>
  <si>
    <t>IGS_GSE</t>
  </si>
  <si>
    <t>INVESCO-PACIFIC EQU-S EURACC</t>
  </si>
  <si>
    <t>LU1783173690</t>
  </si>
  <si>
    <t>BBG00KG62N47</t>
  </si>
  <si>
    <t>INV_PE</t>
  </si>
  <si>
    <t>JAN HND HRZN PAN EU AL-I2EUR</t>
  </si>
  <si>
    <t>LU0264598268</t>
  </si>
  <si>
    <t>EQ0000000002943795</t>
  </si>
  <si>
    <t>JH_EUAL</t>
  </si>
  <si>
    <t>JAN HND GL T FD-I ACC</t>
  </si>
  <si>
    <t>GB0007716078</t>
  </si>
  <si>
    <t>BBG000BVJG48</t>
  </si>
  <si>
    <t>JH_GTF</t>
  </si>
  <si>
    <t>JAN HND HRZN GLBL TECH-I2USD</t>
  </si>
  <si>
    <t>LU0196035553</t>
  </si>
  <si>
    <t>BBG000FBYVF6</t>
  </si>
  <si>
    <t>JH_HGTF</t>
  </si>
  <si>
    <t>JGF GLOBAL CONVERT-IEURQINCD</t>
  </si>
  <si>
    <t>LU1740285678</t>
  </si>
  <si>
    <t>BBG00JXFYSR0</t>
  </si>
  <si>
    <t>JUP_GLC</t>
  </si>
  <si>
    <t>JPM LI-USD LIQ VNAV- C ACC</t>
  </si>
  <si>
    <t>LU0088277610</t>
  </si>
  <si>
    <t>EQ0022022500060200</t>
  </si>
  <si>
    <t>VIETNAM ENTERPRISE INV LTD-C</t>
  </si>
  <si>
    <t>KYG9361H1092</t>
  </si>
  <si>
    <t>EQ0000000000103783</t>
  </si>
  <si>
    <t>VINACAPITAL VIETNAM OPPORTUN</t>
  </si>
  <si>
    <t>GG00BYXVT888</t>
  </si>
  <si>
    <t>EQ0000000000766711</t>
  </si>
  <si>
    <t>INTERNATIONAL PUBLIC PARTNER</t>
  </si>
  <si>
    <t>GB00B188SR50</t>
  </si>
  <si>
    <t>EQ0000000002892235</t>
  </si>
  <si>
    <t>BMO COMMERCIAL PROPERTY TRUS</t>
  </si>
  <si>
    <t>GG00B4ZPCJ00</t>
  </si>
  <si>
    <t>EQ0000000008562042</t>
  </si>
  <si>
    <t>FIDELITY CHINA SPECIAL SITUA</t>
  </si>
  <si>
    <t>GB00B62Z3C74</t>
  </si>
  <si>
    <t>EQ0000000010171393</t>
  </si>
  <si>
    <t>HARBOURVEST GLOBAL PRIVA</t>
  </si>
  <si>
    <t>GG00BR30MJ80</t>
  </si>
  <si>
    <t>EQ0000000010270770</t>
  </si>
  <si>
    <t>GCP INFRASTRUCTURE INVESTMEN</t>
  </si>
  <si>
    <t>JE00B6173J15</t>
  </si>
  <si>
    <t>EQ0000000010377198</t>
  </si>
  <si>
    <t>NB GLOBAL FLOATING RATE INC</t>
  </si>
  <si>
    <t>GG00B3KX4Q34</t>
  </si>
  <si>
    <t>EQ0000000017251981</t>
  </si>
  <si>
    <t>BBGI SICAV SA</t>
  </si>
  <si>
    <t>LU0686550053</t>
  </si>
  <si>
    <t>EQ0000000021357253</t>
  </si>
  <si>
    <t>SYNCONA LTD</t>
  </si>
  <si>
    <t>GG00B8P59C08</t>
  </si>
  <si>
    <t>EQ0000000026904479</t>
  </si>
  <si>
    <t>GREENCOAT UK WIND PLC</t>
  </si>
  <si>
    <t>GB00B8SC6K54</t>
  </si>
  <si>
    <t>EQ0000000028481859</t>
  </si>
  <si>
    <t>RIVERSTONE ENERGY LTD</t>
  </si>
  <si>
    <t>GG00BBHXCL35</t>
  </si>
  <si>
    <t>EQ0000000031814780</t>
  </si>
  <si>
    <t>SEQUOIA ECONOMIC INFRASTRUCT</t>
  </si>
  <si>
    <t>GG00BV54HY67</t>
  </si>
  <si>
    <t>EQ0000000041391562</t>
  </si>
  <si>
    <t>PERSHING SQUARE HOLDINGS LTD</t>
  </si>
  <si>
    <t>GG00BPFJTF46</t>
  </si>
  <si>
    <t>EQ0000000056460096</t>
  </si>
  <si>
    <t>BANKERS INVESTMENT TRUST</t>
  </si>
  <si>
    <t>GB0000767003</t>
  </si>
  <si>
    <t>EQ0010251200060000</t>
  </si>
  <si>
    <t>CALEDONIA INVESTMENTS PLC</t>
  </si>
  <si>
    <t>GB0001639920</t>
  </si>
  <si>
    <t>EQ0011132700001000</t>
  </si>
  <si>
    <t>F&amp;C INVESTMENT TRUST PLC</t>
  </si>
  <si>
    <t>GB0003466074</t>
  </si>
  <si>
    <t>EQ0011566500060000</t>
  </si>
  <si>
    <t>PANTHEON INTERNATIONAL PLC</t>
  </si>
  <si>
    <t>GB0004148507</t>
  </si>
  <si>
    <t>EQ0011678500060000</t>
  </si>
  <si>
    <t>EDINBURGH DRAGON TRUST PLC</t>
  </si>
  <si>
    <t>GB0002945029</t>
  </si>
  <si>
    <t>EQ0012650500060000</t>
  </si>
  <si>
    <t>BMO GLOBAL SMALLER COMPANIES</t>
  </si>
  <si>
    <t>GB0000175058</t>
  </si>
  <si>
    <t>EQ0012664500060000</t>
  </si>
  <si>
    <t>BLACKROCK SMALLER COMPANIES</t>
  </si>
  <si>
    <t>GB0006436108</t>
  </si>
  <si>
    <t>EQ0012688800060000</t>
  </si>
  <si>
    <t>TEMPLETON EMERGING MARKETS-O</t>
  </si>
  <si>
    <t>GB0008829292</t>
  </si>
  <si>
    <t>EQ0012969500060000</t>
  </si>
  <si>
    <t>BAILLIE GIFFORD JAPAN TRUST</t>
  </si>
  <si>
    <t>GB0000485838</t>
  </si>
  <si>
    <t>EQ0012988500060000</t>
  </si>
  <si>
    <t>SCOTTISH INVESTMENT TRUST</t>
  </si>
  <si>
    <t>GB0007826091</t>
  </si>
  <si>
    <t>EQ0012998900060000</t>
  </si>
  <si>
    <t>WITAN INVESTMENT TRUST PLC</t>
  </si>
  <si>
    <t>GB0009744060</t>
  </si>
  <si>
    <t>EQ0012999300060000</t>
  </si>
  <si>
    <t>JPMORGAN EMERGING MKTS-ORD</t>
  </si>
  <si>
    <t>GB0003418950</t>
  </si>
  <si>
    <t>EQ0012999700060000</t>
  </si>
  <si>
    <t>AVI GLOBAL TRUST PLC</t>
  </si>
  <si>
    <t>GB0001335081</t>
  </si>
  <si>
    <t>EQ0013600300060000</t>
  </si>
  <si>
    <t>ABERFORTH SMALLER COS-ORD</t>
  </si>
  <si>
    <t>GB0000066554</t>
  </si>
  <si>
    <t>EQ0013602200060000</t>
  </si>
  <si>
    <t>FIDELITY EUROPEAN VALUES PLC</t>
  </si>
  <si>
    <t>GB00BK1PKQ95</t>
  </si>
  <si>
    <t>EQ0013605100060000</t>
  </si>
  <si>
    <t>JPMORGAN JAPANESE INV. TRUST</t>
  </si>
  <si>
    <t>GB0001740025</t>
  </si>
  <si>
    <t>EQ0013605300060000</t>
  </si>
  <si>
    <t>HERALD INVESTMENT TRUST PLC</t>
  </si>
  <si>
    <t>GB0004228648</t>
  </si>
  <si>
    <t>EQ0013619900060000</t>
  </si>
  <si>
    <t>GENESIS EMERGING MARKETS</t>
  </si>
  <si>
    <t>GG00B4L0PD47</t>
  </si>
  <si>
    <t>EQ0014242000001000</t>
  </si>
  <si>
    <t>FINSBURY GR&amp;INC TRUST-ORD</t>
  </si>
  <si>
    <t>GB0007816068</t>
  </si>
  <si>
    <t>EQ0014744500060000</t>
  </si>
  <si>
    <t>TEMPLE BAR INVESTMENT TRUST</t>
  </si>
  <si>
    <t>GB0008825324</t>
  </si>
  <si>
    <t>EQ0014744900060000</t>
  </si>
  <si>
    <t>JPMORGAN AMERICAN INVEST-ORD</t>
  </si>
  <si>
    <t>GB00BKZGVH64</t>
  </si>
  <si>
    <t>EQ0014745800060000</t>
  </si>
  <si>
    <t>HGCAPITAL TRUST PLC</t>
  </si>
  <si>
    <t>GB0003921052</t>
  </si>
  <si>
    <t>EQ0014765300060000</t>
  </si>
  <si>
    <t>TR PROPERTY INVESTMENT TRUST</t>
  </si>
  <si>
    <t>GB0009064097</t>
  </si>
  <si>
    <t>EQ0014769200060000</t>
  </si>
  <si>
    <t>JPMORGAN INDIAN INV TRUST</t>
  </si>
  <si>
    <t>GB0003450359</t>
  </si>
  <si>
    <t>EQ0014821700060000</t>
  </si>
  <si>
    <t>ALLIANCE TRUST PLC</t>
  </si>
  <si>
    <t>GB00B11V7W98</t>
  </si>
  <si>
    <t>EQ0014847900060000</t>
  </si>
  <si>
    <t>RIT CAPITAL PARTNERS PLC</t>
  </si>
  <si>
    <t>GB0007366395</t>
  </si>
  <si>
    <t>EQ0014848400060000</t>
  </si>
  <si>
    <t>MERCANTILE INVESTMENT TRUST</t>
  </si>
  <si>
    <t>GB00BF4JDH58</t>
  </si>
  <si>
    <t>EQ0014848700060000</t>
  </si>
  <si>
    <t>EDINBURGH INVESTMENT TRUST</t>
  </si>
  <si>
    <t>GB0003052338</t>
  </si>
  <si>
    <t>EQ0014848800060000</t>
  </si>
  <si>
    <t>MONKS INVESTMENT TRUST PLC</t>
  </si>
  <si>
    <t>GB0030517261</t>
  </si>
  <si>
    <t>EQ0014849300060000</t>
  </si>
  <si>
    <t>MURRAY INTERNATIONAL TR-O</t>
  </si>
  <si>
    <t>GB0006111909</t>
  </si>
  <si>
    <t>EQ0014849600060000</t>
  </si>
  <si>
    <t>SCOTTISH MORTGAGE INV TR PLC</t>
  </si>
  <si>
    <t>GB00BLDYK618</t>
  </si>
  <si>
    <t>EQ0014849700060000</t>
  </si>
  <si>
    <t>CITY OF LONDON INVESTMENT TR</t>
  </si>
  <si>
    <t>GB0001990497</t>
  </si>
  <si>
    <t>EQ0014849900060000</t>
  </si>
  <si>
    <t>FIDELITY SPECIAL VALUES PLC</t>
  </si>
  <si>
    <t>GB00BWXC7Y93</t>
  </si>
  <si>
    <t>EQ0015643700001000</t>
  </si>
  <si>
    <t>WORLDWIDE HEALTHCARE TRUST P</t>
  </si>
  <si>
    <t>GB0003385308</t>
  </si>
  <si>
    <t>EQ0017010600060000</t>
  </si>
  <si>
    <t>PERSONAL ASSETS TRUST PLC</t>
  </si>
  <si>
    <t>GB0006827546</t>
  </si>
  <si>
    <t>EQ0017106000060000</t>
  </si>
  <si>
    <t>SCHRODER ASIA PACIFIC-ORD</t>
  </si>
  <si>
    <t>GB0007918872</t>
  </si>
  <si>
    <t>EQ0017332300060000</t>
  </si>
  <si>
    <t>PERPETUAL INCOME &amp; GROWTH-O</t>
  </si>
  <si>
    <t>GB0006798424</t>
  </si>
  <si>
    <t>EQ0018612600060000</t>
  </si>
  <si>
    <t>JUPITER EUROPEAN OPPORTUN TR</t>
  </si>
  <si>
    <t>GB0000197722</t>
  </si>
  <si>
    <t>EQ0702697200060000</t>
  </si>
  <si>
    <t>POLAR CAPITAL TECHNOLOGY TR</t>
  </si>
  <si>
    <t>GB0004220025</t>
  </si>
  <si>
    <t>EQ0728908600060000</t>
  </si>
  <si>
    <t>M&amp;G LX GLB DIVIDEND-EUR ADIS</t>
  </si>
  <si>
    <t>LU1670710158</t>
  </si>
  <si>
    <t>EQ0000000066874687</t>
  </si>
  <si>
    <t>WOODFORD PATIENT CAPITAL TRU</t>
  </si>
  <si>
    <t>GB00BVG1CF25</t>
  </si>
  <si>
    <t>EQ0000000041051044</t>
  </si>
  <si>
    <t>APAX GLOBAL ALPHA LTD</t>
  </si>
  <si>
    <t>GG00BWWYMV85</t>
  </si>
  <si>
    <t>EQ0000000043179199</t>
  </si>
  <si>
    <t>SMITHSON INVESTMENT TRUST</t>
  </si>
  <si>
    <t>GB00BGJWTR88</t>
  </si>
  <si>
    <t>EQ0000000067884088</t>
  </si>
  <si>
    <t>M&amp;G LX 1 PAN EUR DVD-EUR AD</t>
  </si>
  <si>
    <t>LU1670711800</t>
  </si>
  <si>
    <t>EQ0000000068093542</t>
  </si>
  <si>
    <t>LAZARD CONVERTBLE GLB-ID</t>
  </si>
  <si>
    <t>FR0013277654</t>
  </si>
  <si>
    <t>BBG00HL4FGX2</t>
  </si>
  <si>
    <t>LAZ_CNV</t>
  </si>
  <si>
    <t>LM-MART CURR EUR ABS ALP-ADE</t>
  </si>
  <si>
    <t>IE00BYWVKX11</t>
  </si>
  <si>
    <t>EQ0000000048281816</t>
  </si>
  <si>
    <t>LM_CAB</t>
  </si>
  <si>
    <t>MAN GLG EUR EQT ALT-INE</t>
  </si>
  <si>
    <t>IE00B5429P46</t>
  </si>
  <si>
    <t>EQ0000000011139881</t>
  </si>
  <si>
    <t>MAN_EUE</t>
  </si>
  <si>
    <t>MEMNON FUND-EUROPEAN-I EUR</t>
  </si>
  <si>
    <t>LU0578133935</t>
  </si>
  <si>
    <t>BBG001J48VG4</t>
  </si>
  <si>
    <t>MEM_EUE</t>
  </si>
  <si>
    <t>MEMNON FUND-EUROPEAN-M EUR</t>
  </si>
  <si>
    <t>LU1878181178</t>
  </si>
  <si>
    <t>BBG00N2YV1N0</t>
  </si>
  <si>
    <t>BNY US MUNI INFRA DBT-USDXA</t>
  </si>
  <si>
    <t>IE00BDCJZZ58</t>
  </si>
  <si>
    <t>EQ0000000059139270</t>
  </si>
  <si>
    <t>SISF GLOBAL SUS CONV BD-I</t>
  </si>
  <si>
    <t>LU1910163861</t>
  </si>
  <si>
    <t>EQ0000000070094245</t>
  </si>
  <si>
    <t>MEMNON FUND-EUROPEAN-MD EUR</t>
  </si>
  <si>
    <t>LU1878181251</t>
  </si>
  <si>
    <t>BBG00N0BNP76</t>
  </si>
  <si>
    <t>MERIAN NTH AM EQ P2 USD INC</t>
  </si>
  <si>
    <t>IE00BYXHQQ37</t>
  </si>
  <si>
    <t>EQ0000000060515331</t>
  </si>
  <si>
    <t>MER_NA</t>
  </si>
  <si>
    <t>MERIAN NTH AM EQ P2 USD ACC</t>
  </si>
  <si>
    <t>IE00BYXHQL81</t>
  </si>
  <si>
    <t>EQ0000000060515283</t>
  </si>
  <si>
    <t>MFS MER-EUROPEAN RES-I1</t>
  </si>
  <si>
    <t>LU0219424131</t>
  </si>
  <si>
    <t>BBG000GKW9T1</t>
  </si>
  <si>
    <t>MFS_EUE</t>
  </si>
  <si>
    <t>XII USD RATE SWAP</t>
  </si>
  <si>
    <t>LU0321465469</t>
  </si>
  <si>
    <t>EQ0000000004602834</t>
  </si>
  <si>
    <t>STATE ST EUR LQ LVNAV-DIST</t>
  </si>
  <si>
    <t>IE00BBT33635</t>
  </si>
  <si>
    <t>EQ0000000036340463</t>
  </si>
  <si>
    <t>M&amp;G LX PAN EUR DVD-EUR CIDIS</t>
  </si>
  <si>
    <t>LU1797815146</t>
  </si>
  <si>
    <t>EQ0000000066663450</t>
  </si>
  <si>
    <t>MORGAN ST-GLOBAL INFRAST-ZX</t>
  </si>
  <si>
    <t>LU0947203542</t>
  </si>
  <si>
    <t>BBG004SBVTQ0</t>
  </si>
  <si>
    <t>MS_GIN</t>
  </si>
  <si>
    <t>MSIF GLOBAL OPPORTUNITY-Z</t>
  </si>
  <si>
    <t>LU0552385535</t>
  </si>
  <si>
    <t>BBG001C9S815</t>
  </si>
  <si>
    <t>MS_GOP</t>
  </si>
  <si>
    <t>MORGAN ST-US ADVANTAGE-ZUSD</t>
  </si>
  <si>
    <t>LU0360484686</t>
  </si>
  <si>
    <t>BBG000TD17Y5</t>
  </si>
  <si>
    <t>MS_USAD</t>
  </si>
  <si>
    <t>NORDEA 1 EMRG MKT BD-HMX EUR</t>
  </si>
  <si>
    <t>LU0994700382</t>
  </si>
  <si>
    <t>BBG00JFCBLH8</t>
  </si>
  <si>
    <t>NO_EMB</t>
  </si>
  <si>
    <t>NORDEA 1 NTH AM H Y BD-MXEUR</t>
  </si>
  <si>
    <t>NA</t>
  </si>
  <si>
    <t>LU1009728244</t>
  </si>
  <si>
    <t>BBG00JRTYVV5</t>
  </si>
  <si>
    <t>NO_NAHY</t>
  </si>
  <si>
    <t>OSTRUM SOUVERAINS EURO-SND</t>
  </si>
  <si>
    <t>FR0013292273</t>
  </si>
  <si>
    <t>BBG00JB4TPF4</t>
  </si>
  <si>
    <t>OS_EUB</t>
  </si>
  <si>
    <t>ROBECO HIGH YIELDS BONDS-IEH</t>
  </si>
  <si>
    <t>LU0779184851</t>
  </si>
  <si>
    <t>BBG00341JGD6</t>
  </si>
  <si>
    <t>RO_HYB</t>
  </si>
  <si>
    <t>SCHRODER EUROPEAN INC-A INC</t>
  </si>
  <si>
    <t>GB00B7CM2R31</t>
  </si>
  <si>
    <t>BBG002XX60Q1</t>
  </si>
  <si>
    <t>SH_EAI</t>
  </si>
  <si>
    <t>SISF-GLB CONVERT BD-C USD QV</t>
  </si>
  <si>
    <t>LU0935022649</t>
  </si>
  <si>
    <t>BBG004LZSMQ3</t>
  </si>
  <si>
    <t>SH_GC</t>
  </si>
  <si>
    <t>TROWE PRICE-US LG CP GR-I</t>
  </si>
  <si>
    <t>LU0174119775</t>
  </si>
  <si>
    <t>BBG000KWLZL2</t>
  </si>
  <si>
    <t>TRP_USLCG</t>
  </si>
  <si>
    <t>VONTOBEL-EUR CRP MDYL-AQGEUR</t>
  </si>
  <si>
    <t>LU1594302512</t>
  </si>
  <si>
    <t>BBG00GH1HKB8</t>
  </si>
  <si>
    <t>VON_ECB</t>
  </si>
  <si>
    <t>WELL GBL RES EQ FD S USD AC</t>
  </si>
  <si>
    <t>LU0069024304</t>
  </si>
  <si>
    <t>BBG000BK25B6</t>
  </si>
  <si>
    <t>WEL_GRE</t>
  </si>
  <si>
    <t>WELL US RES EQ FD S USD AC</t>
  </si>
  <si>
    <t>LU0050381036</t>
  </si>
  <si>
    <t>BBG000BVLLM4</t>
  </si>
  <si>
    <t>WEL_URE</t>
  </si>
  <si>
    <t>NN L GL CNV OPP-I DIS Q USD</t>
  </si>
  <si>
    <t>LU1308627642</t>
  </si>
  <si>
    <t>BBG00B8NLMD0</t>
  </si>
  <si>
    <t>NN_CONV</t>
  </si>
  <si>
    <t>PSF-USD S/T FLOATG NAV-Z INC</t>
  </si>
  <si>
    <t>IE00BDQZ6S97</t>
  </si>
  <si>
    <t>EQ0000000065375562</t>
  </si>
  <si>
    <t>H20 GS-MLTI EMERG DBT-I USD</t>
  </si>
  <si>
    <t>IE00BD4LCS16</t>
  </si>
  <si>
    <t>EQ0000000050176593</t>
  </si>
  <si>
    <t>H2O GS-BARRY SHORT-I EUR</t>
  </si>
  <si>
    <t>IE00BYVMJ495</t>
  </si>
  <si>
    <t>EQ0000000053735624</t>
  </si>
  <si>
    <t>H20 LARGO-I C EUR</t>
  </si>
  <si>
    <t>FR0013282720</t>
  </si>
  <si>
    <t>EQ0000000061623703</t>
  </si>
  <si>
    <t>H2O GS-BARRY SHORT-D EUR</t>
  </si>
  <si>
    <t>IE00BYVMJB61</t>
  </si>
  <si>
    <t>EQ0000000053746682</t>
  </si>
  <si>
    <t>H20 GS-BARRY ACTIVE VAL-DEUR</t>
  </si>
  <si>
    <t>IE00BYVMHY58</t>
  </si>
  <si>
    <t>EQ0000000053746730</t>
  </si>
  <si>
    <t>BNY US MUNI INFRA DBT-USDWA</t>
  </si>
  <si>
    <t>IE00BDCJZ442</t>
  </si>
  <si>
    <t>EQ0000000056279387</t>
  </si>
  <si>
    <t>H20 GS MLTI EMERG DBT-IEUR</t>
  </si>
  <si>
    <t>IE00BD4LCV45</t>
  </si>
  <si>
    <t>EQ0000000057471422</t>
  </si>
  <si>
    <t>H20 GS MLTI EMERG DBT-R EUR</t>
  </si>
  <si>
    <t>IE00BD4LCP84</t>
  </si>
  <si>
    <t>EQ0000000059093930</t>
  </si>
  <si>
    <t>DALTON ASIA PACIFIC UC-B2EUR</t>
  </si>
  <si>
    <t>IE00BFXZM884</t>
  </si>
  <si>
    <t>EQ0000000068778386</t>
  </si>
  <si>
    <t>DAL_AP</t>
  </si>
  <si>
    <t>FIDELITY CHINA HY-Y USD</t>
  </si>
  <si>
    <t>LU1345482589</t>
  </si>
  <si>
    <t>BBG00C036V92</t>
  </si>
  <si>
    <t>FI_CHY</t>
  </si>
  <si>
    <t>CARMIGNAC PTF UNC CRD-AEURC</t>
  </si>
  <si>
    <t>LU1623762843</t>
  </si>
  <si>
    <t>BBG00GZSTTD5</t>
  </si>
  <si>
    <t>CAR_PTFUC</t>
  </si>
  <si>
    <t>ELEVA EUROPEAN SEL-H1EURDIS</t>
  </si>
  <si>
    <t>LU1920210652</t>
  </si>
  <si>
    <t>BBG00NZLQRR7</t>
  </si>
  <si>
    <t>EXANE EQUITY SELECT EUROPE-T</t>
  </si>
  <si>
    <t>LU1929509963</t>
  </si>
  <si>
    <t>BBG00NWYCXD9</t>
  </si>
  <si>
    <t>EX_ESEU</t>
  </si>
  <si>
    <t>CARM PORT-PATRIMON-AEURACCAP</t>
  </si>
  <si>
    <t>LU1299305190</t>
  </si>
  <si>
    <t>BBG00BDD95Z3</t>
  </si>
  <si>
    <t>CAR_PAT</t>
  </si>
  <si>
    <t>CARM PORT-SECURITE-AEURACCCA</t>
  </si>
  <si>
    <t>LU1299306321</t>
  </si>
  <si>
    <t>BBG00BDLX3N6</t>
  </si>
  <si>
    <t>CAR_SEC</t>
  </si>
  <si>
    <t>INVESCO G T RET EUR-AFIXMDEU</t>
  </si>
  <si>
    <t>LU1218207816</t>
  </si>
  <si>
    <t>BBG008KSDCR8</t>
  </si>
  <si>
    <t>INV_GTR</t>
  </si>
  <si>
    <t>INVESCO EURO BOND-ISD EUR</t>
  </si>
  <si>
    <t>LU1720676896</t>
  </si>
  <si>
    <t>BBG00J86GBX8</t>
  </si>
  <si>
    <t>INV_EB</t>
  </si>
  <si>
    <t>LAW DEBENTURE CORP PLC-ORD</t>
  </si>
  <si>
    <t>GB0031429219</t>
  </si>
  <si>
    <t>EQ0000000000293613</t>
  </si>
  <si>
    <t>NEXTENERGY SOLAR FUND LTD</t>
  </si>
  <si>
    <t>GG00BJ0JVY01</t>
  </si>
  <si>
    <t>EQ0000000033820688</t>
  </si>
  <si>
    <t>HICL INFRASTRUCTURE PLC</t>
  </si>
  <si>
    <t>GB00BJLP1Y77</t>
  </si>
  <si>
    <t>EQ0000000073524751</t>
  </si>
  <si>
    <t>INVESCO-BAL RISK ALLOC-C ACC</t>
  </si>
  <si>
    <t>LU0432616810</t>
  </si>
  <si>
    <t>EQ0000000008877260</t>
  </si>
  <si>
    <t>INV_BRA</t>
  </si>
  <si>
    <t>M&amp;G LX GLB DIVIDEND-EUR  CID</t>
  </si>
  <si>
    <t>LU1797813521</t>
  </si>
  <si>
    <t>BBG00LG1VH56</t>
  </si>
  <si>
    <t>MG_GDV</t>
  </si>
  <si>
    <t>ROBECO CAP GR-ROBSAM SUST-IE</t>
  </si>
  <si>
    <t>LU0209860427</t>
  </si>
  <si>
    <t>BBG000H86M71</t>
  </si>
  <si>
    <t>RO_SEE</t>
  </si>
  <si>
    <t>ROBECO ASIA PAC EQ-I ACC EUR</t>
  </si>
  <si>
    <t>LU1493701376</t>
  </si>
  <si>
    <t>BBG00DVQH153</t>
  </si>
  <si>
    <t>RO_APE</t>
  </si>
  <si>
    <t>ROBECO EMERGING MKT EQY-IEUR</t>
  </si>
  <si>
    <t>LU0209325462</t>
  </si>
  <si>
    <t>BBG000HJ9KH7</t>
  </si>
  <si>
    <t>RO_EME</t>
  </si>
  <si>
    <t>JPM US AGGREGATE BD-IUSDI</t>
  </si>
  <si>
    <t>LU1746264990</t>
  </si>
  <si>
    <t>BBG00JPNCN06</t>
  </si>
  <si>
    <t>JPM_UAB</t>
  </si>
  <si>
    <t>FIDELITY-ASIA PA-AMING USD</t>
  </si>
  <si>
    <t>LU0877626530</t>
  </si>
  <si>
    <t>BBG00424TB86</t>
  </si>
  <si>
    <t>FI_APD</t>
  </si>
  <si>
    <t>DWS- INVEST- EU H YL CP-RDQ</t>
  </si>
  <si>
    <t>LU1808738642</t>
  </si>
  <si>
    <t>BBG00L4K30S0</t>
  </si>
  <si>
    <t>DW_EHY</t>
  </si>
  <si>
    <t>ROBECO CAP GR-GL STA E-ILEUR</t>
  </si>
  <si>
    <t>LU1408525894</t>
  </si>
  <si>
    <t>BBG00CX8GRC9</t>
  </si>
  <si>
    <t>RO_GSE</t>
  </si>
  <si>
    <t>DWS INVEST-TOP DVD-IDQ</t>
  </si>
  <si>
    <t>LU1589658365</t>
  </si>
  <si>
    <t>BBG00GH9YD28</t>
  </si>
  <si>
    <t>DW_TDE</t>
  </si>
  <si>
    <t>INVESCO EUR CRP BD-IMD</t>
  </si>
  <si>
    <t>LU1720677191</t>
  </si>
  <si>
    <t>BBG00J7K6214</t>
  </si>
  <si>
    <t>INV_ECB</t>
  </si>
  <si>
    <t>INVESCO PAN EUR HI IN-AMD1EU</t>
  </si>
  <si>
    <t>LU1097692153</t>
  </si>
  <si>
    <t>BBG0073XY0D6</t>
  </si>
  <si>
    <t>INV_PEH</t>
  </si>
  <si>
    <t>CARM PORT-INVSTIS-AEURACCAP</t>
  </si>
  <si>
    <t>LU1299311164</t>
  </si>
  <si>
    <t>BBG00BDD5W88</t>
  </si>
  <si>
    <t>CAR_PTFL</t>
  </si>
  <si>
    <t>INVESCO GL EQ INC-AMDU</t>
  </si>
  <si>
    <t>LU1097692070</t>
  </si>
  <si>
    <t>BBG0073XVTX4</t>
  </si>
  <si>
    <t>INV_GEI</t>
  </si>
  <si>
    <t>INRIS CFM TRENDS-SSI USD</t>
  </si>
  <si>
    <t>IE00BHTD1P06</t>
  </si>
  <si>
    <t>EQ0000000071791796</t>
  </si>
  <si>
    <t>ROT_TDS</t>
  </si>
  <si>
    <t>MFS MER-EUROPEAN RES-I3 EUR</t>
  </si>
  <si>
    <t>LU1926213304</t>
  </si>
  <si>
    <t>BBG00N8HG5F8</t>
  </si>
  <si>
    <t>HERMES GL EM MKT-F EUR DIST</t>
  </si>
  <si>
    <t>IE00B3DJ5L08</t>
  </si>
  <si>
    <t>BBG0062RN142</t>
  </si>
  <si>
    <t>INVESCO GLB TR EUR-I FMD</t>
  </si>
  <si>
    <t>LU1934329480</t>
  </si>
  <si>
    <t>BBG00N55HBF3</t>
  </si>
  <si>
    <t>INVESCO GL EQ IN-I MD1</t>
  </si>
  <si>
    <t>LU1934329563</t>
  </si>
  <si>
    <t>BBG00N55HCB5</t>
  </si>
  <si>
    <t>MORGAN ST-GBL INFRAST-ZUSD</t>
  </si>
  <si>
    <t>LU0384383872</t>
  </si>
  <si>
    <t>BBG000BYTJ54</t>
  </si>
  <si>
    <t>FRANKLIN EM DEBT OP HC-IAUSD</t>
  </si>
  <si>
    <t>LU1926204220</t>
  </si>
  <si>
    <t>BBG00N6G31P4</t>
  </si>
  <si>
    <t>FT_EMDHC</t>
  </si>
  <si>
    <t>UBS CONVERT GLOBAL EUR-IA3D</t>
  </si>
  <si>
    <t>LU0396332214</t>
  </si>
  <si>
    <t>BBG004M18LY2</t>
  </si>
  <si>
    <t>UBS_CNVT</t>
  </si>
  <si>
    <t>JPMORGAN F-EMR MKTS E-I-A</t>
  </si>
  <si>
    <t>LU0248044025</t>
  </si>
  <si>
    <t>BBG000Q70RQ7</t>
  </si>
  <si>
    <t>JPM_EMEQ</t>
  </si>
  <si>
    <t>RUSS INV GL LSTD INFR-BEURI</t>
  </si>
  <si>
    <t>IE00B897N648</t>
  </si>
  <si>
    <t>BBG003RYSD19</t>
  </si>
  <si>
    <t>RUS_GINF</t>
  </si>
  <si>
    <t>AXA WF FRAMLNG GL CON-IDUSDH</t>
  </si>
  <si>
    <t>LU1670742862</t>
  </si>
  <si>
    <t>BBG00HL463G0</t>
  </si>
  <si>
    <t>AX_GCNV</t>
  </si>
  <si>
    <t>MSIF-ASIAN OPPORT-Z</t>
  </si>
  <si>
    <t>LU1378878604</t>
  </si>
  <si>
    <t>BBG00CGLQX35</t>
  </si>
  <si>
    <t>MS_AOP</t>
  </si>
  <si>
    <t>JPM INV-JPM US SLCT EQ-IUSDA</t>
  </si>
  <si>
    <t>LU0248005711</t>
  </si>
  <si>
    <t>BBG000DWP3F4</t>
  </si>
  <si>
    <t>JPM_USSE</t>
  </si>
  <si>
    <t>FRANK TEMP INV EMKT BND-IACC</t>
  </si>
  <si>
    <t>LU0195951966</t>
  </si>
  <si>
    <t>BBG000C00QX1</t>
  </si>
  <si>
    <t>FT_EMB</t>
  </si>
  <si>
    <t>FRANK TEMP INV ASIA GR-IACCE</t>
  </si>
  <si>
    <t>LU0195950992</t>
  </si>
  <si>
    <t>BBG000BZ6PN2</t>
  </si>
  <si>
    <t>FT_AGR</t>
  </si>
  <si>
    <t>ASSENAGON ALPHA VOLATILITY-I</t>
  </si>
  <si>
    <t>LU0575255335</t>
  </si>
  <si>
    <t>EQ0000000016609057</t>
  </si>
  <si>
    <t>AXIOM EUROPEAN FINANCIAL DEB</t>
  </si>
  <si>
    <t>GG00BTC2K735</t>
  </si>
  <si>
    <t>EQ0000000039600462</t>
  </si>
  <si>
    <t>BLACKSTONE/GSO LOAN FINANCIN</t>
  </si>
  <si>
    <t>JE00BNCB5T53</t>
  </si>
  <si>
    <t>EQ0000000036387829</t>
  </si>
  <si>
    <t>BMO GLBLEQMKTNTRLV10 C ACC</t>
  </si>
  <si>
    <t>GB00BY7S9K74</t>
  </si>
  <si>
    <t>EQ0000000044258124</t>
  </si>
  <si>
    <t>CATCO REINSURANCE OPP-NEW C</t>
  </si>
  <si>
    <t>BMG1961Q1592</t>
  </si>
  <si>
    <t>EQ0000000046044518</t>
  </si>
  <si>
    <t>CHENAVARI TORO INCOME FUND L</t>
  </si>
  <si>
    <t>GG00BWBSDM98</t>
  </si>
  <si>
    <t>EQ0000000042918843</t>
  </si>
  <si>
    <t>CVC CREDIT PARTNERS EUROPEAN</t>
  </si>
  <si>
    <t>JE00B9MRHZ51</t>
  </si>
  <si>
    <t>EQ0000000030064648</t>
  </si>
  <si>
    <t>FIDELITY-ENHANCD RESRV-IQIU</t>
  </si>
  <si>
    <t>IE00BF5GRF15</t>
  </si>
  <si>
    <t>EQ0000000064290958</t>
  </si>
  <si>
    <t>FULCRUM MULTI ASSET TRD-USDC</t>
  </si>
  <si>
    <t>LU1225880415</t>
  </si>
  <si>
    <t>EQ0000000043189549</t>
  </si>
  <si>
    <t>MAJEDIE-TORTOISE FND-Z USD H</t>
  </si>
  <si>
    <t>IE00BF0B3421</t>
  </si>
  <si>
    <t>EQ0000000055708121</t>
  </si>
  <si>
    <t>MONTANARO UK SMALLER COS INV</t>
  </si>
  <si>
    <t>GB00BZ1H9L86</t>
  </si>
  <si>
    <t>EQ0015692000060000</t>
  </si>
  <si>
    <t>SERVICED PL ADG SYS MA-EUSD</t>
  </si>
  <si>
    <t>LU1542252850</t>
  </si>
  <si>
    <t>EQ0000000053936786</t>
  </si>
  <si>
    <t>SQN ASSET FINANCE INCOME-C</t>
  </si>
  <si>
    <t>GG00BFXYHJ13</t>
  </si>
  <si>
    <t>EQ0000000052763960</t>
  </si>
  <si>
    <t>SQN ASSET FINANCE INCOME FUN</t>
  </si>
  <si>
    <t>GG00BN56JF17</t>
  </si>
  <si>
    <t>EQ0000000035878872</t>
  </si>
  <si>
    <t>STARWOOD EUROPEAN REAL ESTAT</t>
  </si>
  <si>
    <t>RealEstate</t>
  </si>
  <si>
    <t>GG00B79WC100</t>
  </si>
  <si>
    <t>EQ0000000027636753</t>
  </si>
  <si>
    <t>X HARVEST CSI 300</t>
  </si>
  <si>
    <t>ETF</t>
  </si>
  <si>
    <t>LU0875160326</t>
  </si>
  <si>
    <t>EQ0000000033138838</t>
  </si>
  <si>
    <t>TREA EM MRKT CR OPP-CUSDR</t>
  </si>
  <si>
    <t>LU0629658435</t>
  </si>
  <si>
    <t>BBG001VJ6RR6</t>
  </si>
  <si>
    <t>TREA_EM</t>
  </si>
  <si>
    <t>MORGAN ST-US GROWTH FD-Z</t>
  </si>
  <si>
    <t>LU0360477805</t>
  </si>
  <si>
    <t>BBG000R9MDW2</t>
  </si>
  <si>
    <t>MS_USGR</t>
  </si>
  <si>
    <t>MEDIOLANUM FONDCUENTA-E</t>
  </si>
  <si>
    <t>ES0138816006</t>
  </si>
  <si>
    <t>BBG00C80X123</t>
  </si>
  <si>
    <t>MGE_FC</t>
  </si>
  <si>
    <t>INVESCO INDIA BOND-IFMD</t>
  </si>
  <si>
    <t>LU1934329720</t>
  </si>
  <si>
    <t>BBG00N55HC07</t>
  </si>
  <si>
    <t>INV_INDFI</t>
  </si>
  <si>
    <t>INVESCO PAN EUR S/E-IA</t>
  </si>
  <si>
    <t>LU1720677357</t>
  </si>
  <si>
    <t>BBG00J7K6544</t>
  </si>
  <si>
    <t>INV_PANE</t>
  </si>
  <si>
    <t>INVESCO-GLB HIGH INC-AFIX MD</t>
  </si>
  <si>
    <t>LU1775969147</t>
  </si>
  <si>
    <t>BBG00KG5YMQ2</t>
  </si>
  <si>
    <t>INV_GHIN</t>
  </si>
  <si>
    <t>INVESCO PAN EUR S/E-SGROSSQD</t>
  </si>
  <si>
    <t>LU1887442736</t>
  </si>
  <si>
    <t>BBG00M53PZS4</t>
  </si>
  <si>
    <t>PRINCIPAL-PRF SECUR-AUSD INC</t>
  </si>
  <si>
    <t>IE00B067MS69</t>
  </si>
  <si>
    <t>BBG000QTMZL2</t>
  </si>
  <si>
    <t>PR_PRF</t>
  </si>
  <si>
    <t>ROBECO EMER MKTS SM CO-ZUSDC</t>
  </si>
  <si>
    <t>LU0858444234</t>
  </si>
  <si>
    <t>BBG009R5N218</t>
  </si>
  <si>
    <t>RO_EMSC</t>
  </si>
  <si>
    <t>MORGAN ST-EUROZONE EQ AL-Z</t>
  </si>
  <si>
    <t>LU0360482128</t>
  </si>
  <si>
    <t>BBG000KFW4T8</t>
  </si>
  <si>
    <t>MS_EZE</t>
  </si>
  <si>
    <t>MEDIOLANUM FONDCUENTA-S</t>
  </si>
  <si>
    <t>BBG000BVWJD7</t>
  </si>
  <si>
    <t>BNY MEL GBL INCOME-INS W IN</t>
  </si>
  <si>
    <t>GB00B8BQG486</t>
  </si>
  <si>
    <t>BBG003G3JW71</t>
  </si>
  <si>
    <t>BNY_EGI</t>
  </si>
  <si>
    <t>BNY MELLON-GLOB EQ IN- W INC</t>
  </si>
  <si>
    <t>IE00B90JXJ92</t>
  </si>
  <si>
    <t>BBG003S43WD6</t>
  </si>
  <si>
    <t>BNY_GEI</t>
  </si>
  <si>
    <t>FIDELITY FDS-EMERG ASIA-AE</t>
  </si>
  <si>
    <t>LU0329678253</t>
  </si>
  <si>
    <t>BBG000VGRZJ2</t>
  </si>
  <si>
    <t>FI_EMAE</t>
  </si>
  <si>
    <t>ICS USD LQ ENV AW-AGNCY DIS</t>
  </si>
  <si>
    <t>IE00BK8MB266</t>
  </si>
  <si>
    <t>EQ0000000076879782</t>
  </si>
  <si>
    <t>IGS- GLB FRANCHS-IACC EUR</t>
  </si>
  <si>
    <t>LU1516331532</t>
  </si>
  <si>
    <t>BBG00FGBGG01</t>
  </si>
  <si>
    <t>INVT_GF</t>
  </si>
  <si>
    <t>CARMIGNAC PF G-EURP-A EUR AC</t>
  </si>
  <si>
    <t>LU0099161993</t>
  </si>
  <si>
    <t>BBG000BMDDK3</t>
  </si>
  <si>
    <t>CAR_GREU</t>
  </si>
  <si>
    <t>CARMGNC LNG SH EU EQ-AEURA</t>
  </si>
  <si>
    <t>FR0010149179</t>
  </si>
  <si>
    <t>EQ0020723100060000</t>
  </si>
  <si>
    <t>CAR_LSEU</t>
  </si>
  <si>
    <t>IGS- GLB FRANCHISE-II2 EUR</t>
  </si>
  <si>
    <t>LU1983383974</t>
  </si>
  <si>
    <t>BBG00NZ20QK6</t>
  </si>
  <si>
    <t>CARMIGNAC PF EM DSC-A EURAC</t>
  </si>
  <si>
    <t>LU0336083810</t>
  </si>
  <si>
    <t>BBG000V9QXD0</t>
  </si>
  <si>
    <t>CAR_EMDIS</t>
  </si>
  <si>
    <t>INVESCO-EM LO CURR DT-I FMD</t>
  </si>
  <si>
    <t>LU1934329308</t>
  </si>
  <si>
    <t>BBG00N55HBM5</t>
  </si>
  <si>
    <t>INV_EMLC</t>
  </si>
  <si>
    <t>IGS-ALL CHINA EQTY-IA</t>
  </si>
  <si>
    <t>LU1235249262</t>
  </si>
  <si>
    <t>BBG008TMP923</t>
  </si>
  <si>
    <t>INVT_ACH</t>
  </si>
  <si>
    <t>BGF-EURO CORPORATE BND-X5EUR</t>
  </si>
  <si>
    <t>LU1760134277</t>
  </si>
  <si>
    <t>BBG00JWSV809</t>
  </si>
  <si>
    <t>BLKR_ECB</t>
  </si>
  <si>
    <t>BGF-EURO BOND FUND-A4 EUR</t>
  </si>
  <si>
    <t>LU0430265933</t>
  </si>
  <si>
    <t>BBG000TTPKN7</t>
  </si>
  <si>
    <t>BLKR_EB</t>
  </si>
  <si>
    <t>FIDELITY-ASIAN SMR CO-Y USD</t>
  </si>
  <si>
    <t>LU1273507795</t>
  </si>
  <si>
    <t>BBG009T2SWZ5</t>
  </si>
  <si>
    <t>FI_ASC</t>
  </si>
  <si>
    <t>CARMIGNAC-INV-LAT-A EUR ACC</t>
  </si>
  <si>
    <t>LU1046327000</t>
  </si>
  <si>
    <t>BBG0066J30F8</t>
  </si>
  <si>
    <t>CAR_LAT</t>
  </si>
  <si>
    <t>FIDELITY-AS P M/A GR-AQIGEUH</t>
  </si>
  <si>
    <t>LU1846738869</t>
  </si>
  <si>
    <t>BBG00LCT48Z6</t>
  </si>
  <si>
    <t>FI_APMAGI</t>
  </si>
  <si>
    <t>FIDELITY FDS-ASIAN SS-Y USD</t>
  </si>
  <si>
    <t>LU0936575603</t>
  </si>
  <si>
    <t>BBG005945P90</t>
  </si>
  <si>
    <t>FI_ASS</t>
  </si>
  <si>
    <t>BGF-CONT EUR FLX-I4 EUR</t>
  </si>
  <si>
    <t>LU1505937943</t>
  </si>
  <si>
    <t>BBG00F0FKNN4</t>
  </si>
  <si>
    <t>BLKR_CEF</t>
  </si>
  <si>
    <t>FUNDSMITH EQUITY FD SICAV-IA</t>
  </si>
  <si>
    <t>LU0690374029</t>
  </si>
  <si>
    <t>EQ0000000020785886</t>
  </si>
  <si>
    <t>MAN GLG EU MIDC EUR-IN EUR</t>
  </si>
  <si>
    <t>IE00BWBSFJ00</t>
  </si>
  <si>
    <t>EQ0000000043474295</t>
  </si>
  <si>
    <t>ODEY-EUROPEAN FOCUS FD-EURI</t>
  </si>
  <si>
    <t>IE00BWZMLG78</t>
  </si>
  <si>
    <t>EQ0000000043880603</t>
  </si>
  <si>
    <t>CYGNUS UTIL INFRA RENEWAB-I</t>
  </si>
  <si>
    <t>IE00BWH63500</t>
  </si>
  <si>
    <t>EQ0000000050797299</t>
  </si>
  <si>
    <t>SEILERN AMERICA-EURHI</t>
  </si>
  <si>
    <t>IE00BD8DY878</t>
  </si>
  <si>
    <t>EQ0000000051823778</t>
  </si>
  <si>
    <t>EDR BOND ALLOCATION-K EUR</t>
  </si>
  <si>
    <t>LU1161526659</t>
  </si>
  <si>
    <t>EQ0000000052371902</t>
  </si>
  <si>
    <t>FIMARGE-BALANCE PF-I EUR</t>
  </si>
  <si>
    <t>LU1892387462</t>
  </si>
  <si>
    <t>EQ0000000068789726</t>
  </si>
  <si>
    <t>JPM-LIQU USD TRE VNAV-IN DIS</t>
  </si>
  <si>
    <t>LU1850239150</t>
  </si>
  <si>
    <t>EQ0000000070195532</t>
  </si>
  <si>
    <t>FLOSSBACH STORCH BD OP-HTEUR</t>
  </si>
  <si>
    <t>LU1748855837</t>
  </si>
  <si>
    <t>EQ0000000062634689</t>
  </si>
  <si>
    <t>ELEVA LEADERS SM&amp;MD CE-IEURA</t>
  </si>
  <si>
    <t>LU1920216006</t>
  </si>
  <si>
    <t>EQ0000000071140578</t>
  </si>
  <si>
    <t>STATE ST INST LIQ RES-PREM</t>
  </si>
  <si>
    <t>US85749P1012</t>
  </si>
  <si>
    <t>EQ0000000001636639</t>
  </si>
  <si>
    <t>HIGHBRIDGE MULTI STRATEGY FU</t>
  </si>
  <si>
    <t>GB00B13YVW48</t>
  </si>
  <si>
    <t>EQ0000000002553151</t>
  </si>
  <si>
    <t>GBp</t>
  </si>
  <si>
    <t>WELL GLOB INNOVATION-S EUR</t>
  </si>
  <si>
    <t>LU2008325669</t>
  </si>
  <si>
    <t>BBG00PF3Z4L1</t>
  </si>
  <si>
    <t>WEL_GI</t>
  </si>
  <si>
    <t>LAZARD GLOB LIST INF EUR-ID</t>
  </si>
  <si>
    <t>IE00B4552M33</t>
  </si>
  <si>
    <t>BBG0024N3C19</t>
  </si>
  <si>
    <t>LAZ_GLI</t>
  </si>
  <si>
    <t>LAZARD PAN EU SM/CAP-AA EUR</t>
  </si>
  <si>
    <t>IE00BG47ZS13</t>
  </si>
  <si>
    <t>BBG00P9GYL14</t>
  </si>
  <si>
    <t>LAZ_EUSC</t>
  </si>
  <si>
    <t>BGF-WRLD TECH-I2 EUR</t>
  </si>
  <si>
    <t>LU1722863211</t>
  </si>
  <si>
    <t>BBG00J8BSH25</t>
  </si>
  <si>
    <t>BLKR_WT</t>
  </si>
  <si>
    <t>SCHRODER ORIENTAL INCOME</t>
  </si>
  <si>
    <t>GB00B0CRWN59</t>
  </si>
  <si>
    <t>EQ0000000001899764</t>
  </si>
  <si>
    <t>FORESIGHT SOLAR FUND PLC</t>
  </si>
  <si>
    <t>JE00BD3QJR55</t>
  </si>
  <si>
    <t>EQ0000000031553964</t>
  </si>
  <si>
    <t>ICS GBP LQ ENV AW-AGNY DIS</t>
  </si>
  <si>
    <t>IE00BK8M8R05</t>
  </si>
  <si>
    <t>EQ0000000076876164</t>
  </si>
  <si>
    <t>IGS-GLB STRAT EQT-I EUR</t>
  </si>
  <si>
    <t>LU1881489212</t>
  </si>
  <si>
    <t>BBG00M15Z839</t>
  </si>
  <si>
    <t>GOLD BULLION SECURITIES LTD</t>
  </si>
  <si>
    <t>GB00B00FHZ82</t>
  </si>
  <si>
    <t>EQ0000000001035351</t>
  </si>
  <si>
    <t>AXA PROPERTY TRUST LTD</t>
  </si>
  <si>
    <t>GG00BHXH0C87</t>
  </si>
  <si>
    <t>EQ0000000001769065</t>
  </si>
  <si>
    <t>JPEL PRIVATE EQUITY LTD</t>
  </si>
  <si>
    <t>GG00BKTRF395</t>
  </si>
  <si>
    <t>EQ0000000001842374</t>
  </si>
  <si>
    <t>FIDELITY-STERLING FUND-B ACC</t>
  </si>
  <si>
    <t>IE00B134QL87</t>
  </si>
  <si>
    <t>EQ0000000002795826</t>
  </si>
  <si>
    <t>TETRAGON FINANCIAL GROUP LTD</t>
  </si>
  <si>
    <t>GG00B1RMC548</t>
  </si>
  <si>
    <t>EQ0000000003392298</t>
  </si>
  <si>
    <t>WT PHYSICAL SILVER</t>
  </si>
  <si>
    <t>JE00B1VS3333</t>
  </si>
  <si>
    <t>EQ0000000003417798</t>
  </si>
  <si>
    <t>THIRD POINT OFFSHORE INVESTM</t>
  </si>
  <si>
    <t>GG00B1YQ7219</t>
  </si>
  <si>
    <t>EQ0000000003659882</t>
  </si>
  <si>
    <t>CG PORTFOLIO-DOLLAR FUND</t>
  </si>
  <si>
    <t>IE00B41GP767</t>
  </si>
  <si>
    <t>EQ0000000008413841</t>
  </si>
  <si>
    <t>NB PRIVATE EQUITY PARTNERS L</t>
  </si>
  <si>
    <t>GG00B1ZBD492</t>
  </si>
  <si>
    <t>EQ0000000008618605</t>
  </si>
  <si>
    <t>BETTER CAPITAL PCC LTD-2009</t>
  </si>
  <si>
    <t>GG00BYXP9G82</t>
  </si>
  <si>
    <t>EQ0000000009437498</t>
  </si>
  <si>
    <t>NB DISTRESSED DEBT INVESTMEN</t>
  </si>
  <si>
    <t>GG00BDFZ6F78</t>
  </si>
  <si>
    <t>EQ0000000010387993</t>
  </si>
  <si>
    <t>SPROTT PHYSICAL SILVER TRUST</t>
  </si>
  <si>
    <t>CA85207K1075</t>
  </si>
  <si>
    <t>EQ0000000011227066</t>
  </si>
  <si>
    <t>CATCO REINSURANCE OPP FUND</t>
  </si>
  <si>
    <t>BMG1961Q2095</t>
  </si>
  <si>
    <t>EQ0000000015280442</t>
  </si>
  <si>
    <t>PROSPERITY RUSSIA DOMESTIC-A</t>
  </si>
  <si>
    <t>KYG7280A1067</t>
  </si>
  <si>
    <t>EQ0000000022672890</t>
  </si>
  <si>
    <t>POLAR CPTL-JAPAN VALUE-S JPY</t>
  </si>
  <si>
    <t>IE00B8843R79</t>
  </si>
  <si>
    <t>EQ0000000027142677</t>
  </si>
  <si>
    <t>HERMES ASIA EX-JP E F-STIGBP</t>
  </si>
  <si>
    <t>IE00B84WGD25</t>
  </si>
  <si>
    <t>EQ0000000027150995</t>
  </si>
  <si>
    <t>LF MAJEDIE UK EQUITY F-XACC</t>
  </si>
  <si>
    <t>GB00B88NK732</t>
  </si>
  <si>
    <t>EQ0000000027152850</t>
  </si>
  <si>
    <t>RENEWABLES INFRASTRUCTURE GR</t>
  </si>
  <si>
    <t>GG00BBHX2H91</t>
  </si>
  <si>
    <t>EQ0000000030987886</t>
  </si>
  <si>
    <t>JO HAMBRO-EURO SEL VAL-EUR X</t>
  </si>
  <si>
    <t>IE00B4K14L92</t>
  </si>
  <si>
    <t>EQ0000000031648012</t>
  </si>
  <si>
    <t>CC JAPAN ALPHA-E USD</t>
  </si>
  <si>
    <t>IE00BKRC2Y61</t>
  </si>
  <si>
    <t>EQ0000000035003591</t>
  </si>
  <si>
    <t>VPC SPECIALTY LENDING INVEST</t>
  </si>
  <si>
    <t>GB00BVG6X439</t>
  </si>
  <si>
    <t>EQ0000000041322582</t>
  </si>
  <si>
    <t>TM CRUX EUROPEAN SP SIT-IRI</t>
  </si>
  <si>
    <t>GB00BTJRPZ43</t>
  </si>
  <si>
    <t>EQ0000000042560434</t>
  </si>
  <si>
    <t>CC ASIA FOCUS FUND-I USD</t>
  </si>
  <si>
    <t>IE00BYV6SN33</t>
  </si>
  <si>
    <t>EQ0000000045221817</t>
  </si>
  <si>
    <t>SME CREDIT REALISATION FUND</t>
  </si>
  <si>
    <t>GG00BYYJCZ96</t>
  </si>
  <si>
    <t>EQ0000000045414367</t>
  </si>
  <si>
    <t>HONEYCOMB INVESTMENT TRUST P</t>
  </si>
  <si>
    <t>GB00BYZV3G25</t>
  </si>
  <si>
    <t>EQ0000000047073509</t>
  </si>
  <si>
    <t>HADRIANS WALL SECURED INVEST</t>
  </si>
  <si>
    <t>GG00BYMYC345</t>
  </si>
  <si>
    <t>EQ0000000050044782</t>
  </si>
  <si>
    <t>BNY MELLON GL-US EQ IN-GBPEA</t>
  </si>
  <si>
    <t>IE00BD842084</t>
  </si>
  <si>
    <t>EQ0000000054515998</t>
  </si>
  <si>
    <t>TUFTON OCEANIC ASSETS LTD</t>
  </si>
  <si>
    <t>GG00BDFC1649</t>
  </si>
  <si>
    <t>EQ0000000055229826</t>
  </si>
  <si>
    <t>SHERBORNE INVESTORS GUERNSEY</t>
  </si>
  <si>
    <t>GG00BZ3C3B94</t>
  </si>
  <si>
    <t>EQ0000000057914520</t>
  </si>
  <si>
    <t>GORE STREET ENERGY STORAGE F</t>
  </si>
  <si>
    <t>GB00BG0P0V73</t>
  </si>
  <si>
    <t>EQ0000000063380197</t>
  </si>
  <si>
    <t>GMO CLIMATE CHANGE INV-A GBP</t>
  </si>
  <si>
    <t>IE00BDT8SN47</t>
  </si>
  <si>
    <t>EQ0000000063422859</t>
  </si>
  <si>
    <t>UTILICO EMERGING MARKETS TRU</t>
  </si>
  <si>
    <t>GB00BD45S967</t>
  </si>
  <si>
    <t>EQ0000000063703980</t>
  </si>
  <si>
    <t>KRM22 PLC</t>
  </si>
  <si>
    <t>GB00BFM6WC61</t>
  </si>
  <si>
    <t>EQ0000000064642608</t>
  </si>
  <si>
    <t>SCHIEHALLION FUND LTD/THE</t>
  </si>
  <si>
    <t>GG00BJ0CDD21</t>
  </si>
  <si>
    <t>EQ0000000073208176</t>
  </si>
  <si>
    <t>BLACKROCK UK SPEC SIT-A ACC</t>
  </si>
  <si>
    <t>GB0005805022</t>
  </si>
  <si>
    <t>EQ0012410900060100</t>
  </si>
  <si>
    <t>PRINCESS PRIV EQTY HOLD LTD</t>
  </si>
  <si>
    <t>GG00B28C2R28</t>
  </si>
  <si>
    <t>EQ0038446200001000</t>
  </si>
  <si>
    <t>ASHMORE ASIAN RECOVERY FUND</t>
  </si>
  <si>
    <t>GB0003526828</t>
  </si>
  <si>
    <t>EQ0141056500060000</t>
  </si>
  <si>
    <t>ICG ENTERPRISE TRUST PLC</t>
  </si>
  <si>
    <t>GB0003292009</t>
  </si>
  <si>
    <t>EQ0014764100060000</t>
  </si>
  <si>
    <t>HENDERSON SMALLER COMPANIES</t>
  </si>
  <si>
    <t>GB0009065060</t>
  </si>
  <si>
    <t>EQ0014850000060000</t>
  </si>
  <si>
    <t>EXANE EQUITY SELECT EUROPE-J</t>
  </si>
  <si>
    <t>LU1965304444</t>
  </si>
  <si>
    <t>BBG00NWYF8H7</t>
  </si>
  <si>
    <t>JPM INV-JPM EUR ST DI-IEURI</t>
  </si>
  <si>
    <t>LU1718419176</t>
  </si>
  <si>
    <t>BBG00J89X156</t>
  </si>
  <si>
    <t>JPM_ESD</t>
  </si>
  <si>
    <t>CS LUX AGANOLA GB CON-MAHEUR</t>
  </si>
  <si>
    <t>LU1732803272</t>
  </si>
  <si>
    <t>BBG00PKFGMF6</t>
  </si>
  <si>
    <t>CS_CONV</t>
  </si>
  <si>
    <t>BNY MELLON GL-EUROLND-USD-CI</t>
  </si>
  <si>
    <t>IE00B4K42L49</t>
  </si>
  <si>
    <t>BBG000SG9183</t>
  </si>
  <si>
    <t>BNY_EUB</t>
  </si>
  <si>
    <t>FIDELITY-EM LOC CU DB-YA EUR</t>
  </si>
  <si>
    <t>LU0900495184</t>
  </si>
  <si>
    <t>BBG004DDM2Q1</t>
  </si>
  <si>
    <t>FI_LCD</t>
  </si>
  <si>
    <t>FIDELITY FDS-AS PAC DIV-YUSD</t>
  </si>
  <si>
    <t>LU1295424540</t>
  </si>
  <si>
    <t>BBG00B4XVNZ5</t>
  </si>
  <si>
    <t>FIDELITY-CHINA CONSUMR-IAUSD</t>
  </si>
  <si>
    <t>LU1148194506</t>
  </si>
  <si>
    <t>BBG007VJKDL4</t>
  </si>
  <si>
    <t>FI_CHC</t>
  </si>
  <si>
    <t>FIDELITY-GLBL DIVIDEND-YQIGE</t>
  </si>
  <si>
    <t>LU1169812200</t>
  </si>
  <si>
    <t>BBG00805D452</t>
  </si>
  <si>
    <t>FI_GLDI</t>
  </si>
  <si>
    <t>KEMPEN GBL HIGH DIV NV KL N</t>
  </si>
  <si>
    <t>NL0006089229</t>
  </si>
  <si>
    <t>BBG000TVVFZ3</t>
  </si>
  <si>
    <t>KEM_GHDN</t>
  </si>
  <si>
    <t>KEMPEN INTL-GLB HIGH DVD-J</t>
  </si>
  <si>
    <t>LU0864388870</t>
  </si>
  <si>
    <t>BBG003QTRP06</t>
  </si>
  <si>
    <t>KEM_GHDL</t>
  </si>
  <si>
    <t>THREAD LUX-US CONT COR E-IUE</t>
  </si>
  <si>
    <t>LU0757433437</t>
  </si>
  <si>
    <t>BBG0035QYY26</t>
  </si>
  <si>
    <t>COL_CCEQ</t>
  </si>
  <si>
    <t>FIDELITY FUND-CHINA FO-Y USD</t>
  </si>
  <si>
    <t>LU0936576080</t>
  </si>
  <si>
    <t>BBG0059471K8</t>
  </si>
  <si>
    <t>FI_CHFO</t>
  </si>
  <si>
    <t>FIDELITY-USD BOND-Y-MDISTUSD</t>
  </si>
  <si>
    <t>LU1284737852</t>
  </si>
  <si>
    <t>BBG009ZYRR17</t>
  </si>
  <si>
    <t>FI_USBO</t>
  </si>
  <si>
    <t>GENESIS SMALLER COMP SICAV</t>
  </si>
  <si>
    <t>LU0089395866</t>
  </si>
  <si>
    <t>EQ0000000007037559</t>
  </si>
  <si>
    <t>EXANE FUND 1-INTEGRALE-S</t>
  </si>
  <si>
    <t>LU1733196908</t>
  </si>
  <si>
    <t>EQ0000000061251819</t>
  </si>
  <si>
    <t>EX_INT</t>
  </si>
  <si>
    <t>NORDEA 1 EMRG MKT BD-X USD</t>
  </si>
  <si>
    <t>LU0994700895</t>
  </si>
  <si>
    <t>BBG00G37QB75</t>
  </si>
  <si>
    <t>NO_EMBUH</t>
  </si>
  <si>
    <t>JPM US AGGREGATE BD-I2</t>
  </si>
  <si>
    <t>LU1727358514</t>
  </si>
  <si>
    <t>BBG00K2F7877</t>
  </si>
  <si>
    <t>RBC LUX EMERG MARKETS EQU-O</t>
  </si>
  <si>
    <t>LU0894190932</t>
  </si>
  <si>
    <t>BBG0046RL6C5</t>
  </si>
  <si>
    <t>RBC_EME</t>
  </si>
  <si>
    <t>RBC LUX-E/M EQUITY FOC-O USD</t>
  </si>
  <si>
    <t>LU1868742773</t>
  </si>
  <si>
    <t>BBG00MM7CWQ9</t>
  </si>
  <si>
    <t>RBC_EMF</t>
  </si>
  <si>
    <t>DELWARE INV EMR MRKTS-USDI-A</t>
  </si>
  <si>
    <t>IE00B29Q7W33</t>
  </si>
  <si>
    <t>BBG0015FB675</t>
  </si>
  <si>
    <t>DEL_EME</t>
  </si>
  <si>
    <t>ELEVA LEADERS SM&amp;MD CE-XEURA</t>
  </si>
  <si>
    <t>LU1920218556</t>
  </si>
  <si>
    <t>EQ0000000071140650</t>
  </si>
  <si>
    <t>BNP PARIBAS INVEST 3 MOIS-O</t>
  </si>
  <si>
    <t>FR0011383520</t>
  </si>
  <si>
    <t>EQ0000000029867335</t>
  </si>
  <si>
    <t>HIPGNOSIS SONGS FUND LTD</t>
  </si>
  <si>
    <t>GG00BFYT9H72</t>
  </si>
  <si>
    <t>EQ0000000057614907</t>
  </si>
  <si>
    <t>BLACKROCK WORLD MINING TRUST</t>
  </si>
  <si>
    <t>GB0005774855</t>
  </si>
  <si>
    <t>EQ0012860700060000</t>
  </si>
  <si>
    <t>CARMIGNAC EMERGENTS-A EUR AC</t>
  </si>
  <si>
    <t>FR0010149302</t>
  </si>
  <si>
    <t>BBG000C0P7T1</t>
  </si>
  <si>
    <t>CAR_EME</t>
  </si>
  <si>
    <t>COMGEST GRO EU SMAL-EURIA</t>
  </si>
  <si>
    <t>IE00BHWQNP08</t>
  </si>
  <si>
    <t>EQ0000000034330993</t>
  </si>
  <si>
    <t>MUZ EM MKT DBT HARD CUR-XHUA</t>
  </si>
  <si>
    <t>IE00BF0YMB17</t>
  </si>
  <si>
    <t>EQ0000000056550538</t>
  </si>
  <si>
    <t>MUZINICH EU CRE AL-HEURA FDR</t>
  </si>
  <si>
    <t>IE00BF4K8391</t>
  </si>
  <si>
    <t>EQ0000000060515733</t>
  </si>
  <si>
    <t>OSTRUM GLOBAL INFLAT-DHIAEUR</t>
  </si>
  <si>
    <t>LU0648006632</t>
  </si>
  <si>
    <t>EQ0000000020299178</t>
  </si>
  <si>
    <t>MAJEDIE AM US EQUITY-Z GBP</t>
  </si>
  <si>
    <t>IE00BNGWY083</t>
  </si>
  <si>
    <t>EQ0000000036053273</t>
  </si>
  <si>
    <t>PBI-ASIA EX JP SM CAP-Y</t>
  </si>
  <si>
    <t>IE0003895277</t>
  </si>
  <si>
    <t>EQ0017287500060000</t>
  </si>
  <si>
    <t>ISHARES PHYSICAL GOLD ETC</t>
  </si>
  <si>
    <t>IE00B4ND3602</t>
  </si>
  <si>
    <t>EQ0000000017172213</t>
  </si>
  <si>
    <t>X GLOBAL AGGREGATE SWAP EUR</t>
  </si>
  <si>
    <t>LU0942970798</t>
  </si>
  <si>
    <t>EQ0000000034314577</t>
  </si>
  <si>
    <t>PIMCO EURO BD-EINST INC</t>
  </si>
  <si>
    <t>IE0030554277</t>
  </si>
  <si>
    <t>BBG000D840D8</t>
  </si>
  <si>
    <t>PIM_EUB</t>
  </si>
  <si>
    <t>PIMCO GIS-INCOME FUND-IEURHI</t>
  </si>
  <si>
    <t>IE00B8D0PH41</t>
  </si>
  <si>
    <t>BBG003GQMN85</t>
  </si>
  <si>
    <t>PIM_IF</t>
  </si>
  <si>
    <t>MU-GL TAC CR-H EUR INC G2 UN</t>
  </si>
  <si>
    <t>IE00BKSKL649</t>
  </si>
  <si>
    <t>BBG00RMZ8QK0</t>
  </si>
  <si>
    <t>MUZ_GTC</t>
  </si>
  <si>
    <t>MACQUARIE-EMG MRK-I USD ACC</t>
  </si>
  <si>
    <t>LU1818607159</t>
  </si>
  <si>
    <t>BBG00RNZLKC6</t>
  </si>
  <si>
    <t>DEL_EME2</t>
  </si>
  <si>
    <t>PIMCO-EURO BD-EINS ACC</t>
  </si>
  <si>
    <t>IE0004931386</t>
  </si>
  <si>
    <t>BBG000CS32K4</t>
  </si>
  <si>
    <t>MU-GL TAC CR-H EUR ACC G2 UN</t>
  </si>
  <si>
    <t>IE00BKSKL532</t>
  </si>
  <si>
    <t>BBG00RMFXX49</t>
  </si>
  <si>
    <t>INVESCO-EMKT LC DB-I FIX MD</t>
  </si>
  <si>
    <t>LU2065167046</t>
  </si>
  <si>
    <t>BBG00QKBY1R6</t>
  </si>
  <si>
    <t>PIMCO GIS-INCOME FUND-INSEHA</t>
  </si>
  <si>
    <t>IE00B80G9288</t>
  </si>
  <si>
    <t>BBG003LQD7J2</t>
  </si>
  <si>
    <t>BNY MELLON DYNAM US EQ-WEURA</t>
  </si>
  <si>
    <t>IE00BYZ8Y044</t>
  </si>
  <si>
    <t>BBG00M513Z20</t>
  </si>
  <si>
    <t>BNY_DEUS</t>
  </si>
  <si>
    <t>BNY MELLON DYNAM US EQ-EUR W</t>
  </si>
  <si>
    <t>IE00BYZ8Y150</t>
  </si>
  <si>
    <t>BBG00RMFVRT7</t>
  </si>
  <si>
    <t>OSTRUM GLOBAL INFLAT-IAEUR</t>
  </si>
  <si>
    <t>LU0255251166</t>
  </si>
  <si>
    <t>EQ0000000008438717</t>
  </si>
  <si>
    <t>PRUSIK ASIAN EQUITY INC-2XU</t>
  </si>
  <si>
    <t>IE00B4PYCL99</t>
  </si>
  <si>
    <t>EQ0000000023860525</t>
  </si>
  <si>
    <t>TRIAN INVESTORS 1 LTD</t>
  </si>
  <si>
    <t>GG00BF52MW15</t>
  </si>
  <si>
    <t>EQ0000000068350978</t>
  </si>
  <si>
    <t>GLOBAL AI OPPORTUNITIES-AGBP</t>
  </si>
  <si>
    <t>MT7000000121</t>
  </si>
  <si>
    <t>EQ0000000081880532</t>
  </si>
  <si>
    <t>CARMIGN CRT TERME-A-EUR-ACC</t>
  </si>
  <si>
    <t>FR0010149161</t>
  </si>
  <si>
    <t>EQ0020405900060000</t>
  </si>
  <si>
    <t>CAR_CT</t>
  </si>
  <si>
    <t>CARMIGNAC CAPIT PLUS-A EU A</t>
  </si>
  <si>
    <t>LU0336084032</t>
  </si>
  <si>
    <t>BBG000V9RJ31</t>
  </si>
  <si>
    <t>CAR_UFI</t>
  </si>
  <si>
    <t>ISHARES CORE MSCI PACIF X-JP</t>
  </si>
  <si>
    <t>IE00B52MJY50</t>
  </si>
  <si>
    <t>EQ0000000009404580</t>
  </si>
  <si>
    <t>X NIKKEI 225</t>
  </si>
  <si>
    <t>LU0839027447</t>
  </si>
  <si>
    <t>EQ0000000028291808</t>
  </si>
  <si>
    <t>IMPAX ENVIRONMENTAL MARKETS</t>
  </si>
  <si>
    <t>GB0031232498</t>
  </si>
  <si>
    <t>EQ0000000000119367</t>
  </si>
  <si>
    <t>TWENTYFOUR INCOME FUND LTD</t>
  </si>
  <si>
    <t>GG00B90J5Z95</t>
  </si>
  <si>
    <t>EQ0000000029000641</t>
  </si>
  <si>
    <t>INVES EUR LIQI PRTF-AGACC</t>
  </si>
  <si>
    <t>IE00BYX96L44</t>
  </si>
  <si>
    <t>BBG00FVNLQY3</t>
  </si>
  <si>
    <t>INV_EUCSH</t>
  </si>
  <si>
    <t>MSIF-EUROPE CHAMP-Z EUR</t>
  </si>
  <si>
    <t>LU1387591727</t>
  </si>
  <si>
    <t>BBG00CL731L5</t>
  </si>
  <si>
    <t>MS_EUCH</t>
  </si>
  <si>
    <t>INVESCO GL IN GR CO-IEURFMD</t>
  </si>
  <si>
    <t>LU1934329647</t>
  </si>
  <si>
    <t>BBG00N55HC98</t>
  </si>
  <si>
    <t>INV_GLIN</t>
  </si>
  <si>
    <t>BNY MELLON LT GB EQ-W EUR I</t>
  </si>
  <si>
    <t>IE00B90NGJ22</t>
  </si>
  <si>
    <t>BBG00V6NDCM9</t>
  </si>
  <si>
    <t>BNY_LTGE</t>
  </si>
  <si>
    <t>ELEVA EUROLAND SE-H1 EUR ACC</t>
  </si>
  <si>
    <t>LU1920212195</t>
  </si>
  <si>
    <t>BBG00NNFSVV7</t>
  </si>
  <si>
    <t>ELE_EUS</t>
  </si>
  <si>
    <t>ALLIANZ THEMATICA-WT  EUR A</t>
  </si>
  <si>
    <t>LU2106854214</t>
  </si>
  <si>
    <t>BBG00RKBXW06</t>
  </si>
  <si>
    <t>ALL_WT</t>
  </si>
  <si>
    <t>FRANK-TECHNOLOGY-I ACC USD</t>
  </si>
  <si>
    <t>LU0626261944</t>
  </si>
  <si>
    <t>BBG001PPPMS8</t>
  </si>
  <si>
    <t>FT_TECH</t>
  </si>
  <si>
    <t>PIMCO GLOBAL BOND-INS-EHD-I</t>
  </si>
  <si>
    <t>IE00B073NJ12</t>
  </si>
  <si>
    <t>EQ0000000001706149</t>
  </si>
  <si>
    <t>VONTOBEL-EUR CRP MID YLD-I</t>
  </si>
  <si>
    <t>LU0278087860</t>
  </si>
  <si>
    <t>EQ0000000003826850</t>
  </si>
  <si>
    <t>FIDELITY-ASIA FOCUS-IACCEUR</t>
  </si>
  <si>
    <t>LU1400167562</t>
  </si>
  <si>
    <t>BBG00CSKDLF1</t>
  </si>
  <si>
    <t>FI_AFEQ</t>
  </si>
  <si>
    <t>BNY MELLON LT GB EQ-W-EUR</t>
  </si>
  <si>
    <t>IE00B90PV268</t>
  </si>
  <si>
    <t>BBG003S3V4P6</t>
  </si>
  <si>
    <t>FIDELITY-GLBL DIV-I QD EUR</t>
  </si>
  <si>
    <t>LU2191834295</t>
  </si>
  <si>
    <t>BBG00VJDKHF6</t>
  </si>
  <si>
    <t>SCHRODER INTL GL EQ ALP-IZ</t>
  </si>
  <si>
    <t>LU0968428564</t>
  </si>
  <si>
    <t>BBG00581GT51</t>
  </si>
  <si>
    <t>SH_IGE</t>
  </si>
  <si>
    <t>COMGEST GROWTH JPN-EUR I ACC</t>
  </si>
  <si>
    <t>IE00BZ0RSN48</t>
  </si>
  <si>
    <t>BBG00BM3C652</t>
  </si>
  <si>
    <t>CMGS_JG</t>
  </si>
  <si>
    <t>REAL ESTATE CREDIT INVESTMEN</t>
  </si>
  <si>
    <t>GB00B0HW5366</t>
  </si>
  <si>
    <t>EQ0000000002127729</t>
  </si>
  <si>
    <t>TROJAN GLOBAL INCOME-O INC</t>
  </si>
  <si>
    <t>GB00BD82KQ40</t>
  </si>
  <si>
    <t>BBG00DZHS264</t>
  </si>
  <si>
    <t>TRO_GI</t>
  </si>
  <si>
    <t>FID FNDS-GL DEMO-IACCUSD</t>
  </si>
  <si>
    <t>LU1961889323</t>
  </si>
  <si>
    <t>BBG00NKB7RY8</t>
  </si>
  <si>
    <t>FI_GLDE</t>
  </si>
  <si>
    <t>INVESCO BELT&amp; ROAD DB-A AD</t>
  </si>
  <si>
    <t>LU2065166071</t>
  </si>
  <si>
    <t>BBG00QKBY1N0</t>
  </si>
  <si>
    <t>INV_BRDB</t>
  </si>
  <si>
    <t>BNP INSTICASH-EUR 1D STRM-I</t>
  </si>
  <si>
    <t>LU0094219127</t>
  </si>
  <si>
    <t>EQ0083257900060000</t>
  </si>
  <si>
    <t>FIDELITY-ENHANCD RSV-RACCUSD</t>
  </si>
  <si>
    <t>IE00BKPHX174</t>
  </si>
  <si>
    <t>EQ0000000080071521</t>
  </si>
  <si>
    <t>ELEVA LDRS SM&amp;MD CE-H1 EUR A</t>
  </si>
  <si>
    <t>LU1920214647</t>
  </si>
  <si>
    <t>BBG00X032HG3</t>
  </si>
  <si>
    <t>ELE_SME</t>
  </si>
  <si>
    <t>INVESCO-GLOBAL FOCUS EQTY-CA</t>
  </si>
  <si>
    <t>LU2014315225</t>
  </si>
  <si>
    <t>BBG00PGL0N45</t>
  </si>
  <si>
    <t>INV_GFE</t>
  </si>
  <si>
    <t>FLOSSBACH STORCH BD OP-X EUR</t>
  </si>
  <si>
    <t>LU2212481985</t>
  </si>
  <si>
    <t>BBG00X282G45</t>
  </si>
  <si>
    <t>FLO_BO</t>
  </si>
  <si>
    <t>FLOSSBACH STORCH BD OP-XTEUR</t>
  </si>
  <si>
    <t>LU2212482017</t>
  </si>
  <si>
    <t>BBG00X282G36</t>
  </si>
  <si>
    <t>MORGAN ST EMERG LEAD EQ-Z</t>
  </si>
  <si>
    <t>LU0815264279</t>
  </si>
  <si>
    <t>BBG00395L7H5</t>
  </si>
  <si>
    <t>MS_ELE</t>
  </si>
  <si>
    <t>LF MAJEDIE UK FCS FUND-XINC</t>
  </si>
  <si>
    <t>GB00B8450512</t>
  </si>
  <si>
    <t>BBG003LFVVQ5</t>
  </si>
  <si>
    <t>MAJ_UKF</t>
  </si>
  <si>
    <t>NORD 1 SIC-GL ST EQ  -X-EUR</t>
  </si>
  <si>
    <t>LU0257969260</t>
  </si>
  <si>
    <t>BBG000GX6R58</t>
  </si>
  <si>
    <t>NO_GSE</t>
  </si>
  <si>
    <t>LF MAJEDIE UK FCS FUND-XACC</t>
  </si>
  <si>
    <t>GB00B7S3QT06</t>
  </si>
  <si>
    <t>BBG003LFVVV9</t>
  </si>
  <si>
    <t>FLOSSBACH STORCH BD OP-ITEUR</t>
  </si>
  <si>
    <t>LU1481584016</t>
  </si>
  <si>
    <t>BBG00DX12HZ4</t>
  </si>
  <si>
    <t>FD HR SDG ENGAGEMT-F EUR AC</t>
  </si>
  <si>
    <t>IE00BD3FN257</t>
  </si>
  <si>
    <t>BBG00J6D1KC4</t>
  </si>
  <si>
    <t>HER_SDG</t>
  </si>
  <si>
    <t>ISHARES US MBS USD ACC</t>
  </si>
  <si>
    <t>IE00BYXYYN70</t>
  </si>
  <si>
    <t>EQ0000000056087982</t>
  </si>
  <si>
    <t>WELL ENDUR ASSET F-S EUR INC</t>
  </si>
  <si>
    <t>IE00BNHQBY28</t>
  </si>
  <si>
    <t>BBG00Y28HMP1</t>
  </si>
  <si>
    <t>WEL_EA</t>
  </si>
  <si>
    <t>ODDO BHF AVENIR EUR-CN-DMEUR</t>
  </si>
  <si>
    <t>FR0014000DH3</t>
  </si>
  <si>
    <t>BBG00YFSJ2J2</t>
  </si>
  <si>
    <t>ODD_AV</t>
  </si>
  <si>
    <t>FIDELITY-USD FUND-C ACC</t>
  </si>
  <si>
    <t>IE00BYWJJJ42</t>
  </si>
  <si>
    <t>EQ0000000003756310</t>
  </si>
  <si>
    <t>JLEN ENVIRONMENTAL ASSETS GR</t>
  </si>
  <si>
    <t>GG00BJL5FH87</t>
  </si>
  <si>
    <t>EQ0000000034101318</t>
  </si>
  <si>
    <t>STONEHAGE FLGL BEST IDEAS-B</t>
  </si>
  <si>
    <t>IE00BCLYMC02</t>
  </si>
  <si>
    <t>EQ0000000036229230</t>
  </si>
  <si>
    <t>BB HEALTHCARE TRUST PLC</t>
  </si>
  <si>
    <t>GB00BZCNLL95</t>
  </si>
  <si>
    <t>EQ0000000052513028</t>
  </si>
  <si>
    <t>HIPGNOSIS SONGS FUND LTD- C</t>
  </si>
  <si>
    <t>GG00BLPHZK78</t>
  </si>
  <si>
    <t>EQ0000000085865165</t>
  </si>
  <si>
    <t>ALPHA UCITS-FOK HG CRDE2 EUR</t>
  </si>
  <si>
    <t>LU2009876322</t>
  </si>
  <si>
    <t>EQ0000000081366718</t>
  </si>
  <si>
    <t>RWC GLOBAL EMERG MKT-S EUR A</t>
  </si>
  <si>
    <t>LU1802245560</t>
  </si>
  <si>
    <t>BBG00KG3H0P5</t>
  </si>
  <si>
    <t>RW_GEM</t>
  </si>
  <si>
    <t>ODDO BHF AVENIR EUR-CMEUR</t>
  </si>
  <si>
    <t>FR0014000DI1</t>
  </si>
  <si>
    <t>BBG00YM2V9T1</t>
  </si>
  <si>
    <t>COMPAM FUND-CAD ST ASIA-CUSD</t>
  </si>
  <si>
    <t>LU1190404340</t>
  </si>
  <si>
    <t>BBG00867WZN2</t>
  </si>
  <si>
    <t>CADE_SAS</t>
  </si>
  <si>
    <t>FIDELITY FNDS-SINGAPO-YIUSD</t>
  </si>
  <si>
    <t>LU1284736292</t>
  </si>
  <si>
    <t>BBG009ZYT2C8</t>
  </si>
  <si>
    <t>FI_SIG</t>
  </si>
  <si>
    <t>ODDO BHF JOUR-CI EUR</t>
  </si>
  <si>
    <t>FR0010680157</t>
  </si>
  <si>
    <t>EQ0172612500060000</t>
  </si>
  <si>
    <t>BR ICS-EURO LIQ-AGNCY DIS</t>
  </si>
  <si>
    <t>IE00B568BM13</t>
  </si>
  <si>
    <t>EQ0000000011468848</t>
  </si>
  <si>
    <t>BAILLIE GIFFORD US GROWTH TR</t>
  </si>
  <si>
    <t>GB00BDFGHW41</t>
  </si>
  <si>
    <t>EQ0000000063310744</t>
  </si>
  <si>
    <t>BLCKRCK CASH-TRSRY-SL AGNCY</t>
  </si>
  <si>
    <t>US0669224778</t>
  </si>
  <si>
    <t>EQ0000000066573986</t>
  </si>
  <si>
    <t>BAILLIE GIFFORD SHIN NIPPON</t>
  </si>
  <si>
    <t>GB00BFXYH242</t>
  </si>
  <si>
    <t>EQ0012988600060000</t>
  </si>
  <si>
    <t>JPMORGAN EUR SMALLER COMPANI</t>
  </si>
  <si>
    <t>GB00BMTS0Z37</t>
  </si>
  <si>
    <t>EQ0012999600060000</t>
  </si>
  <si>
    <t>MURRAY INCOME TRUST PLC</t>
  </si>
  <si>
    <t>GB0006111123</t>
  </si>
  <si>
    <t>EQ0014849500060000</t>
  </si>
  <si>
    <t>ALLIANZ TECHNOLOGY TRUST PLC</t>
  </si>
  <si>
    <t>GB0003390720</t>
  </si>
  <si>
    <t>EQ0017961200060000</t>
  </si>
  <si>
    <t>EDINBURGH WORLDWIDE INV TR</t>
  </si>
  <si>
    <t>GB00BHSRZC82</t>
  </si>
  <si>
    <t>EQ0034949800060000</t>
  </si>
  <si>
    <t>SCOTTISH AMERICAN INV COMP</t>
  </si>
  <si>
    <t>GB0007873697</t>
  </si>
  <si>
    <t>EQ0704465900060000</t>
  </si>
  <si>
    <t>whatever</t>
  </si>
  <si>
    <t>CtryName</t>
  </si>
  <si>
    <t>ISO2</t>
  </si>
  <si>
    <t>ISO3</t>
  </si>
  <si>
    <t>Ccode</t>
  </si>
  <si>
    <t>Region1</t>
  </si>
  <si>
    <t>SubRegion</t>
  </si>
  <si>
    <t>Rcode</t>
  </si>
  <si>
    <t>Srcode</t>
  </si>
  <si>
    <t>MSCI_EM_FR</t>
  </si>
  <si>
    <t>MSCI_DC</t>
  </si>
  <si>
    <t>Region</t>
  </si>
  <si>
    <t>MilanRegion</t>
  </si>
  <si>
    <t>Afghanistan</t>
  </si>
  <si>
    <t>AF</t>
  </si>
  <si>
    <t>AFG</t>
  </si>
  <si>
    <t>Asia</t>
  </si>
  <si>
    <t>Southern Asia</t>
  </si>
  <si>
    <t>AsiaEmerging</t>
  </si>
  <si>
    <t>Mercati Emergenti</t>
  </si>
  <si>
    <t>Åland Islands</t>
  </si>
  <si>
    <t>AX</t>
  </si>
  <si>
    <t>ALA</t>
  </si>
  <si>
    <t>Europe</t>
  </si>
  <si>
    <t>Northern Europe</t>
  </si>
  <si>
    <t>EmergingEurope</t>
  </si>
  <si>
    <t>Albania</t>
  </si>
  <si>
    <t>AL</t>
  </si>
  <si>
    <t>ALB</t>
  </si>
  <si>
    <t>Southern Europe</t>
  </si>
  <si>
    <t>Algeria</t>
  </si>
  <si>
    <t>DZ</t>
  </si>
  <si>
    <t>DZA</t>
  </si>
  <si>
    <t>Africa</t>
  </si>
  <si>
    <t>Northern Africa</t>
  </si>
  <si>
    <t>MEA</t>
  </si>
  <si>
    <t>American Samoa</t>
  </si>
  <si>
    <t>AS</t>
  </si>
  <si>
    <t>ASM</t>
  </si>
  <si>
    <t>Oceania</t>
  </si>
  <si>
    <t>Polynesia</t>
  </si>
  <si>
    <t>AsiaPacificExJap</t>
  </si>
  <si>
    <t>Andorra</t>
  </si>
  <si>
    <t>AD</t>
  </si>
  <si>
    <t>AND</t>
  </si>
  <si>
    <t>Europa</t>
  </si>
  <si>
    <t>Angola</t>
  </si>
  <si>
    <t>AO</t>
  </si>
  <si>
    <t>AGO</t>
  </si>
  <si>
    <t>Middle Africa</t>
  </si>
  <si>
    <t>Anguilla</t>
  </si>
  <si>
    <t>AI</t>
  </si>
  <si>
    <t>AIA</t>
  </si>
  <si>
    <t>Americas</t>
  </si>
  <si>
    <t>Caribbean</t>
  </si>
  <si>
    <t>LatinAmerica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</si>
  <si>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</si>
  <si>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</si>
  <si>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</si>
  <si>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</si>
  <si>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</si>
  <si>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</si>
  <si>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</si>
  <si>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</si>
  <si>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</si>
  <si>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South America</t>
  </si>
  <si>
    <t>Armenia</t>
  </si>
  <si>
    <t>AM</t>
  </si>
  <si>
    <t>ARM</t>
  </si>
  <si>
    <t>Western Asia</t>
  </si>
  <si>
    <t>Aruba</t>
  </si>
  <si>
    <t>AW</t>
  </si>
  <si>
    <t>ABW</t>
  </si>
  <si>
    <t>Australia</t>
  </si>
  <si>
    <t>AUS</t>
  </si>
  <si>
    <t>Australia and New Zealand</t>
  </si>
  <si>
    <t>Pacifico</t>
  </si>
  <si>
    <t>Austria</t>
  </si>
  <si>
    <t>AT</t>
  </si>
  <si>
    <t>AUT</t>
  </si>
  <si>
    <t>Western Europe</t>
  </si>
  <si>
    <t>EuropeExUK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</si>
  <si>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</si>
  <si>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</si>
  <si>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</si>
  <si>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</si>
  <si>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</si>
  <si>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</si>
  <si>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</si>
  <si>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</si>
  <si>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</si>
  <si>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</si>
  <si>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</si>
  <si>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</si>
  <si>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</si>
  <si>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</si>
  <si>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</si>
  <si>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</si>
  <si>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</si>
  <si>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</si>
  <si>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Eastern Europe</t>
  </si>
  <si>
    <t>Belgium</t>
  </si>
  <si>
    <t>BE</t>
  </si>
  <si>
    <t>BEL</t>
  </si>
  <si>
    <t>Belize</t>
  </si>
  <si>
    <t>BZ</t>
  </si>
  <si>
    <t>BLZ</t>
  </si>
  <si>
    <t>Central America</t>
  </si>
  <si>
    <t>Benin</t>
  </si>
  <si>
    <t>BJ</t>
  </si>
  <si>
    <t>BEN</t>
  </si>
  <si>
    <t>Western Africa</t>
  </si>
  <si>
    <t>Bermuda</t>
  </si>
  <si>
    <t>BM</t>
  </si>
  <si>
    <t>BMU</t>
  </si>
  <si>
    <t>Northern America</t>
  </si>
  <si>
    <t>NorthAmerica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</si>
  <si>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</si>
  <si>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</si>
  <si>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</si>
  <si>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</si>
  <si>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</si>
  <si>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</si>
  <si>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</si>
  <si>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</si>
  <si>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</si>
  <si>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</si>
  <si>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</si>
  <si>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</si>
  <si>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</si>
  <si>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</si>
  <si>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</si>
  <si>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Southern Africa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</si>
  <si>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</si>
  <si>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</si>
  <si>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</si>
  <si>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</si>
  <si>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</si>
  <si>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</si>
  <si>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</si>
  <si>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</si>
  <si>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</si>
  <si>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Brunei Darussalam</t>
  </si>
  <si>
    <t>BN</t>
  </si>
  <si>
    <t>BRN</t>
  </si>
  <si>
    <t>South-Eastern Asia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</si>
  <si>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</si>
  <si>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</si>
  <si>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</si>
  <si>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</si>
  <si>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</si>
  <si>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</si>
  <si>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</si>
  <si>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</si>
  <si>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</si>
  <si>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Eastern Africa</t>
  </si>
  <si>
    <t>Cambodia</t>
  </si>
  <si>
    <t>KH</t>
  </si>
  <si>
    <t>KHM</t>
  </si>
  <si>
    <t>Cameroon</t>
  </si>
  <si>
    <t>CM</t>
  </si>
  <si>
    <t>CMR</t>
  </si>
  <si>
    <t>Canada</t>
  </si>
  <si>
    <t>CAN</t>
  </si>
  <si>
    <t>Nord America</t>
  </si>
  <si>
    <t>Cabo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</si>
  <si>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</si>
  <si>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</si>
  <si>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</si>
  <si>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</si>
  <si>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</si>
  <si>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</si>
  <si>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</si>
  <si>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</si>
  <si>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</si>
  <si>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</si>
  <si>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</si>
  <si>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</si>
  <si>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</si>
  <si>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</si>
  <si>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</si>
  <si>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</si>
  <si>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</si>
  <si>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Eastern Asia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</si>
  <si>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</si>
  <si>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</si>
  <si>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</si>
  <si>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</si>
  <si>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</si>
  <si>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</si>
  <si>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</si>
  <si>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</si>
  <si>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</si>
  <si>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</si>
  <si>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</si>
  <si>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</si>
  <si>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</si>
  <si>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</si>
  <si>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</si>
  <si>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Congo (Democratic Republic of the)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</si>
  <si>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</si>
  <si>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</si>
  <si>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</si>
  <si>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</si>
  <si>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</si>
  <si>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</si>
  <si>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</si>
  <si>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</si>
  <si>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</si>
  <si>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</si>
  <si>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</si>
  <si>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</si>
  <si>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</si>
  <si>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</si>
  <si>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</si>
  <si>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</si>
  <si>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</si>
  <si>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</si>
  <si>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</si>
  <si>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</si>
  <si>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</si>
  <si>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</si>
  <si>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</si>
  <si>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</si>
  <si>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</si>
  <si>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</si>
  <si>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</si>
  <si>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</si>
  <si>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</si>
  <si>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</si>
  <si>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</si>
  <si>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</si>
  <si>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</si>
  <si>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</si>
  <si>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</si>
  <si>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</si>
  <si>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</si>
  <si>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</si>
  <si>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</si>
  <si>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</si>
  <si>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</si>
  <si>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</si>
  <si>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</si>
  <si>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</si>
  <si>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</si>
  <si>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</si>
  <si>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</si>
  <si>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</si>
  <si>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</si>
  <si>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</si>
  <si>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</si>
  <si>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</si>
  <si>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</si>
  <si>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</si>
  <si>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</si>
  <si>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</si>
  <si>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</si>
  <si>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</si>
  <si>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</si>
  <si>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</si>
  <si>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</si>
  <si>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</si>
  <si>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</si>
  <si>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</si>
  <si>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</si>
  <si>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</si>
  <si>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</si>
  <si>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</si>
  <si>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Melanesia</t>
  </si>
  <si>
    <t>Finland</t>
  </si>
  <si>
    <t>FI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</si>
  <si>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</si>
  <si>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</si>
  <si>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</si>
  <si>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</si>
  <si>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</si>
  <si>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</si>
  <si>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</si>
  <si>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</si>
  <si>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</si>
  <si>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</si>
  <si>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</si>
  <si>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</si>
  <si>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</si>
  <si>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</si>
  <si>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</si>
  <si>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</si>
  <si>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</si>
  <si>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</si>
  <si>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</si>
  <si>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</si>
  <si>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</si>
  <si>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</si>
  <si>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</si>
  <si>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</si>
  <si>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</si>
  <si>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</si>
  <si>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</si>
  <si>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</si>
  <si>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</si>
  <si>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</si>
  <si>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</si>
  <si>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</si>
  <si>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</si>
  <si>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</si>
  <si>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</si>
  <si>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</si>
  <si>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</si>
  <si>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</si>
  <si>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</si>
  <si>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</si>
  <si>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</si>
  <si>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</si>
  <si>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</si>
  <si>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</si>
  <si>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Micronesia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</si>
  <si>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</si>
  <si>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</si>
  <si>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</si>
  <si>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</si>
  <si>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</si>
  <si>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</si>
  <si>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</si>
  <si>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</si>
  <si>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</si>
  <si>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</si>
  <si>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</si>
  <si>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</si>
  <si>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</si>
  <si>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</si>
  <si>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</si>
  <si>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</si>
  <si>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</si>
  <si>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</si>
  <si>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</si>
  <si>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</si>
  <si>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</si>
  <si>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</si>
  <si>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</si>
  <si>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</si>
  <si>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</si>
  <si>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</si>
  <si>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</si>
  <si>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</si>
  <si>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</si>
  <si>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</si>
  <si>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</si>
  <si>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</si>
  <si>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</si>
  <si>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</si>
  <si>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</si>
  <si>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</si>
  <si>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</si>
  <si>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</si>
  <si>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</si>
  <si>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</si>
  <si>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</si>
  <si>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</si>
  <si>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</si>
  <si>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</si>
  <si>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</si>
  <si>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</si>
  <si>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</si>
  <si>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</si>
  <si>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</si>
  <si>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</si>
  <si>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</si>
  <si>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</si>
  <si>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</si>
  <si>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</si>
  <si>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</si>
  <si>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</si>
  <si>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</si>
  <si>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</si>
  <si>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ITA</t>
  </si>
  <si>
    <t>Jamaica</t>
  </si>
  <si>
    <t>JM</t>
  </si>
  <si>
    <t>JAM</t>
  </si>
  <si>
    <t>Japan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</si>
  <si>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</si>
  <si>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</si>
  <si>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</si>
  <si>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</si>
  <si>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</si>
  <si>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</si>
  <si>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</si>
  <si>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</si>
  <si>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</si>
  <si>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</si>
  <si>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Central Asia</t>
  </si>
  <si>
    <t>Kenya</t>
  </si>
  <si>
    <t>KE</t>
  </si>
  <si>
    <t>KEN</t>
  </si>
  <si>
    <t>Kiribati</t>
  </si>
  <si>
    <t>KI</t>
  </si>
  <si>
    <t>KIR</t>
  </si>
  <si>
    <t>Korea (Democratic People's Republic of)</t>
  </si>
  <si>
    <t>KP</t>
  </si>
  <si>
    <t>PRK</t>
  </si>
  <si>
    <t>Korea (Republic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</si>
  <si>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</si>
  <si>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</si>
  <si>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</si>
  <si>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</si>
  <si>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</si>
  <si>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</si>
  <si>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</si>
  <si>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</si>
  <si>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</si>
  <si>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</si>
  <si>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</si>
  <si>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</si>
  <si>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</si>
  <si>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</si>
  <si>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</si>
  <si>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</si>
  <si>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</si>
  <si>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</si>
  <si>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</si>
  <si>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</si>
  <si>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</si>
  <si>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</si>
  <si>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</si>
  <si>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</si>
  <si>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</si>
  <si>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</si>
  <si>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</si>
  <si>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</si>
  <si>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</si>
  <si>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</si>
  <si>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</si>
  <si>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</si>
  <si>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</si>
  <si>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</si>
  <si>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</si>
  <si>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</si>
  <si>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</si>
  <si>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</si>
  <si>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North Macedonia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</si>
  <si>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</si>
  <si>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</si>
  <si>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</si>
  <si>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</si>
  <si>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</si>
  <si>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</si>
  <si>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</si>
  <si>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</si>
  <si>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</si>
  <si>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</si>
  <si>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</si>
  <si>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</si>
  <si>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</si>
  <si>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</si>
  <si>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</si>
  <si>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</si>
  <si>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</si>
  <si>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</si>
  <si>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</si>
  <si>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</si>
  <si>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</si>
  <si>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</si>
  <si>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</si>
  <si>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</si>
  <si>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</si>
  <si>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</si>
  <si>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</si>
  <si>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</si>
  <si>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</si>
  <si>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</si>
  <si>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</si>
  <si>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</si>
  <si>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</si>
  <si>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</si>
  <si>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</si>
  <si>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</si>
  <si>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</si>
  <si>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</si>
  <si>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</si>
  <si>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</si>
  <si>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</si>
  <si>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</si>
  <si>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</si>
  <si>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</si>
  <si>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</si>
  <si>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</si>
  <si>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</si>
  <si>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</si>
  <si>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</si>
  <si>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</si>
  <si>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</si>
  <si>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</si>
  <si>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</si>
  <si>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</si>
  <si>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</si>
  <si>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</si>
  <si>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</si>
  <si>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</si>
  <si>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</si>
  <si>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</si>
  <si>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</si>
  <si>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</si>
  <si>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</si>
  <si>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</si>
  <si>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</si>
  <si>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</si>
  <si>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</si>
  <si>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</si>
  <si>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</si>
  <si>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</si>
  <si>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</si>
  <si>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</si>
  <si>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</si>
  <si>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</si>
  <si>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</si>
  <si>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</si>
  <si>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</si>
  <si>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</si>
  <si>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</si>
  <si>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</si>
  <si>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</si>
  <si>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</si>
  <si>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</si>
  <si>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</si>
  <si>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</si>
  <si>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</si>
  <si>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</si>
  <si>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</si>
  <si>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</si>
  <si>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</si>
  <si>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</si>
  <si>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</si>
  <si>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</si>
  <si>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</si>
  <si>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</si>
  <si>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</si>
  <si>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</si>
  <si>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</si>
  <si>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</si>
  <si>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</si>
  <si>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</si>
  <si>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</si>
  <si>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</si>
  <si>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</si>
  <si>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</si>
  <si>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</si>
  <si>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</si>
  <si>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</si>
  <si>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</si>
  <si>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</si>
  <si>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</si>
  <si>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</si>
  <si>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</si>
  <si>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</si>
  <si>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</si>
  <si>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</si>
  <si>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</si>
  <si>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</si>
  <si>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</si>
  <si>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</si>
  <si>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</si>
  <si>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</si>
  <si>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</si>
  <si>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</si>
  <si>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</si>
  <si>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</si>
  <si>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</si>
  <si>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</si>
  <si>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</si>
  <si>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</si>
  <si>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</si>
  <si>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</si>
  <si>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</si>
  <si>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</si>
  <si>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</si>
  <si>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</si>
  <si>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</si>
  <si>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</si>
  <si>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</si>
  <si>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</si>
  <si>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</si>
  <si>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</si>
  <si>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</si>
  <si>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</si>
  <si>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</si>
  <si>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</si>
  <si>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</si>
  <si>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</si>
  <si>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</si>
  <si>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</si>
  <si>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</si>
  <si>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</si>
  <si>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</si>
  <si>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</si>
  <si>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</si>
  <si>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</si>
  <si>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</si>
  <si>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</si>
  <si>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</si>
  <si>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</si>
  <si>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</si>
  <si>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</si>
  <si>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</si>
  <si>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</si>
  <si>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</si>
  <si>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</si>
  <si>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</si>
  <si>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</si>
  <si>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</si>
  <si>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</si>
  <si>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</si>
  <si>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</si>
  <si>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</si>
  <si>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</si>
  <si>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</si>
  <si>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</si>
  <si>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</si>
  <si>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</si>
  <si>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</si>
  <si>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</si>
  <si>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</si>
  <si>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</si>
  <si>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</si>
  <si>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</si>
  <si>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</si>
  <si>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</si>
  <si>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</si>
  <si>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</si>
  <si>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</si>
  <si>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</si>
  <si>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</si>
  <si>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</si>
  <si>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</si>
  <si>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</si>
  <si>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</si>
  <si>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</si>
  <si>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</si>
  <si>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</si>
  <si>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</si>
  <si>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</si>
  <si>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</si>
  <si>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</si>
  <si>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</si>
  <si>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</si>
  <si>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</si>
  <si>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</si>
  <si>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</si>
  <si>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</si>
  <si>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</si>
  <si>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</si>
  <si>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</si>
  <si>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</si>
  <si>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</si>
  <si>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</si>
  <si>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</si>
  <si>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</si>
  <si>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</si>
  <si>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</si>
  <si>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</si>
  <si>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</si>
  <si>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</si>
  <si>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</si>
  <si>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</si>
  <si>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</si>
  <si>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</si>
  <si>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</si>
  <si>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</si>
  <si>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</si>
  <si>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</si>
  <si>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</si>
  <si>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</si>
  <si>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</si>
  <si>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</si>
  <si>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</si>
  <si>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</si>
  <si>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</si>
  <si>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</si>
  <si>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</si>
  <si>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</si>
  <si>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</si>
  <si>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</si>
  <si>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</si>
  <si>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</si>
  <si>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</si>
  <si>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</si>
  <si>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</si>
  <si>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</si>
  <si>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</si>
  <si>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</si>
  <si>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</si>
  <si>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CHE</t>
  </si>
  <si>
    <t>Syrian Arab Republic</t>
  </si>
  <si>
    <t>SY</t>
  </si>
  <si>
    <t>SYR</t>
  </si>
  <si>
    <t>Taiwan, Province of China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</si>
  <si>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</si>
  <si>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</si>
  <si>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</si>
  <si>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</si>
  <si>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</si>
  <si>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</si>
  <si>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</si>
  <si>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</si>
  <si>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</si>
  <si>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</si>
  <si>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</si>
  <si>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</si>
  <si>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</si>
  <si>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</si>
  <si>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</si>
  <si>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</si>
  <si>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</si>
  <si>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</si>
  <si>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</si>
  <si>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</si>
  <si>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</si>
  <si>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</si>
  <si>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</si>
  <si>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</si>
  <si>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</si>
  <si>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</si>
  <si>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</si>
  <si>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</si>
  <si>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</si>
  <si>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</si>
  <si>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</si>
  <si>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</si>
  <si>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</si>
  <si>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</si>
  <si>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</si>
  <si>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</si>
  <si>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</si>
  <si>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</si>
  <si>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</si>
  <si>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</si>
  <si>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</si>
  <si>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</si>
  <si>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</si>
  <si>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</si>
  <si>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</si>
  <si>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</si>
  <si>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</si>
  <si>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</si>
  <si>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</si>
  <si>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</si>
  <si>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 of Great Britain and Northern Ireland</t>
  </si>
  <si>
    <t>GB</t>
  </si>
  <si>
    <t>GBR</t>
  </si>
  <si>
    <t>United States of America</t>
  </si>
  <si>
    <t>USA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</si>
  <si>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</si>
  <si>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</si>
  <si>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</si>
  <si>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</si>
  <si>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</si>
  <si>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</si>
  <si>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</si>
  <si>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</si>
  <si>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</si>
  <si>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</si>
  <si>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</si>
  <si>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</si>
  <si>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</si>
  <si>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</si>
  <si>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</si>
  <si>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</si>
  <si>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</si>
  <si>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</si>
  <si>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</si>
  <si>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</si>
  <si>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</si>
  <si>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</si>
  <si>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</si>
  <si>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</si>
  <si>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</si>
  <si>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</si>
  <si>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</si>
  <si>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</si>
  <si>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</si>
  <si>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</si>
  <si>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</si>
  <si>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</si>
  <si>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</si>
  <si>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</si>
  <si>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</si>
  <si>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</si>
  <si>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</si>
  <si>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</si>
  <si>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</si>
  <si>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Euro</t>
  </si>
  <si>
    <t>Sovranazionali</t>
  </si>
  <si>
    <t>Multinational</t>
  </si>
  <si>
    <t>MULT</t>
  </si>
  <si>
    <t>MULTI</t>
  </si>
  <si>
    <t>Supra</t>
  </si>
  <si>
    <t>Supranational</t>
  </si>
  <si>
    <t>SNAT</t>
  </si>
  <si>
    <t>ShName</t>
  </si>
  <si>
    <t>Country</t>
  </si>
  <si>
    <t>/SWAP</t>
  </si>
  <si>
    <t>NotApplicable</t>
  </si>
  <si>
    <t>/ZC</t>
  </si>
  <si>
    <t>CCYfutures</t>
  </si>
  <si>
    <t>BISTFUTURES</t>
  </si>
  <si>
    <t>C$CURRENCYFUT</t>
  </si>
  <si>
    <t>CACEUROFUT</t>
  </si>
  <si>
    <t>DAXINDEXFUTURE</t>
  </si>
  <si>
    <t>EEMUS</t>
  </si>
  <si>
    <t>E-MiniRuss</t>
  </si>
  <si>
    <t>EURO/CHFFUTURE</t>
  </si>
  <si>
    <t>EURO/GBPFUTURE</t>
  </si>
  <si>
    <t>EuroCurramDe</t>
  </si>
  <si>
    <t>EUROSTOXX</t>
  </si>
  <si>
    <t>EUROSTOXXBANK</t>
  </si>
  <si>
    <t>EUROSTOXXFUTURE</t>
  </si>
  <si>
    <t>FTSE/MIBIDXFUT</t>
  </si>
  <si>
    <t>FTSECHINAA</t>
  </si>
  <si>
    <t>FTSEIDXFUT</t>
  </si>
  <si>
    <t>FTSEIndexFU</t>
  </si>
  <si>
    <t>FTSEKLCIFUTURE</t>
  </si>
  <si>
    <t>GBP/HUFOPTIONMa</t>
  </si>
  <si>
    <t>GOLDMAN-RPHANGSENG</t>
  </si>
  <si>
    <t>HANGSENGIDXFUT</t>
  </si>
  <si>
    <t>HSCEI</t>
  </si>
  <si>
    <t>HSCEIFutures</t>
  </si>
  <si>
    <t>ITRXEURCDS</t>
  </si>
  <si>
    <t>JANHNDHRZNPANEUAL-I</t>
  </si>
  <si>
    <t>JPM-PWKINGDOMO</t>
  </si>
  <si>
    <t>KOSPIINXFUT</t>
  </si>
  <si>
    <t>MDAXINDEXFUT</t>
  </si>
  <si>
    <t>MSCIACAsiaPac</t>
  </si>
  <si>
    <t>MSCIACAXJNTR</t>
  </si>
  <si>
    <t>MSCIChinaFree</t>
  </si>
  <si>
    <t>MSCIChinaFreeNT</t>
  </si>
  <si>
    <t>MSCIEAFE</t>
  </si>
  <si>
    <t>MSCIEMEnergy</t>
  </si>
  <si>
    <t>MSCIEmgMkt</t>
  </si>
  <si>
    <t>MSCIEnergyIndex</t>
  </si>
  <si>
    <t>MSCIEURFinancia</t>
  </si>
  <si>
    <t>MSCIQatar</t>
  </si>
  <si>
    <t>MSCISINGIXETS</t>
  </si>
  <si>
    <t>MSCITAIWANINDEX</t>
  </si>
  <si>
    <t>MSCIUAE</t>
  </si>
  <si>
    <t>MSCIWorldIndex</t>
  </si>
  <si>
    <t>MSCIWorldIT</t>
  </si>
  <si>
    <t>NASDAQE-MINI</t>
  </si>
  <si>
    <t>NASDAQE-MINID</t>
  </si>
  <si>
    <t>NASDAQE-MINIS</t>
  </si>
  <si>
    <t>NIKKEI(OSE)</t>
  </si>
  <si>
    <t>NIKKEI(SGX)</t>
  </si>
  <si>
    <t>NIKKEIMINI</t>
  </si>
  <si>
    <t>OMXSINDFUTURE</t>
  </si>
  <si>
    <t>OPVS</t>
  </si>
  <si>
    <t>OSEREITIDXFUT</t>
  </si>
  <si>
    <t>S&amp;P/TSXITIXFUT</t>
  </si>
  <si>
    <t>S&amp;P/TSXIXFUT</t>
  </si>
  <si>
    <t>S&amp;PEMINIEOM</t>
  </si>
  <si>
    <t>S&amp;PEMINIFUT</t>
  </si>
  <si>
    <t>S&amp;PEMINIOPTND</t>
  </si>
  <si>
    <t>S&amp;PEMINIOPTNJ</t>
  </si>
  <si>
    <t>S&amp;PEMINIOPTNM</t>
  </si>
  <si>
    <t>S&amp;PEMINIOPTNS</t>
  </si>
  <si>
    <t>S&amp;PEminirdWkA</t>
  </si>
  <si>
    <t>S&amp;PEminirdWkJ</t>
  </si>
  <si>
    <t>S&amp;PEminirdWkF</t>
  </si>
  <si>
    <t>SGISSUE-RCHANGSENG</t>
  </si>
  <si>
    <t>SMI</t>
  </si>
  <si>
    <t>SOLACTIVEUSFUT</t>
  </si>
  <si>
    <t>SPIFUTURES</t>
  </si>
  <si>
    <t>SPXUS</t>
  </si>
  <si>
    <t>STANL</t>
  </si>
  <si>
    <t>STOXXBAS</t>
  </si>
  <si>
    <t>STOXXEUROPE</t>
  </si>
  <si>
    <t>STOXXEURSMALL</t>
  </si>
  <si>
    <t>STOXXFOOD</t>
  </si>
  <si>
    <t>STOXXUTIL</t>
  </si>
  <si>
    <t>SWISSMKTIXFUTR</t>
  </si>
  <si>
    <t>SXE</t>
  </si>
  <si>
    <t>SXEDividendFut</t>
  </si>
  <si>
    <t>TOPIXINDXFUTR</t>
  </si>
  <si>
    <t>UKX</t>
  </si>
  <si>
    <t>USTreasurySecuritiesFore</t>
  </si>
  <si>
    <t>VIXUS</t>
  </si>
  <si>
    <t>XABMaterials</t>
  </si>
  <si>
    <t>XAEEnergy</t>
  </si>
  <si>
    <t>XAUUtilities</t>
  </si>
  <si>
    <t>XAVHealthCare</t>
  </si>
  <si>
    <t>XLKUS</t>
  </si>
  <si>
    <t>YENDENOMNIKKEI</t>
  </si>
  <si>
    <t>ZK</t>
  </si>
  <si>
    <t>StatName</t>
  </si>
  <si>
    <t>Statistic</t>
  </si>
  <si>
    <t>Group</t>
  </si>
  <si>
    <t>Sub Group</t>
  </si>
  <si>
    <t>Order</t>
  </si>
  <si>
    <t>Beta</t>
  </si>
  <si>
    <t>Beta avg. (2y)</t>
  </si>
  <si>
    <t>Characteristics</t>
  </si>
  <si>
    <t>BEstPE</t>
  </si>
  <si>
    <t>12m fwd P/E</t>
  </si>
  <si>
    <t>PB</t>
  </si>
  <si>
    <t>Price to Book</t>
  </si>
  <si>
    <t>Price to Earnings</t>
  </si>
  <si>
    <t>BEstLTGEPS</t>
  </si>
  <si>
    <t>3-5y CAGR EPS growth</t>
  </si>
  <si>
    <t>DivYld</t>
  </si>
  <si>
    <t>Dividend yield</t>
  </si>
  <si>
    <t>OAD</t>
  </si>
  <si>
    <t>Option Adjusted Duration</t>
  </si>
  <si>
    <t>Fixed Income</t>
  </si>
  <si>
    <t>LocalYield</t>
  </si>
  <si>
    <t>Local yield</t>
  </si>
  <si>
    <t>LOAS</t>
  </si>
  <si>
    <t>Libor OAS</t>
  </si>
  <si>
    <t>DTS</t>
  </si>
  <si>
    <t>Duration Time Spread</t>
  </si>
  <si>
    <t>LOASD</t>
  </si>
  <si>
    <t>Libor OASD</t>
  </si>
  <si>
    <t>YearstoMat</t>
  </si>
  <si>
    <t>Years to maturity</t>
  </si>
  <si>
    <t>BBComp</t>
  </si>
  <si>
    <t>BBG comp. rating</t>
  </si>
  <si>
    <t>Rating</t>
  </si>
  <si>
    <t>Average rating</t>
  </si>
  <si>
    <t>Moodys</t>
  </si>
  <si>
    <t>Moody's</t>
  </si>
  <si>
    <t>S and P</t>
  </si>
  <si>
    <t>TotalRisk</t>
  </si>
  <si>
    <t>Ex-ante vol (1d)</t>
  </si>
  <si>
    <t>TE contribution</t>
  </si>
  <si>
    <t>Main</t>
  </si>
  <si>
    <t>TotalRiskann</t>
  </si>
  <si>
    <t>Ex-ante vol (1y)</t>
  </si>
  <si>
    <t>Betaexante</t>
  </si>
  <si>
    <t>Beta ex-ante</t>
  </si>
  <si>
    <t>NonFactorContrib</t>
  </si>
  <si>
    <t>Non-factor ctb to TE</t>
  </si>
  <si>
    <t>FactorContrib</t>
  </si>
  <si>
    <t>Factor ctb to TE</t>
  </si>
  <si>
    <t>Asset Class</t>
  </si>
  <si>
    <t>Currency</t>
  </si>
  <si>
    <t>Currencies</t>
  </si>
  <si>
    <t>Equities</t>
  </si>
  <si>
    <t>EQ - country</t>
  </si>
  <si>
    <t>Industry</t>
  </si>
  <si>
    <t>EQ - industry</t>
  </si>
  <si>
    <t>Style</t>
  </si>
  <si>
    <t>EQ - style</t>
  </si>
  <si>
    <t>Greeks</t>
  </si>
  <si>
    <t>EQ - greeks</t>
  </si>
  <si>
    <t>YieldCurve</t>
  </si>
  <si>
    <t>FI - YC</t>
  </si>
  <si>
    <t>Spread</t>
  </si>
  <si>
    <t>FI - spread</t>
  </si>
  <si>
    <t>VaRMC</t>
  </si>
  <si>
    <t>VaR monte carlo</t>
  </si>
  <si>
    <t>VaR</t>
  </si>
  <si>
    <t>1 day 95ci</t>
  </si>
  <si>
    <t>CVaRMC</t>
  </si>
  <si>
    <t>Conditional VaR MC</t>
  </si>
  <si>
    <t>VaRMCann</t>
  </si>
  <si>
    <t>1 year 95ci</t>
  </si>
  <si>
    <t>CVaRMCann</t>
  </si>
  <si>
    <t>10% MSCI Europe Net TR in EUR - [MSDEE15N], 10% MSCI Europe High Dividend Net TR in EUR - [M1EUHDVD], 40% MSCI WORLD Net TR in EUR - [MSDEWIN], 40% MSCI WORLD High Dividend Net TR in EUR - [M1WDHDVD]</t>
  </si>
  <si>
    <t>50% MSCI Europe Net TR  in EUR - [MSDEE15N], 50% MSCI EUROPE HIGH DIVIDEND - [M7EUHDVD]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</si>
</sst>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5" fillId="0" borderId="0" xfId="0" applyFont="1"/>
    <xf numFmtId="14" fontId="0" fillId="0" borderId="0" xfId="0" applyNumberFormat="1"/>
    <xf numFmtId="0" fontId="8" fillId="0" borderId="0" xfId="0" applyFont="1" applyAlignment="1">
      <alignment vertical="top"/>
    </xf>
    <xf numFmtId="0" fontId="8" fillId="0" borderId="0" xfId="0" applyFont="1" applyAlignment="1"/>
    <xf numFmtId="0" fontId="0" fillId="0" borderId="0" xfId="0" applyAlignment="1"/>
    <xf numFmtId="0" fontId="9" fillId="0" borderId="0" xfId="0" applyFont="1"/>
    <xf numFmtId="0" fontId="0" fillId="0" borderId="0" xfId="0" applyFont="1"/>
    <xf numFmtId="14" fontId="2" fillId="0" borderId="0" xfId="0" applyNumberFormat="1" applyFon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horizontal="right"/>
    </xf>
    <xf numFmtId="0" fontId="10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Caa1</v>
        <stp/>
        <stp>##V3_BDPV12</stp>
        <stp>45441Z US Equity</stp>
        <stp>RTG_MOODY_LONG_TERM</stp>
        <stp>[mapTables.xlsx]CntryRatings!R29C4</stp>
        <stp>Fill = NR</stp>
        <tr r="D29" s="16"/>
      </tp>
      <tp t="s">
        <v>NR</v>
        <stp/>
        <stp>##V3_BDPV12</stp>
        <stp>82485Z US Equity</stp>
        <stp>RTG_MOODY_LONG_TERM</stp>
        <stp>[mapTables.xlsx]CntryRatings!R58C4</stp>
        <stp>Fill = NR</stp>
        <tr r="D58" s="16"/>
      </tp>
      <tp t="s">
        <v>Ba1</v>
        <stp/>
        <stp>##V3_BDPV12</stp>
        <stp>40425Z CZ Equity</stp>
        <stp>RTG_MOODY_LONG_TERM</stp>
        <stp>[mapTables.xlsx]CntryRatings!R67C4</stp>
        <stp>Fill = NR</stp>
        <tr r="D67" s="16"/>
      </tp>
      <tp t="s">
        <v>REPUBLIC OF MALI</v>
        <stp/>
        <stp>##V3_BDPV12</stp>
        <stp>32684Z US Equity</stp>
        <stp>Name</stp>
        <stp>[mapTables.xlsx]CntryRatings!R102C2</stp>
        <tr r="B102" s="16"/>
      </tp>
      <tp t="s">
        <v>REPUBLIC OF NIGER</v>
        <stp/>
        <stp>##V3_BDPV12</stp>
        <stp>32715Z US Equity</stp>
        <stp>Name</stp>
        <stp>[mapTables.xlsx]CntryRatings!R113C2</stp>
        <tr r="B113" s="16"/>
      </tp>
      <tp t="s">
        <v>AAu</v>
        <stp/>
        <stp>##V3_BDPV12</stp>
        <stp>223727Z FP Equity</stp>
        <stp>RTG_SP_LT_LC_ISSUER_CREDIT</stp>
        <stp>[mapTables.xlsx]CntryRatings!R55C5</stp>
        <stp>Fill = NR</stp>
        <tr r="E55" s="16"/>
      </tp>
      <tp t="s">
        <v>B2</v>
        <stp/>
        <stp>##V3_BDPV12</stp>
        <stp>32595Z US Equity</stp>
        <stp>RTG_MOODY_LONG_TERM</stp>
        <stp>[mapTables.xlsx]CntryRatings!R83C4</stp>
        <stp>Fill = NR</stp>
        <tr r="D83" s="16"/>
      </tp>
      <tp t="s">
        <v>NR</v>
        <stp/>
        <stp>##V3_BDPV12</stp>
        <stp>32597Z US Equity</stp>
        <stp>RTG_MOODY_LONG_TERM</stp>
        <stp>[mapTables.xlsx]CntryRatings!R92C4</stp>
        <stp>Fill = NR</stp>
        <tr r="D92" s="16"/>
      </tp>
      <tp t="s">
        <v>B2</v>
        <stp/>
        <stp>##V3_BDPV12</stp>
        <stp>32578Z US Equity</stp>
        <stp>RTG_MOODY_LONG_TERM</stp>
        <stp>[mapTables.xlsx]CntryRatings!R84C4</stp>
        <stp>Fill = NR</stp>
        <tr r="D84" s="16"/>
      </tp>
      <tp t="s">
        <v>FRENCH POLYNESIA TERRITORY</v>
        <stp/>
        <stp>##V3_BDPV12</stp>
        <stp>222647Z FP Equity</stp>
        <stp>Name</stp>
        <stp>[mapTables.xlsx]CntryRatings!R122C2</stp>
        <tr r="B122" s="16"/>
      </tp>
      <tp t="s">
        <v>TAIWAN</v>
        <stp/>
        <stp>##V3_BDPV12</stp>
        <stp>116657Z TT Equity</stp>
        <stp>Name</stp>
        <stp>[mapTables.xlsx]CntryRatings!R152C2</stp>
        <tr r="B152" s="16"/>
      </tp>
      <tp t="s">
        <v>UNITED REPUBLIC OF TANZANIA</v>
        <stp/>
        <stp>##V3_BDPV12</stp>
        <stp>150747Z TZ Equity</stp>
        <stp>Name</stp>
        <stp>[mapTables.xlsx]CntryRatings!R153C2</stp>
        <tr r="B153" s="16"/>
      </tp>
      <tp t="s">
        <v>ORIENTAL REPUBLIC OF URUGUAY</v>
        <stp/>
        <stp>##V3_BDPV12</stp>
        <stp>172369Z UY Equity</stp>
        <stp>Name</stp>
        <stp>[mapTables.xlsx]CntryRatings!R157C2</stp>
        <tr r="B157" s="16"/>
      </tp>
      <tp t="s">
        <v>B-</v>
        <stp/>
        <stp>##V3_BDPV12</stp>
        <stp>172377Z ED Equity</stp>
        <stp>RTG_SP_LT_LC_ISSUER_CREDIT</stp>
        <stp>[mapTables.xlsx]CntryRatings!R47C5</stp>
        <stp>Fill = NR</stp>
        <tr r="E47" s="16"/>
      </tp>
      <tp t="s">
        <v>B</v>
        <stp/>
        <stp>##V3_BDPV12</stp>
        <stp>172385Z CR Equity</stp>
        <stp>RTG_SP_LT_LC_ISSUER_CREDIT</stp>
        <stp>[mapTables.xlsx]CntryRatings!R38C5</stp>
        <stp>Fill = NR</stp>
        <tr r="E38" s="16"/>
      </tp>
      <tp t="s">
        <v>REPUBLIC OF RWANDA</v>
        <stp/>
        <stp>##V3_BDPV12</stp>
        <stp>32674Z RW Equity</stp>
        <stp>Name</stp>
        <stp>[mapTables.xlsx]CntryRatings!R133C2</stp>
        <tr r="B133" s="16"/>
      </tp>
      <tp t="s">
        <v>B2</v>
        <stp/>
        <stp>##V3_BDPV12</stp>
        <stp>32679Z US Equity</stp>
        <stp>RTG_MOODY_LONG_TERM</stp>
        <stp>[mapTables.xlsx]CntryRatings!R51C4</stp>
        <stp>Fill = NR</stp>
        <tr r="D51" s="16"/>
      </tp>
      <tp t="s">
        <v>NR</v>
        <stp/>
        <stp>##V3_BDPV12</stp>
        <stp>32689Z US Equity</stp>
        <stp>RTG_MOODY_LONG_TERM</stp>
        <stp>[mapTables.xlsx]CntryRatings!R40C4</stp>
        <stp>Fill = NR</stp>
        <tr r="D40" s="16"/>
      </tp>
      <tp t="s">
        <v>NR</v>
        <stp/>
        <stp>##V3_BDPV12</stp>
        <stp>32687Z US Equity</stp>
        <stp>RTG_MOODY_LONG_TERM</stp>
        <stp>[mapTables.xlsx]CntryRatings!R16C4</stp>
        <stp>Fill = NR</stp>
        <tr r="D16" s="16"/>
      </tp>
      <tp t="s">
        <v>B2</v>
        <stp/>
        <stp>##V3_BDPV12</stp>
        <stp>32682Z US Equity</stp>
        <stp>RTG_MOODY_LONG_TERM</stp>
        <stp>[mapTables.xlsx]CntryRatings!R19C4</stp>
        <stp>Fill = NR</stp>
        <tr r="D19" s="16"/>
      </tp>
      <tp t="s">
        <v>B2</v>
        <stp/>
        <stp>##V3_BDPV12</stp>
        <stp>32675Z DE Equity</stp>
        <stp>RTG_MOODY_LONG_TERM</stp>
        <stp>[mapTables.xlsx]CntryRatings!R35C4</stp>
        <stp>Fill = NR</stp>
        <tr r="D35" s="16"/>
      </tp>
      <tp t="s">
        <v>AA-</v>
        <stp/>
        <stp>##V3_BDPV12</stp>
        <stp>3343975Z KK Equity</stp>
        <stp>RTG_SP_LT_LC_ISSUER_CREDIT</stp>
        <stp>[mapTables.xlsx]CntryRatings!R86C5</stp>
        <stp>Fill = NR</stp>
        <tr r="E86" s="16"/>
      </tp>
      <tp t="s">
        <v>REPUBLIC OF THE PHILIPPINES</v>
        <stp/>
        <stp>##V3_BDPV12</stp>
        <stp>279379Z PM Equity</stp>
        <stp>Name</stp>
        <stp>[mapTables.xlsx]CntryRatings!R124C2</stp>
        <tr r="B124" s="16"/>
      </tp>
      <tp t="s">
        <v>B+</v>
        <stp/>
        <stp>##V3_BDPV12</stp>
        <stp>3343879Z BI Equity</stp>
        <stp>RTG_SP_LT_LC_ISSUER_CREDIT</stp>
        <stp>[mapTables.xlsx]CntryRatings!R18C5</stp>
        <stp>Fill = NR</stp>
        <tr r="E18" s="16"/>
      </tp>
      <tp t="s">
        <v>B-</v>
        <stp/>
        <stp>##V3_BDPV12</stp>
        <stp>3343887Z BA Equity</stp>
        <stp>RTG_SP_LT_LC_ISSUER_CREDIT</stp>
        <stp>[mapTables.xlsx]CntryRatings!R13C5</stp>
        <stp>Fill = NR</stp>
        <tr r="E13" s="16"/>
      </tp>
      <tp t="s">
        <v>A+</v>
        <stp/>
        <stp>##V3_BDPV12</stp>
        <stp>3343895Z BH Equity</stp>
        <stp>RTG_SP_LT_LC_ISSUER_CREDIT</stp>
        <stp>[mapTables.xlsx]CntryRatings!R20C5</stp>
        <stp>Fill = NR</stp>
        <tr r="E20" s="16"/>
      </tp>
      <tp t="s">
        <v>BBB-</v>
        <stp/>
        <stp>##V3_BDPV12</stp>
        <stp>3343903Z CY Equity</stp>
        <stp>RTG_SP_LT_LC_ISSUER_CREDIT</stp>
        <stp>[mapTables.xlsx]CntryRatings!R42C5</stp>
        <stp>Fill = NR</stp>
        <tr r="E42" s="16"/>
      </tp>
      <tp t="s">
        <v>AA+</v>
        <stp/>
        <stp>##V3_BDPV12</stp>
        <stp>3343935Z HK Equity</stp>
        <stp>RTG_SP_LT_LC_ISSUER_CREDIT</stp>
        <stp>[mapTables.xlsx]CntryRatings!R65C5</stp>
        <stp>Fill = NR</stp>
        <tr r="E65" s="16"/>
      </tp>
      <tp t="s">
        <v>AA-</v>
        <stp/>
        <stp>##V3_BDPV12</stp>
        <stp>3343943Z IT Equity</stp>
        <stp>RTG_SP_LT_LC_ISSUER_CREDIT</stp>
        <stp>[mapTables.xlsx]CntryRatings!R71C5</stp>
        <stp>Fill = NR</stp>
        <tr r="E71" s="16"/>
      </tp>
      <tp t="s">
        <v>AAu</v>
        <stp/>
        <stp>##V3_BDPV12</stp>
        <stp>111136Z BB Equity</stp>
        <stp>RTG_SP_LT_LC_ISSUER_CREDIT</stp>
        <stp>[mapTables.xlsx]CntryRatings!R15C5</stp>
        <stp>Fill = NR</stp>
        <tr r="E15" s="16"/>
      </tp>
      <tp t="s">
        <v>Aa2</v>
        <stp/>
        <stp>##V3_BDPV12</stp>
        <stp>223727Z FP Equity</stp>
        <stp>RTG_MOODY_LONG_TERM</stp>
        <stp>[mapTables.xlsx]CntryRatings!R55C4</stp>
        <stp>Fill = NR</stp>
        <tr r="D55" s="16"/>
      </tp>
      <tp t="s">
        <v>Aaa</v>
        <stp/>
        <stp>##V3_BDPV12</stp>
        <stp>344758Z SW Equity</stp>
        <stp>RTG_MOODY_LONG_TERM</stp>
        <stp>[mapTables.xlsx]CntryRatings!R31C4</stp>
        <stp>Fill = NR</stp>
        <tr r="D31" s="16"/>
      </tp>
      <tp t="s">
        <v>Aaa</v>
        <stp/>
        <stp>##V3_BDPV12</stp>
        <stp>80710Z CN Equity</stp>
        <stp>RTG_MOODY_LONG_TERM</stp>
        <stp>[mapTables.xlsx]CntryRatings!R28C4</stp>
        <stp>Fill = NR</stp>
        <tr r="D28" s="16"/>
      </tp>
      <tp t="s">
        <v>A1</v>
        <stp/>
        <stp>##V3_BDPV12</stp>
        <stp>45793Z CI Equity</stp>
        <stp>RTG_MOODY_LONG_TERM</stp>
        <stp>[mapTables.xlsx]CntryRatings!R34C4</stp>
        <stp>Fill = NR</stp>
        <tr r="D34" s="16"/>
      </tp>
      <tp t="s">
        <v>AA+</v>
        <stp/>
        <stp>##V3_BDPV12</stp>
        <stp>1480Z AV Equity</stp>
        <stp>RTG_SP_LT_LC_ISSUER_CREDIT</stp>
        <stp>[mapTables.xlsx]CntryRatings!R8C5</stp>
        <stp>Fill = NR</stp>
        <tr r="E8" s="16"/>
      </tp>
      <tp t="s">
        <v>MONTSERRAT</v>
        <stp/>
        <stp>##V3_BDPV12</stp>
        <stp>539359Z LN Equity</stp>
        <stp>Name</stp>
        <stp>[mapTables.xlsx]CntryRatings!R105C2</stp>
        <tr r="B105" s="16"/>
      </tp>
      <tp t="s">
        <v>SOCIALIST REPUBLIC OF VIETNA</v>
        <stp/>
        <stp>##V3_BDPV12</stp>
        <stp>231715Z VN Equity</stp>
        <stp>Name</stp>
        <stp>[mapTables.xlsx]CntryRatings!R161C2</stp>
        <tr r="B161" s="16"/>
      </tp>
      <tp t="s">
        <v>BB</v>
        <stp/>
        <stp>##V3_BDPV12</stp>
        <stp>3352121Z GG Equity</stp>
        <stp>RTG_SP_LT_LC_ISSUER_CREDIT</stp>
        <stp>[mapTables.xlsx]CntryRatings!R59C5</stp>
        <stp>Fill = NR</stp>
        <tr r="E59" s="16"/>
      </tp>
      <tp t="s">
        <v>REPUBLIC OF MAURITIUS</v>
        <stp/>
        <stp>##V3_BDPV12</stp>
        <stp>150679Z MP Equity</stp>
        <stp>Name</stp>
        <stp>[mapTables.xlsx]CntryRatings!R107C2</stp>
        <tr r="B107" s="16"/>
      </tp>
      <tp t="s">
        <v>REPUBLIC OF TURKEY</v>
        <stp/>
        <stp>##V3_BDPV12</stp>
        <stp>114144Z TI Equity</stp>
        <stp>Name</stp>
        <stp>[mapTables.xlsx]CntryRatings!R150C2</stp>
        <tr r="B150" s="16"/>
      </tp>
      <tp t="s">
        <v>REPUBLIC OF SERBIA</v>
        <stp/>
        <stp>##V3_BDPV12</stp>
        <stp>830031Z SG Equity</stp>
        <stp>Name</stp>
        <stp>[mapTables.xlsx]CntryRatings!R131C2</stp>
        <tr r="B131" s="16"/>
      </tp>
      <tp t="s">
        <v>Aa3</v>
        <stp/>
        <stp>##V3_BDPV12</stp>
        <stp>111136Z BB Equity</stp>
        <stp>RTG_MOODY_LONG_TERM</stp>
        <stp>[mapTables.xlsx]CntryRatings!R15C4</stp>
        <stp>Fill = NR</stp>
        <tr r="D15" s="16"/>
      </tp>
      <tp t="s">
        <v>AAAu</v>
        <stp/>
        <stp>##V3_BDPV12</stp>
        <stp>1525Z AU Equity</stp>
        <stp>RTG_SP_LT_LC_ISSUER_CREDIT</stp>
        <stp>[mapTables.xlsx]CntryRatings!R9C5</stp>
        <stp>Fill = NR</stp>
        <tr r="E9" s="16"/>
      </tp>
      <tp t="s">
        <v>REPUBLIC OF MONTENEGRO</v>
        <stp/>
        <stp>##V3_BDPV12</stp>
        <stp>525038Z SG Equity</stp>
        <stp>Name</stp>
        <stp>[mapTables.xlsx]CntryRatings!R100C2</stp>
        <tr r="B100" s="16"/>
      </tp>
      <tp t="s">
        <v>A+</v>
        <stp/>
        <stp>##V3_BDPV12</stp>
        <stp>3344606Z LR Equity</stp>
        <stp>RTG_SP_LT_LC_ISSUER_CREDIT</stp>
        <stp>[mapTables.xlsx]CntryRatings!R95C5</stp>
        <stp>Fill = NR</stp>
        <tr r="E95" s="16"/>
      </tp>
      <tp t="s">
        <v>MONGOLIAN PEOPLE'S REPUBLIC</v>
        <stp/>
        <stp>##V3_BDPV12</stp>
        <stp>17211Z MO Equity</stp>
        <stp>Name</stp>
        <stp>[mapTables.xlsx]CntryRatings!R103C2</stp>
        <tr r="B103" s="16"/>
      </tp>
      <tp t="s">
        <v>NR</v>
        <stp/>
        <stp>##V3_BDPV12</stp>
        <stp>32271Z US Equity</stp>
        <stp>RTG_MOODY_LONG_TERM</stp>
        <stp>[mapTables.xlsx]CntryRatings!R21C4</stp>
        <stp>Fill = NR</stp>
        <tr r="D21" s="16"/>
      </tp>
      <tp t="s">
        <v>NR</v>
        <stp/>
        <stp>##V3_BDPV12</stp>
        <stp>3487284Z DC Equity</stp>
        <stp>RTG_SP_LT_LC_ISSUER_CREDIT</stp>
        <stp>[mapTables.xlsx]CntryRatings!R54C5</stp>
        <stp>Fill = NR</stp>
        <tr r="E54" s="16"/>
      </tp>
      <tp t="s">
        <v>REPUBLIC OF TAJIKISTAN</v>
        <stp/>
        <stp>##V3_BDPV12</stp>
        <stp>32596Z US Equity</stp>
        <stp>Name</stp>
        <stp>[mapTables.xlsx]CntryRatings!R147C2</stp>
        <tr r="B147" s="16"/>
      </tp>
      <tp t="s">
        <v>REPUBLIC OF SENEGAL</v>
        <stp/>
        <stp>##V3_BDPV12</stp>
        <stp>26376Z ZS Equity</stp>
        <stp>Name</stp>
        <stp>[mapTables.xlsx]CntryRatings!R141C2</stp>
        <tr r="B141" s="16"/>
      </tp>
      <tp t="s">
        <v>REPUBLIC OF SURINAME</v>
        <stp/>
        <stp>##V3_BDPV12</stp>
        <stp>17024Z US Equity</stp>
        <stp>Name</stp>
        <stp>[mapTables.xlsx]CntryRatings!R142C2</stp>
        <tr r="B142" s="16"/>
      </tp>
      <tp t="s">
        <v>BBB+</v>
        <stp/>
        <stp>##V3_BDPV12</stp>
        <stp>185378Z NT Equity</stp>
        <stp>RTG_SP_LT_LC_ISSUER_CREDIT</stp>
        <stp>[mapTables.xlsx]CntryRatings!R10C5</stp>
        <stp>Fill = NR</stp>
        <tr r="E10" s="16"/>
      </tp>
      <tp t="s">
        <v>NR</v>
        <stp/>
        <stp>##V3_BDPV12</stp>
        <stp>185378Z NT Equity</stp>
        <stp>RTG_MOODY_LONG_TERM</stp>
        <stp>[mapTables.xlsx]CntryRatings!R10C4</stp>
        <stp>Fill = NR</stp>
        <tr r="D10" s="16"/>
      </tp>
      <tp t="s">
        <v>B2</v>
        <stp/>
        <stp>##V3_BDPV12</stp>
        <stp>172385Z CR Equity</stp>
        <stp>RTG_MOODY_LONG_TERM</stp>
        <stp>[mapTables.xlsx]CntryRatings!R38C4</stp>
        <stp>Fill = NR</stp>
        <tr r="D38" s="16"/>
      </tp>
      <tp t="s">
        <v>Caa3</v>
        <stp/>
        <stp>##V3_BDPV12</stp>
        <stp>172377Z ED Equity</stp>
        <stp>RTG_MOODY_LONG_TERM</stp>
        <stp>[mapTables.xlsx]CntryRatings!R47C4</stp>
        <stp>Fill = NR</stp>
        <tr r="D47" s="16"/>
      </tp>
      <tp t="s">
        <v>Caa1</v>
        <stp/>
        <stp>##V3_BDPV12</stp>
        <stp>15315Z US Equity</stp>
        <stp>RTG_MOODY_LONG_TERM</stp>
        <stp>[mapTables.xlsx]CntryRatings!R74C4</stp>
        <stp>Fill = NR</stp>
        <tr r="D74" s="16"/>
      </tp>
      <tp t="s">
        <v>CCC+</v>
        <stp/>
        <stp>##V3_BDPV12</stp>
        <stp>1310Z AR Equity</stp>
        <stp>RTG_SP_LT_LC_ISSUER_CREDIT</stp>
        <stp>[mapTables.xlsx]CntryRatings!R7C5</stp>
        <stp>Fill = NR</stp>
        <tr r="E7" s="16"/>
      </tp>
      <tp t="s">
        <v>BBB-</v>
        <stp/>
        <stp>##V3_BDPV12</stp>
        <stp>0096033Z NT Equity</stp>
        <stp>RTG_SP_LT_LC_ISSUER_CREDIT</stp>
        <stp>[mapTables.xlsx]CntryRatings!R41C5</stp>
        <stp>Fill = NR</stp>
        <tr r="E41" s="16"/>
      </tp>
      <tp t="s">
        <v>REPUBLIC OF SOUTH AFRICA</v>
        <stp/>
        <stp>##V3_BDPV12</stp>
        <stp>50184Z SJ Equity</stp>
        <stp>Name</stp>
        <stp>[mapTables.xlsx]CntryRatings!R162C2</stp>
        <tr r="B162" s="16"/>
      </tp>
      <tp t="s">
        <v>TOGOLESE REPUBLIC</v>
        <stp/>
        <stp>##V3_BDPV12</stp>
        <stp>32683Z US Equity</stp>
        <stp>Name</stp>
        <stp>[mapTables.xlsx]CntryRatings!R145C2</stp>
        <tr r="B145" s="16"/>
      </tp>
      <tp t="s">
        <v>REPUBLIC OF SEYCHELLES</v>
        <stp/>
        <stp>##V3_BDPV12</stp>
        <stp>32671Z US Equity</stp>
        <stp>Name</stp>
        <stp>[mapTables.xlsx]CntryRatings!R135C2</stp>
        <tr r="B135" s="16"/>
      </tp>
      <tp t="s">
        <v>AAAu</v>
        <stp/>
        <stp>##V3_BDPV12</stp>
        <stp>344758Z SW Equity</stp>
        <stp>RTG_SP_LT_LC_ISSUER_CREDIT</stp>
        <stp>[mapTables.xlsx]CntryRatings!R31C5</stp>
        <stp>Fill = NR</stp>
        <tr r="E31" s="16"/>
      </tp>
      <tp t="s">
        <v>Baa1</v>
        <stp/>
        <stp>##V3_BDPV12</stp>
        <stp>129225Z BU Equity</stp>
        <stp>RTG_MOODY_LONG_TERM</stp>
        <stp>[mapTables.xlsx]CntryRatings!R17C4</stp>
        <stp>Fill = NR</stp>
        <tr r="D17" s="16"/>
      </tp>
      <tp t="s">
        <v>NEW ZEALAND</v>
        <stp/>
        <stp>##V3_BDPV12</stp>
        <stp>46443Z NZ Equity</stp>
        <stp>Name</stp>
        <stp>[mapTables.xlsx]CntryRatings!R118C2</stp>
        <tr r="B118" s="16"/>
      </tp>
      <tp t="s">
        <v>NR</v>
        <stp/>
        <stp>##V3_BDPV12</stp>
        <stp>3008655Z LY Equity</stp>
        <stp>RTG_SP_LT_LC_ISSUER_CREDIT</stp>
        <stp>[mapTables.xlsx]CntryRatings!R96C5</stp>
        <stp>Fill = NR</stp>
        <tr r="E96" s="16"/>
      </tp>
      <tp t="s">
        <v>PEOPLE'S REPUBLIC OF CHINA</v>
        <stp/>
        <stp>##V3_BDPV12</stp>
        <stp>PRCH CH Equity</stp>
        <stp>Name</stp>
        <stp>[mapTables.xlsx]CntryRatings!R36C2</stp>
        <tr r="B36" s="16"/>
      </tp>
      <tp t="s">
        <v>REPUBLIC OF UZBEKISTAN</v>
        <stp/>
        <stp>##V3_BDPV12</stp>
        <stp>32673Z US Equity</stp>
        <stp>Name</stp>
        <stp>[mapTables.xlsx]CntryRatings!R158C2</stp>
        <tr r="B158" s="16"/>
      </tp>
      <tp t="s">
        <v>BBB</v>
        <stp/>
        <stp>##V3_BDPV12</stp>
        <stp>129225Z BU Equity</stp>
        <stp>RTG_SP_LT_LC_ISSUER_CREDIT</stp>
        <stp>[mapTables.xlsx]CntryRatings!R17C5</stp>
        <stp>Fill = NR</stp>
        <tr r="E17" s="16"/>
      </tp>
      <tp t="s">
        <v>Ba1</v>
        <stp/>
        <stp>##V3_BDPV12</stp>
        <stp>25822Z GL Equity</stp>
        <stp>RTG_MOODY_LONG_TERM</stp>
        <stp>[mapTables.xlsx]CntryRatings!R64C4</stp>
        <stp>Fill = NR</stp>
        <tr r="D64" s="16"/>
      </tp>
      <tp t="s">
        <v>Baa3</v>
        <stp/>
        <stp>##V3_BDPV12</stp>
        <stp>56820Z KZ Equity</stp>
        <stp>RTG_MOODY_LONG_TERM</stp>
        <stp>[mapTables.xlsx]CntryRatings!R88C4</stp>
        <stp>Fill = NR</stp>
        <tr r="D88" s="16"/>
      </tp>
      <tp t="s">
        <v>Ba3</v>
        <stp/>
        <stp>##V3_BDPV12</stp>
        <stp>43886Z BD Equity</stp>
        <stp>RTG_MOODY_LONG_TERM</stp>
        <stp>[mapTables.xlsx]CntryRatings!R14C4</stp>
        <stp>Fill = NR</stp>
        <tr r="D14" s="16"/>
      </tp>
      <tp t="s">
        <v>Ba3</v>
        <stp/>
        <stp>##V3_BDPV12</stp>
        <stp>49815Z IA Equity</stp>
        <stp>RTG_MOODY_LONG_TERM</stp>
        <stp>[mapTables.xlsx]CntryRatings!R32C4</stp>
        <stp>Fill = NR</stp>
        <tr r="D32" s="16"/>
      </tp>
      <tp t="s">
        <v>REPUBLIC OF ANGOLA</v>
        <stp/>
        <stp>##V3_BDPV12</stp>
        <stp>32272Z AX Equity</stp>
        <stp>Name</stp>
        <stp>[mapTables.xlsx]CntryRatings!R6C2</stp>
        <tr r="B6" s="16"/>
      </tp>
      <tp t="s">
        <v>A+u</v>
        <stp/>
        <stp>##V3_BDPV12</stp>
        <stp>1319293D JP Equity</stp>
        <stp>RTG_SP_LT_LC_ISSUER_CREDIT</stp>
        <stp>[mapTables.xlsx]CntryRatings!R81C5</stp>
        <stp>Fill = NR</stp>
        <tr r="E81" s="16"/>
      </tp>
      <tp t="s">
        <v>NR</v>
        <stp/>
        <stp>##V3_BDPV12</stp>
        <stp>32715Z US Equity</stp>
        <stp>RTG_SP_LT_LC_ISSUER_CREDIT</stp>
        <stp>[mapTables.xlsx]CntryRatings!R113C5</stp>
        <stp>Fill = NR</stp>
        <tr r="E113" s="16"/>
      </tp>
      <tp t="s">
        <v>B+</v>
        <stp/>
        <stp>##V3_BDPV12</stp>
        <stp>1001Z AL Equity</stp>
        <stp>RTG_SP_LT_LC_ISSUER_CREDIT</stp>
        <stp>[mapTables.xlsx]CntryRatings!R4C5</stp>
        <stp>Fill = NR</stp>
        <tr r="E4" s="16"/>
      </tp>
      <tp t="s">
        <v>REPUBLIC OF KOREA</v>
        <stp/>
        <stp>##V3_BDPV12</stp>
        <stp>ROKZ KS Equity</stp>
        <stp>Name</stp>
        <stp>[mapTables.xlsx]CntryRatings!R85C2</stp>
        <tr r="B85" s="16"/>
      </tp>
      <tp t="s">
        <v>NR</v>
        <stp/>
        <stp>##V3_BDPV12</stp>
        <stp>222647Z FP Equity</stp>
        <stp>RTG_SP_LT_LC_ISSUER_CREDIT</stp>
        <stp>[mapTables.xlsx]CntryRatings!R122C5</stp>
        <stp>Fill = NR</stp>
        <tr r="E122" s="16"/>
      </tp>
      <tp t="s">
        <v>NR</v>
        <stp/>
        <stp>##V3_BDPV12</stp>
        <stp>150679Z MP Equity</stp>
        <stp>RTG_SP_LT_LC_ISSUER_CREDIT</stp>
        <stp>[mapTables.xlsx]CntryRatings!R107C5</stp>
        <stp>Fill = NR</stp>
        <tr r="E107" s="16"/>
      </tp>
      <tp t="s">
        <v>AA-u</v>
        <stp/>
        <stp>##V3_BDPV12</stp>
        <stp>116657Z TT Equity</stp>
        <stp>RTG_SP_LT_LC_ISSUER_CREDIT</stp>
        <stp>[mapTables.xlsx]CntryRatings!R152C5</stp>
        <stp>Fill = NR</stp>
        <tr r="E152" s="16"/>
      </tp>
      <tp t="s">
        <v>NR</v>
        <stp/>
        <stp>##V3_BDPV12</stp>
        <stp>32684Z US Equity</stp>
        <stp>RTG_SP_LT_LC_ISSUER_CREDIT</stp>
        <stp>[mapTables.xlsx]CntryRatings!R102C5</stp>
        <stp>Fill = NR</stp>
        <tr r="E102" s="16"/>
      </tp>
      <tp t="s">
        <v>B</v>
        <stp/>
        <stp>##V3_BDPV12</stp>
        <stp>32683Z US Equity</stp>
        <stp>RTG_SP_LT_LC_ISSUER_CREDIT</stp>
        <stp>[mapTables.xlsx]CntryRatings!R145C5</stp>
        <stp>Fill = NR</stp>
        <tr r="E145" s="16"/>
      </tp>
      <tp t="s">
        <v>B+</v>
        <stp/>
        <stp>##V3_BDPV12</stp>
        <stp>32674Z RW Equity</stp>
        <stp>RTG_SP_LT_LC_ISSUER_CREDIT</stp>
        <stp>[mapTables.xlsx]CntryRatings!R133C5</stp>
        <stp>Fill = NR</stp>
        <tr r="E133" s="16"/>
      </tp>
      <tp t="s">
        <v>BB-</v>
        <stp/>
        <stp>##V3_BDPV12</stp>
        <stp>32673Z US Equity</stp>
        <stp>RTG_SP_LT_LC_ISSUER_CREDIT</stp>
        <stp>[mapTables.xlsx]CntryRatings!R158C5</stp>
        <stp>Fill = NR</stp>
        <tr r="E158" s="16"/>
      </tp>
      <tp t="s">
        <v>NR</v>
        <stp/>
        <stp>##V3_BDPV12</stp>
        <stp>32671Z US Equity</stp>
        <stp>RTG_SP_LT_LC_ISSUER_CREDIT</stp>
        <stp>[mapTables.xlsx]CntryRatings!R135C5</stp>
        <stp>Fill = NR</stp>
        <tr r="E135" s="16"/>
      </tp>
      <tp t="s">
        <v>AA-</v>
        <stp/>
        <stp>##V3_BDPV12</stp>
        <stp>1336947D GU Equity</stp>
        <stp>RTG_SP_LT_LC_ISSUER_CREDIT</stp>
        <stp>[mapTables.xlsx]CntryRatings!R60C5</stp>
        <stp>Fill = NR</stp>
        <tr r="E60" s="16"/>
      </tp>
      <tp t="s">
        <v>BB</v>
        <stp/>
        <stp>##V3_BDPV12</stp>
        <stp>231715Z VN Equity</stp>
        <stp>RTG_SP_LT_LC_ISSUER_CREDIT</stp>
        <stp>[mapTables.xlsx]CntryRatings!R161C5</stp>
        <stp>Fill = NR</stp>
        <tr r="E161" s="16"/>
      </tp>
      <tp t="s">
        <v>NR</v>
        <stp/>
        <stp>##V3_BDPV12</stp>
        <stp>150747Z TZ Equity</stp>
        <stp>RTG_SP_LT_LC_ISSUER_CREDIT</stp>
        <stp>[mapTables.xlsx]CntryRatings!R153C5</stp>
        <stp>Fill = NR</stp>
        <tr r="E153" s="16"/>
      </tp>
      <tp t="s">
        <v>B-</v>
        <stp/>
        <stp>##V3_BDPV12</stp>
        <stp>32596Z US Equity</stp>
        <stp>RTG_SP_LT_LC_ISSUER_CREDIT</stp>
        <stp>[mapTables.xlsx]CntryRatings!R147C5</stp>
        <stp>Fill = NR</stp>
        <tr r="E147" s="16"/>
      </tp>
      <tp t="s">
        <v>REPUBLIC OF ARMENIA</v>
        <stp/>
        <stp>##V3_BDPV12</stp>
        <stp>32672Z US Equity</stp>
        <stp>Name</stp>
        <stp>[mapTables.xlsx]CntryRatings!R5C2</stp>
        <tr r="B5" s="16"/>
      </tp>
      <tp t="s">
        <v>AAA</v>
        <stp/>
        <stp>##V3_BDPV12</stp>
        <stp>46443Z NZ Equity</stp>
        <stp>RTG_SP_LT_LC_ISSUER_CREDIT</stp>
        <stp>[mapTables.xlsx]CntryRatings!R118C5</stp>
        <stp>Fill = NR</stp>
        <tr r="E118" s="16"/>
      </tp>
      <tp t="s">
        <v>B+</v>
        <stp/>
        <stp>##V3_BDPV12</stp>
        <stp>26376Z ZS Equity</stp>
        <stp>RTG_SP_LT_LC_ISSUER_CREDIT</stp>
        <stp>[mapTables.xlsx]CntryRatings!R141C5</stp>
        <stp>Fill = NR</stp>
        <tr r="E141" s="16"/>
      </tp>
      <tp t="s">
        <v>B</v>
        <stp/>
        <stp>##V3_BDPV12</stp>
        <stp>17211Z MO Equity</stp>
        <stp>RTG_SP_LT_LC_ISSUER_CREDIT</stp>
        <stp>[mapTables.xlsx]CntryRatings!R103C5</stp>
        <stp>Fill = NR</stp>
        <tr r="E103" s="16"/>
      </tp>
      <tp t="s">
        <v>BBB</v>
        <stp/>
        <stp>##V3_BDPV12</stp>
        <stp>1095Z SM Equity</stp>
        <stp>RTG_SP_LT_LC_ISSUER_CREDIT</stp>
        <stp>[mapTables.xlsx]CntryRatings!R2C5</stp>
        <stp>Fill = NR</stp>
        <tr r="E2" s="16"/>
      </tp>
      <tp t="s">
        <v>BBB-</v>
        <stp/>
        <stp>##V3_BDPV12</stp>
        <stp>539359Z LN Equity</stp>
        <stp>RTG_SP_LT_LC_ISSUER_CREDIT</stp>
        <stp>[mapTables.xlsx]CntryRatings!R105C5</stp>
        <stp>Fill = NR</stp>
        <tr r="E105" s="16"/>
      </tp>
      <tp t="s">
        <v>BBB</v>
        <stp/>
        <stp>##V3_BDPV12</stp>
        <stp>172369Z UY Equity</stp>
        <stp>RTG_SP_LT_LC_ISSUER_CREDIT</stp>
        <stp>[mapTables.xlsx]CntryRatings!R157C5</stp>
        <stp>Fill = NR</stp>
        <tr r="E157" s="16"/>
      </tp>
      <tp t="s">
        <v>BBB+</v>
        <stp/>
        <stp>##V3_BDPV12</stp>
        <stp>279379Z PM Equity</stp>
        <stp>RTG_SP_LT_LC_ISSUER_CREDIT</stp>
        <stp>[mapTables.xlsx]CntryRatings!R124C5</stp>
        <stp>Fill = NR</stp>
        <tr r="E124" s="16"/>
      </tp>
      <tp t="s">
        <v>BB</v>
        <stp/>
        <stp>##V3_BDPV12</stp>
        <stp>50184Z SJ Equity</stp>
        <stp>RTG_SP_LT_LC_ISSUER_CREDIT</stp>
        <stp>[mapTables.xlsx]CntryRatings!R162C5</stp>
        <stp>Fill = NR</stp>
        <tr r="E162" s="16"/>
      </tp>
      <tp t="s">
        <v>B+</v>
        <stp/>
        <stp>##V3_BDPV12</stp>
        <stp>525038Z SG Equity</stp>
        <stp>RTG_SP_LT_LC_ISSUER_CREDIT</stp>
        <stp>[mapTables.xlsx]CntryRatings!R100C5</stp>
        <stp>Fill = NR</stp>
        <tr r="E100" s="16"/>
      </tp>
      <tp t="s">
        <v>BB+</v>
        <stp/>
        <stp>##V3_BDPV12</stp>
        <stp>830031Z SG Equity</stp>
        <stp>RTG_SP_LT_LC_ISSUER_CREDIT</stp>
        <stp>[mapTables.xlsx]CntryRatings!R131C5</stp>
        <stp>Fill = NR</stp>
        <tr r="E131" s="16"/>
      </tp>
      <tp t="s">
        <v>CC</v>
        <stp/>
        <stp>##V3_BDPV12</stp>
        <stp>17024Z US Equity</stp>
        <stp>RTG_SP_LT_LC_ISSUER_CREDIT</stp>
        <stp>[mapTables.xlsx]CntryRatings!R142C5</stp>
        <stp>Fill = NR</stp>
        <tr r="E142" s="16"/>
      </tp>
      <tp t="s">
        <v>BB-u</v>
        <stp/>
        <stp>##V3_BDPV12</stp>
        <stp>114144Z TI Equity</stp>
        <stp>RTG_SP_LT_LC_ISSUER_CREDIT</stp>
        <stp>[mapTables.xlsx]CntryRatings!R150C5</stp>
        <stp>Fill = NR</stp>
        <tr r="E150" s="16"/>
      </tp>
      <tp t="s">
        <v>CD</v>
        <stp/>
        <stp>##V3_BDPV12</stp>
        <stp>45441Z US Equity</stp>
        <stp>COUNTRY_ISO</stp>
        <stp>[mapTables.xlsx]CntryRatings!R29C3</stp>
        <tr r="C29" s="16"/>
      </tp>
    </main>
    <main first="bloomberg.rtd">
      <tp t="s">
        <v>NR</v>
        <stp/>
        <stp>##V3_BDPV12</stp>
        <stp>0702260D MS Equity</stp>
        <stp>RTG_MOODY_LONG_TERM</stp>
        <stp>[mapTables.xlsx]CntryRatings!R101C4</stp>
        <stp>Fill = NR</stp>
        <tr r="D101" s="16"/>
      </tp>
      <tp t="s">
        <v>IX844122-0</v>
        <stp/>
        <stp>##V3_BDPV12</stp>
        <stp>GBP Curncy</stp>
        <stp>ID059</stp>
        <stp>[mapTables.xlsx]CCYfut!R3C5</stp>
        <tr r="E3" s="15"/>
      </tp>
      <tp t="s">
        <v>Ba3</v>
        <stp/>
        <stp>##V3_BDPV12</stp>
        <stp>3080511Z OM Equity</stp>
        <stp>RTG_MOODY_LONG_TERM</stp>
        <stp>[mapTables.xlsx]CntryRatings!R119C4</stp>
        <stp>Fill = NR</stp>
        <tr r="D119" s="16"/>
      </tp>
      <tp t="s">
        <v>KH</v>
        <stp/>
        <stp>##V3_BDPV12</stp>
        <stp>32578Z US Equity</stp>
        <stp>COUNTRY_ISO</stp>
        <stp>[mapTables.xlsx]CntryRatings!R84C3</stp>
        <tr r="C84" s="16"/>
      </tp>
      <tp t="s">
        <v>HR</v>
        <stp/>
        <stp>##V3_BDPV12</stp>
        <stp>40425Z CZ Equity</stp>
        <stp>COUNTRY_ISO</stp>
        <stp>[mapTables.xlsx]CntryRatings!R67C3</stp>
        <tr r="C67" s="16"/>
      </tp>
      <tp t="s">
        <v>B3</v>
        <stp/>
        <stp>##V3_BDPV12</stp>
        <stp>0365698Z EL Equity</stp>
        <stp>RTG_MOODY_LONG_TERM</stp>
        <stp>[mapTables.xlsx]CntryRatings!R143C4</stp>
        <stp>Fill = NR</stp>
        <tr r="D143" s="16"/>
      </tp>
      <tp t="s">
        <v>BJ</v>
        <stp/>
        <stp>##V3_BDPV12</stp>
        <stp>32682Z US Equity</stp>
        <stp>COUNTRY_ISO</stp>
        <stp>[mapTables.xlsx]CntryRatings!R19C3</stp>
        <tr r="C19" s="16"/>
      </tp>
      <tp t="s">
        <v>IX844122-0</v>
        <stp/>
        <stp>##V3_BDPV12</stp>
        <stp>GBP Curncy</stp>
        <stp>ID059</stp>
        <stp>[mapTables.xlsx]CCYfut!R7C9</stp>
        <tr r="I7" s="15"/>
      </tp>
      <tp t="s">
        <v>IX207929-0</v>
        <stp/>
        <stp>##V3_BDPV12</stp>
        <stp>CAD Curncy</stp>
        <stp>ID059</stp>
        <stp>[mapTables.xlsx]CCYfut!R4C5</stp>
        <tr r="E4" s="15"/>
      </tp>
      <tp t="s">
        <v>Ba3</v>
        <stp/>
        <stp>##V3_BDPV12</stp>
        <stp>830031Z SG Equity</stp>
        <stp>RTG_MOODY_LONG_TERM</stp>
        <stp>[mapTables.xlsx]CntryRatings!R131C4</stp>
        <stp>Fill = NR</stp>
        <tr r="D131" s="16"/>
      </tp>
      <tp t="s">
        <v>CV</v>
        <stp/>
        <stp>##V3_BDPV12</stp>
        <stp>32689Z US Equity</stp>
        <stp>COUNTRY_ISO</stp>
        <stp>[mapTables.xlsx]CntryRatings!R40C3</stp>
        <tr r="C40" s="16"/>
      </tp>
      <tp t="s">
        <v>AU</v>
        <stp/>
        <stp>##V3_BDPV12</stp>
        <stp>1525Z AU Equity</stp>
        <stp>COUNTRY_ISO</stp>
        <stp>[mapTables.xlsx]CntryRatings!R9C3</stp>
        <tr r="C9" s="16"/>
      </tp>
      <tp t="s">
        <v>MK</v>
        <stp/>
        <stp>##V3_BDPV12</stp>
        <stp>0702260D MS Equity</stp>
        <stp>COUNTRY_ISO</stp>
        <stp>[mapTables.xlsx]CntryRatings!R101C3</stp>
        <tr r="C101" s="16"/>
      </tp>
      <tp t="s">
        <v>JAPAN</v>
        <stp/>
        <stp>##V3_BDPV12</stp>
        <stp>1319293D JP Equity</stp>
        <stp>Name</stp>
        <stp>[mapTables.xlsx]CntryRatings!R81C2</stp>
        <tr r="B81" s="16"/>
      </tp>
      <tp t="s">
        <v>ET</v>
        <stp/>
        <stp>##V3_BDPV12</stp>
        <stp>32679Z US Equity</stp>
        <stp>COUNTRY_ISO</stp>
        <stp>[mapTables.xlsx]CntryRatings!R51C3</stp>
        <tr r="C51" s="16"/>
      </tp>
      <tp t="s">
        <v>KZ</v>
        <stp/>
        <stp>##V3_BDPV12</stp>
        <stp>56820Z KZ Equity</stp>
        <stp>COUNTRY_ISO</stp>
        <stp>[mapTables.xlsx]CntryRatings!R88C3</stp>
        <tr r="C88" s="16"/>
      </tp>
      <tp t="s">
        <v>Aa2</v>
        <stp/>
        <stp>##V3_BDPV12</stp>
        <stp>ROKZ KS Equity</stp>
        <stp>RTG_MOODY_LONG_TERM</stp>
        <stp>[mapTables.xlsx]CntryRatings!R85C4</stp>
        <stp>Fill = NR</stp>
        <tr r="D85" s="16"/>
      </tp>
      <tp t="s">
        <v>NR</v>
        <stp/>
        <stp>##V3_BDPV12</stp>
        <stp>4082983Z LN Equity</stp>
        <stp>RTG_MOODY_LONG_TERM</stp>
        <stp>[mapTables.xlsx]CntryRatings!R144C4</stp>
        <stp>Fill = NR</stp>
        <tr r="D144" s="16"/>
      </tp>
      <tp t="s">
        <v>STATES OF GUERNSEY</v>
        <stp/>
        <stp>##V3_BDPV12</stp>
        <stp>1336947D GU Equity</stp>
        <stp>Name</stp>
        <stp>[mapTables.xlsx]CntryRatings!R60C2</stp>
        <tr r="B60" s="16"/>
      </tp>
      <tp t="s">
        <v>GD</v>
        <stp/>
        <stp>##V3_BDPV12</stp>
        <stp>82485Z US Equity</stp>
        <stp>COUNTRY_ISO</stp>
        <stp>[mapTables.xlsx]CntryRatings!R58C3</stp>
        <tr r="C58" s="16"/>
      </tp>
      <tp t="s">
        <v>KG</v>
        <stp/>
        <stp>##V3_BDPV12</stp>
        <stp>32595Z US Equity</stp>
        <stp>COUNTRY_ISO</stp>
        <stp>[mapTables.xlsx]CntryRatings!R83C3</stp>
        <tr r="C83" s="16"/>
      </tp>
      <tp t="s">
        <v>AL</v>
        <stp/>
        <stp>##V3_BDPV12</stp>
        <stp>1001Z AL Equity</stp>
        <stp>COUNTRY_ISO</stp>
        <stp>[mapTables.xlsx]CntryRatings!R4C3</stp>
        <tr r="C4" s="16"/>
      </tp>
      <tp t="s">
        <v>LS</v>
        <stp/>
        <stp>##V3_BDPV12</stp>
        <stp>32597Z US Equity</stp>
        <stp>COUNTRY_ISO</stp>
        <stp>[mapTables.xlsx]CntryRatings!R92C3</stp>
        <tr r="C92" s="16"/>
      </tp>
      <tp t="s">
        <v>#N/A Invalid Security</v>
        <stp/>
        <stp>##V3_BDPV12</stp>
        <stp xml:space="preserve"> BBGID</stp>
        <stp>FUND_ASSET_CLASS_FOCUS</stp>
        <stp>[mapTables.xlsx]Funds!R449C2</stp>
        <tr r="B449" s="2"/>
      </tp>
      <tp t="s">
        <v>A1</v>
        <stp/>
        <stp>##V3_BDPV12</stp>
        <stp>PRCH CH Equity</stp>
        <stp>RTG_MOODY_LONG_TERM</stp>
        <stp>[mapTables.xlsx]CntryRatings!R36C4</stp>
        <stp>Fill = NR</stp>
        <tr r="D36" s="16"/>
      </tp>
      <tp t="s">
        <v>A1</v>
        <stp/>
        <stp>##V3_BDPV12</stp>
        <stp>3344642Z AB Equity</stp>
        <stp>RTG_MOODY_LONG_TERM</stp>
        <stp>[mapTables.xlsx]CntryRatings!R134C4</stp>
        <stp>Fill = NR</stp>
        <tr r="D134" s="16"/>
      </tp>
      <tp t="s">
        <v>Ba3</v>
        <stp/>
        <stp>##V3_BDPV12</stp>
        <stp>231715Z VN Equity</stp>
        <stp>RTG_MOODY_LONG_TERM</stp>
        <stp>[mapTables.xlsx]CntryRatings!R161C4</stp>
        <stp>Fill = NR</stp>
        <tr r="D161" s="16"/>
      </tp>
      <tp t="s">
        <v>B1</v>
        <stp/>
        <stp>##V3_BDPV12</stp>
        <stp>525038Z SG Equity</stp>
        <stp>RTG_MOODY_LONG_TERM</stp>
        <stp>[mapTables.xlsx]CntryRatings!R100C4</stp>
        <stp>Fill = NR</stp>
        <tr r="D100" s="16"/>
      </tp>
      <tp t="s">
        <v>Baa2</v>
        <stp/>
        <stp>##V3_BDPV12</stp>
        <stp>279379Z PM Equity</stp>
        <stp>RTG_MOODY_LONG_TERM</stp>
        <stp>[mapTables.xlsx]CntryRatings!R124C4</stp>
        <stp>Fill = NR</stp>
        <tr r="D124" s="16"/>
      </tp>
      <tp t="s">
        <v>AR</v>
        <stp/>
        <stp>##V3_BDPV12</stp>
        <stp>1310Z AR Equity</stp>
        <stp>COUNTRY_ISO</stp>
        <stp>[mapTables.xlsx]CntryRatings!R7C3</stp>
        <tr r="C7" s="16"/>
      </tp>
      <tp t="s">
        <v>IQ</v>
        <stp/>
        <stp>##V3_BDPV12</stp>
        <stp>15315Z US Equity</stp>
        <stp>COUNTRY_ISO</stp>
        <stp>[mapTables.xlsx]CntryRatings!R74C3</stp>
        <tr r="C74" s="16"/>
      </tp>
      <tp t="s">
        <v>Baa2</v>
        <stp/>
        <stp>##V3_BDPV12</stp>
        <stp>172369Z UY Equity</stp>
        <stp>RTG_MOODY_LONG_TERM</stp>
        <stp>[mapTables.xlsx]CntryRatings!R157C4</stp>
        <stp>Fill = NR</stp>
        <tr r="D157" s="16"/>
      </tp>
      <tp t="s">
        <v>AO</v>
        <stp/>
        <stp>##V3_BDPV12</stp>
        <stp>32272Z AX Equity</stp>
        <stp>COUNTRY_ISO</stp>
        <stp>[mapTables.xlsx]CntryRatings!R6C3</stp>
        <tr r="C6" s="16"/>
      </tp>
      <tp t="s">
        <v>KR</v>
        <stp/>
        <stp>##V3_BDPV12</stp>
        <stp>ROKZ KS Equity</stp>
        <stp>COUNTRY_ISO</stp>
        <stp>[mapTables.xlsx]CntryRatings!R85C3</stp>
        <tr r="C85" s="16"/>
      </tp>
      <tp t="s">
        <v>Ca</v>
        <stp/>
        <stp>##V3_BDPV12</stp>
        <stp>1310Z AR Equity</stp>
        <stp>RTG_MOODY_LONG_TERM</stp>
        <stp>[mapTables.xlsx]CntryRatings!R7C4</stp>
        <stp>Fill = NR</stp>
        <tr r="D7" s="16"/>
      </tp>
      <tp t="s">
        <v>B1</v>
        <stp/>
        <stp>##V3_BDPV12</stp>
        <stp>1001Z AL Equity</stp>
        <stp>RTG_MOODY_LONG_TERM</stp>
        <stp>[mapTables.xlsx]CntryRatings!R4C4</stp>
        <stp>Fill = NR</stp>
        <tr r="D4" s="16"/>
      </tp>
      <tp t="s">
        <v>NR</v>
        <stp/>
        <stp>##V3_BDPV12</stp>
        <stp>1095Z SM Equity</stp>
        <stp>RTG_MOODY_LONG_TERM</stp>
        <stp>[mapTables.xlsx]CntryRatings!R2C4</stp>
        <stp>Fill = NR</stp>
        <tr r="D2" s="16"/>
      </tp>
      <tp t="s">
        <v>Aaa</v>
        <stp/>
        <stp>##V3_BDPV12</stp>
        <stp>1525Z AU Equity</stp>
        <stp>RTG_MOODY_LONG_TERM</stp>
        <stp>[mapTables.xlsx]CntryRatings!R9C4</stp>
        <stp>Fill = NR</stp>
        <tr r="D9" s="16"/>
      </tp>
      <tp t="s">
        <v>Aa1</v>
        <stp/>
        <stp>##V3_BDPV12</stp>
        <stp>1480Z AV Equity</stp>
        <stp>RTG_MOODY_LONG_TERM</stp>
        <stp>[mapTables.xlsx]CntryRatings!R8C4</stp>
        <stp>Fill = NR</stp>
        <tr r="D8" s="16"/>
      </tp>
      <tp t="s">
        <v>AT</v>
        <stp/>
        <stp>##V3_BDPV12</stp>
        <stp>1480Z AV Equity</stp>
        <stp>COUNTRY_ISO</stp>
        <stp>[mapTables.xlsx]CntryRatings!R8C3</stp>
        <tr r="C8" s="16"/>
      </tp>
      <tp t="s">
        <v>BE</v>
        <stp/>
        <stp>##V3_BDPV12</stp>
        <stp>111136Z BB Equity</stp>
        <stp>COUNTRY_ISO</stp>
        <stp>[mapTables.xlsx]CntryRatings!R15C3</stp>
        <tr r="C15" s="16"/>
      </tp>
      <tp t="s">
        <v>B3</v>
        <stp/>
        <stp>##V3_BDPV12</stp>
        <stp>0542193D MX Equity</stp>
        <stp>RTG_MOODY_LONG_TERM</stp>
        <stp>[mapTables.xlsx]CntryRatings!R108C4</stp>
        <stp>Fill = NR</stp>
        <tr r="D108" s="16"/>
      </tp>
      <tp t="s">
        <v>AA</v>
        <stp/>
        <stp>##V3_BDPV12</stp>
        <stp>ROKZ KS Equity</stp>
        <stp>RTG_SP_LT_LC_ISSUER_CREDIT</stp>
        <stp>[mapTables.xlsx]CntryRatings!R85C5</stp>
        <stp>Fill = NR</stp>
        <tr r="E85" s="16"/>
      </tp>
      <tp t="s">
        <v>BF</v>
        <stp/>
        <stp>##V3_BDPV12</stp>
        <stp>32687Z US Equity</stp>
        <stp>COUNTRY_ISO</stp>
        <stp>[mapTables.xlsx]CntryRatings!R16C3</stp>
        <tr r="C16" s="16"/>
      </tp>
      <tp t="s">
        <v>Aa3</v>
        <stp/>
        <stp>##V3_BDPV12</stp>
        <stp>116657Z TT Equity</stp>
        <stp>RTG_MOODY_LONG_TERM</stp>
        <stp>[mapTables.xlsx]CntryRatings!R152C4</stp>
        <stp>Fill = NR</stp>
        <tr r="D152" s="16"/>
      </tp>
      <tp t="s">
        <v>EC</v>
        <stp/>
        <stp>##V3_BDPV12</stp>
        <stp>172377Z ED Equity</stp>
        <stp>COUNTRY_ISO</stp>
        <stp>[mapTables.xlsx]CntryRatings!R47C3</stp>
        <tr r="C47" s="16"/>
      </tp>
      <tp t="s">
        <v>IX208045-0</v>
        <stp/>
        <stp>##V3_BDPV12</stp>
        <stp>CHF Curncy</stp>
        <stp>ID059</stp>
        <stp>[mapTables.xlsx]CCYfut!R6C9</stp>
        <tr r="I6" s="15"/>
      </tp>
      <tp t="s">
        <v>B2</v>
        <stp/>
        <stp>##V3_BDPV12</stp>
        <stp>114144Z TI Equity</stp>
        <stp>RTG_MOODY_LONG_TERM</stp>
        <stp>[mapTables.xlsx]CntryRatings!R150C4</stp>
        <stp>Fill = NR</stp>
        <tr r="D150" s="16"/>
      </tp>
      <tp t="s">
        <v>NR</v>
        <stp/>
        <stp>##V3_BDPV12</stp>
        <stp>150747Z TZ Equity</stp>
        <stp>RTG_MOODY_LONG_TERM</stp>
        <stp>[mapTables.xlsx]CntryRatings!R153C4</stp>
        <stp>Fill = NR</stp>
        <tr r="D153" s="16"/>
      </tp>
      <tp t="s">
        <v>BN</v>
        <stp/>
        <stp>##V3_BDPV12</stp>
        <stp>32271Z US Equity</stp>
        <stp>COUNTRY_ISO</stp>
        <stp>[mapTables.xlsx]CntryRatings!R21C3</stp>
        <tr r="C21" s="16"/>
      </tp>
      <tp t="s">
        <v>MV</v>
        <stp/>
        <stp>##V3_BDPV12</stp>
        <stp>0542193D MX Equity</stp>
        <stp>COUNTRY_ISO</stp>
        <stp>[mapTables.xlsx]CntryRatings!R108C3</stp>
        <tr r="C108" s="16"/>
      </tp>
      <tp t="s">
        <v>REPUBLIC OF CYPRUS</v>
        <stp/>
        <stp>##V3_BDPV12</stp>
        <stp>3343903Z CY Equity</stp>
        <stp>Name</stp>
        <stp>[mapTables.xlsx]CntryRatings!R42C2</stp>
        <tr r="B42" s="16"/>
      </tp>
      <tp t="s">
        <v>REPUBLIC OF LATVIA</v>
        <stp/>
        <stp>##V3_BDPV12</stp>
        <stp>3344606Z LR Equity</stp>
        <stp>Name</stp>
        <stp>[mapTables.xlsx]CntryRatings!R95C2</stp>
        <tr r="B95" s="16"/>
      </tp>
      <tp t="s">
        <v>IX378827-0</v>
        <stp/>
        <stp>##V3_BDPV12</stp>
        <stp>EUR Curncy</stp>
        <stp>ID059</stp>
        <stp>[mapTables.xlsx]CCYfut!R5C5</stp>
        <tr r="E5" s="15"/>
      </tp>
      <tp t="s">
        <v>IX244867-0</v>
        <stp/>
        <stp>##V3_BDPV12</stp>
        <stp>USD Curncy</stp>
        <stp>ID059</stp>
        <stp>[mapTables.xlsx]CCYfut!R3C9</stp>
        <tr r="I3" s="15"/>
      </tp>
      <tp t="s">
        <v>BARBADOS</v>
        <stp/>
        <stp>##V3_BDPV12</stp>
        <stp>3343887Z BA Equity</stp>
        <stp>Name</stp>
        <stp>[mapTables.xlsx]CntryRatings!R13C2</stp>
        <tr r="B13" s="16"/>
      </tp>
      <tp t="s">
        <v>CA</v>
        <stp/>
        <stp>##V3_BDPV12</stp>
        <stp>80710Z CN Equity</stp>
        <stp>COUNTRY_ISO</stp>
        <stp>[mapTables.xlsx]CntryRatings!R28C3</stp>
        <tr r="C28" s="16"/>
      </tp>
      <tp t="s">
        <v>GBP</v>
        <stp/>
        <stp>##V3_BDPV12</stp>
        <stp>GBP Curncy</stp>
        <stp>Currency</stp>
        <stp>[mapTables.xlsx]CCYfut!R3C6</stp>
        <tr r="F3" s="15"/>
      </tp>
      <tp t="s">
        <v>IX244867-0</v>
        <stp/>
        <stp>##V3_BDPV12</stp>
        <stp>USD Curncy</stp>
        <stp>ID059</stp>
        <stp>[mapTables.xlsx]CCYfut!R2C9</stp>
        <tr r="I2" s="15"/>
      </tp>
      <tp t="s">
        <v>BERMUDA</v>
        <stp/>
        <stp>##V3_BDPV12</stp>
        <stp>3343895Z BH Equity</stp>
        <stp>Name</stp>
        <stp>[mapTables.xlsx]CntryRatings!R20C2</stp>
        <tr r="B20" s="16"/>
      </tp>
      <tp t="s">
        <v>GOVERNMENT OF FAROE ISLANDS</v>
        <stp/>
        <stp>##V3_BDPV12</stp>
        <stp>3487284Z DC Equity</stp>
        <stp>Name</stp>
        <stp>[mapTables.xlsx]CntryRatings!R54C2</stp>
        <tr r="B54" s="16"/>
      </tp>
      <tp t="s">
        <v>NR</v>
        <stp/>
        <stp>##V3_BDPV12</stp>
        <stp>539359Z LN Equity</stp>
        <stp>RTG_MOODY_LONG_TERM</stp>
        <stp>[mapTables.xlsx]CntryRatings!R105C4</stp>
        <stp>Fill = NR</stp>
        <tr r="D105" s="16"/>
      </tp>
      <tp t="s">
        <v>OM</v>
        <stp/>
        <stp>##V3_BDPV12</stp>
        <stp>3080511Z OM Equity</stp>
        <stp>COUNTRY_ISO</stp>
        <stp>[mapTables.xlsx]CntryRatings!R119C3</stp>
        <tr r="C119" s="16"/>
      </tp>
      <tp t="s">
        <v>VC</v>
        <stp/>
        <stp>##V3_BDPV12</stp>
        <stp>3890152Z US Equity</stp>
        <stp>COUNTRY_ISO</stp>
        <stp>[mapTables.xlsx]CntryRatings!R159C3</stp>
        <tr r="C159" s="16"/>
      </tp>
      <tp t="s">
        <v>IX378827-0</v>
        <stp/>
        <stp>##V3_BDPV12</stp>
        <stp>EUR Curncy</stp>
        <stp>ID059</stp>
        <stp>[mapTables.xlsx]CCYfut!R7C5</stp>
        <tr r="E7" s="15"/>
      </tp>
      <tp t="s">
        <v>CAD</v>
        <stp/>
        <stp>##V3_BDPV12</stp>
        <stp>CAD Curncy</stp>
        <stp>Currency</stp>
        <stp>[mapTables.xlsx]CCYfut!R4C6</stp>
        <tr r="F4" s="15"/>
      </tp>
      <tp t="s">
        <v>STATE OF ISRAEL</v>
        <stp/>
        <stp>##V3_BDPV12</stp>
        <stp>3343943Z IT Equity</stp>
        <stp>Name</stp>
        <stp>[mapTables.xlsx]CntryRatings!R71C2</stp>
        <tr r="B71" s="16"/>
      </tp>
      <tp t="s">
        <v>TT</v>
        <stp/>
        <stp>##V3_BDPV12</stp>
        <stp>3239646Z TP Equity</stp>
        <stp>COUNTRY_ISO</stp>
        <stp>[mapTables.xlsx]CntryRatings!R151C3</stp>
        <tr r="C151" s="16"/>
      </tp>
      <tp t="s">
        <v>IX378827-0</v>
        <stp/>
        <stp>##V3_BDPV12</stp>
        <stp>EUR Curncy</stp>
        <stp>ID059</stp>
        <stp>[mapTables.xlsx]CCYfut!R6C5</stp>
        <tr r="E6" s="15"/>
      </tp>
      <tp t="s">
        <v>STATE OF KUWAIT</v>
        <stp/>
        <stp>##V3_BDPV12</stp>
        <stp>3343975Z KK Equity</stp>
        <stp>Name</stp>
        <stp>[mapTables.xlsx]CntryRatings!R86C2</stp>
        <tr r="B86" s="16"/>
      </tp>
      <tp t="s">
        <v>PH</v>
        <stp/>
        <stp>##V3_BDPV12</stp>
        <stp>279379Z PM Equity</stp>
        <stp>COUNTRY_ISO</stp>
        <stp>[mapTables.xlsx]CntryRatings!R124C3</stp>
        <tr r="C124" s="16"/>
      </tp>
      <tp t="s">
        <v>AD</v>
        <stp/>
        <stp>##V3_BDPV12</stp>
        <stp>1095Z SM Equity</stp>
        <stp>COUNTRY_ISO</stp>
        <stp>[mapTables.xlsx]CntryRatings!R2C3</stp>
        <tr r="C2" s="16"/>
      </tp>
      <tp t="s">
        <v>B3</v>
        <stp/>
        <stp>##V3_BDPV12</stp>
        <stp>3890152Z US Equity</stp>
        <stp>RTG_MOODY_LONG_TERM</stp>
        <stp>[mapTables.xlsx]CntryRatings!R159C4</stp>
        <stp>Fill = NR</stp>
        <tr r="D159" s="16"/>
      </tp>
      <tp t="s">
        <v>Baa1</v>
        <stp/>
        <stp>##V3_BDPV12</stp>
        <stp>150679Z MP Equity</stp>
        <stp>RTG_MOODY_LONG_TERM</stp>
        <stp>[mapTables.xlsx]CntryRatings!R107C4</stp>
        <stp>Fill = NR</stp>
        <tr r="D107" s="16"/>
      </tp>
      <tp t="s">
        <v>CL</v>
        <stp/>
        <stp>##V3_BDPV12</stp>
        <stp>45793Z CI Equity</stp>
        <stp>COUNTRY_ISO</stp>
        <stp>[mapTables.xlsx]CntryRatings!R34C3</stp>
        <tr r="C34" s="16"/>
      </tp>
      <tp t="s">
        <v>MS</v>
        <stp/>
        <stp>##V3_BDPV12</stp>
        <stp>539359Z LN Equity</stp>
        <stp>COUNTRY_ISO</stp>
        <stp>[mapTables.xlsx]CntryRatings!R105C3</stp>
        <tr r="C105" s="16"/>
      </tp>
      <tp t="s">
        <v>CR</v>
        <stp/>
        <stp>##V3_BDPV12</stp>
        <stp>172385Z CR Equity</stp>
        <stp>COUNTRY_ISO</stp>
        <stp>[mapTables.xlsx]CntryRatings!R38C3</stp>
        <tr r="C38" s="16"/>
      </tp>
      <tp t="s">
        <v>EUR</v>
        <stp/>
        <stp>##V3_BDPV12</stp>
        <stp>EUR Curncy</stp>
        <stp>Currency</stp>
        <stp>[mapTables.xlsx]CCYfut!R5C6</stp>
        <tr r="F5" s="15"/>
      </tp>
      <tp t="s">
        <v>FRENCH REPUBLIC</v>
        <stp/>
        <stp>##V3_BDPV12</stp>
        <stp>223727Z FP Equity</stp>
        <stp>Name</stp>
        <stp>[mapTables.xlsx]CntryRatings!R55C2</stp>
        <tr r="B55" s="16"/>
      </tp>
      <tp t="s">
        <v>CURACAO</v>
        <stp/>
        <stp>##V3_BDPV12</stp>
        <stp>0096033Z NT Equity</stp>
        <stp>Name</stp>
        <stp>[mapTables.xlsx]CntryRatings!R41C2</stp>
        <tr r="B41" s="16"/>
      </tp>
      <tp t="s">
        <v>QA</v>
        <stp/>
        <stp>##V3_BDPV12</stp>
        <stp>3344650Z QD Equity</stp>
        <stp>COUNTRY_ISO</stp>
        <stp>[mapTables.xlsx]CntryRatings!R129C3</stp>
        <tr r="C129" s="16"/>
      </tp>
      <tp t="s">
        <v>JPY</v>
        <stp/>
        <stp>##V3_BDPV12</stp>
        <stp>JPY Curncy</stp>
        <stp>Currency</stp>
        <stp>[mapTables.xlsx]CCYfut!R9C6</stp>
        <tr r="F9" s="15"/>
      </tp>
      <tp t="s">
        <v>AUD</v>
        <stp/>
        <stp>##V3_BDPV12</stp>
        <stp>AUD Curncy</stp>
        <stp>Currency</stp>
        <stp>[mapTables.xlsx]CCYfut!R2C6</stp>
        <tr r="F2" s="15"/>
      </tp>
      <tp t="s">
        <v>EUR</v>
        <stp/>
        <stp>##V3_BDPV12</stp>
        <stp>EUR Curncy</stp>
        <stp>Currency</stp>
        <stp>[mapTables.xlsx]CCYfut!R6C6</stp>
        <tr r="F6" s="15"/>
      </tp>
      <tp t="s">
        <v>SWISS CONFEDERATION</v>
        <stp/>
        <stp>##V3_BDPV12</stp>
        <stp>344758Z SW Equity</stp>
        <stp>Name</stp>
        <stp>[mapTables.xlsx]CntryRatings!R31C2</stp>
        <tr r="B31" s="16"/>
      </tp>
      <tp t="s">
        <v>ECUADOR</v>
        <stp/>
        <stp>##V3_BDPV12</stp>
        <stp>172377Z ED Equity</stp>
        <stp>Name</stp>
        <stp>[mapTables.xlsx]CntryRatings!R47C2</stp>
        <tr r="B47" s="16"/>
      </tp>
      <tp t="s">
        <v>ARUBA</v>
        <stp/>
        <stp>##V3_BDPV12</stp>
        <stp>185378Z NT Equity</stp>
        <stp>Name</stp>
        <stp>[mapTables.xlsx]CntryRatings!R10C2</stp>
        <tr r="B10" s="16"/>
      </tp>
      <tp t="s">
        <v>IX244867-0</v>
        <stp/>
        <stp>##V3_BDPV12</stp>
        <stp>USD Curncy</stp>
        <stp>ID059</stp>
        <stp>[mapTables.xlsx]CCYfut!R5C9</stp>
        <tr r="I5" s="15"/>
      </tp>
      <tp t="s">
        <v>HONG KONG SPECIAL ADMINISTRA</v>
        <stp/>
        <stp>##V3_BDPV12</stp>
        <stp>3343935Z HK Equity</stp>
        <stp>Name</stp>
        <stp>[mapTables.xlsx]CntryRatings!R65C2</stp>
        <tr r="B65" s="16"/>
      </tp>
      <tp t="s">
        <v>GT</v>
        <stp/>
        <stp>##V3_BDPV12</stp>
        <stp>25822Z GL Equity</stp>
        <stp>COUNTRY_ISO</stp>
        <stp>[mapTables.xlsx]CntryRatings!R64C3</stp>
        <tr r="C64" s="16"/>
      </tp>
      <tp t="s">
        <v>CH</v>
        <stp/>
        <stp>##V3_BDPV12</stp>
        <stp>344758Z SW Equity</stp>
        <stp>COUNTRY_ISO</stp>
        <stp>[mapTables.xlsx]CntryRatings!R31C3</stp>
        <tr r="C31" s="16"/>
      </tp>
      <tp t="s">
        <v>AA</v>
        <stp/>
        <stp>##V3_BDPV12</stp>
        <stp>1022337Z UH Equity</stp>
        <stp>RTG_SP_LT_LC_ISSUER_CREDIT</stp>
        <stp>[mapTables.xlsx]CntryRatings!R3C5</stp>
        <stp>Fill = NR</stp>
        <tr r="E3" s="16"/>
      </tp>
      <tp t="s">
        <v>EUR</v>
        <stp/>
        <stp>##V3_BDPV12</stp>
        <stp>EUR Curncy</stp>
        <stp>Currency</stp>
        <stp>[mapTables.xlsx]CCYfut!R7C6</stp>
        <tr r="F7" s="15"/>
      </tp>
      <tp t="s">
        <v>KINGDOM OF BELGIUM</v>
        <stp/>
        <stp>##V3_BDPV12</stp>
        <stp>111136Z BB Equity</stp>
        <stp>Name</stp>
        <stp>[mapTables.xlsx]CntryRatings!R15C2</stp>
        <tr r="B15" s="16"/>
      </tp>
      <tp t="s">
        <v>IX244867-0</v>
        <stp/>
        <stp>##V3_BDPV12</stp>
        <stp>USD Curncy</stp>
        <stp>ID059</stp>
        <stp>[mapTables.xlsx]CCYfut!R4C9</stp>
        <tr r="I4" s="15"/>
      </tp>
      <tp t="s">
        <v>IX2079928-0</v>
        <stp/>
        <stp>##V3_BDPV12</stp>
        <stp>AUD Curncy</stp>
        <stp>ID059</stp>
        <stp>[mapTables.xlsx]CCYfut!R2C5</stp>
        <tr r="E2" s="15"/>
      </tp>
      <tp t="s">
        <v>RS</v>
        <stp/>
        <stp>##V3_BDPV12</stp>
        <stp>830031Z SG Equity</stp>
        <stp>COUNTRY_ISO</stp>
        <stp>[mapTables.xlsx]CntryRatings!R131C3</stp>
        <tr r="C131" s="16"/>
      </tp>
      <tp t="s">
        <v>BG</v>
        <stp/>
        <stp>##V3_BDPV12</stp>
        <stp>129225Z BU Equity</stp>
        <stp>COUNTRY_ISO</stp>
        <stp>[mapTables.xlsx]CntryRatings!R17C3</stp>
        <tr r="C17" s="16"/>
      </tp>
      <tp t="s">
        <v>IX207979-0</v>
        <stp/>
        <stp>##V3_BDPV12</stp>
        <stp>JPY Curncy</stp>
        <stp>ID059</stp>
        <stp>[mapTables.xlsx]CCYfut!R8C9</stp>
        <tr r="I8" s="15"/>
      </tp>
      <tp t="s">
        <v>EUR</v>
        <stp/>
        <stp>##V3_BDPV12</stp>
        <stp>EUR Curncy</stp>
        <stp>Currency</stp>
        <stp>[mapTables.xlsx]CCYfut!R8C6</stp>
        <tr r="F8" s="15"/>
      </tp>
      <tp t="s">
        <v>CM</v>
        <stp/>
        <stp>##V3_BDPV12</stp>
        <stp>32675Z DE Equity</stp>
        <stp>COUNTRY_ISO</stp>
        <stp>[mapTables.xlsx]CntryRatings!R35C3</stp>
        <tr r="C35" s="16"/>
      </tp>
      <tp t="s">
        <v>VN</v>
        <stp/>
        <stp>##V3_BDPV12</stp>
        <stp>231715Z VN Equity</stp>
        <stp>COUNTRY_ISO</stp>
        <stp>[mapTables.xlsx]CntryRatings!R161C3</stp>
        <tr r="C161" s="16"/>
      </tp>
      <tp t="s">
        <v>PF</v>
        <stp/>
        <stp>##V3_BDPV12</stp>
        <stp>222647Z FP Equity</stp>
        <stp>COUNTRY_ISO</stp>
        <stp>[mapTables.xlsx]CntryRatings!R122C3</stp>
        <tr r="C122" s="16"/>
      </tp>
      <tp t="s">
        <v>AW</v>
        <stp/>
        <stp>##V3_BDPV12</stp>
        <stp>185378Z NT Equity</stp>
        <stp>COUNTRY_ISO</stp>
        <stp>[mapTables.xlsx]CntryRatings!R10C3</stp>
        <tr r="C10" s="16"/>
      </tp>
      <tp t="s">
        <v>IX207979-0</v>
        <stp/>
        <stp>##V3_BDPV12</stp>
        <stp>JPY Curncy</stp>
        <stp>ID059</stp>
        <stp>[mapTables.xlsx]CCYfut!R9C5</stp>
        <tr r="E9" s="15"/>
      </tp>
      <tp t="s">
        <v>REPUBLIC OF COSTA RICA</v>
        <stp/>
        <stp>##V3_BDPV12</stp>
        <stp>172385Z CR Equity</stp>
        <stp>Name</stp>
        <stp>[mapTables.xlsx]CntryRatings!R38C2</stp>
        <tr r="B38" s="16"/>
      </tp>
      <tp t="s">
        <v>KINGDOM OF BAHRAIN</v>
        <stp/>
        <stp>##V3_BDPV12</stp>
        <stp>3343879Z BI Equity</stp>
        <stp>Name</stp>
        <stp>[mapTables.xlsx]CntryRatings!R18C2</stp>
        <tr r="B18" s="16"/>
      </tp>
      <tp t="s">
        <v>REPUBLIC OF GEORGIA</v>
        <stp/>
        <stp>##V3_BDPV12</stp>
        <stp>3352121Z GG Equity</stp>
        <stp>Name</stp>
        <stp>[mapTables.xlsx]CntryRatings!R59C2</stp>
        <tr r="B59" s="16"/>
      </tp>
      <tp t="s">
        <v>TZ</v>
        <stp/>
        <stp>##V3_BDPV12</stp>
        <stp>150747Z TZ Equity</stp>
        <stp>COUNTRY_ISO</stp>
        <stp>[mapTables.xlsx]CntryRatings!R153C3</stp>
        <tr r="C153" s="16"/>
      </tp>
      <tp t="s">
        <v>IX244867-0</v>
        <stp/>
        <stp>##V3_BDPV12</stp>
        <stp>USD Curncy</stp>
        <stp>ID059</stp>
        <stp>[mapTables.xlsx]CCYfut!R9C9</stp>
        <tr r="I9" s="15"/>
      </tp>
      <tp t="s">
        <v>Aa3</v>
        <stp/>
        <stp>##V3_BDPV12</stp>
        <stp>3344650Z QD Equity</stp>
        <stp>RTG_MOODY_LONG_TERM</stp>
        <stp>[mapTables.xlsx]CntryRatings!R129C4</stp>
        <stp>Fill = NR</stp>
        <tr r="D129" s="16"/>
      </tp>
      <tp t="s">
        <v>SA</v>
        <stp/>
        <stp>##V3_BDPV12</stp>
        <stp>3344642Z AB Equity</stp>
        <stp>COUNTRY_ISO</stp>
        <stp>[mapTables.xlsx]CntryRatings!R134C3</stp>
        <tr r="C134" s="16"/>
      </tp>
      <tp t="s">
        <v>AM</v>
        <stp/>
        <stp>##V3_BDPV12</stp>
        <stp>32672Z US Equity</stp>
        <stp>COUNTRY_ISO</stp>
        <stp>[mapTables.xlsx]CntryRatings!R5C3</stp>
        <tr r="C5" s="16"/>
      </tp>
      <tp t="s">
        <v>ME</v>
        <stp/>
        <stp>##V3_BDPV12</stp>
        <stp>525038Z SG Equity</stp>
        <stp>COUNTRY_ISO</stp>
        <stp>[mapTables.xlsx]CntryRatings!R100C3</stp>
        <tr r="C100" s="16"/>
      </tp>
      <tp t="s">
        <v>UY</v>
        <stp/>
        <stp>##V3_BDPV12</stp>
        <stp>172369Z UY Equity</stp>
        <stp>COUNTRY_ISO</stp>
        <stp>[mapTables.xlsx]CntryRatings!R157C3</stp>
        <tr r="C157" s="16"/>
      </tp>
      <tp t="s">
        <v>Baa1</v>
        <stp/>
        <stp>##V3_BDPV12</stp>
        <stp>3344634Z PP Equity</stp>
        <stp>RTG_MOODY_LONG_TERM</stp>
        <stp>[mapTables.xlsx]CntryRatings!R120C4</stp>
        <stp>Fill = NR</stp>
        <tr r="D120" s="16"/>
      </tp>
      <tp t="s">
        <v>Ba3</v>
        <stp/>
        <stp>##V3_BDPV12</stp>
        <stp>32672Z US Equity</stp>
        <stp>RTG_MOODY_LONG_TERM</stp>
        <stp>[mapTables.xlsx]CntryRatings!R5C4</stp>
        <stp>Fill = NR</stp>
        <tr r="D5" s="16"/>
      </tp>
      <tp t="s">
        <v>Caa1</v>
        <stp/>
        <stp>##V3_BDPV12</stp>
        <stp>32272Z AX Equity</stp>
        <stp>RTG_MOODY_LONG_TERM</stp>
        <stp>[mapTables.xlsx]CntryRatings!R6C4</stp>
        <stp>Fill = NR</stp>
        <tr r="D6" s="16"/>
      </tp>
      <tp t="s">
        <v>CN</v>
        <stp/>
        <stp>##V3_BDPV12</stp>
        <stp>PRCH CH Equity</stp>
        <stp>COUNTRY_ISO</stp>
        <stp>[mapTables.xlsx]CntryRatings!R36C3</stp>
        <tr r="C36" s="16"/>
      </tp>
      <tp t="s">
        <v>BD</v>
        <stp/>
        <stp>##V3_BDPV12</stp>
        <stp>43886Z BD Equity</stp>
        <stp>COUNTRY_ISO</stp>
        <stp>[mapTables.xlsx]CntryRatings!R14C3</stp>
        <tr r="C14" s="16"/>
      </tp>
      <tp t="s">
        <v>CI</v>
        <stp/>
        <stp>##V3_BDPV12</stp>
        <stp>49815Z IA Equity</stp>
        <stp>COUNTRY_ISO</stp>
        <stp>[mapTables.xlsx]CntryRatings!R32C3</stp>
        <tr r="C32" s="16"/>
      </tp>
      <tp t="s">
        <v>TR</v>
        <stp/>
        <stp>##V3_BDPV12</stp>
        <stp>114144Z TI Equity</stp>
        <stp>COUNTRY_ISO</stp>
        <stp>[mapTables.xlsx]CntryRatings!R150C3</stp>
        <tr r="C150" s="16"/>
      </tp>
      <tp t="s">
        <v>TW</v>
        <stp/>
        <stp>##V3_BDPV12</stp>
        <stp>116657Z TT Equity</stp>
        <stp>COUNTRY_ISO</stp>
        <stp>[mapTables.xlsx]CntryRatings!R152C3</stp>
        <tr r="C152" s="16"/>
      </tp>
      <tp t="s">
        <v>FR</v>
        <stp/>
        <stp>##V3_BDPV12</stp>
        <stp>223727Z FP Equity</stp>
        <stp>COUNTRY_ISO</stp>
        <stp>[mapTables.xlsx]CntryRatings!R55C3</stp>
        <tr r="C55" s="16"/>
      </tp>
      <tp t="s">
        <v>TC</v>
        <stp/>
        <stp>##V3_BDPV12</stp>
        <stp>4082983Z LN Equity</stp>
        <stp>COUNTRY_ISO</stp>
        <stp>[mapTables.xlsx]CntryRatings!R144C3</stp>
        <tr r="C144" s="16"/>
      </tp>
      <tp t="s">
        <v>SV</v>
        <stp/>
        <stp>##V3_BDPV12</stp>
        <stp>0365698Z EL Equity</stp>
        <stp>COUNTRY_ISO</stp>
        <stp>[mapTables.xlsx]CntryRatings!R143C3</stp>
        <tr r="C143" s="16"/>
      </tp>
      <tp t="s">
        <v>IX378827-0</v>
        <stp/>
        <stp>##V3_BDPV12</stp>
        <stp>EUR Curncy</stp>
        <stp>ID059</stp>
        <stp>[mapTables.xlsx]CCYfut!R8C5</stp>
        <tr r="E8" s="15"/>
      </tp>
      <tp t="s">
        <v>REPUBLIC OF BULGARIA</v>
        <stp/>
        <stp>##V3_BDPV12</stp>
        <stp>129225Z BU Equity</stp>
        <stp>Name</stp>
        <stp>[mapTables.xlsx]CntryRatings!R17C2</stp>
        <tr r="B17" s="16"/>
      </tp>
      <tp t="s">
        <v>A3</v>
        <stp/>
        <stp>##V3_BDPV12</stp>
        <stp>222647Z FP Equity</stp>
        <stp>RTG_MOODY_LONG_TERM</stp>
        <stp>[mapTables.xlsx]CntryRatings!R122C4</stp>
        <stp>Fill = NR</stp>
        <tr r="D122" s="16"/>
      </tp>
      <tp t="s">
        <v>MU</v>
        <stp/>
        <stp>##V3_BDPV12</stp>
        <stp>150679Z MP Equity</stp>
        <stp>COUNTRY_ISO</stp>
        <stp>[mapTables.xlsx]CntryRatings!R107C3</stp>
        <tr r="C107" s="16"/>
      </tp>
      <tp t="s">
        <v>Ba1</v>
        <stp/>
        <stp>##V3_BDPV12</stp>
        <stp>3239646Z TP Equity</stp>
        <stp>RTG_MOODY_LONG_TERM</stp>
        <stp>[mapTables.xlsx]CntryRatings!R151C4</stp>
        <stp>Fill = NR</stp>
        <tr r="D151" s="16"/>
      </tp>
      <tp t="s">
        <v>LIBYA</v>
        <stp/>
        <stp>##V3_BDPV12</stp>
        <stp>3008655Z LY Equity</stp>
        <stp>Name</stp>
        <stp>[mapTables.xlsx]CntryRatings!R96C2</stp>
        <tr r="B96" s="16"/>
      </tp>
      <tp t="s">
        <v>PA</v>
        <stp/>
        <stp>##V3_BDPV12</stp>
        <stp>3344634Z PP Equity</stp>
        <stp>COUNTRY_ISO</stp>
        <stp>[mapTables.xlsx]CntryRatings!R120C3</stp>
        <tr r="C120" s="16"/>
      </tp>
      <tp t="s">
        <v>A+</v>
        <stp/>
        <stp>##V3_BDPV12</stp>
        <stp>PRCH CH Equity</stp>
        <stp>RTG_SP_LT_LC_ISSUER_CREDIT</stp>
        <stp>[mapTables.xlsx]CntryRatings!R36C5</stp>
        <stp>Fill = NR</stp>
        <tr r="E36" s="16"/>
      </tp>
      <tp t="s">
        <v>KY</v>
        <stp/>
        <stp>##V3_BDPV12</stp>
        <stp>1010Z KY Equity</stp>
        <stp>COUNTRY_ISO</stp>
        <stp>[mapTables.xlsx]CntryRatings!R87C3</stp>
        <tr r="C87" s="16"/>
      </tp>
      <tp t="s">
        <v>AA+u</v>
        <stp/>
        <stp>##V3_BDPV12</stp>
        <stp>3352Z US Equity</stp>
        <stp>RTG_SP_LT_LC_ISSUER_CREDIT</stp>
        <stp>[mapTables.xlsx]CntryRatings!R156C5</stp>
        <stp>Fill = NR</stp>
        <tr r="E156" s="16"/>
      </tp>
      <tp t="s">
        <v>MC</v>
        <stp/>
        <stp>##V3_BDPV12</stp>
        <stp>9375Z US Equity</stp>
        <stp>COUNTRY_ISO</stp>
        <stp>[mapTables.xlsx]CntryRatings!R98C3</stp>
        <tr r="C98" s="16"/>
      </tp>
      <tp t="s">
        <v>NR</v>
        <stp/>
        <stp>##V3_BDPV12</stp>
        <stp>1095Z IM Equity</stp>
        <stp>RTG_MOODY_LONG_TERM</stp>
        <stp>[mapTables.xlsx]CntryRatings!R140C4</stp>
        <stp>Fill = NR</stp>
        <tr r="D140" s="16"/>
      </tp>
      <tp t="s">
        <v>NR</v>
        <stp/>
        <stp>##V3_BDPV12</stp>
        <stp>9220Z US Equity</stp>
        <stp>RTG_SP_LT_LC_ISSUER_CREDIT</stp>
        <stp>[mapTables.xlsx]CntryRatings!R148C5</stp>
        <stp>Fill = NR</stp>
        <tr r="E148" s="16"/>
      </tp>
      <tp t="s">
        <v>AAA</v>
        <stp/>
        <stp>##V3_BDPV12</stp>
        <stp>1233Z NO Equity</stp>
        <stp>RTG_SP_LT_LC_ISSUER_CREDIT</stp>
        <stp>[mapTables.xlsx]CntryRatings!R117C5</stp>
        <stp>Fill = NR</stp>
        <tr r="E117" s="16"/>
      </tp>
      <tp t="s">
        <v>EE</v>
        <stp/>
        <stp>##V3_BDPV12</stp>
        <stp>1000Z ET Equity</stp>
        <stp>COUNTRY_ISO</stp>
        <stp>[mapTables.xlsx]CntryRatings!R48C3</stp>
        <tr r="C48" s="16"/>
      </tp>
      <tp t="s">
        <v>LU</v>
        <stp/>
        <stp>##V3_BDPV12</stp>
        <stp>1110Z LX Equity</stp>
        <stp>COUNTRY_ISO</stp>
        <stp>[mapTables.xlsx]CntryRatings!R94C3</stp>
        <tr r="C94" s="16"/>
      </tp>
      <tp t="s">
        <v>BBBu</v>
        <stp/>
        <stp>##V3_BDPV12</stp>
        <stp>1174Z PL Equity</stp>
        <stp>RTG_SP_LT_LC_ISSUER_CREDIT</stp>
        <stp>[mapTables.xlsx]CntryRatings!R127C5</stp>
        <stp>Fill = NR</stp>
        <tr r="E127" s="16"/>
      </tp>
      <tp t="s">
        <v>NR</v>
        <stp/>
        <stp>##V3_BDPV12</stp>
        <stp>9136Z US Equity</stp>
        <stp>RTG_SP_LT_LC_ISSUER_CREDIT</stp>
        <stp>[mapTables.xlsx]CntryRatings!R104C5</stp>
        <stp>Fill = NR</stp>
        <tr r="E104" s="16"/>
      </tp>
      <tp t="s">
        <v>A-</v>
        <stp/>
        <stp>##V3_BDPV12</stp>
        <stp>1179Z TB Equity</stp>
        <stp>RTG_SP_LT_LC_ISSUER_CREDIT</stp>
        <stp>[mapTables.xlsx]CntryRatings!R146C5</stp>
        <stp>Fill = NR</stp>
        <tr r="E146" s="16"/>
      </tp>
      <tp t="s">
        <v>AAAu</v>
        <stp/>
        <stp>##V3_BDPV12</stp>
        <stp>1179Z SS Equity</stp>
        <stp>RTG_SP_LT_LC_ISSUER_CREDIT</stp>
        <stp>[mapTables.xlsx]CntryRatings!R136C5</stp>
        <stp>Fill = NR</stp>
        <tr r="E136" s="16"/>
      </tp>
      <tp t="s">
        <v>NR</v>
        <stp/>
        <stp>##V3_BDPV12</stp>
        <stp>1102Z TU Equity</stp>
        <stp>RTG_SP_LT_LC_ISSUER_CREDIT</stp>
        <stp>[mapTables.xlsx]CntryRatings!R149C5</stp>
        <stp>Fill = NR</stp>
        <tr r="E149" s="16"/>
      </tp>
      <tp t="s">
        <v>A-</v>
        <stp/>
        <stp>##V3_BDPV12</stp>
        <stp>1131Z PE Equity</stp>
        <stp>RTG_SP_LT_LC_ISSUER_CREDIT</stp>
        <stp>[mapTables.xlsx]CntryRatings!R121C5</stp>
        <stp>Fill = NR</stp>
        <tr r="E121" s="16"/>
      </tp>
      <tp t="s">
        <v>B-</v>
        <stp/>
        <stp>##V3_BDPV12</stp>
        <stp>1106Z PA Equity</stp>
        <stp>RTG_SP_LT_LC_ISSUER_CREDIT</stp>
        <stp>[mapTables.xlsx]CntryRatings!R125C5</stp>
        <stp>Fill = NR</stp>
        <tr r="E125" s="16"/>
      </tp>
      <tp t="s">
        <v>A</v>
        <stp/>
        <stp>##V3_BDPV12</stp>
        <stp>1124Z MK Equity</stp>
        <stp>RTG_SP_LT_LC_ISSUER_CREDIT</stp>
        <stp>[mapTables.xlsx]CntryRatings!R110C5</stp>
        <stp>Fill = NR</stp>
        <tr r="E110" s="16"/>
      </tp>
      <tp t="s">
        <v>B-</v>
        <stp/>
        <stp>##V3_BDPV12</stp>
        <stp>1119Z NL Equity</stp>
        <stp>RTG_SP_LT_LC_ISSUER_CREDIT</stp>
        <stp>[mapTables.xlsx]CntryRatings!R114C5</stp>
        <stp>Fill = NR</stp>
        <tr r="E114" s="16"/>
      </tp>
      <tp t="s">
        <v>B</v>
        <stp/>
        <stp>##V3_BDPV12</stp>
        <stp>1089Z UZ Equity</stp>
        <stp>RTG_SP_LT_LC_ISSUER_CREDIT</stp>
        <stp>[mapTables.xlsx]CntryRatings!R154C5</stp>
        <stp>Fill = NR</stp>
        <tr r="E154" s="16"/>
      </tp>
      <tp t="s">
        <v>BBB-</v>
        <stp/>
        <stp>##V3_BDPV12</stp>
        <stp>1089Z RO Equity</stp>
        <stp>RTG_SP_LT_LC_ISSUER_CREDIT</stp>
        <stp>[mapTables.xlsx]CntryRatings!R130C5</stp>
        <stp>Fill = NR</stp>
        <tr r="E130" s="16"/>
      </tp>
      <tp t="s">
        <v>AA-</v>
        <stp/>
        <stp>##V3_BDPV12</stp>
        <stp>1091Z SV Equity</stp>
        <stp>RTG_SP_LT_LC_ISSUER_CREDIT</stp>
        <stp>[mapTables.xlsx]CntryRatings!R138C5</stp>
        <stp>Fill = NR</stp>
        <tr r="E138" s="16"/>
      </tp>
      <tp t="s">
        <v>A</v>
        <stp/>
        <stp>##V3_BDPV12</stp>
        <stp>1084Z PW Equity</stp>
        <stp>RTG_SP_LT_LC_ISSUER_CREDIT</stp>
        <stp>[mapTables.xlsx]CntryRatings!R126C5</stp>
        <stp>Fill = NR</stp>
        <tr r="E126" s="16"/>
      </tp>
      <tp t="s">
        <v>CCC-</v>
        <stp/>
        <stp>##V3_BDPV12</stp>
        <stp>1083Z ZL Equity</stp>
        <stp>RTG_SP_LT_LC_ISSUER_CREDIT</stp>
        <stp>[mapTables.xlsx]CntryRatings!R163C5</stp>
        <stp>Fill = NR</stp>
        <tr r="E163" s="16"/>
      </tp>
      <tp t="s">
        <v>CCC-</v>
        <stp/>
        <stp>##V3_BDPV12</stp>
        <stp>1069Z VC Equity</stp>
        <stp>RTG_SP_LT_LC_ISSUER_CREDIT</stp>
        <stp>[mapTables.xlsx]CntryRatings!R160C5</stp>
        <stp>Fill = NR</stp>
        <tr r="E160" s="16"/>
      </tp>
      <tp t="s">
        <v>B</v>
        <stp/>
        <stp>##V3_BDPV12</stp>
        <stp>1004Z UG Equity</stp>
        <stp>RTG_SP_LT_LC_ISSUER_CREDIT</stp>
        <stp>[mapTables.xlsx]CntryRatings!R155C5</stp>
        <stp>Fill = NR</stp>
        <tr r="E155" s="16"/>
      </tp>
      <tp t="s">
        <v>A+</v>
        <stp/>
        <stp>##V3_BDPV12</stp>
        <stp>1023Z SK Equity</stp>
        <stp>RTG_SP_LT_LC_ISSUER_CREDIT</stp>
        <stp>[mapTables.xlsx]CntryRatings!R139C5</stp>
        <stp>Fill = NR</stp>
        <tr r="E139" s="16"/>
      </tp>
      <tp t="s">
        <v>B-</v>
        <stp/>
        <stp>##V3_BDPV12</stp>
        <stp>1001Z MZ Equity</stp>
        <stp>RTG_SP_LT_LC_ISSUER_CREDIT</stp>
        <stp>[mapTables.xlsx]CntryRatings!R111C5</stp>
        <stp>Fill = NR</stp>
        <tr r="E111" s="16"/>
      </tp>
      <tp t="s">
        <v>NR</v>
        <stp/>
        <stp>##V3_BDPV12</stp>
        <stp>1095Z IM Equity</stp>
        <stp>RTG_SP_LT_LC_ISSUER_CREDIT</stp>
        <stp>[mapTables.xlsx]CntryRatings!R140C5</stp>
        <stp>Fill = NR</stp>
        <tr r="E140" s="16"/>
      </tp>
      <tp t="s">
        <v>NR</v>
        <stp/>
        <stp>##V3_BDPV12</stp>
        <stp>1082Z NW Equity</stp>
        <stp>RTG_SP_LT_LC_ISSUER_CREDIT</stp>
        <stp>[mapTables.xlsx]CntryRatings!R112C5</stp>
        <stp>Fill = NR</stp>
        <tr r="E112" s="16"/>
      </tp>
      <tp t="s">
        <v>BR</v>
        <stp/>
        <stp>##V3_BDPV12</stp>
        <stp>1323Z BZ Equity</stp>
        <stp>COUNTRY_ISO</stp>
        <stp>[mapTables.xlsx]CntryRatings!R23C3</stp>
        <tr r="C23" s="16"/>
      </tp>
      <tp t="s">
        <v>A-</v>
        <stp/>
        <stp>##V3_BDPV12</stp>
        <stp>5753Z US Equity</stp>
        <stp>RTG_SP_LT_LC_ISSUER_CREDIT</stp>
        <stp>[mapTables.xlsx]CntryRatings!R106C5</stp>
        <stp>Fill = NR</stp>
        <tr r="E106" s="16"/>
      </tp>
      <tp t="s">
        <v>B+</v>
        <stp/>
        <stp>##V3_BDPV12</stp>
        <stp>9347Z US Equity</stp>
        <stp>RTG_SP_LT_LC_ISSUER_CREDIT</stp>
        <stp>[mapTables.xlsx]CntryRatings!R33C5</stp>
        <stp>Fill = NR</stp>
        <tr r="E33" s="16"/>
      </tp>
      <tp t="s">
        <v>NR</v>
        <stp/>
        <stp>##V3_BDPV12</stp>
        <stp>9375Z US Equity</stp>
        <stp>RTG_SP_LT_LC_ISSUER_CREDIT</stp>
        <stp>[mapTables.xlsx]CntryRatings!R98C5</stp>
        <stp>Fill = NR</stp>
        <tr r="E98" s="16"/>
      </tp>
      <tp t="s">
        <v>LI</v>
        <stp/>
        <stp>##V3_BDPV12</stp>
        <stp>7098Z US Equity</stp>
        <stp>COUNTRY_ISO</stp>
        <stp>[mapTables.xlsx]CntryRatings!R90C3</stp>
        <tr r="C90" s="16"/>
      </tp>
      <tp t="s">
        <v>AAAu</v>
        <stp/>
        <stp>##V3_BDPV12</stp>
        <stp>1545Z SP Equity</stp>
        <stp>RTG_SP_LT_LC_ISSUER_CREDIT</stp>
        <stp>[mapTables.xlsx]CntryRatings!R137C5</stp>
        <stp>Fill = NR</stp>
        <tr r="E137" s="16"/>
      </tp>
      <tp t="s">
        <v>AAAu</v>
        <stp/>
        <stp>##V3_BDPV12</stp>
        <stp>1533Z NA Equity</stp>
        <stp>RTG_SP_LT_LC_ISSUER_CREDIT</stp>
        <stp>[mapTables.xlsx]CntryRatings!R116C5</stp>
        <stp>Fill = NR</stp>
        <tr r="E116" s="16"/>
      </tp>
      <tp t="s">
        <v>Ba3</v>
        <stp/>
        <stp>##V3_BDPV12</stp>
        <stp>1082Z NW Equity</stp>
        <stp>RTG_MOODY_LONG_TERM</stp>
        <stp>[mapTables.xlsx]CntryRatings!R112C4</stp>
        <stp>Fill = NR</stp>
        <tr r="D112" s="16"/>
      </tp>
      <tp t="s">
        <v>B-</v>
        <stp/>
        <stp>##V3_BDPV12</stp>
        <stp>4487Z US Equity</stp>
        <stp>RTG_SP_LT_LC_ISSUER_CREDIT</stp>
        <stp>[mapTables.xlsx]CntryRatings!R115C5</stp>
        <stp>Fill = NR</stp>
        <tr r="E115" s="16"/>
      </tp>
      <tp t="s">
        <v>BB</v>
        <stp/>
        <stp>##V3_BDPV12</stp>
        <stp>4481Z PN Equity</stp>
        <stp>RTG_SP_LT_LC_ISSUER_CREDIT</stp>
        <stp>[mapTables.xlsx]CntryRatings!R128C5</stp>
        <stp>Fill = NR</stp>
        <tr r="E128" s="16"/>
      </tp>
      <tp t="s">
        <v>BBB</v>
        <stp/>
        <stp>##V3_BDPV12</stp>
        <stp>4458Z RU Equity</stp>
        <stp>RTG_SP_LT_LC_ISSUER_CREDIT</stp>
        <stp>[mapTables.xlsx]CntryRatings!R132C5</stp>
        <stp>Fill = NR</stp>
        <tr r="E132" s="16"/>
      </tp>
      <tp t="s">
        <v>B-</v>
        <stp/>
        <stp>##V3_BDPV12</stp>
        <stp>1412Z PB Equity</stp>
        <stp>RTG_SP_LT_LC_ISSUER_CREDIT</stp>
        <stp>[mapTables.xlsx]CntryRatings!R123C5</stp>
        <stp>Fill = NR</stp>
        <tr r="E123" s="16"/>
      </tp>
      <tp t="s">
        <v>BBB+</v>
        <stp/>
        <stp>##V3_BDPV12</stp>
        <stp>1426Z MM Equity</stp>
        <stp>RTG_SP_LT_LC_ISSUER_CREDIT</stp>
        <stp>[mapTables.xlsx]CntryRatings!R109C5</stp>
        <stp>Fill = NR</stp>
        <tr r="E109" s="16"/>
      </tp>
      <tp t="s">
        <v>BA</v>
        <stp/>
        <stp>##V3_BDPV12</stp>
        <stp>1004Z BP Equity</stp>
        <stp>COUNTRY_ISO</stp>
        <stp>[mapTables.xlsx]CntryRatings!R12C3</stp>
        <tr r="C12" s="16"/>
      </tp>
      <tp t="s">
        <v>CK</v>
        <stp/>
        <stp>##V3_BDPV12</stp>
        <stp>9347Z US Equity</stp>
        <stp>COUNTRY_ISO</stp>
        <stp>[mapTables.xlsx]CntryRatings!R33C3</stp>
        <tr r="C33" s="16"/>
      </tp>
      <tp t="s">
        <v>Aaa</v>
        <stp/>
        <stp>##V3_BDPV12</stp>
        <stp>46443Z NZ Equity</stp>
        <stp>RTG_MOODY_LONG_TERM</stp>
        <stp>[mapTables.xlsx]CntryRatings!R118C4</stp>
        <stp>Fill = NR</stp>
        <tr r="D118" s="16"/>
      </tp>
      <tp t="s">
        <v>BB-</v>
        <stp/>
        <stp>##V3_BDPV12</stp>
        <stp>7196Z US Equity</stp>
        <stp>RTG_SP_LT_LC_ISSUER_CREDIT</stp>
        <stp>[mapTables.xlsx]CntryRatings!R24C5</stp>
        <stp>Fill = NR</stp>
        <tr r="E24" s="16"/>
      </tp>
      <tp t="s">
        <v>NR</v>
        <stp/>
        <stp>##V3_BDPV12</stp>
        <stp>7179Z US Equity</stp>
        <stp>RTG_SP_LT_LC_ISSUER_CREDIT</stp>
        <stp>[mapTables.xlsx]CntryRatings!R99C5</stp>
        <stp>Fill = NR</stp>
        <tr r="E99" s="16"/>
      </tp>
      <tp t="s">
        <v>AAA</v>
        <stp/>
        <stp>##V3_BDPV12</stp>
        <stp>7098Z US Equity</stp>
        <stp>RTG_SP_LT_LC_ISSUER_CREDIT</stp>
        <stp>[mapTables.xlsx]CntryRatings!R90C5</stp>
        <stp>Fill = NR</stp>
        <tr r="E90" s="16"/>
      </tp>
      <tp t="s">
        <v>BB-</v>
        <stp/>
        <stp>##V3_BDPV12</stp>
        <stp>7867Z US Equity</stp>
        <stp>RTG_SP_LT_LC_ISSUER_CREDIT</stp>
        <stp>[mapTables.xlsx]CntryRatings!R46C5</stp>
        <stp>Fill = NR</stp>
        <tr r="E46" s="16"/>
      </tp>
      <tp t="s">
        <v>IS</v>
        <stp/>
        <stp>##V3_BDPV12</stp>
        <stp>1171Z IR Equity</stp>
        <stp>COUNTRY_ISO</stp>
        <stp>[mapTables.xlsx]CntryRatings!R76C3</stp>
        <tr r="C76" s="16"/>
      </tp>
      <tp t="s">
        <v>DE</v>
        <stp/>
        <stp>##V3_BDPV12</stp>
        <stp>3413Z GR Equity</stp>
        <stp>COUNTRY_ISO</stp>
        <stp>[mapTables.xlsx]CntryRatings!R44C3</stp>
        <tr r="C44" s="16"/>
      </tp>
      <tp t="s">
        <v>AAu</v>
        <stp/>
        <stp>##V3_BDPV12</stp>
        <stp>6152Z LN Equity</stp>
        <stp>RTG_SP_LT_LC_ISSUER_CREDIT</stp>
        <stp>[mapTables.xlsx]CntryRatings!R57C5</stp>
        <stp>Fill = NR</stp>
        <tr r="E57" s="16"/>
      </tp>
      <tp t="s">
        <v>#N/A Invalid Security</v>
        <stp/>
        <stp>##V3_BDPV12</stp>
        <stp xml:space="preserve"> BBGID</stp>
        <stp>ID_ISIN</stp>
        <stp>[mapTables.xlsx]Funds!R449C4</stp>
        <tr r="D449" s="2"/>
      </tp>
      <tp t="s">
        <v>DO</v>
        <stp/>
        <stp>##V3_BDPV12</stp>
        <stp>7867Z US Equity</stp>
        <stp>COUNTRY_ISO</stp>
        <stp>[mapTables.xlsx]CntryRatings!R46C3</stp>
        <tr r="C46" s="16"/>
      </tp>
      <tp t="s">
        <v>CG</v>
        <stp/>
        <stp>##V3_BDPV12</stp>
        <stp>0441Z US Equity</stp>
        <stp>COUNTRY_ISO</stp>
        <stp>[mapTables.xlsx]CntryRatings!R30C3</stp>
        <tr r="C30" s="16"/>
      </tp>
      <tp t="s">
        <v>NR</v>
        <stp/>
        <stp>##V3_BDPV12</stp>
        <stp>1635Z LN Equity</stp>
        <stp>RTG_SP_LT_LC_ISSUER_CREDIT</stp>
        <stp>[mapTables.xlsx]CntryRatings!R62C5</stp>
        <stp>Fill = NR</stp>
        <tr r="E62" s="16"/>
      </tp>
      <tp t="s">
        <v>BB-</v>
        <stp/>
        <stp>##V3_BDPV12</stp>
        <stp>1323Z BZ Equity</stp>
        <stp>RTG_SP_LT_LC_ISSUER_CREDIT</stp>
        <stp>[mapTables.xlsx]CntryRatings!R23C5</stp>
        <stp>Fill = NR</stp>
        <tr r="E23" s="16"/>
      </tp>
      <tp t="s">
        <v>B</v>
        <stp/>
        <stp>##V3_BDPV12</stp>
        <stp>1004Z BP Equity</stp>
        <stp>RTG_SP_LT_LC_ISSUER_CREDIT</stp>
        <stp>[mapTables.xlsx]CntryRatings!R12C5</stp>
        <stp>Fill = NR</stp>
        <tr r="E12" s="16"/>
      </tp>
      <tp t="s">
        <v>AA-</v>
        <stp/>
        <stp>##V3_BDPV12</stp>
        <stp>1633Z LN Equity</stp>
        <stp>RTG_SP_LT_LC_ISSUER_CREDIT</stp>
        <stp>[mapTables.xlsx]CntryRatings!R78C5</stp>
        <stp>Fill = NR</stp>
        <tr r="E78" s="16"/>
      </tp>
      <tp t="s">
        <v>BB+</v>
        <stp/>
        <stp>##V3_BDPV12</stp>
        <stp>1088Z AZ Equity</stp>
        <stp>RTG_SP_LT_LC_ISSUER_CREDIT</stp>
        <stp>[mapTables.xlsx]CntryRatings!R11C5</stp>
        <stp>Fill = NR</stp>
        <tr r="E11" s="16"/>
      </tp>
      <tp t="s">
        <v>NR</v>
        <stp/>
        <stp>##V3_BDPV12</stp>
        <stp>1636Z LN Equity</stp>
        <stp>RTG_SP_LT_LC_ISSUER_CREDIT</stp>
        <stp>[mapTables.xlsx]CntryRatings!R72C5</stp>
        <stp>Fill = NR</stp>
        <tr r="E72" s="16"/>
      </tp>
      <tp t="s">
        <v>BBB</v>
        <stp/>
        <stp>##V3_BDPV12</stp>
        <stp>1153Z CB Equity</stp>
        <stp>RTG_SP_LT_LC_ISSUER_CREDIT</stp>
        <stp>[mapTables.xlsx]CntryRatings!R37C5</stp>
        <stp>Fill = NR</stp>
        <tr r="E37" s="16"/>
      </tp>
      <tp t="s">
        <v>BBB+</v>
        <stp/>
        <stp>##V3_BDPV12</stp>
        <stp>1000Z BG Equity</stp>
        <stp>RTG_SP_LT_LC_ISSUER_CREDIT</stp>
        <stp>[mapTables.xlsx]CntryRatings!R25C5</stp>
        <stp>Fill = NR</stp>
        <tr r="E25" s="16"/>
      </tp>
      <tp t="s">
        <v>BBB-u</v>
        <stp/>
        <stp>##V3_BDPV12</stp>
        <stp>1504Z IN Equity</stp>
        <stp>RTG_SP_LT_LC_ISSUER_CREDIT</stp>
        <stp>[mapTables.xlsx]CntryRatings!R73C5</stp>
        <stp>Fill = NR</stp>
        <tr r="E73" s="16"/>
      </tp>
      <tp t="s">
        <v>B</v>
        <stp/>
        <stp>##V3_BDPV12</stp>
        <stp>1001Z RB Equity</stp>
        <stp>RTG_SP_LT_LC_ISSUER_CREDIT</stp>
        <stp>[mapTables.xlsx]CntryRatings!R26C5</stp>
        <stp>Fill = NR</stp>
        <tr r="E26" s="16"/>
      </tp>
      <tp t="s">
        <v>B+</v>
        <stp/>
        <stp>##V3_BDPV12</stp>
        <stp>1003Z VB Equity</stp>
        <stp>RTG_SP_LT_LC_ISSUER_CREDIT</stp>
        <stp>[mapTables.xlsx]CntryRatings!R22C5</stp>
        <stp>Fill = NR</stp>
        <tr r="E22" s="16"/>
      </tp>
      <tp t="s">
        <v>CCC+</v>
        <stp/>
        <stp>##V3_BDPV12</stp>
        <stp>1001Z ZB Equity</stp>
        <stp>RTG_SP_LT_LC_ISSUER_CREDIT</stp>
        <stp>[mapTables.xlsx]CntryRatings!R27C5</stp>
        <stp>Fill = NR</stp>
        <tr r="E27" s="16"/>
      </tp>
      <tp t="s">
        <v>B3</v>
        <stp/>
        <stp>##V3_BDPV12</stp>
        <stp>17211Z MO Equity</stp>
        <stp>RTG_MOODY_LONG_TERM</stp>
        <stp>[mapTables.xlsx]CntryRatings!R103C4</stp>
        <stp>Fill = NR</stp>
        <tr r="D103" s="16"/>
      </tp>
      <tp t="s">
        <v>B</v>
        <stp/>
        <stp>##V3_BDPV12</stp>
        <stp>1083Z EY Equity</stp>
        <stp>RTG_SP_LT_LC_ISSUER_CREDIT</stp>
        <stp>[mapTables.xlsx]CntryRatings!R49C5</stp>
        <stp>Fill = NR</stp>
        <tr r="E49" s="16"/>
      </tp>
      <tp t="s">
        <v>AA</v>
        <stp/>
        <stp>##V3_BDPV12</stp>
        <stp>1040Z CP Equity</stp>
        <stp>RTG_SP_LT_LC_ISSUER_CREDIT</stp>
        <stp>[mapTables.xlsx]CntryRatings!R43C5</stp>
        <stp>Fill = NR</stp>
        <tr r="E43" s="16"/>
      </tp>
      <tp t="s">
        <v>AA-</v>
        <stp/>
        <stp>##V3_BDPV12</stp>
        <stp>1000Z ET Equity</stp>
        <stp>RTG_SP_LT_LC_ISSUER_CREDIT</stp>
        <stp>[mapTables.xlsx]CntryRatings!R48C5</stp>
        <stp>Fill = NR</stp>
        <tr r="E48" s="16"/>
      </tp>
      <tp t="s">
        <v>BB-</v>
        <stp/>
        <stp>##V3_BDPV12</stp>
        <stp>1000Z FS Equity</stp>
        <stp>RTG_SP_LT_LC_ISSUER_CREDIT</stp>
        <stp>[mapTables.xlsx]CntryRatings!R53C5</stp>
        <stp>Fill = NR</stp>
        <tr r="E53" s="16"/>
      </tp>
      <tp t="s">
        <v>AA-</v>
        <stp/>
        <stp>##V3_BDPV12</stp>
        <stp>1266Z ID Equity</stp>
        <stp>RTG_SP_LT_LC_ISSUER_CREDIT</stp>
        <stp>[mapTables.xlsx]CntryRatings!R70C5</stp>
        <stp>Fill = NR</stp>
        <tr r="E70" s="16"/>
      </tp>
      <tp t="s">
        <v>NR</v>
        <stp/>
        <stp>##V3_BDPV12</stp>
        <stp>1001Z ZG Equity</stp>
        <stp>RTG_SP_LT_LC_ISSUER_CREDIT</stp>
        <stp>[mapTables.xlsx]CntryRatings!R56C5</stp>
        <stp>Fill = NR</stp>
        <tr r="E56" s="16"/>
      </tp>
      <tp t="s">
        <v>AAAu</v>
        <stp/>
        <stp>##V3_BDPV12</stp>
        <stp>1271Z DC Equity</stp>
        <stp>RTG_SP_LT_LC_ISSUER_CREDIT</stp>
        <stp>[mapTables.xlsx]CntryRatings!R45C5</stp>
        <stp>Fill = NR</stp>
        <tr r="E45" s="16"/>
      </tp>
      <tp t="s">
        <v>AA+</v>
        <stp/>
        <stp>##V3_BDPV12</stp>
        <stp>1306Z FH Equity</stp>
        <stp>RTG_SP_LT_LC_ISSUER_CREDIT</stp>
        <stp>[mapTables.xlsx]CntryRatings!R52C5</stp>
        <stp>Fill = NR</stp>
        <tr r="E52" s="16"/>
      </tp>
      <tp t="s">
        <v>BB-</v>
        <stp/>
        <stp>##V3_BDPV12</stp>
        <stp>1004Z GA Equity</stp>
        <stp>RTG_SP_LT_LC_ISSUER_CREDIT</stp>
        <stp>[mapTables.xlsx]CntryRatings!R63C5</stp>
        <stp>Fill = NR</stp>
        <tr r="E63" s="16"/>
      </tp>
      <tp t="s">
        <v>A</v>
        <stp/>
        <stp>##V3_BDPV12</stp>
        <stp>1171Z IR Equity</stp>
        <stp>RTG_SP_LT_LC_ISSUER_CREDIT</stp>
        <stp>[mapTables.xlsx]CntryRatings!R76C5</stp>
        <stp>Fill = NR</stp>
        <tr r="E76" s="16"/>
      </tp>
      <tp t="s">
        <v>B-</v>
        <stp/>
        <stp>##V3_BDPV12</stp>
        <stp>1084Z GN Equity</stp>
        <stp>RTG_SP_LT_LC_ISSUER_CREDIT</stp>
        <stp>[mapTables.xlsx]CntryRatings!R61C5</stp>
        <stp>Fill = NR</stp>
        <tr r="E61" s="16"/>
      </tp>
      <tp t="s">
        <v>BBB</v>
        <stp/>
        <stp>##V3_BDPV12</stp>
        <stp>1133Z IJ Equity</stp>
        <stp>RTG_SP_LT_LC_ISSUER_CREDIT</stp>
        <stp>[mapTables.xlsx]CntryRatings!R69C5</stp>
        <stp>Fill = NR</stp>
        <tr r="E69" s="16"/>
      </tp>
      <tp t="s">
        <v>B+</v>
        <stp/>
        <stp>##V3_BDPV12</stp>
        <stp>1084Z JA Equity</stp>
        <stp>RTG_SP_LT_LC_ISSUER_CREDIT</stp>
        <stp>[mapTables.xlsx]CntryRatings!R79C5</stp>
        <stp>Fill = NR</stp>
        <tr r="E79" s="16"/>
      </tp>
      <tp t="s">
        <v>BBB</v>
        <stp/>
        <stp>##V3_BDPV12</stp>
        <stp>1182Z HB Equity</stp>
        <stp>RTG_SP_LT_LC_ISSUER_CREDIT</stp>
        <stp>[mapTables.xlsx]CntryRatings!R68C5</stp>
        <stp>Fill = NR</stp>
        <tr r="E68" s="16"/>
      </tp>
      <tp t="s">
        <v>NR</v>
        <stp/>
        <stp>##V3_BDPV12</stp>
        <stp>1002Z IE Equity</stp>
        <stp>RTG_SP_LT_LC_ISSUER_CREDIT</stp>
        <stp>[mapTables.xlsx]CntryRatings!R75C5</stp>
        <stp>Fill = NR</stp>
        <tr r="E75" s="16"/>
      </tp>
      <tp t="s">
        <v>CC</v>
        <stp/>
        <stp>##V3_BDPV12</stp>
        <stp>1007Z LB Equity</stp>
        <stp>RTG_SP_LT_LC_ISSUER_CREDIT</stp>
        <stp>[mapTables.xlsx]CntryRatings!R89C5</stp>
        <stp>Fill = NR</stp>
        <tr r="E89" s="16"/>
      </tp>
      <tp t="s">
        <v>B+</v>
        <stp/>
        <stp>##V3_BDPV12</stp>
        <stp>1001Z JR Equity</stp>
        <stp>RTG_SP_LT_LC_ISSUER_CREDIT</stp>
        <stp>[mapTables.xlsx]CntryRatings!R80C5</stp>
        <stp>Fill = NR</stp>
        <tr r="E80" s="16"/>
      </tp>
      <tp t="s">
        <v>AAA</v>
        <stp/>
        <stp>##V3_BDPV12</stp>
        <stp>1110Z LX Equity</stp>
        <stp>RTG_SP_LT_LC_ISSUER_CREDIT</stp>
        <stp>[mapTables.xlsx]CntryRatings!R94C5</stp>
        <stp>Fill = NR</stp>
        <tr r="E94" s="16"/>
      </tp>
      <tp t="s">
        <v>B+</v>
        <stp/>
        <stp>##V3_BDPV12</stp>
        <stp>1001Z KN Equity</stp>
        <stp>RTG_SP_LT_LC_ISSUER_CREDIT</stp>
        <stp>[mapTables.xlsx]CntryRatings!R82C5</stp>
        <stp>Fill = NR</stp>
        <tr r="E82" s="16"/>
      </tp>
      <tp t="s">
        <v>NR</v>
        <stp/>
        <stp>##V3_BDPV12</stp>
        <stp>1010Z KY Equity</stp>
        <stp>RTG_SP_LT_LC_ISSUER_CREDIT</stp>
        <stp>[mapTables.xlsx]CntryRatings!R87C5</stp>
        <stp>Fill = NR</stp>
        <tr r="E87" s="16"/>
      </tp>
      <tp t="s">
        <v>BBB-</v>
        <stp/>
        <stp>##V3_BDPV12</stp>
        <stp>1096Z MC Equity</stp>
        <stp>RTG_SP_LT_LC_ISSUER_CREDIT</stp>
        <stp>[mapTables.xlsx]CntryRatings!R97C5</stp>
        <stp>Fill = NR</stp>
        <tr r="E97" s="16"/>
      </tp>
      <tp t="s">
        <v>A+</v>
        <stp/>
        <stp>##V3_BDPV12</stp>
        <stp>1092Z LH Equity</stp>
        <stp>RTG_SP_LT_LC_ISSUER_CREDIT</stp>
        <stp>[mapTables.xlsx]CntryRatings!R93C5</stp>
        <stp>Fill = NR</stp>
        <tr r="E93" s="16"/>
      </tp>
      <tp t="s">
        <v>CCC+</v>
        <stp/>
        <stp>##V3_BDPV12</stp>
        <stp>1005Z SL Equity</stp>
        <stp>RTG_SP_LT_LC_ISSUER_CREDIT</stp>
        <stp>[mapTables.xlsx]CntryRatings!R91C5</stp>
        <stp>Fill = NR</stp>
        <tr r="E91" s="16"/>
      </tp>
      <tp t="s">
        <v>Au</v>
        <stp/>
        <stp>##V3_BDPV12</stp>
        <stp>1841Z SM Equity</stp>
        <stp>RTG_SP_LT_LC_ISSUER_CREDIT</stp>
        <stp>[mapTables.xlsx]CntryRatings!R50C5</stp>
        <stp>Fill = NR</stp>
        <tr r="E50" s="16"/>
      </tp>
      <tp t="s">
        <v>MD</v>
        <stp/>
        <stp>##V3_BDPV12</stp>
        <stp>7179Z US Equity</stp>
        <stp>COUNTRY_ISO</stp>
        <stp>[mapTables.xlsx]CntryRatings!R99C3</stp>
        <tr r="C99" s="16"/>
      </tp>
      <tp t="s">
        <v>AZ</v>
        <stp/>
        <stp>##V3_BDPV12</stp>
        <stp>1088Z AZ Equity</stp>
        <stp>COUNTRY_ISO</stp>
        <stp>[mapTables.xlsx]CntryRatings!R11C3</stp>
        <tr r="C11" s="16"/>
      </tp>
      <tp t="s">
        <v>EG</v>
        <stp/>
        <stp>##V3_BDPV12</stp>
        <stp>1083Z EY Equity</stp>
        <stp>COUNTRY_ISO</stp>
        <stp>[mapTables.xlsx]CntryRatings!R49C3</stp>
        <tr r="C49" s="16"/>
      </tp>
      <tp t="s">
        <v>JO</v>
        <stp/>
        <stp>##V3_BDPV12</stp>
        <stp>1001Z JR Equity</stp>
        <stp>COUNTRY_ISO</stp>
        <stp>[mapTables.xlsx]CntryRatings!R80C3</stp>
        <tr r="C80" s="16"/>
      </tp>
      <tp t="s">
        <v>CZ</v>
        <stp/>
        <stp>##V3_BDPV12</stp>
        <stp>1040Z CP Equity</stp>
        <stp>COUNTRY_ISO</stp>
        <stp>[mapTables.xlsx]CntryRatings!R43C3</stp>
        <tr r="C43" s="16"/>
      </tp>
      <tp t="s">
        <v>HN</v>
        <stp/>
        <stp>##V3_BDPV12</stp>
        <stp>3926Z US Equity</stp>
        <stp>COUNTRY_ISO</stp>
        <stp>[mapTables.xlsx]CntryRatings!R66C3</stp>
        <tr r="C66" s="16"/>
      </tp>
      <tp t="s">
        <v>CU</v>
        <stp/>
        <stp>##V3_BDPV12</stp>
        <stp>3689Z US Equity</stp>
        <stp>COUNTRY_ISO</stp>
        <stp>[mapTables.xlsx]CntryRatings!R39C3</stp>
        <tr r="C39" s="16"/>
      </tp>
      <tp t="s">
        <v>CCC+</v>
        <stp/>
        <stp>##V3_BDPV12</stp>
        <stp>0441Z US Equity</stp>
        <stp>RTG_SP_LT_LC_ISSUER_CREDIT</stp>
        <stp>[mapTables.xlsx]CntryRatings!R30C5</stp>
        <stp>Fill = NR</stp>
        <tr r="E30" s="16"/>
      </tp>
      <tp t="s">
        <v>EMIRATE OF ABU DHABI</v>
        <stp/>
        <stp>##V3_BDPV12</stp>
        <stp>1022337Z UH Equity</stp>
        <stp>Name</stp>
        <stp>[mapTables.xlsx]CntryRatings!R3C2</stp>
        <tr r="B3" s="16"/>
      </tp>
      <tp t="s">
        <v>Caa2</v>
        <stp/>
        <stp>##V3_BDPV12</stp>
        <stp>1001Z MZ Equity</stp>
        <stp>RTG_MOODY_LONG_TERM</stp>
        <stp>[mapTables.xlsx]CntryRatings!R111C4</stp>
        <stp>Fill = NR</stp>
        <tr r="D111" s="16"/>
      </tp>
      <tp t="s">
        <v>Aaa</v>
        <stp/>
        <stp>##V3_BDPV12</stp>
        <stp>1233Z NO Equity</stp>
        <stp>RTG_MOODY_LONG_TERM</stp>
        <stp>[mapTables.xlsx]CntryRatings!R117C4</stp>
        <stp>Fill = NR</stp>
        <tr r="D117" s="16"/>
      </tp>
      <tp t="s">
        <v>Aaa</v>
        <stp/>
        <stp>##V3_BDPV12</stp>
        <stp>1533Z NA Equity</stp>
        <stp>RTG_MOODY_LONG_TERM</stp>
        <stp>[mapTables.xlsx]CntryRatings!R116C4</stp>
        <stp>Fill = NR</stp>
        <tr r="D116" s="16"/>
      </tp>
      <tp t="s">
        <v>FJ</v>
        <stp/>
        <stp>##V3_BDPV12</stp>
        <stp>1000Z FS Equity</stp>
        <stp>COUNTRY_ISO</stp>
        <stp>[mapTables.xlsx]CntryRatings!R53C3</stp>
        <tr r="C53" s="16"/>
      </tp>
      <tp t="s">
        <v>AAAu</v>
        <stp/>
        <stp>##V3_BDPV12</stp>
        <stp>3413Z GR Equity</stp>
        <stp>RTG_SP_LT_LC_ISSUER_CREDIT</stp>
        <stp>[mapTables.xlsx]CntryRatings!R44C5</stp>
        <stp>Fill = NR</stp>
        <tr r="E44" s="16"/>
      </tp>
      <tp t="s">
        <v>NR</v>
        <stp/>
        <stp>##V3_BDPV12</stp>
        <stp>3689Z US Equity</stp>
        <stp>RTG_SP_LT_LC_ISSUER_CREDIT</stp>
        <stp>[mapTables.xlsx]CntryRatings!R39C5</stp>
        <stp>Fill = NR</stp>
        <tr r="E39" s="16"/>
      </tp>
      <tp t="s">
        <v>BB-</v>
        <stp/>
        <stp>##V3_BDPV12</stp>
        <stp>3926Z US Equity</stp>
        <stp>RTG_SP_LT_LC_ISSUER_CREDIT</stp>
        <stp>[mapTables.xlsx]CntryRatings!R66C5</stp>
        <stp>Fill = NR</stp>
        <tr r="E66" s="16"/>
      </tp>
      <tp t="s">
        <v>BS</v>
        <stp/>
        <stp>##V3_BDPV12</stp>
        <stp>7196Z US Equity</stp>
        <stp>COUNTRY_ISO</stp>
        <stp>[mapTables.xlsx]CntryRatings!R24C3</stp>
        <tr r="C24" s="16"/>
      </tp>
      <tp t="s">
        <v>BBBu</v>
        <stp/>
        <stp>##V3_BDPV12</stp>
        <stp>2103Z IM Equity</stp>
        <stp>RTG_SP_LT_LC_ISSUER_CREDIT</stp>
        <stp>[mapTables.xlsx]CntryRatings!R77C5</stp>
        <stp>Fill = NR</stp>
        <tr r="E77" s="16"/>
      </tp>
      <tp t="s">
        <v>A3</v>
        <stp/>
        <stp>##V3_BDPV12</stp>
        <stp>1124Z MK Equity</stp>
        <stp>RTG_MOODY_LONG_TERM</stp>
        <stp>[mapTables.xlsx]CntryRatings!R110C4</stp>
        <stp>Fill = NR</stp>
        <tr r="D110" s="16"/>
      </tp>
      <tp t="s">
        <v>Baa1</v>
        <stp/>
        <stp>##V3_BDPV12</stp>
        <stp>1426Z MM Equity</stp>
        <stp>RTG_MOODY_LONG_TERM</stp>
        <stp>[mapTables.xlsx]CntryRatings!R109C4</stp>
        <stp>Fill = NR</stp>
        <tr r="D109" s="16"/>
      </tp>
      <tp t="s">
        <v>B2</v>
        <stp/>
        <stp>##V3_BDPV12</stp>
        <stp>1119Z NL Equity</stp>
        <stp>RTG_MOODY_LONG_TERM</stp>
        <stp>[mapTables.xlsx]CntryRatings!R114C4</stp>
        <stp>Fill = NR</stp>
        <tr r="D114" s="16"/>
      </tp>
      <tp t="s">
        <v>Baa1</v>
        <stp/>
        <stp>##V3_BDPV12</stp>
        <stp>1841Z SM Equity</stp>
        <stp>RTG_MOODY_LONG_TERM</stp>
        <stp>[mapTables.xlsx]CntryRatings!R50C4</stp>
        <stp>Fill = NR</stp>
        <tr r="D50" s="16"/>
      </tp>
      <tp t="s">
        <v>Ba3</v>
        <stp/>
        <stp>##V3_BDPV12</stp>
        <stp>7867Z US Equity</stp>
        <stp>RTG_MOODY_LONG_TERM</stp>
        <stp>[mapTables.xlsx]CntryRatings!R46C4</stp>
        <stp>Fill = NR</stp>
        <tr r="D46" s="16"/>
      </tp>
      <tp t="s">
        <v>REPUBLIC OF SLOVENIA</v>
        <stp/>
        <stp>##V3_BDPV12</stp>
        <stp>1091Z SV Equity</stp>
        <stp>Name</stp>
        <stp>[mapTables.xlsx]CntryRatings!R138C2</stp>
        <tr r="B138" s="16"/>
      </tp>
      <tp t="s">
        <v>TUNISIAN REPUBLIC</v>
        <stp/>
        <stp>##V3_BDPV12</stp>
        <stp>1102Z TU Equity</stp>
        <stp>Name</stp>
        <stp>[mapTables.xlsx]CntryRatings!R149C2</stp>
        <tr r="B149" s="16"/>
      </tp>
      <tp t="s">
        <v>Aaa</v>
        <stp/>
        <stp>##V3_BDPV12</stp>
        <stp>3352Z US Equity</stp>
        <stp>RTG_MOODY_LONG_TERM</stp>
        <stp>[mapTables.xlsx]CntryRatings!R156C4</stp>
        <stp>Fill = NR</stp>
        <tr r="D156" s="16"/>
      </tp>
      <tp t="s">
        <v>A2</v>
        <stp/>
        <stp>##V3_BDPV12</stp>
        <stp>5753Z US Equity</stp>
        <stp>RTG_MOODY_LONG_TERM</stp>
        <stp>[mapTables.xlsx]CntryRatings!R106C4</stp>
        <stp>Fill = NR</stp>
        <tr r="D106" s="16"/>
      </tp>
      <tp t="s">
        <v>C</v>
        <stp/>
        <stp>##V3_BDPV12</stp>
        <stp>1069Z VC Equity</stp>
        <stp>RTG_MOODY_LONG_TERM</stp>
        <stp>[mapTables.xlsx]CntryRatings!R160C4</stp>
        <stp>Fill = NR</stp>
        <tr r="D160" s="16"/>
      </tp>
      <tp t="s">
        <v>B3</v>
        <stp/>
        <stp>##V3_BDPV12</stp>
        <stp>1106Z PA Equity</stp>
        <stp>RTG_MOODY_LONG_TERM</stp>
        <stp>[mapTables.xlsx]CntryRatings!R125C4</stp>
        <stp>Fill = NR</stp>
        <tr r="D125" s="16"/>
      </tp>
      <tp t="s">
        <v>B1</v>
        <stp/>
        <stp>##V3_BDPV12</stp>
        <stp>3926Z US Equity</stp>
        <stp>RTG_MOODY_LONG_TERM</stp>
        <stp>[mapTables.xlsx]CntryRatings!R66C4</stp>
        <stp>Fill = NR</stp>
        <tr r="D66" s="16"/>
      </tp>
      <tp t="s">
        <v>EURO FX CURR FUT  Mar21</v>
        <stp/>
        <stp>##V3_BDPV12</stp>
        <stp>IX244647-0 BUID</stp>
        <stp>CURR_GENERIC_FUTURES_SHORT_NAME</stp>
        <stp>[mapTables.xlsx]CCYfut!R5C3</stp>
        <tr r="C5" s="15"/>
      </tp>
      <tp t="s">
        <v>SLOVAK REPUBLIC</v>
        <stp/>
        <stp>##V3_BDPV12</stp>
        <stp>1023Z SK Equity</stp>
        <stp>Name</stp>
        <stp>[mapTables.xlsx]CntryRatings!R139C2</stp>
        <tr r="B139" s="16"/>
      </tp>
      <tp t="s">
        <v>A2</v>
        <stp/>
        <stp>##V3_BDPV12</stp>
        <stp>1023Z SK Equity</stp>
        <stp>RTG_MOODY_LONG_TERM</stp>
        <stp>[mapTables.xlsx]CntryRatings!R139C4</stp>
        <stp>Fill = NR</stp>
        <tr r="D139" s="16"/>
      </tp>
      <tp t="s">
        <v>B2</v>
        <stp/>
        <stp>##V3_BDPV12</stp>
        <stp>1412Z PB Equity</stp>
        <stp>RTG_MOODY_LONG_TERM</stp>
        <stp>[mapTables.xlsx]CntryRatings!R123C4</stp>
        <stp>Fill = NR</stp>
        <tr r="D123" s="16"/>
      </tp>
      <tp t="s">
        <v>ES</v>
        <stp/>
        <stp>##V3_BDPV12</stp>
        <stp>1841Z SM Equity</stp>
        <stp>COUNTRY_ISO</stp>
        <stp>[mapTables.xlsx]CntryRatings!R50C3</stp>
        <tr r="C50" s="16"/>
      </tp>
      <tp t="s">
        <v>LB</v>
        <stp/>
        <stp>##V3_BDPV12</stp>
        <stp>1007Z LB Equity</stp>
        <stp>COUNTRY_ISO</stp>
        <stp>[mapTables.xlsx]CntryRatings!R89C3</stp>
        <tr r="C89" s="16"/>
      </tp>
      <tp t="s">
        <v>JM</v>
        <stp/>
        <stp>##V3_BDPV12</stp>
        <stp>1084Z JA Equity</stp>
        <stp>COUNTRY_ISO</stp>
        <stp>[mapTables.xlsx]CntryRatings!R79C3</stp>
        <tr r="C79" s="16"/>
      </tp>
      <tp t="s">
        <v>FI</v>
        <stp/>
        <stp>##V3_BDPV12</stp>
        <stp>1306Z FH Equity</stp>
        <stp>COUNTRY_ISO</stp>
        <stp>[mapTables.xlsx]CntryRatings!R52C3</stp>
        <tr r="C52" s="16"/>
      </tp>
      <tp t="s">
        <v>B1</v>
        <stp/>
        <stp>##V3_BDPV12</stp>
        <stp>32673Z US Equity</stp>
        <stp>RTG_MOODY_LONG_TERM</stp>
        <stp>[mapTables.xlsx]CntryRatings!R158C4</stp>
        <stp>Fill = NR</stp>
        <tr r="D158" s="16"/>
      </tp>
      <tp t="s">
        <v>NR</v>
        <stp/>
        <stp>##V3_BDPV12</stp>
        <stp>32671Z US Equity</stp>
        <stp>RTG_MOODY_LONG_TERM</stp>
        <stp>[mapTables.xlsx]CntryRatings!R135C4</stp>
        <stp>Fill = NR</stp>
        <tr r="D135" s="16"/>
      </tp>
      <tp t="s">
        <v>EURO/GBP FUTURE   Mar21</v>
        <stp/>
        <stp>##V3_BDPV12</stp>
        <stp>IX205835-0 BUID</stp>
        <stp>CURR_GENERIC_FUTURES_SHORT_NAME</stp>
        <stp>[mapTables.xlsx]CCYfut!R7C3</stp>
        <tr r="C7" s="15"/>
      </tp>
      <tp t="s">
        <v>REPUBLIC OF TURKMENISTAN</v>
        <stp/>
        <stp>##V3_BDPV12</stp>
        <stp>9220Z US Equity</stp>
        <stp>Name</stp>
        <stp>[mapTables.xlsx]CntryRatings!R148C2</stp>
        <tr r="B148" s="16"/>
      </tp>
      <tp t="s">
        <v>Ca</v>
        <stp/>
        <stp>##V3_BDPV12</stp>
        <stp>1083Z ZL Equity</stp>
        <stp>RTG_MOODY_LONG_TERM</stp>
        <stp>[mapTables.xlsx]CntryRatings!R163C4</stp>
        <stp>Fill = NR</stp>
        <tr r="D163" s="16"/>
      </tp>
      <tp t="s">
        <v>KE</v>
        <stp/>
        <stp>##V3_BDPV12</stp>
        <stp>1001Z KN Equity</stp>
        <stp>COUNTRY_ISO</stp>
        <stp>[mapTables.xlsx]CntryRatings!R82C3</stp>
        <tr r="C82" s="16"/>
      </tp>
      <tp t="s">
        <v>C$ CURRENCY FUT   Mar21</v>
        <stp/>
        <stp>##V3_BDPV12</stp>
        <stp>IX177037-0 BUID</stp>
        <stp>CURR_GENERIC_FUTURES_SHORT_NAME</stp>
        <stp>[mapTables.xlsx]CCYfut!R4C3</stp>
        <tr r="C4" s="15"/>
      </tp>
      <tp t="s">
        <v>Baa1</v>
        <stp/>
        <stp>##V3_BDPV12</stp>
        <stp>1179Z TB Equity</stp>
        <stp>RTG_MOODY_LONG_TERM</stp>
        <stp>[mapTables.xlsx]CntryRatings!R146C4</stp>
        <stp>Fill = NR</stp>
        <tr r="D146" s="16"/>
      </tp>
      <tp t="s">
        <v>A3</v>
        <stp/>
        <stp>##V3_BDPV12</stp>
        <stp>1131Z PE Equity</stp>
        <stp>RTG_MOODY_LONG_TERM</stp>
        <stp>[mapTables.xlsx]CntryRatings!R121C4</stp>
        <stp>Fill = NR</stp>
        <tr r="D121" s="16"/>
      </tp>
      <tp t="s">
        <v>IM</v>
        <stp/>
        <stp>##V3_BDPV12</stp>
        <stp>1636Z LN Equity</stp>
        <stp>COUNTRY_ISO</stp>
        <stp>[mapTables.xlsx]CntryRatings!R72C3</stp>
        <tr r="C72" s="16"/>
      </tp>
      <tp t="s">
        <v>NR</v>
        <stp/>
        <stp>##V3_BDPV12</stp>
        <stp>32715Z US Equity</stp>
        <stp>RTG_MOODY_LONG_TERM</stp>
        <stp>[mapTables.xlsx]CntryRatings!R113C4</stp>
        <stp>Fill = NR</stp>
        <tr r="D113" s="16"/>
      </tp>
      <tp t="s">
        <v>EURO/CHF FUTURE   Mar21</v>
        <stp/>
        <stp>##V3_BDPV12</stp>
        <stp>IX442129-0 BUID</stp>
        <stp>CURR_GENERIC_FUTURES_SHORT_NAME</stp>
        <stp>[mapTables.xlsx]CCYfut!R6C3</stp>
        <tr r="C6" s="15"/>
      </tp>
      <tp t="s">
        <v>REPUBLIC OF PARAGUAY</v>
        <stp/>
        <stp>##V3_BDPV12</stp>
        <stp>4481Z PN Equity</stp>
        <stp>Name</stp>
        <stp>[mapTables.xlsx]CntryRatings!R128C2</stp>
        <tr r="B128" s="16"/>
      </tp>
      <tp t="s">
        <v>Aaa</v>
        <stp/>
        <stp>##V3_BDPV12</stp>
        <stp>1179Z SS Equity</stp>
        <stp>RTG_MOODY_LONG_TERM</stp>
        <stp>[mapTables.xlsx]CntryRatings!R136C4</stp>
        <stp>Fill = NR</stp>
        <tr r="D136" s="16"/>
      </tp>
      <tp t="s">
        <v>B3</v>
        <stp/>
        <stp>##V3_BDPV12</stp>
        <stp>1102Z TU Equity</stp>
        <stp>RTG_MOODY_LONG_TERM</stp>
        <stp>[mapTables.xlsx]CntryRatings!R149C4</stp>
        <stp>Fill = NR</stp>
        <tr r="D149" s="16"/>
      </tp>
      <tp t="s">
        <v>GB</v>
        <stp/>
        <stp>##V3_BDPV12</stp>
        <stp>6152Z LN Equity</stp>
        <stp>COUNTRY_ISO</stp>
        <stp>[mapTables.xlsx]CntryRatings!R57C3</stp>
        <tr r="C57" s="16"/>
      </tp>
      <tp t="s">
        <v>GH</v>
        <stp/>
        <stp>##V3_BDPV12</stp>
        <stp>1084Z GN Equity</stp>
        <stp>COUNTRY_ISO</stp>
        <stp>[mapTables.xlsx]CntryRatings!R61C3</stp>
        <tr r="C61" s="16"/>
      </tp>
      <tp t="s">
        <v>AE</v>
        <stp/>
        <stp>##V3_BDPV12</stp>
        <stp>1022337Z UH Equity</stp>
        <stp>COUNTRY_ISO</stp>
        <stp>[mapTables.xlsx]CntryRatings!R3C3</stp>
        <tr r="C3" s="16"/>
      </tp>
      <tp t="s">
        <v>B2</v>
        <stp/>
        <stp>##V3_BDPV12</stp>
        <stp>32674Z RW Equity</stp>
        <stp>RTG_MOODY_LONG_TERM</stp>
        <stp>[mapTables.xlsx]CntryRatings!R133C4</stp>
        <stp>Fill = NR</stp>
        <tr r="D133" s="16"/>
      </tp>
      <tp t="s">
        <v>BP CURRENCY FUT   Mar21</v>
        <stp/>
        <stp>##V3_BDPV12</stp>
        <stp>IX176049-0 BUID</stp>
        <stp>CURR_GENERIC_FUTURES_SHORT_NAME</stp>
        <stp>[mapTables.xlsx]CCYfut!R3C3</stp>
        <tr r="C3" s="15"/>
      </tp>
      <tp t="s">
        <v>UNITED MEXICAN STATES</v>
        <stp/>
        <stp>##V3_BDPV12</stp>
        <stp>1426Z MM Equity</stp>
        <stp>Name</stp>
        <stp>[mapTables.xlsx]CntryRatings!R109C2</stp>
        <tr r="B109" s="16"/>
      </tp>
      <tp t="s">
        <v>B2</v>
        <stp/>
        <stp>##V3_BDPV12</stp>
        <stp>1004Z UG Equity</stp>
        <stp>RTG_MOODY_LONG_TERM</stp>
        <stp>[mapTables.xlsx]CntryRatings!R155C4</stp>
        <stp>Fill = NR</stp>
        <tr r="D155" s="16"/>
      </tp>
      <tp t="s">
        <v>LK</v>
        <stp/>
        <stp>##V3_BDPV12</stp>
        <stp>1005Z SL Equity</stp>
        <stp>COUNTRY_ISO</stp>
        <stp>[mapTables.xlsx]CntryRatings!R91C3</stp>
        <tr r="C91" s="16"/>
      </tp>
      <tp t="s">
        <v>HU</v>
        <stp/>
        <stp>##V3_BDPV12</stp>
        <stp>1182Z HB Equity</stp>
        <stp>COUNTRY_ISO</stp>
        <stp>[mapTables.xlsx]CntryRatings!R68C3</stp>
        <tr r="C68" s="16"/>
      </tp>
      <tp t="s">
        <v>NR</v>
        <stp/>
        <stp>##V3_BDPV12</stp>
        <stp>49815Z IA Equity</stp>
        <stp>RTG_SP_LT_LC_ISSUER_CREDIT</stp>
        <stp>[mapTables.xlsx]CntryRatings!R32C5</stp>
        <stp>Fill = NR</stp>
        <tr r="E32" s="16"/>
      </tp>
      <tp t="s">
        <v>Aa3</v>
        <stp/>
        <stp>##V3_BDPV12</stp>
        <stp>9136Z US Equity</stp>
        <stp>RTG_MOODY_LONG_TERM</stp>
        <stp>[mapTables.xlsx]CntryRatings!R104C4</stp>
        <stp>Fill = NR</stp>
        <tr r="D104" s="16"/>
      </tp>
      <tp t="s">
        <v>IN</v>
        <stp/>
        <stp>##V3_BDPV12</stp>
        <stp>1504Z IN Equity</stp>
        <stp>COUNTRY_ISO</stp>
        <stp>[mapTables.xlsx]CntryRatings!R73C3</stp>
        <tr r="C73" s="16"/>
      </tp>
      <tp t="s">
        <v>GI</v>
        <stp/>
        <stp>##V3_BDPV12</stp>
        <stp>1635Z LN Equity</stp>
        <stp>COUNTRY_ISO</stp>
        <stp>[mapTables.xlsx]CntryRatings!R62C3</stp>
        <tr r="C62" s="16"/>
      </tp>
      <tp t="s">
        <v>LT</v>
        <stp/>
        <stp>##V3_BDPV12</stp>
        <stp>1092Z LH Equity</stp>
        <stp>COUNTRY_ISO</stp>
        <stp>[mapTables.xlsx]CntryRatings!R93C3</stp>
        <tr r="C93" s="16"/>
      </tp>
      <tp t="s">
        <v>IT</v>
        <stp/>
        <stp>##V3_BDPV12</stp>
        <stp>2103Z IM Equity</stp>
        <stp>COUNTRY_ISO</stp>
        <stp>[mapTables.xlsx]CntryRatings!R77C3</stp>
        <tr r="C77" s="16"/>
      </tp>
      <tp t="s">
        <v>Caa3</v>
        <stp/>
        <stp>##V3_BDPV12</stp>
        <stp>17024Z US Equity</stp>
        <stp>RTG_MOODY_LONG_TERM</stp>
        <stp>[mapTables.xlsx]CntryRatings!R142C4</stp>
        <stp>Fill = NR</stp>
        <tr r="D142" s="16"/>
      </tp>
      <tp t="s">
        <v>Baa3</v>
        <stp/>
        <stp>##V3_BDPV12</stp>
        <stp>4458Z RU Equity</stp>
        <stp>RTG_MOODY_LONG_TERM</stp>
        <stp>[mapTables.xlsx]CntryRatings!R132C4</stp>
        <stp>Fill = NR</stp>
        <tr r="D132" s="16"/>
      </tp>
      <tp t="s">
        <v>NR</v>
        <stp/>
        <stp>##V3_BDPV12</stp>
        <stp>9220Z US Equity</stp>
        <stp>RTG_MOODY_LONG_TERM</stp>
        <stp>[mapTables.xlsx]CntryRatings!R148C4</stp>
        <stp>Fill = NR</stp>
        <tr r="D148" s="16"/>
      </tp>
      <tp t="s">
        <v>Aaa</v>
        <stp/>
        <stp>##V3_BDPV12</stp>
        <stp>1545Z SP Equity</stp>
        <stp>RTG_MOODY_LONG_TERM</stp>
        <stp>[mapTables.xlsx]CntryRatings!R137C4</stp>
        <stp>Fill = NR</stp>
        <tr r="D137" s="16"/>
      </tp>
      <tp t="s">
        <v>Baa3</v>
        <stp/>
        <stp>##V3_BDPV12</stp>
        <stp>1174Z PL Equity</stp>
        <stp>RTG_MOODY_LONG_TERM</stp>
        <stp>[mapTables.xlsx]CntryRatings!R127C4</stp>
        <stp>Fill = NR</stp>
        <tr r="D127" s="16"/>
      </tp>
      <tp t="s">
        <v>B3</v>
        <stp/>
        <stp>##V3_BDPV12</stp>
        <stp>1001Z RB Equity</stp>
        <stp>RTG_MOODY_LONG_TERM</stp>
        <stp>[mapTables.xlsx]CntryRatings!R26C4</stp>
        <stp>Fill = NR</stp>
        <tr r="D26" s="16"/>
      </tp>
      <tp t="s">
        <v>GR</v>
        <stp/>
        <stp>##V3_BDPV12</stp>
        <stp>1004Z GA Equity</stp>
        <stp>COUNTRY_ISO</stp>
        <stp>[mapTables.xlsx]CntryRatings!R63C3</stp>
        <tr r="C63" s="16"/>
      </tp>
      <tp t="s">
        <v>CO</v>
        <stp/>
        <stp>##V3_BDPV12</stp>
        <stp>1153Z CB Equity</stp>
        <stp>COUNTRY_ISO</stp>
        <stp>[mapTables.xlsx]CntryRatings!R37C3</stp>
        <tr r="C37" s="16"/>
      </tp>
      <tp t="s">
        <v>B2</v>
        <stp/>
        <stp>##V3_BDPV12</stp>
        <stp>1003Z VB Equity</stp>
        <stp>RTG_MOODY_LONG_TERM</stp>
        <stp>[mapTables.xlsx]CntryRatings!R22C4</stp>
        <stp>Fill = NR</stp>
        <tr r="D22" s="16"/>
      </tp>
      <tp t="s">
        <v>NR</v>
        <stp/>
        <stp>##V3_BDPV12</stp>
        <stp>7098Z US Equity</stp>
        <stp>RTG_MOODY_LONG_TERM</stp>
        <stp>[mapTables.xlsx]CntryRatings!R90C4</stp>
        <stp>Fill = NR</stp>
        <tr r="D90" s="16"/>
      </tp>
      <tp t="s">
        <v>Caa1</v>
        <stp/>
        <stp>##V3_BDPV12</stp>
        <stp>1005Z SL Equity</stp>
        <stp>RTG_MOODY_LONG_TERM</stp>
        <stp>[mapTables.xlsx]CntryRatings!R91C4</stp>
        <stp>Fill = NR</stp>
        <tr r="D91" s="16"/>
      </tp>
      <tp t="s">
        <v>Caa3</v>
        <stp/>
        <stp>##V3_BDPV12</stp>
        <stp>1001Z ZB Equity</stp>
        <stp>RTG_MOODY_LONG_TERM</stp>
        <stp>[mapTables.xlsx]CntryRatings!R27C4</stp>
        <stp>Fill = NR</stp>
        <tr r="D27" s="16"/>
      </tp>
      <tp t="s">
        <v>Caa1</v>
        <stp/>
        <stp>##V3_BDPV12</stp>
        <stp>1001Z ZG Equity</stp>
        <stp>RTG_MOODY_LONG_TERM</stp>
        <stp>[mapTables.xlsx]CntryRatings!R56C4</stp>
        <stp>Fill = NR</stp>
        <tr r="D56" s="16"/>
      </tp>
      <tp t="s">
        <v>B1</v>
        <stp/>
        <stp>##V3_BDPV12</stp>
        <stp>1001Z JR Equity</stp>
        <stp>RTG_MOODY_LONG_TERM</stp>
        <stp>[mapTables.xlsx]CntryRatings!R80C4</stp>
        <stp>Fill = NR</stp>
        <tr r="D80" s="16"/>
      </tp>
      <tp t="s">
        <v>Aa3</v>
        <stp/>
        <stp>##V3_BDPV12</stp>
        <stp>1010Z KY Equity</stp>
        <stp>RTG_MOODY_LONG_TERM</stp>
        <stp>[mapTables.xlsx]CntryRatings!R87C4</stp>
        <stp>Fill = NR</stp>
        <tr r="D87" s="16"/>
      </tp>
      <tp t="s">
        <v>NR</v>
        <stp/>
        <stp>##V3_BDPV12</stp>
        <stp>1001Z KN Equity</stp>
        <stp>RTG_MOODY_LONG_TERM</stp>
        <stp>[mapTables.xlsx]CntryRatings!R82C4</stp>
        <stp>Fill = NR</stp>
        <tr r="D82" s="16"/>
      </tp>
      <tp t="s">
        <v>Aa3</v>
        <stp/>
        <stp>##V3_BDPV12</stp>
        <stp>1040Z CP Equity</stp>
        <stp>RTG_MOODY_LONG_TERM</stp>
        <stp>[mapTables.xlsx]CntryRatings!R43C4</stp>
        <stp>Fill = NR</stp>
        <tr r="D43" s="16"/>
      </tp>
      <tp t="s">
        <v>Ba3</v>
        <stp/>
        <stp>##V3_BDPV12</stp>
        <stp>1000Z FS Equity</stp>
        <stp>RTG_MOODY_LONG_TERM</stp>
        <stp>[mapTables.xlsx]CntryRatings!R53C4</stp>
        <stp>Fill = NR</stp>
        <tr r="D53" s="16"/>
      </tp>
      <tp t="s">
        <v>B3</v>
        <stp/>
        <stp>##V3_BDPV12</stp>
        <stp>1004Z BP Equity</stp>
        <stp>RTG_MOODY_LONG_TERM</stp>
        <stp>[mapTables.xlsx]CntryRatings!R12C4</stp>
        <stp>Fill = NR</stp>
        <tr r="D12" s="16"/>
      </tp>
      <tp t="s">
        <v>A2</v>
        <stp/>
        <stp>##V3_BDPV12</stp>
        <stp>1000Z BG Equity</stp>
        <stp>RTG_MOODY_LONG_TERM</stp>
        <stp>[mapTables.xlsx]CntryRatings!R25C4</stp>
        <stp>Fill = NR</stp>
        <tr r="D25" s="16"/>
      </tp>
      <tp t="s">
        <v>Ba3</v>
        <stp/>
        <stp>##V3_BDPV12</stp>
        <stp>1004Z GA Equity</stp>
        <stp>RTG_MOODY_LONG_TERM</stp>
        <stp>[mapTables.xlsx]CntryRatings!R63C4</stp>
        <stp>Fill = NR</stp>
        <tr r="D63" s="16"/>
      </tp>
      <tp t="s">
        <v>A1</v>
        <stp/>
        <stp>##V3_BDPV12</stp>
        <stp>1000Z ET Equity</stp>
        <stp>RTG_MOODY_LONG_TERM</stp>
        <stp>[mapTables.xlsx]CntryRatings!R48C4</stp>
        <stp>Fill = NR</stp>
        <tr r="D48" s="16"/>
      </tp>
      <tp t="s">
        <v>C</v>
        <stp/>
        <stp>##V3_BDPV12</stp>
        <stp>1007Z LB Equity</stp>
        <stp>RTG_MOODY_LONG_TERM</stp>
        <stp>[mapTables.xlsx]CntryRatings!R89C4</stp>
        <stp>Fill = NR</stp>
        <tr r="D89" s="16"/>
      </tp>
      <tp t="s">
        <v>B2</v>
        <stp/>
        <stp>##V3_BDPV12</stp>
        <stp>1084Z JA Equity</stp>
        <stp>RTG_MOODY_LONG_TERM</stp>
        <stp>[mapTables.xlsx]CntryRatings!R79C4</stp>
        <stp>Fill = NR</stp>
        <tr r="D79" s="16"/>
      </tp>
      <tp t="s">
        <v>Ba2</v>
        <stp/>
        <stp>##V3_BDPV12</stp>
        <stp>1088Z AZ Equity</stp>
        <stp>RTG_MOODY_LONG_TERM</stp>
        <stp>[mapTables.xlsx]CntryRatings!R11C4</stp>
        <stp>Fill = NR</stp>
        <tr r="D11" s="16"/>
      </tp>
      <tp t="s">
        <v>B3</v>
        <stp/>
        <stp>##V3_BDPV12</stp>
        <stp>1084Z GN Equity</stp>
        <stp>RTG_MOODY_LONG_TERM</stp>
        <stp>[mapTables.xlsx]CntryRatings!R61C4</stp>
        <stp>Fill = NR</stp>
        <tr r="D61" s="16"/>
      </tp>
      <tp t="s">
        <v>B2</v>
        <stp/>
        <stp>##V3_BDPV12</stp>
        <stp>1083Z EY Equity</stp>
        <stp>RTG_MOODY_LONG_TERM</stp>
        <stp>[mapTables.xlsx]CntryRatings!R49C4</stp>
        <stp>Fill = NR</stp>
        <tr r="D49" s="16"/>
      </tp>
      <tp t="s">
        <v>NR</v>
        <stp/>
        <stp>##V3_BDPV12</stp>
        <stp>1002Z IE Equity</stp>
        <stp>RTG_MOODY_LONG_TERM</stp>
        <stp>[mapTables.xlsx]CntryRatings!R75C4</stp>
        <stp>Fill = NR</stp>
        <tr r="D75" s="16"/>
      </tp>
      <tp t="s">
        <v>A2</v>
        <stp/>
        <stp>##V3_BDPV12</stp>
        <stp>1092Z LH Equity</stp>
        <stp>RTG_MOODY_LONG_TERM</stp>
        <stp>[mapTables.xlsx]CntryRatings!R93C4</stp>
        <stp>Fill = NR</stp>
        <tr r="D93" s="16"/>
      </tp>
      <tp t="s">
        <v>Ba1</v>
        <stp/>
        <stp>##V3_BDPV12</stp>
        <stp>1096Z MC Equity</stp>
        <stp>RTG_MOODY_LONG_TERM</stp>
        <stp>[mapTables.xlsx]CntryRatings!R97C4</stp>
        <stp>Fill = NR</stp>
        <tr r="D97" s="16"/>
      </tp>
      <tp t="s">
        <v>ROMANIA</v>
        <stp/>
        <stp>##V3_BDPV12</stp>
        <stp>1089Z RO Equity</stp>
        <stp>Name</stp>
        <stp>[mapTables.xlsx]CntryRatings!R130C2</stp>
        <tr r="B130" s="16"/>
      </tp>
      <tp t="s">
        <v>REPUBLIC OF PERU</v>
        <stp/>
        <stp>##V3_BDPV12</stp>
        <stp>1131Z PE Equity</stp>
        <stp>Name</stp>
        <stp>[mapTables.xlsx]CntryRatings!R121C2</stp>
        <tr r="B121" s="16"/>
      </tp>
      <tp t="s">
        <v>REPUBLIC OF VENEZUELA</v>
        <stp/>
        <stp>##V3_BDPV12</stp>
        <stp>1069Z VC Equity</stp>
        <stp>Name</stp>
        <stp>[mapTables.xlsx]CntryRatings!R160C2</stp>
        <tr r="B160" s="16"/>
      </tp>
      <tp t="s">
        <v>SAN MARINO</v>
        <stp/>
        <stp>##V3_BDPV12</stp>
        <stp>1095Z IM Equity</stp>
        <stp>Name</stp>
        <stp>[mapTables.xlsx]CntryRatings!R140C2</stp>
        <tr r="B140" s="16"/>
      </tp>
      <tp t="s">
        <v>A2</v>
        <stp/>
        <stp>##V3_BDPV12</stp>
        <stp>1084Z PW Equity</stp>
        <stp>RTG_MOODY_LONG_TERM</stp>
        <stp>[mapTables.xlsx]CntryRatings!R126C4</stp>
        <stp>Fill = NR</stp>
        <tr r="D126" s="16"/>
      </tp>
      <tp t="s">
        <v>Ba1</v>
        <stp/>
        <stp>##V3_BDPV12</stp>
        <stp>4481Z PN Equity</stp>
        <stp>RTG_MOODY_LONG_TERM</stp>
        <stp>[mapTables.xlsx]CntryRatings!R128C4</stp>
        <stp>Fill = NR</stp>
        <tr r="D128" s="16"/>
      </tp>
      <tp t="s">
        <v>DK</v>
        <stp/>
        <stp>##V3_BDPV12</stp>
        <stp>1271Z DC Equity</stp>
        <stp>COUNTRY_ISO</stp>
        <stp>[mapTables.xlsx]CntryRatings!R45C3</stp>
        <tr r="C45" s="16"/>
      </tp>
      <tp t="s">
        <v>B3</v>
        <stp/>
        <stp>##V3_BDPV12</stp>
        <stp>7179Z US Equity</stp>
        <stp>RTG_MOODY_LONG_TERM</stp>
        <stp>[mapTables.xlsx]CntryRatings!R99C4</stp>
        <stp>Fill = NR</stp>
        <tr r="D99" s="16"/>
      </tp>
      <tp t="s">
        <v>Ba2</v>
        <stp/>
        <stp>##V3_BDPV12</stp>
        <stp>7196Z US Equity</stp>
        <stp>RTG_MOODY_LONG_TERM</stp>
        <stp>[mapTables.xlsx]CntryRatings!R24C4</stp>
        <stp>Fill = NR</stp>
        <tr r="D24" s="16"/>
      </tp>
      <tp t="s">
        <v>Baa3</v>
        <stp/>
        <stp>##V3_BDPV12</stp>
        <stp>1182Z HB Equity</stp>
        <stp>RTG_MOODY_LONG_TERM</stp>
        <stp>[mapTables.xlsx]CntryRatings!R68C4</stp>
        <stp>Fill = NR</stp>
        <tr r="D68" s="16"/>
      </tp>
      <tp t="s">
        <v>Aaa</v>
        <stp/>
        <stp>##V3_BDPV12</stp>
        <stp>1110Z LX Equity</stp>
        <stp>RTG_MOODY_LONG_TERM</stp>
        <stp>[mapTables.xlsx]CntryRatings!R94C4</stp>
        <stp>Fill = NR</stp>
        <tr r="D94" s="16"/>
      </tp>
      <tp t="s">
        <v>Baa2</v>
        <stp/>
        <stp>##V3_BDPV12</stp>
        <stp>1153Z CB Equity</stp>
        <stp>RTG_MOODY_LONG_TERM</stp>
        <stp>[mapTables.xlsx]CntryRatings!R37C4</stp>
        <stp>Fill = NR</stp>
        <tr r="D37" s="16"/>
      </tp>
      <tp t="s">
        <v>A2</v>
        <stp/>
        <stp>##V3_BDPV12</stp>
        <stp>1171Z IR Equity</stp>
        <stp>RTG_MOODY_LONG_TERM</stp>
        <stp>[mapTables.xlsx]CntryRatings!R76C4</stp>
        <stp>Fill = NR</stp>
        <tr r="D76" s="16"/>
      </tp>
      <tp t="s">
        <v>Baa3u</v>
        <stp/>
        <stp>##V3_BDPV12</stp>
        <stp>2103Z IM Equity</stp>
        <stp>RTG_MOODY_LONG_TERM</stp>
        <stp>[mapTables.xlsx]CntryRatings!R77C4</stp>
        <stp>Fill = NR</stp>
        <tr r="D77" s="16"/>
      </tp>
      <tp t="s">
        <v>Baa2</v>
        <stp/>
        <stp>##V3_BDPV12</stp>
        <stp>1133Z IJ Equity</stp>
        <stp>RTG_MOODY_LONG_TERM</stp>
        <stp>[mapTables.xlsx]CntryRatings!R69C4</stp>
        <stp>Fill = NR</stp>
        <tr r="D69" s="16"/>
      </tp>
      <tp t="s">
        <v>Aa3</v>
        <stp/>
        <stp>##V3_BDPV12</stp>
        <stp>6152Z LN Equity</stp>
        <stp>RTG_MOODY_LONG_TERM</stp>
        <stp>[mapTables.xlsx]CntryRatings!R57C4</stp>
        <stp>Fill = NR</stp>
        <tr r="D57" s="16"/>
      </tp>
      <tp t="s">
        <v>REPUBLIC OF NICARAGUA</v>
        <stp/>
        <stp>##V3_BDPV12</stp>
        <stp>4487Z US Equity</stp>
        <stp>Name</stp>
        <stp>[mapTables.xlsx]CntryRatings!R115C2</stp>
        <tr r="B115" s="16"/>
      </tp>
      <tp t="s">
        <v>REPUBLIC OF MALTA</v>
        <stp/>
        <stp>##V3_BDPV12</stp>
        <stp>5753Z US Equity</stp>
        <stp>Name</stp>
        <stp>[mapTables.xlsx]CntryRatings!R106C2</stp>
        <tr r="B106" s="16"/>
      </tp>
      <tp t="s">
        <v>BBB-</v>
        <stp/>
        <stp>##V3_BDPV12</stp>
        <stp>56820Z KZ Equity</stp>
        <stp>RTG_SP_LT_LC_ISSUER_CREDIT</stp>
        <stp>[mapTables.xlsx]CntryRatings!R88C5</stp>
        <stp>Fill = NR</stp>
        <tr r="E88" s="16"/>
      </tp>
      <tp t="s">
        <v>FEDERATION OF MALAYSIA</v>
        <stp/>
        <stp>##V3_BDPV12</stp>
        <stp>1124Z MK Equity</stp>
        <stp>Name</stp>
        <stp>[mapTables.xlsx]CntryRatings!R110C2</stp>
        <tr r="B110" s="16"/>
      </tp>
      <tp t="s">
        <v>REPUBLIC OF MOZAMBIQUE</v>
        <stp/>
        <stp>##V3_BDPV12</stp>
        <stp>1001Z MZ Equity</stp>
        <stp>Name</stp>
        <stp>[mapTables.xlsx]CntryRatings!R111C2</stp>
        <tr r="B111" s="16"/>
      </tp>
      <tp t="s">
        <v>BZ</v>
        <stp/>
        <stp>##V3_BDPV12</stp>
        <stp>1001Z ZB Equity</stp>
        <stp>COUNTRY_ISO</stp>
        <stp>[mapTables.xlsx]CntryRatings!R27C3</stp>
        <tr r="C27" s="16"/>
      </tp>
      <tp t="s">
        <v>Aaa</v>
        <stp/>
        <stp>##V3_BDPV12</stp>
        <stp>1271Z DC Equity</stp>
        <stp>RTG_MOODY_LONG_TERM</stp>
        <stp>[mapTables.xlsx]CntryRatings!R45C4</stp>
        <stp>Fill = NR</stp>
        <tr r="D45" s="16"/>
      </tp>
      <tp t="s">
        <v>A2</v>
        <stp/>
        <stp>##V3_BDPV12</stp>
        <stp>1266Z ID Equity</stp>
        <stp>RTG_MOODY_LONG_TERM</stp>
        <stp>[mapTables.xlsx]CntryRatings!R70C4</stp>
        <stp>Fill = NR</stp>
        <tr r="D70" s="16"/>
      </tp>
      <tp t="s">
        <v>BB</v>
        <stp/>
        <stp>##V3_BDPV12</stp>
        <stp>25822Z GL Equity</stp>
        <stp>RTG_SP_LT_LC_ISSUER_CREDIT</stp>
        <stp>[mapTables.xlsx]CntryRatings!R64C5</stp>
        <stp>Fill = NR</stp>
        <tr r="E64" s="16"/>
      </tp>
      <tp t="s">
        <v>AA-</v>
        <stp/>
        <stp>##V3_BDPV12</stp>
        <stp>45793Z CI Equity</stp>
        <stp>RTG_SP_LT_LC_ISSUER_CREDIT</stp>
        <stp>[mapTables.xlsx]CntryRatings!R34C5</stp>
        <stp>Fill = NR</stp>
        <tr r="E34" s="16"/>
      </tp>
      <tp t="s">
        <v>B-</v>
        <stp/>
        <stp>##V3_BDPV12</stp>
        <stp>15315Z US Equity</stp>
        <stp>RTG_SP_LT_LC_ISSUER_CREDIT</stp>
        <stp>[mapTables.xlsx]CntryRatings!R74C5</stp>
        <stp>Fill = NR</stp>
        <tr r="E74" s="16"/>
      </tp>
      <tp t="s">
        <v>CCC+</v>
        <stp/>
        <stp>##V3_BDPV12</stp>
        <stp>45441Z US Equity</stp>
        <stp>RTG_SP_LT_LC_ISSUER_CREDIT</stp>
        <stp>[mapTables.xlsx]CntryRatings!R29C5</stp>
        <stp>Fill = NR</stp>
        <tr r="E29" s="16"/>
      </tp>
      <tp t="s">
        <v>REPUBLIC OF SINGAPORE</v>
        <stp/>
        <stp>##V3_BDPV12</stp>
        <stp>1545Z SP Equity</stp>
        <stp>Name</stp>
        <stp>[mapTables.xlsx]CntryRatings!R137C2</stp>
        <tr r="B137" s="16"/>
      </tp>
      <tp t="s">
        <v>REPUBLIC OF NAMIBIA</v>
        <stp/>
        <stp>##V3_BDPV12</stp>
        <stp>1082Z NW Equity</stp>
        <stp>Name</stp>
        <stp>[mapTables.xlsx]CntryRatings!R112C2</stp>
        <tr r="B112" s="16"/>
      </tp>
      <tp t="s">
        <v>A3</v>
        <stp/>
        <stp>##V3_BDPV12</stp>
        <stp>1091Z SV Equity</stp>
        <stp>RTG_MOODY_LONG_TERM</stp>
        <stp>[mapTables.xlsx]CntryRatings!R138C4</stp>
        <stp>Fill = NR</stp>
        <tr r="D138" s="16"/>
      </tp>
      <tp t="s">
        <v>Baa3</v>
        <stp/>
        <stp>##V3_BDPV12</stp>
        <stp>1089Z RO Equity</stp>
        <stp>RTG_MOODY_LONG_TERM</stp>
        <stp>[mapTables.xlsx]CntryRatings!R130C4</stp>
        <stp>Fill = NR</stp>
        <tr r="D130" s="16"/>
      </tp>
      <tp t="s">
        <v>NR</v>
        <stp/>
        <stp>##V3_BDPV12</stp>
        <stp>9347Z US Equity</stp>
        <stp>RTG_MOODY_LONG_TERM</stp>
        <stp>[mapTables.xlsx]CntryRatings!R33C4</stp>
        <stp>Fill = NR</stp>
        <tr r="D33" s="16"/>
      </tp>
      <tp t="s">
        <v>JE</v>
        <stp/>
        <stp>##V3_BDPV12</stp>
        <stp>1633Z LN Equity</stp>
        <stp>COUNTRY_ISO</stp>
        <stp>[mapTables.xlsx]CntryRatings!R78C3</stp>
        <tr r="C78" s="16"/>
      </tp>
      <tp t="s">
        <v>BY</v>
        <stp/>
        <stp>##V3_BDPV12</stp>
        <stp>1001Z RB Equity</stp>
        <stp>COUNTRY_ISO</stp>
        <stp>[mapTables.xlsx]CntryRatings!R26C3</stp>
        <tr r="C26" s="16"/>
      </tp>
      <tp t="s">
        <v>NR</v>
        <stp/>
        <stp>##V3_BDPV12</stp>
        <stp>9375Z US Equity</stp>
        <stp>RTG_MOODY_LONG_TERM</stp>
        <stp>[mapTables.xlsx]CntryRatings!R98C4</stp>
        <stp>Fill = NR</stp>
        <tr r="D98" s="16"/>
      </tp>
      <tp t="s">
        <v>Ba2</v>
        <stp/>
        <stp>##V3_BDPV12</stp>
        <stp>1323Z BZ Equity</stp>
        <stp>RTG_MOODY_LONG_TERM</stp>
        <stp>[mapTables.xlsx]CntryRatings!R23C4</stp>
        <stp>Fill = NR</stp>
        <tr r="D23" s="16"/>
      </tp>
      <tp t="s">
        <v>Ba2</v>
        <stp/>
        <stp>##V3_BDPV12</stp>
        <stp>50184Z SJ Equity</stp>
        <stp>RTG_MOODY_LONG_TERM</stp>
        <stp>[mapTables.xlsx]CntryRatings!R162C4</stp>
        <stp>Fill = NR</stp>
        <tr r="D162" s="16"/>
      </tp>
      <tp t="s">
        <v>Aa1</v>
        <stp/>
        <stp>##V3_BDPV12</stp>
        <stp>1306Z FH Equity</stp>
        <stp>RTG_MOODY_LONG_TERM</stp>
        <stp>[mapTables.xlsx]CntryRatings!R52C4</stp>
        <stp>Fill = NR</stp>
        <tr r="D52" s="16"/>
      </tp>
      <tp t="s">
        <v>AUDUSD Crncy Fut  Mar21</v>
        <stp/>
        <stp>##V3_BDPV12</stp>
        <stp>IX179633-0 BUID</stp>
        <stp>CURR_GENERIC_FUTURES_SHORT_NAME</stp>
        <stp>[mapTables.xlsx]CCYfut!R2C3</stp>
        <tr r="C2" s="15"/>
      </tp>
      <tp t="s">
        <v>REPUBLIC OF ZAMBIA</v>
        <stp/>
        <stp>##V3_BDPV12</stp>
        <stp>1083Z ZL Equity</stp>
        <stp>Name</stp>
        <stp>[mapTables.xlsx]CntryRatings!R163C2</stp>
        <tr r="B163" s="16"/>
      </tp>
      <tp t="s">
        <v>KINGDOM OF THE NETHERLANDS</v>
        <stp/>
        <stp>##V3_BDPV12</stp>
        <stp>1533Z NA Equity</stp>
        <stp>Name</stp>
        <stp>[mapTables.xlsx]CntryRatings!R116C2</stp>
        <tr r="B116" s="16"/>
      </tp>
      <tp t="s">
        <v>Caa2</v>
        <stp/>
        <stp>##V3_BDPV12</stp>
        <stp>0441Z US Equity</stp>
        <stp>RTG_MOODY_LONG_TERM</stp>
        <stp>[mapTables.xlsx]CntryRatings!R30C4</stp>
        <stp>Fill = NR</stp>
        <tr r="D30" s="16"/>
      </tp>
      <tp t="s">
        <v>MA</v>
        <stp/>
        <stp>##V3_BDPV12</stp>
        <stp>1096Z MC Equity</stp>
        <stp>COUNTRY_ISO</stp>
        <stp>[mapTables.xlsx]CntryRatings!R97C3</stp>
        <tr r="C97" s="16"/>
      </tp>
      <tp t="s">
        <v>IR</v>
        <stp/>
        <stp>##V3_BDPV12</stp>
        <stp>1002Z IE Equity</stp>
        <stp>COUNTRY_ISO</stp>
        <stp>[mapTables.xlsx]CntryRatings!R75C3</stp>
        <tr r="C75" s="16"/>
      </tp>
      <tp t="s">
        <v>BW</v>
        <stp/>
        <stp>##V3_BDPV12</stp>
        <stp>1000Z BG Equity</stp>
        <stp>COUNTRY_ISO</stp>
        <stp>[mapTables.xlsx]CntryRatings!R25C3</stp>
        <tr r="C25" s="16"/>
      </tp>
      <tp t="s">
        <v>IE</v>
        <stp/>
        <stp>##V3_BDPV12</stp>
        <stp>1266Z ID Equity</stp>
        <stp>COUNTRY_ISO</stp>
        <stp>[mapTables.xlsx]CntryRatings!R70C3</stp>
        <tr r="C70" s="16"/>
      </tp>
      <tp t="s">
        <v>B3</v>
        <stp/>
        <stp>##V3_BDPV12</stp>
        <stp>32596Z US Equity</stp>
        <stp>RTG_MOODY_LONG_TERM</stp>
        <stp>[mapTables.xlsx]CntryRatings!R147C4</stp>
        <stp>Fill = NR</stp>
        <tr r="D147" s="16"/>
      </tp>
      <tp t="s">
        <v>Aaau</v>
        <stp/>
        <stp>##V3_BDPV12</stp>
        <stp>3413Z GR Equity</stp>
        <stp>RTG_MOODY_LONG_TERM</stp>
        <stp>[mapTables.xlsx]CntryRatings!R44C4</stp>
        <stp>Fill = NR</stp>
        <tr r="D44" s="16"/>
      </tp>
      <tp t="s">
        <v>BB-</v>
        <stp/>
        <stp>##V3_BDPV12</stp>
        <stp>43886Z BD Equity</stp>
        <stp>RTG_SP_LT_LC_ISSUER_CREDIT</stp>
        <stp>[mapTables.xlsx]CntryRatings!R14C5</stp>
        <stp>Fill = NR</stp>
        <tr r="E14" s="16"/>
      </tp>
      <tp t="s">
        <v>UKRAINE</v>
        <stp/>
        <stp>##V3_BDPV12</stp>
        <stp>1089Z UZ Equity</stp>
        <stp>Name</stp>
        <stp>[mapTables.xlsx]CntryRatings!R154C2</stp>
        <tr r="B154" s="16"/>
      </tp>
      <tp t="s">
        <v>ISLAMIC REPUBLIC OF PAKISTAN</v>
        <stp/>
        <stp>##V3_BDPV12</stp>
        <stp>1106Z PA Equity</stp>
        <stp>Name</stp>
        <stp>[mapTables.xlsx]CntryRatings!R125C2</stp>
        <tr r="B125" s="16"/>
      </tp>
      <tp t="s">
        <v>BO</v>
        <stp/>
        <stp>##V3_BDPV12</stp>
        <stp>1003Z VB Equity</stp>
        <stp>COUNTRY_ISO</stp>
        <stp>[mapTables.xlsx]CntryRatings!R22C3</stp>
        <tr r="C22" s="16"/>
      </tp>
      <tp t="s">
        <v>Caa1</v>
        <stp/>
        <stp>##V3_BDPV12</stp>
        <stp>32684Z US Equity</stp>
        <stp>RTG_MOODY_LONG_TERM</stp>
        <stp>[mapTables.xlsx]CntryRatings!R102C4</stp>
        <stp>Fill = NR</stp>
        <tr r="D102" s="16"/>
      </tp>
      <tp t="s">
        <v>NR</v>
        <stp/>
        <stp>##V3_BDPV12</stp>
        <stp>32683Z US Equity</stp>
        <stp>RTG_MOODY_LONG_TERM</stp>
        <stp>[mapTables.xlsx]CntryRatings!R145C4</stp>
        <stp>Fill = NR</stp>
        <tr r="D145" s="16"/>
      </tp>
      <tp t="s">
        <v>Ba3</v>
        <stp/>
        <stp>##V3_BDPV12</stp>
        <stp>26376Z ZS Equity</stp>
        <stp>RTG_MOODY_LONG_TERM</stp>
        <stp>[mapTables.xlsx]CntryRatings!R141C4</stp>
        <stp>Fill = NR</stp>
        <tr r="D141" s="16"/>
      </tp>
      <tp t="s">
        <v>Baa3</v>
        <stp/>
        <stp>##V3_BDPV12</stp>
        <stp>1504Z IN Equity</stp>
        <stp>RTG_MOODY_LONG_TERM</stp>
        <stp>[mapTables.xlsx]CntryRatings!R73C4</stp>
        <stp>Fill = NR</stp>
        <tr r="D73" s="16"/>
      </tp>
      <tp t="s">
        <v>EURO/JPY FUTURE   Mar21</v>
        <stp/>
        <stp>##V3_BDPV12</stp>
        <stp>IX245989-0 BUID</stp>
        <stp>CURR_GENERIC_FUTURES_SHORT_NAME</stp>
        <stp>[mapTables.xlsx]CCYfut!R8C3</stp>
        <tr r="C8" s="15"/>
      </tp>
      <tp t="s">
        <v>NR</v>
        <stp/>
        <stp>##V3_BDPV12</stp>
        <stp>32597Z US Equity</stp>
        <stp>RTG_SP_LT_LC_ISSUER_CREDIT</stp>
        <stp>[mapTables.xlsx]CntryRatings!R92C5</stp>
        <stp>Fill = NR</stp>
        <tr r="E92" s="16"/>
      </tp>
      <tp t="s">
        <v>NR</v>
        <stp/>
        <stp>##V3_BDPV12</stp>
        <stp>32578Z US Equity</stp>
        <stp>RTG_SP_LT_LC_ISSUER_CREDIT</stp>
        <stp>[mapTables.xlsx]CntryRatings!R84C5</stp>
        <stp>Fill = NR</stp>
        <tr r="E84" s="16"/>
      </tp>
      <tp t="s">
        <v>NR</v>
        <stp/>
        <stp>##V3_BDPV12</stp>
        <stp>32595Z US Equity</stp>
        <stp>RTG_SP_LT_LC_ISSUER_CREDIT</stp>
        <stp>[mapTables.xlsx]CntryRatings!R83C5</stp>
        <stp>Fill = NR</stp>
        <tr r="E83" s="16"/>
      </tp>
      <tp t="s">
        <v>B-</v>
        <stp/>
        <stp>##V3_BDPV12</stp>
        <stp>32675Z DE Equity</stp>
        <stp>RTG_SP_LT_LC_ISSUER_CREDIT</stp>
        <stp>[mapTables.xlsx]CntryRatings!R35C5</stp>
        <stp>Fill = NR</stp>
        <tr r="E35" s="16"/>
      </tp>
      <tp t="s">
        <v>UNITED STATES OF AMERICA</v>
        <stp/>
        <stp>##V3_BDPV12</stp>
        <stp>3352Z US Equity</stp>
        <stp>Name</stp>
        <stp>[mapTables.xlsx]CntryRatings!R156C2</stp>
        <tr r="B156" s="16"/>
      </tp>
      <tp t="s">
        <v>B+</v>
        <stp/>
        <stp>##V3_BDPV12</stp>
        <stp>32682Z US Equity</stp>
        <stp>RTG_SP_LT_LC_ISSUER_CREDIT</stp>
        <stp>[mapTables.xlsx]CntryRatings!R19C5</stp>
        <stp>Fill = NR</stp>
        <tr r="E19" s="16"/>
      </tp>
      <tp t="s">
        <v>B</v>
        <stp/>
        <stp>##V3_BDPV12</stp>
        <stp>32687Z US Equity</stp>
        <stp>RTG_SP_LT_LC_ISSUER_CREDIT</stp>
        <stp>[mapTables.xlsx]CntryRatings!R16C5</stp>
        <stp>Fill = NR</stp>
        <tr r="E16" s="16"/>
      </tp>
      <tp t="s">
        <v>NR</v>
        <stp/>
        <stp>##V3_BDPV12</stp>
        <stp>32271Z US Equity</stp>
        <stp>RTG_SP_LT_LC_ISSUER_CREDIT</stp>
        <stp>[mapTables.xlsx]CntryRatings!R21C5</stp>
        <stp>Fill = NR</stp>
        <tr r="E21" s="16"/>
      </tp>
      <tp t="s">
        <v>MACAU</v>
        <stp/>
        <stp>##V3_BDPV12</stp>
        <stp>9136Z US Equity</stp>
        <stp>Name</stp>
        <stp>[mapTables.xlsx]CntryRatings!R104C2</stp>
        <tr r="B104" s="16"/>
      </tp>
      <tp t="s">
        <v>NR</v>
        <stp/>
        <stp>##V3_BDPV12</stp>
        <stp>82485Z US Equity</stp>
        <stp>RTG_SP_LT_LC_ISSUER_CREDIT</stp>
        <stp>[mapTables.xlsx]CntryRatings!R58C5</stp>
        <stp>Fill = NR</stp>
        <tr r="E58" s="16"/>
      </tp>
      <tp t="s">
        <v>B-</v>
        <stp/>
        <stp>##V3_BDPV12</stp>
        <stp>32689Z US Equity</stp>
        <stp>RTG_SP_LT_LC_ISSUER_CREDIT</stp>
        <stp>[mapTables.xlsx]CntryRatings!R40C5</stp>
        <stp>Fill = NR</stp>
        <tr r="E40" s="16"/>
      </tp>
      <tp t="s">
        <v>B- *-</v>
        <stp/>
        <stp>##V3_BDPV12</stp>
        <stp>32679Z US Equity</stp>
        <stp>RTG_SP_LT_LC_ISSUER_CREDIT</stp>
        <stp>[mapTables.xlsx]CntryRatings!R51C5</stp>
        <stp>Fill = NR</stp>
        <tr r="E51" s="16"/>
      </tp>
      <tp t="s">
        <v>REPUBLIC OF UGANDA</v>
        <stp/>
        <stp>##V3_BDPV12</stp>
        <stp>1004Z UG Equity</stp>
        <stp>Name</stp>
        <stp>[mapTables.xlsx]CntryRatings!R155C2</stp>
        <tr r="B155" s="16"/>
      </tp>
      <tp t="s">
        <v>FEDERAL REPUBLIC OF NIGERIA</v>
        <stp/>
        <stp>##V3_BDPV12</stp>
        <stp>1119Z NL Equity</stp>
        <stp>Name</stp>
        <stp>[mapTables.xlsx]CntryRatings!R114C2</stp>
        <tr r="B114" s="16"/>
      </tp>
      <tp t="s">
        <v>KINGDOM OF NORWAY</v>
        <stp/>
        <stp>##V3_BDPV12</stp>
        <stp>1233Z NO Equity</stp>
        <stp>Name</stp>
        <stp>[mapTables.xlsx]CntryRatings!R117C2</stp>
        <tr r="B117" s="16"/>
      </tp>
      <tp t="s">
        <v>B3</v>
        <stp/>
        <stp>##V3_BDPV12</stp>
        <stp>4487Z US Equity</stp>
        <stp>RTG_MOODY_LONG_TERM</stp>
        <stp>[mapTables.xlsx]CntryRatings!R115C4</stp>
        <stp>Fill = NR</stp>
        <tr r="D115" s="16"/>
      </tp>
      <tp t="s">
        <v>B3</v>
        <stp/>
        <stp>##V3_BDPV12</stp>
        <stp>1089Z UZ Equity</stp>
        <stp>RTG_MOODY_LONG_TERM</stp>
        <stp>[mapTables.xlsx]CntryRatings!R154C4</stp>
        <stp>Fill = NR</stp>
        <tr r="D154" s="16"/>
      </tp>
      <tp t="s">
        <v>GA</v>
        <stp/>
        <stp>##V3_BDPV12</stp>
        <stp>1001Z ZG Equity</stp>
        <stp>COUNTRY_ISO</stp>
        <stp>[mapTables.xlsx]CntryRatings!R56C3</stp>
        <tr r="C56" s="16"/>
      </tp>
      <tp t="s">
        <v>ID</v>
        <stp/>
        <stp>##V3_BDPV12</stp>
        <stp>1133Z IJ Equity</stp>
        <stp>COUNTRY_ISO</stp>
        <stp>[mapTables.xlsx]CntryRatings!R69C3</stp>
        <tr r="C69" s="16"/>
      </tp>
      <tp t="s">
        <v>Caa2</v>
        <stp/>
        <stp>##V3_BDPV12</stp>
        <stp>3689Z US Equity</stp>
        <stp>RTG_MOODY_LONG_TERM</stp>
        <stp>[mapTables.xlsx]CntryRatings!R39C4</stp>
        <stp>Fill = NR</stp>
        <tr r="D39" s="16"/>
      </tp>
      <tp t="s">
        <v>NR</v>
        <stp/>
        <stp>##V3_BDPV12</stp>
        <stp>1633Z LN Equity</stp>
        <stp>RTG_MOODY_LONG_TERM</stp>
        <stp>[mapTables.xlsx]CntryRatings!R78C4</stp>
        <stp>Fill = NR</stp>
        <tr r="D78" s="16"/>
      </tp>
      <tp t="s">
        <v>Aa3</v>
        <stp/>
        <stp>##V3_BDPV12</stp>
        <stp>1636Z LN Equity</stp>
        <stp>RTG_MOODY_LONG_TERM</stp>
        <stp>[mapTables.xlsx]CntryRatings!R72C4</stp>
        <stp>Fill = NR</stp>
        <tr r="D72" s="16"/>
      </tp>
      <tp t="s">
        <v>NR</v>
        <stp/>
        <stp>##V3_BDPV12</stp>
        <stp>1635Z LN Equity</stp>
        <stp>RTG_MOODY_LONG_TERM</stp>
        <stp>[mapTables.xlsx]CntryRatings!R62C4</stp>
        <stp>Fill = NR</stp>
        <tr r="D62" s="16"/>
      </tp>
      <tp t="s">
        <v>REPUBLIC OF POLAND</v>
        <stp/>
        <stp>##V3_BDPV12</stp>
        <stp>1084Z PW Equity</stp>
        <stp>Name</stp>
        <stp>[mapTables.xlsx]CntryRatings!R126C2</stp>
        <tr r="B126" s="16"/>
      </tp>
      <tp t="s">
        <v>RUSSIAN FEDERATION</v>
        <stp/>
        <stp>##V3_BDPV12</stp>
        <stp>4458Z RU Equity</stp>
        <stp>Name</stp>
        <stp>[mapTables.xlsx]CntryRatings!R132C2</stp>
        <tr r="B132" s="16"/>
      </tp>
      <tp t="s">
        <v>PORTUGAL REPUBLIC</v>
        <stp/>
        <stp>##V3_BDPV12</stp>
        <stp>1174Z PL Equity</stp>
        <stp>Name</stp>
        <stp>[mapTables.xlsx]CntryRatings!R127C2</stp>
        <tr r="B127" s="16"/>
      </tp>
      <tp t="s">
        <v>JPN YEN CURR FUT  Mar21</v>
        <stp/>
        <stp>##V3_BDPV12</stp>
        <stp>IX176005-0 BUID</stp>
        <stp>CURR_GENERIC_FUTURES_SHORT_NAME</stp>
        <stp>[mapTables.xlsx]CCYfut!R9C3</stp>
        <tr r="C9" s="15"/>
      </tp>
      <tp t="s">
        <v>AAA</v>
        <stp/>
        <stp>##V3_BDPV12</stp>
        <stp>80710Z CN Equity</stp>
        <stp>RTG_SP_LT_LC_ISSUER_CREDIT</stp>
        <stp>[mapTables.xlsx]CntryRatings!R28C5</stp>
        <stp>Fill = NR</stp>
        <tr r="E28" s="16"/>
      </tp>
      <tp t="s">
        <v>KINGDOM OF THAILAND</v>
        <stp/>
        <stp>##V3_BDPV12</stp>
        <stp>1179Z TB Equity</stp>
        <stp>Name</stp>
        <stp>[mapTables.xlsx]CntryRatings!R146C2</stp>
        <tr r="B146" s="16"/>
      </tp>
      <tp t="s">
        <v>INDEP ST OF PAPUA NEW GUINEA</v>
        <stp/>
        <stp>##V3_BDPV12</stp>
        <stp>1412Z PB Equity</stp>
        <stp>Name</stp>
        <stp>[mapTables.xlsx]CntryRatings!R123C2</stp>
        <tr r="B123" s="16"/>
      </tp>
      <tp t="s">
        <v>BBB-</v>
        <stp/>
        <stp>##V3_BDPV12</stp>
        <stp>40425Z CZ Equity</stp>
        <stp>RTG_SP_LT_LC_ISSUER_CREDIT</stp>
        <stp>[mapTables.xlsx]CntryRatings!R67C5</stp>
        <stp>Fill = NR</stp>
        <tr r="E67" s="16"/>
      </tp>
      <tp t="s">
        <v>KINGDOM OF SWEDEN</v>
        <stp/>
        <stp>##V3_BDPV12</stp>
        <stp>1179Z SS Equity</stp>
        <stp>Name</stp>
        <stp>[mapTables.xlsx]CntryRatings!R136C2</stp>
        <tr r="B136" s="16"/>
      </tp>
      <tp t="s">
        <v>SR</v>
        <stp/>
        <stp>##V3_BDPV12</stp>
        <stp>17024Z US Equity</stp>
        <stp>COUNTRY_ISO</stp>
        <stp>[mapTables.xlsx]CntryRatings!R142C3</stp>
        <tr r="C142" s="16"/>
      </tp>
      <tp t="s">
        <v>TJ</v>
        <stp/>
        <stp>##V3_BDPV12</stp>
        <stp>32596Z US Equity</stp>
        <stp>COUNTRY_ISO</stp>
        <stp>[mapTables.xlsx]CntryRatings!R147C3</stp>
        <tr r="C147" s="16"/>
      </tp>
      <tp t="s">
        <v>GG</v>
        <stp/>
        <stp>##V3_BDPV12</stp>
        <stp>1336947D GU Equity</stp>
        <stp>COUNTRY_ISO</stp>
        <stp>[mapTables.xlsx]CntryRatings!R60C3</stp>
        <tr r="C60" s="16"/>
      </tp>
      <tp t="s">
        <v>NR</v>
        <stp/>
        <stp>##V3_BDPV12</stp>
        <stp>0542193D MX Equity</stp>
        <stp>RTG_SP_LT_LC_ISSUER_CREDIT</stp>
        <stp>[mapTables.xlsx]CntryRatings!R108C5</stp>
        <stp>Fill = NR</stp>
        <tr r="E108" s="16"/>
      </tp>
      <tp t="s">
        <v>MN</v>
        <stp/>
        <stp>##V3_BDPV12</stp>
        <stp>17211Z MO Equity</stp>
        <stp>COUNTRY_ISO</stp>
        <stp>[mapTables.xlsx]CntryRatings!R103C3</stp>
        <tr r="C103" s="16"/>
      </tp>
      <tp t="s">
        <v>REPUBLIC OF KAZAKHSTAN</v>
        <stp/>
        <stp>##V3_BDPV12</stp>
        <stp>56820Z KZ Equity</stp>
        <stp>Name</stp>
        <stp>[mapTables.xlsx]CntryRatings!R88C2</stp>
        <tr r="B88" s="16"/>
      </tp>
      <tp t="s">
        <v>SN</v>
        <stp/>
        <stp>##V3_BDPV12</stp>
        <stp>26376Z ZS Equity</stp>
        <stp>COUNTRY_ISO</stp>
        <stp>[mapTables.xlsx]CntryRatings!R141C3</stp>
        <tr r="C141" s="16"/>
      </tp>
      <tp t="s">
        <v>TG</v>
        <stp/>
        <stp>##V3_BDPV12</stp>
        <stp>32683Z US Equity</stp>
        <stp>COUNTRY_ISO</stp>
        <stp>[mapTables.xlsx]CntryRatings!R145C3</stp>
        <tr r="C145" s="16"/>
      </tp>
      <tp t="s">
        <v>SC</v>
        <stp/>
        <stp>##V3_BDPV12</stp>
        <stp>32671Z US Equity</stp>
        <stp>COUNTRY_ISO</stp>
        <stp>[mapTables.xlsx]CntryRatings!R135C3</stp>
        <tr r="C135" s="16"/>
      </tp>
      <tp t="s">
        <v>Aa2</v>
        <stp/>
        <stp>##V3_BDPV12</stp>
        <stp>1022337Z UH Equity</stp>
        <stp>RTG_MOODY_LONG_TERM</stp>
        <stp>[mapTables.xlsx]CntryRatings!R3C4</stp>
        <stp>Fill = NR</stp>
        <tr r="D3" s="16"/>
      </tp>
      <tp t="s">
        <v>JP</v>
        <stp/>
        <stp>##V3_BDPV12</stp>
        <stp>1319293D JP Equity</stp>
        <stp>COUNTRY_ISO</stp>
        <stp>[mapTables.xlsx]CntryRatings!R81C3</stp>
        <tr r="C81" s="16"/>
      </tp>
      <tp t="s">
        <v>IL</v>
        <stp/>
        <stp>##V3_BDPV12</stp>
        <stp>3343943Z IT Equity</stp>
        <stp>COUNTRY_ISO</stp>
        <stp>[mapTables.xlsx]CntryRatings!R71C3</stp>
        <tr r="C71" s="16"/>
      </tp>
      <tp t="s">
        <v>NR</v>
        <stp/>
        <stp>##V3_BDPV12</stp>
        <stp>3890152Z US Equity</stp>
        <stp>RTG_SP_LT_LC_ISSUER_CREDIT</stp>
        <stp>[mapTables.xlsx]CntryRatings!R159C5</stp>
        <stp>Fill = NR</stp>
        <tr r="E159" s="16"/>
      </tp>
      <tp t="s">
        <v>DEMOCRATIC REPUBLIC OF CONGO</v>
        <stp/>
        <stp>##V3_BDPV12</stp>
        <stp>45441Z US Equity</stp>
        <stp>Name</stp>
        <stp>[mapTables.xlsx]CntryRatings!R29C2</stp>
        <tr r="B29" s="16"/>
      </tp>
      <tp t="s">
        <v>BB-</v>
        <stp/>
        <stp>##V3_BDPV12</stp>
        <stp>0702260D MS Equity</stp>
        <stp>RTG_SP_LT_LC_ISSUER_CREDIT</stp>
        <stp>[mapTables.xlsx]CntryRatings!R101C5</stp>
        <stp>Fill = NR</stp>
        <tr r="E101" s="16"/>
      </tp>
      <tp t="s">
        <v>RW</v>
        <stp/>
        <stp>##V3_BDPV12</stp>
        <stp>32674Z RW Equity</stp>
        <stp>COUNTRY_ISO</stp>
        <stp>[mapTables.xlsx]CntryRatings!R133C3</stp>
        <tr r="C133" s="16"/>
      </tp>
      <tp t="s">
        <v>NE</v>
        <stp/>
        <stp>##V3_BDPV12</stp>
        <stp>32715Z US Equity</stp>
        <stp>COUNTRY_ISO</stp>
        <stp>[mapTables.xlsx]CntryRatings!R113C3</stp>
        <tr r="C113" s="16"/>
      </tp>
      <tp t="s">
        <v>LV</v>
        <stp/>
        <stp>##V3_BDPV12</stp>
        <stp>3344606Z LR Equity</stp>
        <stp>COUNTRY_ISO</stp>
        <stp>[mapTables.xlsx]CntryRatings!R95C3</stp>
        <tr r="C95" s="16"/>
      </tp>
      <tp t="s">
        <v>BBB</v>
        <stp/>
        <stp>##V3_BDPV12</stp>
        <stp>3344634Z PP Equity</stp>
        <stp>RTG_SP_LT_LC_ISSUER_CREDIT</stp>
        <stp>[mapTables.xlsx]CntryRatings!R120C5</stp>
        <stp>Fill = NR</stp>
        <tr r="E120" s="16"/>
      </tp>
      <tp t="s">
        <v>AA-</v>
        <stp/>
        <stp>##V3_BDPV12</stp>
        <stp>3344650Z QD Equity</stp>
        <stp>RTG_SP_LT_LC_ISSUER_CREDIT</stp>
        <stp>[mapTables.xlsx]CntryRatings!R129C5</stp>
        <stp>Fill = NR</stp>
        <tr r="E129" s="16"/>
      </tp>
      <tp t="s">
        <v>BBB-</v>
        <stp/>
        <stp>##V3_BDPV12</stp>
        <stp>3239646Z TP Equity</stp>
        <stp>RTG_SP_LT_LC_ISSUER_CREDIT</stp>
        <stp>[mapTables.xlsx]CntryRatings!R151C5</stp>
        <stp>Fill = NR</stp>
        <tr r="E151" s="16"/>
      </tp>
      <tp t="s">
        <v>BENIN GOVERNMENT BOND</v>
        <stp/>
        <stp>##V3_BDPV12</stp>
        <stp>32682Z US Equity</stp>
        <stp>Name</stp>
        <stp>[mapTables.xlsx]CntryRatings!R19C2</stp>
        <tr r="B19" s="16"/>
      </tp>
      <tp t="s">
        <v>A-u</v>
        <stp/>
        <stp>##V3_BDPV12</stp>
        <stp>3344642Z AB Equity</stp>
        <stp>RTG_SP_LT_LC_ISSUER_CREDIT</stp>
        <stp>[mapTables.xlsx]CntryRatings!R134C5</stp>
        <stp>Fill = NR</stp>
        <tr r="E134" s="16"/>
      </tp>
      <tp t="s">
        <v>COTE D'IVOIRE</v>
        <stp/>
        <stp>##V3_BDPV12</stp>
        <stp>49815Z IA Equity</stp>
        <stp>Name</stp>
        <stp>[mapTables.xlsx]CntryRatings!R32C2</stp>
        <tr r="B32" s="16"/>
      </tp>
      <tp t="s">
        <v>REPUBLIC OF ALBANIA</v>
        <stp/>
        <stp>##V3_BDPV12</stp>
        <stp>1001Z AL Equity</stp>
        <stp>Name</stp>
        <stp>[mapTables.xlsx]CntryRatings!R4C2</stp>
        <tr r="B4" s="16"/>
      </tp>
      <tp t="s">
        <v>ML</v>
        <stp/>
        <stp>##V3_BDPV12</stp>
        <stp>32684Z US Equity</stp>
        <stp>COUNTRY_ISO</stp>
        <stp>[mapTables.xlsx]CntryRatings!R102C3</stp>
        <tr r="C102" s="16"/>
      </tp>
      <tp t="s">
        <v>GRENADA</v>
        <stp/>
        <stp>##V3_BDPV12</stp>
        <stp>82485Z US Equity</stp>
        <stp>Name</stp>
        <stp>[mapTables.xlsx]CntryRatings!R58C2</stp>
        <tr r="B58" s="16"/>
      </tp>
      <tp t="s">
        <v>ANDORRA</v>
        <stp/>
        <stp>##V3_BDPV12</stp>
        <stp>1095Z SM Equity</stp>
        <stp>Name</stp>
        <stp>[mapTables.xlsx]CntryRatings!R2C2</stp>
        <tr r="B2" s="16"/>
      </tp>
      <tp t="s">
        <v>NR</v>
        <stp/>
        <stp>##V3_BDPV12</stp>
        <stp>32672Z US Equity</stp>
        <stp>RTG_SP_LT_LC_ISSUER_CREDIT</stp>
        <stp>[mapTables.xlsx]CntryRatings!R5C5</stp>
        <stp>Fill = NR</stp>
        <tr r="E5" s="16"/>
      </tp>
      <tp t="s">
        <v>ZA</v>
        <stp/>
        <stp>##V3_BDPV12</stp>
        <stp>50184Z SJ Equity</stp>
        <stp>COUNTRY_ISO</stp>
        <stp>[mapTables.xlsx]CntryRatings!R162C3</stp>
        <tr r="C162" s="16"/>
      </tp>
      <tp t="s">
        <v>GOVERNMENT OF CANADA</v>
        <stp/>
        <stp>##V3_BDPV12</stp>
        <stp>80710Z CN Equity</stp>
        <stp>Name</stp>
        <stp>[mapTables.xlsx]CntryRatings!R28C2</stp>
        <tr r="B28" s="16"/>
      </tp>
      <tp t="s">
        <v>B-</v>
        <stp/>
        <stp>##V3_BDPV12</stp>
        <stp>0365698Z EL Equity</stp>
        <stp>RTG_SP_LT_LC_ISSUER_CREDIT</stp>
        <stp>[mapTables.xlsx]CntryRatings!R143C5</stp>
        <stp>Fill = NR</stp>
        <tr r="E143" s="16"/>
      </tp>
      <tp t="s">
        <v>B+</v>
        <stp/>
        <stp>##V3_BDPV12</stp>
        <stp>3080511Z OM Equity</stp>
        <stp>RTG_SP_LT_LC_ISSUER_CREDIT</stp>
        <stp>[mapTables.xlsx]CntryRatings!R119C5</stp>
        <stp>Fill = NR</stp>
        <tr r="E119" s="16"/>
      </tp>
      <tp t="s">
        <v>REPUBLIC OF CAMEROON</v>
        <stp/>
        <stp>##V3_BDPV12</stp>
        <stp>32675Z DE Equity</stp>
        <stp>Name</stp>
        <stp>[mapTables.xlsx]CntryRatings!R35C2</stp>
        <tr r="B35" s="16"/>
      </tp>
      <tp t="s">
        <v>REPUBLIC OF CROATIA</v>
        <stp/>
        <stp>##V3_BDPV12</stp>
        <stp>40425Z CZ Equity</stp>
        <stp>Name</stp>
        <stp>[mapTables.xlsx]CntryRatings!R67C2</stp>
        <tr r="B67" s="16"/>
      </tp>
      <tp t="s">
        <v>PEOPLE'S REPUBLIC BANGLADESH</v>
        <stp/>
        <stp>##V3_BDPV12</stp>
        <stp>43886Z BD Equity</stp>
        <stp>Name</stp>
        <stp>[mapTables.xlsx]CntryRatings!R14C2</stp>
        <tr r="B14" s="16"/>
      </tp>
      <tp t="s">
        <v>JPY</v>
        <stp/>
        <stp>##V3_BDPV12</stp>
        <stp>JPY Curncy</stp>
        <stp>Currency</stp>
        <stp>[mapTables.xlsx]CCYfut!R8C10</stp>
        <tr r="J8" s="15"/>
      </tp>
      <tp t="s">
        <v>KINGDOM OF CAMBODIA</v>
        <stp/>
        <stp>##V3_BDPV12</stp>
        <stp>32578Z US Equity</stp>
        <stp>Name</stp>
        <stp>[mapTables.xlsx]CntryRatings!R84C2</stp>
        <tr r="B84" s="16"/>
      </tp>
      <tp t="s">
        <v>USD</v>
        <stp/>
        <stp>##V3_BDPV12</stp>
        <stp>USD Curncy</stp>
        <stp>Currency</stp>
        <stp>[mapTables.xlsx]CCYfut!R2C10</stp>
        <tr r="J2" s="15"/>
      </tp>
      <tp t="s">
        <v>USD</v>
        <stp/>
        <stp>##V3_BDPV12</stp>
        <stp>USD Curncy</stp>
        <stp>Currency</stp>
        <stp>[mapTables.xlsx]CCYfut!R3C10</stp>
        <tr r="J3" s="15"/>
      </tp>
      <tp t="s">
        <v>USD</v>
        <stp/>
        <stp>##V3_BDPV12</stp>
        <stp>USD Curncy</stp>
        <stp>Currency</stp>
        <stp>[mapTables.xlsx]CCYfut!R4C10</stp>
        <tr r="J4" s="15"/>
      </tp>
      <tp t="s">
        <v>USD</v>
        <stp/>
        <stp>##V3_BDPV12</stp>
        <stp>USD Curncy</stp>
        <stp>Currency</stp>
        <stp>[mapTables.xlsx]CCYfut!R5C10</stp>
        <tr r="J5" s="15"/>
      </tp>
      <tp t="s">
        <v>USD</v>
        <stp/>
        <stp>##V3_BDPV12</stp>
        <stp>USD Curncy</stp>
        <stp>Currency</stp>
        <stp>[mapTables.xlsx]CCYfut!R9C10</stp>
        <tr r="J9" s="15"/>
      </tp>
      <tp t="s">
        <v>#N/A Invalid Security</v>
        <stp/>
        <stp>##V3_BDPV12</stp>
        <stp xml:space="preserve"> BBGID</stp>
        <stp>CURRENCY</stp>
        <stp>[mapTables.xlsx]Funds!R449C11</stp>
        <tr r="K449" s="2"/>
      </tp>
      <tp t="s">
        <v>NZ</v>
        <stp/>
        <stp>##V3_BDPV12</stp>
        <stp>46443Z NZ Equity</stp>
        <stp>COUNTRY_ISO</stp>
        <stp>[mapTables.xlsx]CntryRatings!R118C3</stp>
        <tr r="C118" s="16"/>
      </tp>
      <tp t="s">
        <v>LY</v>
        <stp/>
        <stp>##V3_BDPV12</stp>
        <stp>3008655Z LY Equity</stp>
        <stp>COUNTRY_ISO</stp>
        <stp>[mapTables.xlsx]CntryRatings!R96C3</stp>
        <tr r="C96" s="16"/>
      </tp>
      <tp t="s">
        <v>BURKINA FASO</v>
        <stp/>
        <stp>##V3_BDPV12</stp>
        <stp>32687Z US Equity</stp>
        <stp>Name</stp>
        <stp>[mapTables.xlsx]CntryRatings!R16C2</stp>
        <tr r="B16" s="16"/>
      </tp>
      <tp t="s">
        <v>BBB+</v>
        <stp/>
        <stp>##V3_BDPV12</stp>
        <stp>4082983Z LN Equity</stp>
        <stp>RTG_SP_LT_LC_ISSUER_CREDIT</stp>
        <stp>[mapTables.xlsx]CntryRatings!R144C5</stp>
        <stp>Fill = NR</stp>
        <tr r="E144" s="16"/>
      </tp>
      <tp t="s">
        <v>FEDERAL DEMOCRATIC REPUBLIC</v>
        <stp/>
        <stp>##V3_BDPV12</stp>
        <stp>32679Z US Equity</stp>
        <stp>Name</stp>
        <stp>[mapTables.xlsx]CntryRatings!R51C2</stp>
        <tr r="B51" s="16"/>
      </tp>
      <tp t="s">
        <v>ISLAMIC SULTANATE OF BRUNEI</v>
        <stp/>
        <stp>##V3_BDPV12</stp>
        <stp>32271Z US Equity</stp>
        <stp>Name</stp>
        <stp>[mapTables.xlsx]CntryRatings!R21C2</stp>
        <tr r="B21" s="16"/>
      </tp>
      <tp t="s">
        <v>CCC+</v>
        <stp/>
        <stp>##V3_BDPV12</stp>
        <stp>32272Z AX Equity</stp>
        <stp>RTG_SP_LT_LC_ISSUER_CREDIT</stp>
        <stp>[mapTables.xlsx]CntryRatings!R6C5</stp>
        <stp>Fill = NR</stp>
        <tr r="E6" s="16"/>
      </tp>
      <tp t="s">
        <v>CY</v>
        <stp/>
        <stp>##V3_BDPV12</stp>
        <stp>3343903Z CY Equity</stp>
        <stp>COUNTRY_ISO</stp>
        <stp>[mapTables.xlsx]CntryRatings!R42C3</stp>
        <tr r="C42" s="16"/>
      </tp>
      <tp t="s">
        <v>REPUBLIC OF CAPE VERDE</v>
        <stp/>
        <stp>##V3_BDPV12</stp>
        <stp>32689Z US Equity</stp>
        <stp>Name</stp>
        <stp>[mapTables.xlsx]CntryRatings!R40C2</stp>
        <tr r="B40" s="16"/>
      </tp>
      <tp t="s">
        <v>CW</v>
        <stp/>
        <stp>##V3_BDPV12</stp>
        <stp>0096033Z NT Equity</stp>
        <stp>COUNTRY_ISO</stp>
        <stp>[mapTables.xlsx]CntryRatings!R41C3</stp>
        <tr r="C41" s="16"/>
      </tp>
      <tp t="s">
        <v>REPUBLIC OF CHILE</v>
        <stp/>
        <stp>##V3_BDPV12</stp>
        <stp>45793Z CI Equity</stp>
        <stp>Name</stp>
        <stp>[mapTables.xlsx]CntryRatings!R34C2</stp>
        <tr r="B34" s="16"/>
      </tp>
      <tp t="s">
        <v>KYRGYZ REPUBLIC</v>
        <stp/>
        <stp>##V3_BDPV12</stp>
        <stp>32595Z US Equity</stp>
        <stp>Name</stp>
        <stp>[mapTables.xlsx]CntryRatings!R83C2</stp>
        <tr r="B83" s="16"/>
      </tp>
      <tp t="s">
        <v>REPUBLIC OF IRAQ</v>
        <stp/>
        <stp>##V3_BDPV12</stp>
        <stp>15315Z US Equity</stp>
        <stp>Name</stp>
        <stp>[mapTables.xlsx]CntryRatings!R74C2</stp>
        <tr r="B74" s="16"/>
      </tp>
      <tp t="s">
        <v>REPUBLIC OF GUATEMALA</v>
        <stp/>
        <stp>##V3_BDPV12</stp>
        <stp>25822Z GL Equity</stp>
        <stp>Name</stp>
        <stp>[mapTables.xlsx]CntryRatings!R64C2</stp>
        <tr r="B64" s="16"/>
      </tp>
      <tp t="s">
        <v>UZ</v>
        <stp/>
        <stp>##V3_BDPV12</stp>
        <stp>32673Z US Equity</stp>
        <stp>COUNTRY_ISO</stp>
        <stp>[mapTables.xlsx]CntryRatings!R158C3</stp>
        <tr r="C158" s="16"/>
      </tp>
      <tp t="s">
        <v>KINGDOM OF LESOTHO</v>
        <stp/>
        <stp>##V3_BDPV12</stp>
        <stp>32597Z US Equity</stp>
        <stp>Name</stp>
        <stp>[mapTables.xlsx]CntryRatings!R92C2</stp>
        <tr r="B92" s="16"/>
      </tp>
      <tp t="s">
        <v>BB</v>
        <stp/>
        <stp>##V3_BDPV12</stp>
        <stp>3343887Z BA Equity</stp>
        <stp>COUNTRY_ISO</stp>
        <stp>[mapTables.xlsx]CntryRatings!R13C3</stp>
        <tr r="C13" s="16"/>
      </tp>
      <tp t="s">
        <v>Aa3</v>
        <stp/>
        <stp>##V3_BDPV12</stp>
        <stp>3343935Z HK Equity</stp>
        <stp>RTG_MOODY_LONG_TERM</stp>
        <stp>[mapTables.xlsx]CntryRatings!R65C4</stp>
        <stp>Fill = NR</stp>
        <tr r="D65" s="16"/>
      </tp>
      <tp t="s">
        <v>A1</v>
        <stp/>
        <stp>##V3_BDPV12</stp>
        <stp>3343943Z IT Equity</stp>
        <stp>RTG_MOODY_LONG_TERM</stp>
        <stp>[mapTables.xlsx]CntryRatings!R71C4</stp>
        <stp>Fill = NR</stp>
        <tr r="D71" s="16"/>
      </tp>
      <tp t="s">
        <v>NL</v>
        <stp/>
        <stp>##V3_BDPV12</stp>
        <stp>1533Z NA Equity</stp>
        <stp>COUNTRY_ISO</stp>
        <stp>[mapTables.xlsx]CntryRatings!R116C3</stp>
        <tr r="C116" s="16"/>
      </tp>
      <tp t="s">
        <v>A1</v>
        <stp/>
        <stp>##V3_BDPV12</stp>
        <stp>3343975Z KK Equity</stp>
        <stp>RTG_MOODY_LONG_TERM</stp>
        <stp>[mapTables.xlsx]CntryRatings!R86C4</stp>
        <stp>Fill = NR</stp>
        <tr r="D86" s="16"/>
      </tp>
      <tp t="s">
        <v>Ba2</v>
        <stp/>
        <stp>##V3_BDPV12</stp>
        <stp>3343903Z CY Equity</stp>
        <stp>RTG_MOODY_LONG_TERM</stp>
        <stp>[mapTables.xlsx]CntryRatings!R42C4</stp>
        <stp>Fill = NR</stp>
        <tr r="D42" s="16"/>
      </tp>
      <tp t="s">
        <v>PL</v>
        <stp/>
        <stp>##V3_BDPV12</stp>
        <stp>1084Z PW Equity</stp>
        <stp>COUNTRY_ISO</stp>
        <stp>[mapTables.xlsx]CntryRatings!R126C3</stp>
        <tr r="C126" s="16"/>
      </tp>
      <tp t="s">
        <v>SE</v>
        <stp/>
        <stp>##V3_BDPV12</stp>
        <stp>1179Z SS Equity</stp>
        <stp>COUNTRY_ISO</stp>
        <stp>[mapTables.xlsx]CntryRatings!R136C3</stp>
        <tr r="C136" s="16"/>
      </tp>
      <tp t="s">
        <v>TH</v>
        <stp/>
        <stp>##V3_BDPV12</stp>
        <stp>1179Z TB Equity</stp>
        <stp>COUNTRY_ISO</stp>
        <stp>[mapTables.xlsx]CntryRatings!R146C3</stp>
        <tr r="C146" s="16"/>
      </tp>
      <tp t="s">
        <v>CHF</v>
        <stp/>
        <stp>##V3_BDPV12</stp>
        <stp>CHF Curncy</stp>
        <stp>Currency</stp>
        <stp>[mapTables.xlsx]CCYfut!R6C10</stp>
        <tr r="J6" s="15"/>
      </tp>
      <tp t="s">
        <v>ST VINCENT &amp; THE GRENADINES</v>
        <stp/>
        <stp>##V3_BDPV12</stp>
        <stp>3890152Z US Equity</stp>
        <stp>Name</stp>
        <stp>[mapTables.xlsx]CntryRatings!R159C2</stp>
        <tr r="B159" s="16"/>
      </tp>
      <tp t="s">
        <v>A2</v>
        <stp/>
        <stp>##V3_BDPV12</stp>
        <stp>3343895Z BH Equity</stp>
        <stp>RTG_MOODY_LONG_TERM</stp>
        <stp>[mapTables.xlsx]CntryRatings!R20C4</stp>
        <stp>Fill = NR</stp>
        <tr r="D20" s="16"/>
      </tp>
      <tp t="s">
        <v>Caa1</v>
        <stp/>
        <stp>##V3_BDPV12</stp>
        <stp>3343887Z BA Equity</stp>
        <stp>RTG_MOODY_LONG_TERM</stp>
        <stp>[mapTables.xlsx]CntryRatings!R13C4</stp>
        <stp>Fill = NR</stp>
        <tr r="D13" s="16"/>
      </tp>
      <tp t="s">
        <v>RU</v>
        <stp/>
        <stp>##V3_BDPV12</stp>
        <stp>4458Z RU Equity</stp>
        <stp>COUNTRY_ISO</stp>
        <stp>[mapTables.xlsx]CntryRatings!R132C3</stp>
        <tr r="C132" s="16"/>
      </tp>
      <tp t="s">
        <v>SG</v>
        <stp/>
        <stp>##V3_BDPV12</stp>
        <stp>1545Z SP Equity</stp>
        <stp>COUNTRY_ISO</stp>
        <stp>[mapTables.xlsx]CntryRatings!R137C3</stp>
        <tr r="C137" s="16"/>
      </tp>
      <tp t="s">
        <v>B2</v>
        <stp/>
        <stp>##V3_BDPV12</stp>
        <stp>3343879Z BI Equity</stp>
        <stp>RTG_MOODY_LONG_TERM</stp>
        <stp>[mapTables.xlsx]CntryRatings!R18C4</stp>
        <stp>Fill = NR</stp>
        <tr r="D18" s="16"/>
      </tp>
      <tp t="s">
        <v>PT</v>
        <stp/>
        <stp>##V3_BDPV12</stp>
        <stp>1174Z PL Equity</stp>
        <stp>COUNTRY_ISO</stp>
        <stp>[mapTables.xlsx]CntryRatings!R127C3</stp>
        <tr r="C127" s="16"/>
      </tp>
      <tp t="s">
        <v>NO</v>
        <stp/>
        <stp>##V3_BDPV12</stp>
        <stp>1233Z NO Equity</stp>
        <stp>COUNTRY_ISO</stp>
        <stp>[mapTables.xlsx]CntryRatings!R117C3</stp>
        <tr r="C117" s="16"/>
      </tp>
      <tp t="s">
        <v>REPUBLIC OF AUSTRIA</v>
        <stp/>
        <stp>##V3_BDPV12</stp>
        <stp>1480Z AV Equity</stp>
        <stp>Name</stp>
        <stp>[mapTables.xlsx]CntryRatings!R8C2</stp>
        <tr r="B8" s="16"/>
      </tp>
      <tp t="s">
        <v>NR</v>
        <stp/>
        <stp>##V3_BDPV12</stp>
        <stp>1336947D GU Equity</stp>
        <stp>RTG_MOODY_LONG_TERM</stp>
        <stp>[mapTables.xlsx]CntryRatings!R60C4</stp>
        <stp>Fill = NR</stp>
        <tr r="D60" s="16"/>
      </tp>
      <tp t="s">
        <v>UA</v>
        <stp/>
        <stp>##V3_BDPV12</stp>
        <stp>1089Z UZ Equity</stp>
        <stp>COUNTRY_ISO</stp>
        <stp>[mapTables.xlsx]CntryRatings!R154C3</stp>
        <tr r="C154" s="16"/>
      </tp>
      <tp t="s">
        <v>NG</v>
        <stp/>
        <stp>##V3_BDPV12</stp>
        <stp>1119Z NL Equity</stp>
        <stp>COUNTRY_ISO</stp>
        <stp>[mapTables.xlsx]CntryRatings!R114C3</stp>
        <tr r="C114" s="16"/>
      </tp>
      <tp t="s">
        <v>US</v>
        <stp/>
        <stp>##V3_BDPV12</stp>
        <stp>3352Z US Equity</stp>
        <stp>COUNTRY_ISO</stp>
        <stp>[mapTables.xlsx]CntryRatings!R156C3</stp>
        <tr r="C156" s="16"/>
      </tp>
      <tp t="s">
        <v>REPUBLIC OF MOLDOVA</v>
        <stp/>
        <stp>##V3_BDPV12</stp>
        <stp>7179Z US Equity</stp>
        <stp>Name</stp>
        <stp>[mapTables.xlsx]CntryRatings!R99C2</stp>
        <tr r="B99" s="16"/>
      </tp>
      <tp t="s">
        <v>TURKS AND CAICOS ISLANDS</v>
        <stp/>
        <stp>##V3_BDPV12</stp>
        <stp>4082983Z LN Equity</stp>
        <stp>Name</stp>
        <stp>[mapTables.xlsx]CntryRatings!R144C2</stp>
        <tr r="B144" s="16"/>
      </tp>
      <tp t="s">
        <v>REPUBLIC OF MALDIVES</v>
        <stp/>
        <stp>##V3_BDPV12</stp>
        <stp>0542193D MX Equity</stp>
        <stp>Name</stp>
        <stp>[mapTables.xlsx]CntryRatings!R108C2</stp>
        <tr r="B108" s="16"/>
      </tp>
      <tp t="s">
        <v>UG</v>
        <stp/>
        <stp>##V3_BDPV12</stp>
        <stp>1004Z UG Equity</stp>
        <stp>COUNTRY_ISO</stp>
        <stp>[mapTables.xlsx]CntryRatings!R155C3</stp>
        <tr r="C155" s="16"/>
      </tp>
      <tp t="s">
        <v>PK</v>
        <stp/>
        <stp>##V3_BDPV12</stp>
        <stp>1106Z PA Equity</stp>
        <stp>COUNTRY_ISO</stp>
        <stp>[mapTables.xlsx]CntryRatings!R125C3</stp>
        <tr r="C125" s="16"/>
      </tp>
      <tp t="s">
        <v>HUNGARY</v>
        <stp/>
        <stp>##V3_BDPV12</stp>
        <stp>1182Z HB Equity</stp>
        <stp>Name</stp>
        <stp>[mapTables.xlsx]CntryRatings!R68C2</stp>
        <tr r="B68" s="16"/>
      </tp>
      <tp t="s">
        <v>REPUBLIC OF ESTONIA</v>
        <stp/>
        <stp>##V3_BDPV12</stp>
        <stp>1000Z ET Equity</stp>
        <stp>Name</stp>
        <stp>[mapTables.xlsx]CntryRatings!R48C2</stp>
        <tr r="B48" s="16"/>
      </tp>
      <tp t="s">
        <v>BAILIWICK OF JERSEY</v>
        <stp/>
        <stp>##V3_BDPV12</stp>
        <stp>1633Z LN Equity</stp>
        <stp>Name</stp>
        <stp>[mapTables.xlsx]CntryRatings!R78C2</stp>
        <tr r="B78" s="16"/>
      </tp>
      <tp t="s">
        <v>MT</v>
        <stp/>
        <stp>##V3_BDPV12</stp>
        <stp>5753Z US Equity</stp>
        <stp>COUNTRY_ISO</stp>
        <stp>[mapTables.xlsx]CntryRatings!R106C3</stp>
        <tr r="C106" s="16"/>
      </tp>
      <tp t="s">
        <v>NA</v>
        <stp/>
        <stp>##V3_BDPV12</stp>
        <stp>1082Z NW Equity</stp>
        <stp>COUNTRY_ISO</stp>
        <stp>[mapTables.xlsx]CntryRatings!R112C3</stp>
        <tr r="C112" s="16"/>
      </tp>
      <tp t="s">
        <v>COMMONWEALTH OF AUSTRALIA</v>
        <stp/>
        <stp>##V3_BDPV12</stp>
        <stp>1525Z AU Equity</stp>
        <stp>Name</stp>
        <stp>[mapTables.xlsx]CntryRatings!R9C2</stp>
        <tr r="B9" s="16"/>
      </tp>
      <tp t="s">
        <v>REPUBLIC OF INDONESIA</v>
        <stp/>
        <stp>##V3_BDPV12</stp>
        <stp>1133Z IJ Equity</stp>
        <stp>Name</stp>
        <stp>[mapTables.xlsx]CntryRatings!R69C2</stp>
        <tr r="B69" s="16"/>
      </tp>
      <tp t="s">
        <v>ARAB REPUBLIC OF EGYPT</v>
        <stp/>
        <stp>##V3_BDPV12</stp>
        <stp>1083Z EY Equity</stp>
        <stp>Name</stp>
        <stp>[mapTables.xlsx]CntryRatings!R49C2</stp>
        <tr r="B49" s="16"/>
      </tp>
      <tp t="s">
        <v>LEBANESE REPUBLIC</v>
        <stp/>
        <stp>##V3_BDPV12</stp>
        <stp>1007Z LB Equity</stp>
        <stp>Name</stp>
        <stp>[mapTables.xlsx]CntryRatings!R89C2</stp>
        <tr r="B89" s="16"/>
      </tp>
      <tp t="s">
        <v>JAMAICA</v>
        <stp/>
        <stp>##V3_BDPV12</stp>
        <stp>1084Z JA Equity</stp>
        <stp>Name</stp>
        <stp>[mapTables.xlsx]CntryRatings!R79C2</stp>
        <tr r="B79" s="16"/>
      </tp>
      <tp t="s">
        <v>SULTANATE OF OMAN</v>
        <stp/>
        <stp>##V3_BDPV12</stp>
        <stp>3080511Z OM Equity</stp>
        <stp>Name</stp>
        <stp>[mapTables.xlsx]CntryRatings!R119C2</stp>
        <tr r="B119" s="16"/>
      </tp>
      <tp t="s">
        <v>PG</v>
        <stp/>
        <stp>##V3_BDPV12</stp>
        <stp>1412Z PB Equity</stp>
        <stp>COUNTRY_ISO</stp>
        <stp>[mapTables.xlsx]CntryRatings!R123C3</stp>
        <tr r="C123" s="16"/>
      </tp>
      <tp t="s">
        <v>ZM</v>
        <stp/>
        <stp>##V3_BDPV12</stp>
        <stp>1083Z ZL Equity</stp>
        <stp>COUNTRY_ISO</stp>
        <stp>[mapTables.xlsx]CntryRatings!R163C3</stp>
        <tr r="C163" s="16"/>
      </tp>
      <tp t="s">
        <v>STATE OF QATAR</v>
        <stp/>
        <stp>##V3_BDPV12</stp>
        <stp>3344650Z QD Equity</stp>
        <stp>Name</stp>
        <stp>[mapTables.xlsx]CntryRatings!R129C2</stp>
        <tr r="B129" s="16"/>
      </tp>
      <tp t="s">
        <v>#N/A Invalid Security</v>
        <stp/>
        <stp>##V3_BDPV12</stp>
        <stp xml:space="preserve"> BBGID</stp>
        <stp>NAME</stp>
        <stp>[mapTables.xlsx]Funds!R449C1</stp>
        <tr r="A449" s="2"/>
      </tp>
      <tp t="s">
        <v>NI</v>
        <stp/>
        <stp>##V3_BDPV12</stp>
        <stp>4487Z US Equity</stp>
        <stp>COUNTRY_ISO</stp>
        <stp>[mapTables.xlsx]CntryRatings!R115C3</stp>
        <tr r="C115" s="16"/>
      </tp>
      <tp t="s">
        <v>RO</v>
        <stp/>
        <stp>##V3_BDPV12</stp>
        <stp>1089Z RO Equity</stp>
        <stp>COUNTRY_ISO</stp>
        <stp>[mapTables.xlsx]CntryRatings!R130C3</stp>
        <tr r="C130" s="16"/>
      </tp>
      <tp t="s">
        <v>VE</v>
        <stp/>
        <stp>##V3_BDPV12</stp>
        <stp>1069Z VC Equity</stp>
        <stp>COUNTRY_ISO</stp>
        <stp>[mapTables.xlsx]CntryRatings!R160C3</stp>
        <tr r="C160" s="16"/>
      </tp>
      <tp t="s">
        <v>SM</v>
        <stp/>
        <stp>##V3_BDPV12</stp>
        <stp>1095Z IM Equity</stp>
        <stp>COUNTRY_ISO</stp>
        <stp>[mapTables.xlsx]CntryRatings!R140C3</stp>
        <tr r="C140" s="16"/>
      </tp>
      <tp t="s">
        <v>MY</v>
        <stp/>
        <stp>##V3_BDPV12</stp>
        <stp>1124Z MK Equity</stp>
        <stp>COUNTRY_ISO</stp>
        <stp>[mapTables.xlsx]CntryRatings!R110C3</stp>
        <tr r="C110" s="16"/>
      </tp>
      <tp t="s">
        <v>TM</v>
        <stp/>
        <stp>##V3_BDPV12</stp>
        <stp>9220Z US Equity</stp>
        <stp>COUNTRY_ISO</stp>
        <stp>[mapTables.xlsx]CntryRatings!R148C3</stp>
        <tr r="C148" s="16"/>
      </tp>
      <tp t="s">
        <v>COOK ISLANDS</v>
        <stp/>
        <stp>##V3_BDPV12</stp>
        <stp>9347Z US Equity</stp>
        <stp>Name</stp>
        <stp>[mapTables.xlsx]CntryRatings!R33C2</stp>
        <tr r="B33" s="16"/>
      </tp>
      <tp t="s">
        <v>REPUBLIC OF CUBA</v>
        <stp/>
        <stp>##V3_BDPV12</stp>
        <stp>3689Z US Equity</stp>
        <stp>Name</stp>
        <stp>[mapTables.xlsx]CntryRatings!R39C2</stp>
        <tr r="B39" s="16"/>
      </tp>
      <tp t="s">
        <v>MZ</v>
        <stp/>
        <stp>##V3_BDPV12</stp>
        <stp>1001Z MZ Equity</stp>
        <stp>COUNTRY_ISO</stp>
        <stp>[mapTables.xlsx]CntryRatings!R111C3</stp>
        <tr r="C111" s="16"/>
      </tp>
      <tp t="s">
        <v>PE</v>
        <stp/>
        <stp>##V3_BDPV12</stp>
        <stp>1131Z PE Equity</stp>
        <stp>COUNTRY_ISO</stp>
        <stp>[mapTables.xlsx]CntryRatings!R121C3</stp>
        <tr r="C121" s="16"/>
      </tp>
      <tp t="s">
        <v>REPUBLIC OF HONDURAS</v>
        <stp/>
        <stp>##V3_BDPV12</stp>
        <stp>3926Z US Equity</stp>
        <stp>Name</stp>
        <stp>[mapTables.xlsx]CntryRatings!R66C2</stp>
        <tr r="B66" s="16"/>
      </tp>
      <tp t="s">
        <v>REPUBLIC OF ITALY</v>
        <stp/>
        <stp>##V3_BDPV12</stp>
        <stp>2103Z IM Equity</stp>
        <stp>Name</stp>
        <stp>[mapTables.xlsx]CntryRatings!R77C2</stp>
        <tr r="B77" s="16"/>
      </tp>
      <tp t="s">
        <v>GRAND DUCHY OF LUXEMBOURG</v>
        <stp/>
        <stp>##V3_BDPV12</stp>
        <stp>1110Z LX Equity</stp>
        <stp>Name</stp>
        <stp>[mapTables.xlsx]CntryRatings!R94C2</stp>
        <tr r="B94" s="16"/>
      </tp>
      <tp t="s">
        <v>BM</v>
        <stp/>
        <stp>##V3_BDPV12</stp>
        <stp>3343895Z BH Equity</stp>
        <stp>COUNTRY_ISO</stp>
        <stp>[mapTables.xlsx]CntryRatings!R20C3</stp>
        <tr r="C20" s="16"/>
      </tp>
      <tp t="s">
        <v>Ba2</v>
        <stp/>
        <stp>##V3_BDPV12</stp>
        <stp>3352121Z GG Equity</stp>
        <stp>RTG_MOODY_LONG_TERM</stp>
        <stp>[mapTables.xlsx]CntryRatings!R59C4</stp>
        <stp>Fill = NR</stp>
        <tr r="D59" s="16"/>
      </tp>
      <tp t="s">
        <v>ARGENTINE REPUBLIC/THE</v>
        <stp/>
        <stp>##V3_BDPV12</stp>
        <stp>1310Z AR Equity</stp>
        <stp>Name</stp>
        <stp>[mapTables.xlsx]CntryRatings!R7C2</stp>
        <tr r="B7" s="16"/>
      </tp>
      <tp t="s">
        <v>KINGDOM OF DENMARK</v>
        <stp/>
        <stp>##V3_BDPV12</stp>
        <stp>1271Z DC Equity</stp>
        <stp>Name</stp>
        <stp>[mapTables.xlsx]CntryRatings!R45C2</stp>
        <tr r="B45" s="16"/>
      </tp>
      <tp t="s">
        <v>ISLAMIC REPUBLIC OF IRAN</v>
        <stp/>
        <stp>##V3_BDPV12</stp>
        <stp>1002Z IE Equity</stp>
        <stp>Name</stp>
        <stp>[mapTables.xlsx]CntryRatings!R75C2</stp>
        <tr r="B75" s="16"/>
      </tp>
      <tp t="s">
        <v>REPUBLIC OF BOTSWANA</v>
        <stp/>
        <stp>##V3_BDPV12</stp>
        <stp>1000Z BG Equity</stp>
        <stp>Name</stp>
        <stp>[mapTables.xlsx]CntryRatings!R25C2</stp>
        <tr r="B25" s="16"/>
      </tp>
      <tp t="s">
        <v>FYR MACEDONIA</v>
        <stp/>
        <stp>##V3_BDPV12</stp>
        <stp>0702260D MS Equity</stp>
        <stp>Name</stp>
        <stp>[mapTables.xlsx]CntryRatings!R101C2</stp>
        <tr r="B101" s="16"/>
      </tp>
      <tp t="s">
        <v>A1</v>
        <stp/>
        <stp>##V3_BDPV12</stp>
        <stp>1319293D JP Equity</stp>
        <stp>RTG_MOODY_LONG_TERM</stp>
        <stp>[mapTables.xlsx]CntryRatings!R81C4</stp>
        <stp>Fill = NR</stp>
        <tr r="D81" s="16"/>
      </tp>
      <tp t="s">
        <v>REPUBLIC OF ICELAND</v>
        <stp/>
        <stp>##V3_BDPV12</stp>
        <stp>1171Z IR Equity</stp>
        <stp>Name</stp>
        <stp>[mapTables.xlsx]CntryRatings!R76C2</stp>
        <tr r="B76" s="16"/>
      </tp>
      <tp t="s">
        <v>GABONESE REPUBLIC</v>
        <stp/>
        <stp>##V3_BDPV12</stp>
        <stp>1001Z ZG Equity</stp>
        <stp>Name</stp>
        <stp>[mapTables.xlsx]CntryRatings!R56C2</stp>
        <tr r="B56" s="16"/>
      </tp>
      <tp t="s">
        <v>PRINCIPALITY LIECHTENSTEIN</v>
        <stp/>
        <stp>##V3_BDPV12</stp>
        <stp>7098Z US Equity</stp>
        <stp>Name</stp>
        <stp>[mapTables.xlsx]CntryRatings!R90C2</stp>
        <tr r="B90" s="16"/>
      </tp>
      <tp t="s">
        <v>REPUBLIC OF BELARUS</v>
        <stp/>
        <stp>##V3_BDPV12</stp>
        <stp>1001Z RB Equity</stp>
        <stp>Name</stp>
        <stp>[mapTables.xlsx]CntryRatings!R26C2</stp>
        <tr r="B26" s="16"/>
      </tp>
      <tp t="s">
        <v>FEDERAL REPUBLIC OF GERMANY</v>
        <stp/>
        <stp>##V3_BDPV12</stp>
        <stp>3413Z GR Equity</stp>
        <stp>Name</stp>
        <stp>[mapTables.xlsx]CntryRatings!R44C2</stp>
        <tr r="B44" s="16"/>
      </tp>
      <tp t="s">
        <v>FO</v>
        <stp/>
        <stp>##V3_BDPV12</stp>
        <stp>3487284Z DC Equity</stp>
        <stp>COUNTRY_ISO</stp>
        <stp>[mapTables.xlsx]CntryRatings!R54C3</stp>
        <tr r="C54" s="16"/>
      </tp>
      <tp t="s">
        <v>NR</v>
        <stp/>
        <stp>##V3_BDPV12</stp>
        <stp>0096033Z NT Equity</stp>
        <stp>RTG_MOODY_LONG_TERM</stp>
        <stp>[mapTables.xlsx]CntryRatings!R41C4</stp>
        <stp>Fill = NR</stp>
        <tr r="D41" s="16"/>
      </tp>
      <tp t="s">
        <v>MO</v>
        <stp/>
        <stp>##V3_BDPV12</stp>
        <stp>9136Z US Equity</stp>
        <stp>COUNTRY_ISO</stp>
        <stp>[mapTables.xlsx]CntryRatings!R104C3</stp>
        <tr r="C104" s="16"/>
      </tp>
      <tp t="s">
        <v>REPUBLIC OF COLOMBIA</v>
        <stp/>
        <stp>##V3_BDPV12</stp>
        <stp>1153Z CB Equity</stp>
        <stp>Name</stp>
        <stp>[mapTables.xlsx]CntryRatings!R37C2</stp>
        <tr r="B37" s="16"/>
      </tp>
      <tp t="s">
        <v>CAYMAN ISLANDS</v>
        <stp/>
        <stp>##V3_BDPV12</stp>
        <stp>1010Z KY Equity</stp>
        <stp>Name</stp>
        <stp>[mapTables.xlsx]CntryRatings!R87C2</stp>
        <tr r="B87" s="16"/>
      </tp>
      <tp t="s">
        <v>KINGDOM OF MOROCCO</v>
        <stp/>
        <stp>##V3_BDPV12</stp>
        <stp>1096Z MC Equity</stp>
        <stp>Name</stp>
        <stp>[mapTables.xlsx]CntryRatings!R97C2</stp>
        <tr r="B97" s="16"/>
      </tp>
      <tp t="s">
        <v>BELIZE</v>
        <stp/>
        <stp>##V3_BDPV12</stp>
        <stp>1001Z ZB Equity</stp>
        <stp>Name</stp>
        <stp>[mapTables.xlsx]CntryRatings!R27C2</stp>
        <tr r="B27" s="16"/>
      </tp>
      <tp t="s">
        <v>KINGDOM OF SAUDI ARABIA</v>
        <stp/>
        <stp>##V3_BDPV12</stp>
        <stp>3344642Z AB Equity</stp>
        <stp>Name</stp>
        <stp>[mapTables.xlsx]CntryRatings!R134C2</stp>
        <tr r="B134" s="16"/>
      </tp>
      <tp t="s">
        <v>GBP</v>
        <stp/>
        <stp>##V3_BDPV12</stp>
        <stp>GBP Curncy</stp>
        <stp>Currency</stp>
        <stp>[mapTables.xlsx]CCYfut!R7C10</stp>
        <tr r="J7" s="15"/>
      </tp>
      <tp t="s">
        <v>GE</v>
        <stp/>
        <stp>##V3_BDPV12</stp>
        <stp>3352121Z GG Equity</stp>
        <stp>COUNTRY_ISO</stp>
        <stp>[mapTables.xlsx]CntryRatings!R59C3</stp>
        <tr r="C59" s="16"/>
      </tp>
      <tp t="s">
        <v>Aa2</v>
        <stp/>
        <stp>##V3_BDPV12</stp>
        <stp>3487284Z DC Equity</stp>
        <stp>RTG_MOODY_LONG_TERM</stp>
        <stp>[mapTables.xlsx]CntryRatings!R54C4</stp>
        <stp>Fill = NR</stp>
        <tr r="D54" s="16"/>
      </tp>
      <tp t="s">
        <v>PY</v>
        <stp/>
        <stp>##V3_BDPV12</stp>
        <stp>4481Z PN Equity</stp>
        <stp>COUNTRY_ISO</stp>
        <stp>[mapTables.xlsx]CntryRatings!R128C3</stp>
        <tr r="C128" s="16"/>
      </tp>
      <tp t="s">
        <v>DOMINICAN REPUBLIC</v>
        <stp/>
        <stp>##V3_BDPV12</stp>
        <stp>7867Z US Equity</stp>
        <stp>Name</stp>
        <stp>[mapTables.xlsx]CntryRatings!R46C2</stp>
        <tr r="B46" s="16"/>
      </tp>
      <tp t="s">
        <v>KINGDOM OF SPAIN</v>
        <stp/>
        <stp>##V3_BDPV12</stp>
        <stp>1841Z SM Equity</stp>
        <stp>Name</stp>
        <stp>[mapTables.xlsx]CntryRatings!R50C2</stp>
        <tr r="B50" s="16"/>
      </tp>
      <tp t="s">
        <v>MONACO</v>
        <stp/>
        <stp>##V3_BDPV12</stp>
        <stp>9375Z US Equity</stp>
        <stp>Name</stp>
        <stp>[mapTables.xlsx]CntryRatings!R98C2</stp>
        <tr r="B98" s="16"/>
      </tp>
      <tp t="s">
        <v>REPUBLIC OF IRELAND</v>
        <stp/>
        <stp>##V3_BDPV12</stp>
        <stp>1266Z ID Equity</stp>
        <stp>Name</stp>
        <stp>[mapTables.xlsx]CntryRatings!R70C2</stp>
        <tr r="B70" s="16"/>
      </tp>
      <tp t="s">
        <v>UNITED KINGDOM</v>
        <stp/>
        <stp>##V3_BDPV12</stp>
        <stp>6152Z LN Equity</stp>
        <stp>Name</stp>
        <stp>[mapTables.xlsx]CntryRatings!R57C2</stp>
        <tr r="B57" s="16"/>
      </tp>
      <tp t="s">
        <v>HASHEMITE KINGDOM OF JORDAN</v>
        <stp/>
        <stp>##V3_BDPV12</stp>
        <stp>1001Z JR Equity</stp>
        <stp>Name</stp>
        <stp>[mapTables.xlsx]CntryRatings!R80C2</stp>
        <tr r="B80" s="16"/>
      </tp>
      <tp t="s">
        <v>AZERBAIJAN REPUBLIC</v>
        <stp/>
        <stp>##V3_BDPV12</stp>
        <stp>1088Z AZ Equity</stp>
        <stp>Name</stp>
        <stp>[mapTables.xlsx]CntryRatings!R11C2</stp>
        <tr r="B11" s="16"/>
      </tp>
      <tp t="s">
        <v>REPUBLIC OF GHANA</v>
        <stp/>
        <stp>##V3_BDPV12</stp>
        <stp>1084Z GN Equity</stp>
        <stp>Name</stp>
        <stp>[mapTables.xlsx]CntryRatings!R61C2</stp>
        <tr r="B61" s="16"/>
      </tp>
      <tp t="s">
        <v>DEMOCRATIC SOCIALIST REPUBLI</v>
        <stp/>
        <stp>##V3_BDPV12</stp>
        <stp>1005Z SL Equity</stp>
        <stp>Name</stp>
        <stp>[mapTables.xlsx]CntryRatings!R91C2</stp>
        <tr r="B91" s="16"/>
      </tp>
      <tp t="s">
        <v>REPUBLIC OF THE CONGO</v>
        <stp/>
        <stp>##V3_BDPV12</stp>
        <stp>0441Z US Equity</stp>
        <stp>Name</stp>
        <stp>[mapTables.xlsx]CntryRatings!R30C2</stp>
        <tr r="B30" s="16"/>
      </tp>
      <tp t="s">
        <v>KW</v>
        <stp/>
        <stp>##V3_BDPV12</stp>
        <stp>3343975Z KK Equity</stp>
        <stp>COUNTRY_ISO</stp>
        <stp>[mapTables.xlsx]CntryRatings!R86C3</stp>
        <tr r="C86" s="16"/>
      </tp>
      <tp t="s">
        <v>BH</v>
        <stp/>
        <stp>##V3_BDPV12</stp>
        <stp>3343879Z BI Equity</stp>
        <stp>COUNTRY_ISO</stp>
        <stp>[mapTables.xlsx]CntryRatings!R18C3</stp>
        <tr r="C18" s="16"/>
      </tp>
      <tp t="s">
        <v>REPUBLIC OF TRINIDAD &amp; TOBAG</v>
        <stp/>
        <stp>##V3_BDPV12</stp>
        <stp>3239646Z TP Equity</stp>
        <stp>Name</stp>
        <stp>[mapTables.xlsx]CntryRatings!R151C2</stp>
        <tr r="B151" s="16"/>
      </tp>
      <tp t="s">
        <v>REPUBLIC OF FINLAND</v>
        <stp/>
        <stp>##V3_BDPV12</stp>
        <stp>1306Z FH Equity</stp>
        <stp>Name</stp>
        <stp>[mapTables.xlsx]CntryRatings!R52C2</stp>
        <tr r="B52" s="16"/>
      </tp>
      <tp t="s">
        <v>COMMONWEALTH OF THE BAHAMAS</v>
        <stp/>
        <stp>##V3_BDPV12</stp>
        <stp>7196Z US Equity</stp>
        <stp>Name</stp>
        <stp>[mapTables.xlsx]CntryRatings!R24C2</stp>
        <tr r="B24" s="16"/>
      </tp>
      <tp t="s">
        <v>REPUBLIC OF KENYA</v>
        <stp/>
        <stp>##V3_BDPV12</stp>
        <stp>1001Z KN Equity</stp>
        <stp>Name</stp>
        <stp>[mapTables.xlsx]CntryRatings!R82C2</stp>
        <tr r="B82" s="16"/>
      </tp>
      <tp t="s">
        <v>REPUBLIC OF BOSNIA &amp; HERZEGO</v>
        <stp/>
        <stp>##V3_BDPV12</stp>
        <stp>1004Z BP Equity</stp>
        <stp>Name</stp>
        <stp>[mapTables.xlsx]CntryRatings!R12C2</stp>
        <tr r="B12" s="16"/>
      </tp>
      <tp t="s">
        <v>PLURINATIONAL STATE OF BOLIV</v>
        <stp/>
        <stp>##V3_BDPV12</stp>
        <stp>1003Z VB Equity</stp>
        <stp>Name</stp>
        <stp>[mapTables.xlsx]CntryRatings!R22C2</stp>
        <tr r="B22" s="16"/>
      </tp>
      <tp t="s">
        <v>GIBRALTAR</v>
        <stp/>
        <stp>##V3_BDPV12</stp>
        <stp>1635Z LN Equity</stp>
        <stp>Name</stp>
        <stp>[mapTables.xlsx]CntryRatings!R62C2</stp>
        <tr r="B62" s="16"/>
      </tp>
      <tp t="s">
        <v>ISLE OF MAN</v>
        <stp/>
        <stp>##V3_BDPV12</stp>
        <stp>1636Z LN Equity</stp>
        <stp>Name</stp>
        <stp>[mapTables.xlsx]CntryRatings!R72C2</stp>
        <tr r="B72" s="16"/>
      </tp>
      <tp t="s">
        <v>HK</v>
        <stp/>
        <stp>##V3_BDPV12</stp>
        <stp>3343935Z HK Equity</stp>
        <stp>COUNTRY_ISO</stp>
        <stp>[mapTables.xlsx]CntryRatings!R65C3</stp>
        <tr r="C65" s="16"/>
      </tp>
      <tp t="s">
        <v>SI</v>
        <stp/>
        <stp>##V3_BDPV12</stp>
        <stp>1091Z SV Equity</stp>
        <stp>COUNTRY_ISO</stp>
        <stp>[mapTables.xlsx]CntryRatings!R138C3</stp>
        <tr r="C138" s="16"/>
      </tp>
      <tp t="s">
        <v>REPUBLIC OF PANAMA</v>
        <stp/>
        <stp>##V3_BDPV12</stp>
        <stp>3344634Z PP Equity</stp>
        <stp>Name</stp>
        <stp>[mapTables.xlsx]CntryRatings!R120C2</stp>
        <tr r="B120" s="16"/>
      </tp>
      <tp t="s">
        <v>REPUBLIC OF BRAZIL</v>
        <stp/>
        <stp>##V3_BDPV12</stp>
        <stp>1323Z BZ Equity</stp>
        <stp>Name</stp>
        <stp>[mapTables.xlsx]CntryRatings!R23C2</stp>
        <tr r="B23" s="16"/>
      </tp>
      <tp t="s">
        <v>HELLENIC REPUBLIC (GREECE)</v>
        <stp/>
        <stp>##V3_BDPV12</stp>
        <stp>1004Z GA Equity</stp>
        <stp>Name</stp>
        <stp>[mapTables.xlsx]CntryRatings!R63C2</stp>
        <tr r="B63" s="16"/>
      </tp>
      <tp t="s">
        <v>CZECH REPUBLIC</v>
        <stp/>
        <stp>##V3_BDPV12</stp>
        <stp>1040Z CP Equity</stp>
        <stp>Name</stp>
        <stp>[mapTables.xlsx]CntryRatings!R43C2</stp>
        <tr r="B43" s="16"/>
      </tp>
      <tp t="s">
        <v>REPUBLIC OF FIJI</v>
        <stp/>
        <stp>##V3_BDPV12</stp>
        <stp>1000Z FS Equity</stp>
        <stp>Name</stp>
        <stp>[mapTables.xlsx]CntryRatings!R53C2</stp>
        <tr r="B53" s="16"/>
      </tp>
      <tp t="s">
        <v>REPUBLIC OF LITHUANIA</v>
        <stp/>
        <stp>##V3_BDPV12</stp>
        <stp>1092Z LH Equity</stp>
        <stp>Name</stp>
        <stp>[mapTables.xlsx]CntryRatings!R93C2</stp>
        <tr r="B93" s="16"/>
      </tp>
      <tp t="s">
        <v>REPUBLIC OF INDIA</v>
        <stp/>
        <stp>##V3_BDPV12</stp>
        <stp>1504Z IN Equity</stp>
        <stp>Name</stp>
        <stp>[mapTables.xlsx]CntryRatings!R73C2</stp>
        <tr r="B73" s="16"/>
      </tp>
      <tp t="s">
        <v>REPUBLIC OF EL SALVADOR</v>
        <stp/>
        <stp>##V3_BDPV12</stp>
        <stp>0365698Z EL Equity</stp>
        <stp>Name</stp>
        <stp>[mapTables.xlsx]CntryRatings!R143C2</stp>
        <tr r="B143" s="16"/>
      </tp>
      <tp t="s">
        <v>MX</v>
        <stp/>
        <stp>##V3_BDPV12</stp>
        <stp>1426Z MM Equity</stp>
        <stp>COUNTRY_ISO</stp>
        <stp>[mapTables.xlsx]CntryRatings!R109C3</stp>
        <tr r="C109" s="16"/>
      </tp>
      <tp t="s">
        <v>A3</v>
        <stp/>
        <stp>##V3_BDPV12</stp>
        <stp>3344606Z LR Equity</stp>
        <stp>RTG_MOODY_LONG_TERM</stp>
        <stp>[mapTables.xlsx]CntryRatings!R95C4</stp>
        <stp>Fill = NR</stp>
        <tr r="D95" s="16"/>
      </tp>
      <tp t="s">
        <v>SK</v>
        <stp/>
        <stp>##V3_BDPV12</stp>
        <stp>1023Z SK Equity</stp>
        <stp>COUNTRY_ISO</stp>
        <stp>[mapTables.xlsx]CntryRatings!R139C3</stp>
        <tr r="C139" s="16"/>
      </tp>
      <tp t="s">
        <v>TN</v>
        <stp/>
        <stp>##V3_BDPV12</stp>
        <stp>1102Z TU Equity</stp>
        <stp>COUNTRY_ISO</stp>
        <stp>[mapTables.xlsx]CntryRatings!R149C3</stp>
        <tr r="C149" s="16"/>
      </tp>
      <tp t="s">
        <v>NR</v>
        <stp/>
        <stp>##V3_BDPV12</stp>
        <stp>3008655Z LY Equity</stp>
        <stp>RTG_MOODY_LONG_TERM</stp>
        <stp>[mapTables.xlsx]CntryRatings!R96C4</stp>
        <stp>Fill = NR</stp>
        <tr r="D96" s="1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eo Castagna" id="{36B68DAD-4188-40DE-A10E-971F54595B04}" userId="S::matteo.castagna@maml.ie::1c795ca7-bb81-4a3a-a9c9-ebf507a349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9" dT="2019-03-21T11:57:22.44" personId="{36B68DAD-4188-40DE-A10E-971F54595B04}" id="{EB2073F8-8BE9-46F3-AA29-7E9FC6313E4B}">
    <text>Not update as it should. Waiting for good holdings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2" bestFit="1" customWidth="1"/>
    <col min="4" max="4" width="14.28515625" bestFit="1" customWidth="1"/>
    <col min="5" max="5" width="15" bestFit="1" customWidth="1"/>
    <col min="6" max="6" width="17.42578125" bestFit="1" customWidth="1"/>
    <col min="7" max="7" width="14.28515625" style="12" customWidth="1"/>
    <col min="8" max="8" width="18.140625" style="12" bestFit="1" customWidth="1"/>
    <col min="9" max="9" width="13.85546875" style="5" bestFit="1" customWidth="1"/>
    <col min="10" max="10" width="16.7109375" bestFit="1" customWidth="1"/>
    <col min="11" max="11" width="18.140625" bestFit="1" customWidth="1"/>
    <col min="12" max="12" width="21.7109375" bestFit="1" customWidth="1"/>
    <col min="13" max="13" width="16.85546875" bestFit="1" customWidth="1"/>
    <col min="14" max="14" width="55.7109375" bestFit="1" customWidth="1"/>
    <col min="15" max="15" width="15.7109375" bestFit="1" customWidth="1"/>
    <col min="16" max="16" width="99.28515625" customWidth="1"/>
    <col min="17" max="17" width="23" bestFit="1" customWidth="1"/>
    <col min="18" max="18" width="21.42578125" bestFit="1" customWidth="1"/>
    <col min="19" max="19" width="16" bestFit="1" customWidth="1"/>
    <col min="20" max="20" width="15.42578125" bestFit="1" customWidth="1"/>
    <col min="21" max="21" width="21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8" t="s">
        <v>6</v>
      </c>
      <c r="H1" s="18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b">
        <v>0</v>
      </c>
      <c r="D2" t="s">
        <v>23</v>
      </c>
      <c r="E2" t="s">
        <v>24</v>
      </c>
      <c r="F2" t="s">
        <v>25</v>
      </c>
      <c r="G2" s="12">
        <v>42430</v>
      </c>
      <c r="I2" s="5">
        <v>6327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tr">
        <f>VLOOKUP(M2,BenchDefs!A:B,2,FALSE)</f>
        <v>100% 3 month Euribor + 4%   - [N/A]</v>
      </c>
      <c r="Q2" t="b">
        <f>VLOOKUP(M2,BenchDefs!A:C,3,FALSE)</f>
        <v>0</v>
      </c>
      <c r="R2" t="b">
        <v>0</v>
      </c>
      <c r="S2" t="s">
        <v>32</v>
      </c>
      <c r="T2" t="b">
        <v>1</v>
      </c>
      <c r="U2" t="s">
        <v>33</v>
      </c>
    </row>
    <row r="3" spans="1:21" x14ac:dyDescent="0.25">
      <c r="A3" t="s">
        <v>34</v>
      </c>
      <c r="B3" t="s">
        <v>22</v>
      </c>
      <c r="C3" t="b">
        <v>0</v>
      </c>
      <c r="D3" t="s">
        <v>35</v>
      </c>
      <c r="E3" t="s">
        <v>36</v>
      </c>
      <c r="F3" t="s">
        <v>37</v>
      </c>
      <c r="G3" s="12">
        <v>41438</v>
      </c>
      <c r="I3" s="5">
        <v>2015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31</v>
      </c>
      <c r="P3" t="str">
        <f>VLOOKUP(M3,BenchDefs!A:B,2,FALSE)</f>
        <v>100% S&amp;P Global Infrastructure Net TR in EUR - [SPGTINNT]</v>
      </c>
      <c r="Q3" t="b">
        <f>VLOOKUP(M3,BenchDefs!A:C,3,FALSE)</f>
        <v>0</v>
      </c>
      <c r="R3" t="b">
        <v>0</v>
      </c>
      <c r="S3" t="s">
        <v>43</v>
      </c>
      <c r="T3" t="b">
        <v>1</v>
      </c>
      <c r="U3" t="s">
        <v>44</v>
      </c>
    </row>
    <row r="4" spans="1:21" x14ac:dyDescent="0.25">
      <c r="A4" t="s">
        <v>34</v>
      </c>
      <c r="B4" t="s">
        <v>22</v>
      </c>
      <c r="C4" t="b">
        <v>0</v>
      </c>
      <c r="D4" t="s">
        <v>45</v>
      </c>
      <c r="E4" t="s">
        <v>46</v>
      </c>
      <c r="F4" t="s">
        <v>47</v>
      </c>
      <c r="G4" s="12">
        <v>36231</v>
      </c>
      <c r="I4" s="5">
        <v>3014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  <c r="O4" t="s">
        <v>31</v>
      </c>
      <c r="P4" t="str">
        <f>VLOOKUP(M4,BenchDefs!A:B,2,FALSE)</f>
        <v>100% MSCI US Net TR in EUR - [NDDUUS]</v>
      </c>
      <c r="Q4" t="b">
        <f>VLOOKUP(M4,BenchDefs!A:C,3,FALSE)</f>
        <v>0</v>
      </c>
      <c r="R4" t="b">
        <v>0</v>
      </c>
      <c r="S4" t="s">
        <v>43</v>
      </c>
      <c r="T4" t="b">
        <v>1</v>
      </c>
      <c r="U4" t="s">
        <v>44</v>
      </c>
    </row>
    <row r="5" spans="1:21" x14ac:dyDescent="0.25">
      <c r="A5" t="s">
        <v>34</v>
      </c>
      <c r="B5" t="s">
        <v>22</v>
      </c>
      <c r="C5" t="b">
        <v>0</v>
      </c>
      <c r="D5" t="s">
        <v>53</v>
      </c>
      <c r="E5" t="s">
        <v>54</v>
      </c>
      <c r="F5" t="s">
        <v>55</v>
      </c>
      <c r="G5" s="12">
        <v>36215</v>
      </c>
      <c r="I5" s="5">
        <v>3017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  <c r="O5" t="s">
        <v>31</v>
      </c>
      <c r="P5" t="str">
        <f>VLOOKUP(M5,BenchDefs!A:B,2,FALSE)</f>
        <v>100% MSCI AC Asia Pacific Net TR in EUR - [MAAP]</v>
      </c>
      <c r="Q5" t="b">
        <f>VLOOKUP(M5,BenchDefs!A:C,3,FALSE)</f>
        <v>0</v>
      </c>
      <c r="R5" t="b">
        <v>0</v>
      </c>
      <c r="S5" t="s">
        <v>43</v>
      </c>
      <c r="T5" t="b">
        <v>1</v>
      </c>
      <c r="U5" t="s">
        <v>44</v>
      </c>
    </row>
    <row r="6" spans="1:21" x14ac:dyDescent="0.25">
      <c r="A6" t="s">
        <v>34</v>
      </c>
      <c r="B6" t="s">
        <v>22</v>
      </c>
      <c r="C6" t="b">
        <v>0</v>
      </c>
      <c r="D6" t="s">
        <v>61</v>
      </c>
      <c r="E6" t="s">
        <v>62</v>
      </c>
      <c r="F6" t="s">
        <v>63</v>
      </c>
      <c r="G6" s="12">
        <v>36210</v>
      </c>
      <c r="I6" s="5">
        <v>3018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31</v>
      </c>
      <c r="P6" t="str">
        <f>VLOOKUP(M6,BenchDefs!A:B,2,FALSE)</f>
        <v>100% MSCI Europe Net TR in EUR - [MSDEE15N]</v>
      </c>
      <c r="Q6" t="b">
        <f>VLOOKUP(M6,BenchDefs!A:C,3,FALSE)</f>
        <v>0</v>
      </c>
      <c r="R6" t="b">
        <v>0</v>
      </c>
      <c r="S6" t="s">
        <v>43</v>
      </c>
      <c r="T6" t="b">
        <v>1</v>
      </c>
      <c r="U6" t="s">
        <v>44</v>
      </c>
    </row>
    <row r="7" spans="1:21" x14ac:dyDescent="0.25">
      <c r="A7" t="s">
        <v>34</v>
      </c>
      <c r="B7" t="s">
        <v>22</v>
      </c>
      <c r="C7" t="b">
        <v>0</v>
      </c>
      <c r="D7" t="s">
        <v>69</v>
      </c>
      <c r="E7" t="s">
        <v>70</v>
      </c>
      <c r="F7" t="s">
        <v>71</v>
      </c>
      <c r="G7" s="12">
        <v>36250</v>
      </c>
      <c r="I7" s="5">
        <v>3019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31</v>
      </c>
      <c r="P7" t="str">
        <f>VLOOKUP(M7,BenchDefs!A:B,2,FALSE)</f>
        <v>100% MSCI Emerging Markets Net TR in EUR - [MSDEEEMN]</v>
      </c>
      <c r="Q7" t="b">
        <f>VLOOKUP(M7,BenchDefs!A:C,3,FALSE)</f>
        <v>0</v>
      </c>
      <c r="R7" t="b">
        <v>0</v>
      </c>
      <c r="S7" t="s">
        <v>43</v>
      </c>
      <c r="T7" t="b">
        <v>1</v>
      </c>
      <c r="U7" t="s">
        <v>44</v>
      </c>
    </row>
    <row r="8" spans="1:21" x14ac:dyDescent="0.25">
      <c r="A8" t="s">
        <v>34</v>
      </c>
      <c r="B8" t="s">
        <v>22</v>
      </c>
      <c r="C8" t="b">
        <v>0</v>
      </c>
      <c r="D8" t="s">
        <v>77</v>
      </c>
      <c r="E8" t="s">
        <v>78</v>
      </c>
      <c r="F8" t="s">
        <v>79</v>
      </c>
      <c r="G8" s="12">
        <v>36759</v>
      </c>
      <c r="H8" s="12">
        <v>43224</v>
      </c>
      <c r="I8" s="5">
        <v>3020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31</v>
      </c>
      <c r="P8" t="str">
        <f>VLOOKUP(M8,BenchDefs!A:B,2,FALSE)</f>
        <v>100% Market Cap Weighted Blend MSCI World IT NR (NDWUIT Index) and MSCI World Comm.Serv. NR (NU721033 Index)</v>
      </c>
      <c r="Q8" t="b">
        <f>VLOOKUP(M8,BenchDefs!A:C,3,FALSE)</f>
        <v>0</v>
      </c>
      <c r="R8" t="b">
        <v>0</v>
      </c>
      <c r="T8" t="b">
        <v>1</v>
      </c>
    </row>
    <row r="9" spans="1:21" x14ac:dyDescent="0.25">
      <c r="A9" t="s">
        <v>34</v>
      </c>
      <c r="B9" t="s">
        <v>22</v>
      </c>
      <c r="C9" t="b">
        <v>0</v>
      </c>
      <c r="D9" t="s">
        <v>85</v>
      </c>
      <c r="E9" t="s">
        <v>86</v>
      </c>
      <c r="F9" t="s">
        <v>87</v>
      </c>
      <c r="G9" s="12">
        <v>37588</v>
      </c>
      <c r="I9" s="5">
        <v>4211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  <c r="O9" t="s">
        <v>31</v>
      </c>
      <c r="P9" t="str">
        <f>VLOOKUP(M9,BenchDefs!A:B,2,FALSE)</f>
        <v>10% MSCI Europe Net TR in EUR - [MSDEE15N], 10% MSCI Europe High Dividend Net TR in EUR - [M1EUHDVD], 40% MSCI WORLD Net TR in EUR - [MSDEWIN], 40% MSCI WORLD High Dividend Net TR in EUR - [M1WDHDVD]</v>
      </c>
      <c r="Q9" t="b">
        <f>VLOOKUP(M9,BenchDefs!A:C,3,FALSE)</f>
        <v>0</v>
      </c>
      <c r="R9" t="b">
        <v>0</v>
      </c>
      <c r="S9" t="s">
        <v>32</v>
      </c>
      <c r="T9" t="b">
        <v>1</v>
      </c>
      <c r="U9" t="s">
        <v>44</v>
      </c>
    </row>
    <row r="10" spans="1:21" x14ac:dyDescent="0.25">
      <c r="A10" t="s">
        <v>34</v>
      </c>
      <c r="B10" t="s">
        <v>22</v>
      </c>
      <c r="C10" t="b">
        <v>0</v>
      </c>
      <c r="D10" t="s">
        <v>93</v>
      </c>
      <c r="E10" t="s">
        <v>94</v>
      </c>
      <c r="F10" s="20" t="s">
        <v>95</v>
      </c>
      <c r="G10" s="12">
        <v>43595</v>
      </c>
      <c r="I10" s="5">
        <v>6481</v>
      </c>
      <c r="J10" t="s">
        <v>96</v>
      </c>
      <c r="K10" t="s">
        <v>97</v>
      </c>
      <c r="L10" t="s">
        <v>98</v>
      </c>
      <c r="M10" t="s">
        <v>99</v>
      </c>
      <c r="N10" s="20" t="s">
        <v>100</v>
      </c>
      <c r="O10" t="s">
        <v>31</v>
      </c>
      <c r="P10" t="str">
        <f>VLOOKUP(M10,BenchDefs!A:B,2,FALSE)</f>
        <v>100% MSCI Europe Small Cap Net TR in EUR - [M7EUSC]</v>
      </c>
      <c r="Q10" t="b">
        <v>0</v>
      </c>
      <c r="R10" t="b">
        <v>1</v>
      </c>
      <c r="S10" t="s">
        <v>101</v>
      </c>
      <c r="T10" t="b">
        <v>1</v>
      </c>
      <c r="U10" t="s">
        <v>44</v>
      </c>
    </row>
    <row r="11" spans="1:21" x14ac:dyDescent="0.25">
      <c r="A11" t="s">
        <v>34</v>
      </c>
      <c r="B11" t="s">
        <v>22</v>
      </c>
      <c r="C11" t="b">
        <v>0</v>
      </c>
      <c r="D11" t="s">
        <v>102</v>
      </c>
      <c r="E11" t="s">
        <v>103</v>
      </c>
      <c r="F11" s="20" t="s">
        <v>104</v>
      </c>
      <c r="G11" s="12">
        <v>43595</v>
      </c>
      <c r="I11" s="5">
        <v>6501</v>
      </c>
      <c r="J11" t="s">
        <v>105</v>
      </c>
      <c r="K11" t="s">
        <v>106</v>
      </c>
      <c r="L11" t="s">
        <v>107</v>
      </c>
      <c r="M11" t="s">
        <v>108</v>
      </c>
      <c r="N11" s="20" t="s">
        <v>109</v>
      </c>
      <c r="O11" t="s">
        <v>31</v>
      </c>
      <c r="P11" t="str">
        <f>VLOOKUP(M11,BenchDefs!A:B,2,FALSE)</f>
        <v>100% MSCI China 10/40 Net TR in EUR - [MN40CNE]</v>
      </c>
      <c r="Q11" t="b">
        <v>0</v>
      </c>
      <c r="R11" t="b">
        <v>1</v>
      </c>
      <c r="S11" t="s">
        <v>101</v>
      </c>
      <c r="T11" t="b">
        <v>1</v>
      </c>
      <c r="U11" t="s">
        <v>44</v>
      </c>
    </row>
    <row r="12" spans="1:21" x14ac:dyDescent="0.25">
      <c r="A12" t="s">
        <v>34</v>
      </c>
      <c r="B12" t="s">
        <v>22</v>
      </c>
      <c r="C12" t="b">
        <v>0</v>
      </c>
      <c r="D12" t="s">
        <v>110</v>
      </c>
      <c r="E12" t="s">
        <v>111</v>
      </c>
      <c r="F12" s="20" t="s">
        <v>112</v>
      </c>
      <c r="G12" s="12">
        <v>43595</v>
      </c>
      <c r="I12" s="5">
        <v>6502</v>
      </c>
      <c r="J12" t="s">
        <v>113</v>
      </c>
      <c r="K12" t="s">
        <v>114</v>
      </c>
      <c r="L12" t="s">
        <v>115</v>
      </c>
      <c r="M12" t="s">
        <v>116</v>
      </c>
      <c r="N12" s="20" t="s">
        <v>117</v>
      </c>
      <c r="O12" t="s">
        <v>31</v>
      </c>
      <c r="P12" t="str">
        <f>VLOOKUP(M12,BenchDefs!A:B,2,FALSE)</f>
        <v>100% MSCI WORLD Net TR in EUR - [MSDEWIN]</v>
      </c>
      <c r="Q12" t="b">
        <v>0</v>
      </c>
      <c r="R12" t="b">
        <v>1</v>
      </c>
      <c r="S12" t="s">
        <v>101</v>
      </c>
      <c r="T12" t="b">
        <v>1</v>
      </c>
      <c r="U12" t="s">
        <v>44</v>
      </c>
    </row>
    <row r="13" spans="1:21" x14ac:dyDescent="0.25">
      <c r="A13" t="s">
        <v>118</v>
      </c>
      <c r="B13" t="s">
        <v>22</v>
      </c>
      <c r="C13" t="b">
        <v>0</v>
      </c>
      <c r="D13" t="s">
        <v>119</v>
      </c>
      <c r="E13" t="s">
        <v>120</v>
      </c>
      <c r="F13" t="s">
        <v>121</v>
      </c>
      <c r="G13" s="12">
        <v>41438</v>
      </c>
      <c r="I13" s="5">
        <v>2016</v>
      </c>
      <c r="J13" t="s">
        <v>122</v>
      </c>
      <c r="K13" t="s">
        <v>123</v>
      </c>
      <c r="L13" t="s">
        <v>124</v>
      </c>
      <c r="M13" t="s">
        <v>125</v>
      </c>
      <c r="N13" t="s">
        <v>126</v>
      </c>
      <c r="O13" t="s">
        <v>31</v>
      </c>
      <c r="P13" t="str">
        <f>VLOOKUP(M13,BenchDefs!A:B,2,FALSE)</f>
        <v>95% Refinitive Global Focus Convertible TR in EUR - [UICBFOCU], 5% ICE BofAML Euro Treasury Bill TR in EUR - [EGB0]</v>
      </c>
      <c r="Q13" t="b">
        <f>VLOOKUP(M13,BenchDefs!A:C,3,FALSE)</f>
        <v>0</v>
      </c>
      <c r="R13" t="b">
        <v>0</v>
      </c>
      <c r="S13" t="s">
        <v>32</v>
      </c>
      <c r="T13" t="b">
        <v>1</v>
      </c>
      <c r="U13" t="s">
        <v>33</v>
      </c>
    </row>
    <row r="14" spans="1:21" x14ac:dyDescent="0.25">
      <c r="A14" t="s">
        <v>118</v>
      </c>
      <c r="B14" t="s">
        <v>22</v>
      </c>
      <c r="C14" t="b">
        <v>0</v>
      </c>
      <c r="D14" t="s">
        <v>127</v>
      </c>
      <c r="E14" t="s">
        <v>128</v>
      </c>
      <c r="F14" t="s">
        <v>129</v>
      </c>
      <c r="G14" s="12">
        <v>43595</v>
      </c>
      <c r="I14" s="5">
        <v>6503</v>
      </c>
      <c r="J14" t="s">
        <v>130</v>
      </c>
      <c r="K14" t="s">
        <v>131</v>
      </c>
      <c r="L14" t="s">
        <v>132</v>
      </c>
      <c r="M14" t="s">
        <v>133</v>
      </c>
      <c r="N14" t="s">
        <v>134</v>
      </c>
      <c r="O14" t="s">
        <v>31</v>
      </c>
      <c r="P14" t="str">
        <f>VLOOKUP(M14,BenchDefs!A:B,2,FALSE)</f>
        <v>100% JP Morgan EMBI Global Diversified TR in EUR - [JPGCCOMP]</v>
      </c>
      <c r="Q14" t="b">
        <v>0</v>
      </c>
      <c r="R14" t="b">
        <v>1</v>
      </c>
      <c r="S14" t="s">
        <v>101</v>
      </c>
      <c r="T14" t="b">
        <v>1</v>
      </c>
      <c r="U14" t="s">
        <v>44</v>
      </c>
    </row>
    <row r="15" spans="1:21" x14ac:dyDescent="0.25">
      <c r="A15" t="s">
        <v>135</v>
      </c>
      <c r="B15" t="s">
        <v>22</v>
      </c>
      <c r="C15" t="b">
        <v>0</v>
      </c>
      <c r="D15" t="s">
        <v>136</v>
      </c>
      <c r="E15" t="s">
        <v>137</v>
      </c>
      <c r="F15" t="s">
        <v>138</v>
      </c>
      <c r="G15" s="12">
        <v>40940</v>
      </c>
      <c r="I15" s="5">
        <v>2381</v>
      </c>
      <c r="J15" t="s">
        <v>139</v>
      </c>
      <c r="K15" t="s">
        <v>140</v>
      </c>
      <c r="L15" t="s">
        <v>141</v>
      </c>
      <c r="M15" t="s">
        <v>142</v>
      </c>
      <c r="N15" t="s">
        <v>143</v>
      </c>
      <c r="O15" t="s">
        <v>31</v>
      </c>
      <c r="P15" t="str">
        <f>VLOOKUP(M15,BenchDefs!A:B,2,FALSE)</f>
        <v>50% MSCI ACWI Net TR in EUR - [NDEEWNR], 50% ICE BofAML Euro Broad Market TR in EUR - [EMU0]</v>
      </c>
      <c r="Q15" t="b">
        <f>VLOOKUP(M15,BenchDefs!A:C,3,FALSE)</f>
        <v>0</v>
      </c>
      <c r="R15" t="b">
        <v>0</v>
      </c>
      <c r="S15" t="s">
        <v>32</v>
      </c>
      <c r="T15" t="b">
        <v>1</v>
      </c>
      <c r="U15" t="s">
        <v>33</v>
      </c>
    </row>
    <row r="16" spans="1:21" x14ac:dyDescent="0.25">
      <c r="A16" t="s">
        <v>135</v>
      </c>
      <c r="B16" t="s">
        <v>22</v>
      </c>
      <c r="C16" t="b">
        <v>0</v>
      </c>
      <c r="D16" t="s">
        <v>144</v>
      </c>
      <c r="E16" t="s">
        <v>145</v>
      </c>
      <c r="F16" t="s">
        <v>146</v>
      </c>
      <c r="G16" s="12">
        <v>37588</v>
      </c>
      <c r="I16" s="5">
        <v>4210</v>
      </c>
      <c r="J16" t="s">
        <v>147</v>
      </c>
      <c r="K16" t="s">
        <v>148</v>
      </c>
      <c r="L16" t="s">
        <v>149</v>
      </c>
      <c r="M16" t="s">
        <v>150</v>
      </c>
      <c r="N16" t="s">
        <v>151</v>
      </c>
      <c r="O16" t="s">
        <v>31</v>
      </c>
      <c r="P16" t="str">
        <f>VLOOKUP(M16,BenchDefs!A:B,2,FALSE)</f>
        <v>82.5% MSCI ACWI Net TR in EUR - [NDEEWNR], 17.5% ICE BofAML Euro Broad Market TR in EUR - [EMU0]</v>
      </c>
      <c r="Q16" t="b">
        <f>VLOOKUP(M16,BenchDefs!A:C,3,FALSE)</f>
        <v>0</v>
      </c>
      <c r="R16" t="b">
        <v>0</v>
      </c>
      <c r="S16" t="s">
        <v>32</v>
      </c>
      <c r="T16" t="b">
        <v>1</v>
      </c>
      <c r="U16" t="s">
        <v>33</v>
      </c>
    </row>
    <row r="17" spans="1:21" x14ac:dyDescent="0.25">
      <c r="A17" t="s">
        <v>135</v>
      </c>
      <c r="B17" t="s">
        <v>22</v>
      </c>
      <c r="C17" t="b">
        <v>0</v>
      </c>
      <c r="D17" t="s">
        <v>152</v>
      </c>
      <c r="E17" t="s">
        <v>153</v>
      </c>
      <c r="F17" t="s">
        <v>154</v>
      </c>
      <c r="G17" s="12">
        <v>39709</v>
      </c>
      <c r="I17" s="5">
        <v>5108</v>
      </c>
      <c r="J17" t="s">
        <v>155</v>
      </c>
      <c r="K17" t="s">
        <v>156</v>
      </c>
      <c r="L17" t="s">
        <v>157</v>
      </c>
      <c r="M17" t="s">
        <v>158</v>
      </c>
      <c r="N17" t="s">
        <v>159</v>
      </c>
      <c r="O17" t="s">
        <v>31</v>
      </c>
      <c r="P17" t="str">
        <f>VLOOKUP(M17,BenchDefs!A:B,2,FALSE)</f>
        <v>60% ICE BofAML Euro Broad Market TR in EUR - [EMU0], 25% MSCI ACWI Net TR in EUR - [NDEEWNR], 15% ICE BofAML Global High Yield Hedged TR in EUR (H) - [HW00]</v>
      </c>
      <c r="Q17" t="b">
        <f>VLOOKUP(M17,BenchDefs!A:C,3,FALSE)</f>
        <v>1</v>
      </c>
      <c r="R17" t="b">
        <v>0</v>
      </c>
      <c r="S17" t="s">
        <v>32</v>
      </c>
      <c r="T17" t="b">
        <v>1</v>
      </c>
      <c r="U17" t="s">
        <v>33</v>
      </c>
    </row>
    <row r="18" spans="1:21" x14ac:dyDescent="0.25">
      <c r="A18" t="s">
        <v>135</v>
      </c>
      <c r="B18" t="s">
        <v>22</v>
      </c>
      <c r="C18" t="b">
        <v>0</v>
      </c>
      <c r="D18" t="s">
        <v>160</v>
      </c>
      <c r="E18" t="s">
        <v>161</v>
      </c>
      <c r="F18" t="s">
        <v>162</v>
      </c>
      <c r="G18" s="12">
        <v>40666</v>
      </c>
      <c r="I18" s="5">
        <v>5434</v>
      </c>
      <c r="J18" t="s">
        <v>163</v>
      </c>
      <c r="K18" t="s">
        <v>164</v>
      </c>
      <c r="L18" t="s">
        <v>165</v>
      </c>
      <c r="M18" t="s">
        <v>166</v>
      </c>
      <c r="N18" t="s">
        <v>167</v>
      </c>
      <c r="O18" t="s">
        <v>31</v>
      </c>
      <c r="P18" t="str">
        <f>VLOOKUP(M18,BenchDefs!A:B,2,FALSE)</f>
        <v>40% MSCI ACWI Net TR in EUR - [NDEEWNR], 35% ICE BofAML Euro Broad Market TR in EUR - [EMU0], 15% ICE BofAML Global High Yield Hedged TR in EUR (H) - [HW00], 10% MSCI World High Dividend Net TR in EUR - [M1WDHDVD]</v>
      </c>
      <c r="Q18" t="b">
        <f>VLOOKUP(M18,BenchDefs!A:C,3,FALSE)</f>
        <v>1</v>
      </c>
      <c r="R18" t="b">
        <v>0</v>
      </c>
      <c r="S18" t="s">
        <v>32</v>
      </c>
      <c r="T18" t="b">
        <v>1</v>
      </c>
      <c r="U18" t="s">
        <v>33</v>
      </c>
    </row>
    <row r="19" spans="1:21" x14ac:dyDescent="0.25">
      <c r="A19" t="s">
        <v>135</v>
      </c>
      <c r="B19" t="s">
        <v>22</v>
      </c>
      <c r="C19" t="b">
        <v>0</v>
      </c>
      <c r="D19" t="s">
        <v>168</v>
      </c>
      <c r="E19" t="s">
        <v>169</v>
      </c>
      <c r="F19" t="s">
        <v>170</v>
      </c>
      <c r="G19" s="12">
        <v>42069</v>
      </c>
      <c r="I19" s="5">
        <v>5555</v>
      </c>
      <c r="J19" t="s">
        <v>171</v>
      </c>
      <c r="K19" t="s">
        <v>172</v>
      </c>
      <c r="L19" t="s">
        <v>173</v>
      </c>
      <c r="M19" t="s">
        <v>174</v>
      </c>
      <c r="N19" t="s">
        <v>175</v>
      </c>
      <c r="O19" t="s">
        <v>31</v>
      </c>
      <c r="P19" t="str">
        <f>VLOOKUP(M19,BenchDefs!A:B,2,FALSE)</f>
        <v>35% MSCI Europe Net TR in EUR - [MSDEE15N], 45% MSCI ACWI Ex Europe Net TR in EUR - [M7WDE], 15% ICE BofAML Euro Broad Market TR in EUR - [EMU0], 5% ICE BofAML Euro Treasury Bill TR in EUR - [EGB0]</v>
      </c>
      <c r="Q19" t="b">
        <f>VLOOKUP(M19,BenchDefs!A:C,3,FALSE)</f>
        <v>0</v>
      </c>
      <c r="R19" t="b">
        <v>0</v>
      </c>
      <c r="S19" t="s">
        <v>43</v>
      </c>
      <c r="T19" t="b">
        <v>1</v>
      </c>
      <c r="U19" t="s">
        <v>44</v>
      </c>
    </row>
    <row r="20" spans="1:21" x14ac:dyDescent="0.25">
      <c r="A20" t="s">
        <v>135</v>
      </c>
      <c r="B20" t="s">
        <v>22</v>
      </c>
      <c r="C20" t="b">
        <v>0</v>
      </c>
      <c r="D20" t="s">
        <v>176</v>
      </c>
      <c r="E20" t="s">
        <v>177</v>
      </c>
      <c r="F20" t="s">
        <v>178</v>
      </c>
      <c r="G20" s="12">
        <v>42430</v>
      </c>
      <c r="I20" s="5">
        <v>6330</v>
      </c>
      <c r="J20" t="s">
        <v>179</v>
      </c>
      <c r="K20" t="s">
        <v>180</v>
      </c>
      <c r="L20" t="s">
        <v>181</v>
      </c>
      <c r="M20" t="s">
        <v>182</v>
      </c>
      <c r="N20" t="s">
        <v>183</v>
      </c>
      <c r="O20" t="s">
        <v>31</v>
      </c>
      <c r="P20" t="str">
        <f>VLOOKUP(M20,BenchDefs!A:B,2,FALSE)</f>
        <v>40% MSCI Europe Net TR in EUR - [MSDEE15N], 10% MSCI Europe High Dividend Net TR in EUR - [M1EUHDVD], 35% ICE BofAML Euro Broad Market TR in EUR - [EMU0], 15% ICE BofAML Euro High Yield Constrained TR in EUR - [HEC0]</v>
      </c>
      <c r="Q20" t="b">
        <f>VLOOKUP(M20,BenchDefs!A:C,3,FALSE)</f>
        <v>0</v>
      </c>
      <c r="R20" t="b">
        <v>0</v>
      </c>
      <c r="S20" t="s">
        <v>32</v>
      </c>
      <c r="T20" t="b">
        <v>1</v>
      </c>
      <c r="U20" t="s">
        <v>44</v>
      </c>
    </row>
    <row r="21" spans="1:21" x14ac:dyDescent="0.25">
      <c r="A21" t="s">
        <v>135</v>
      </c>
      <c r="B21" t="s">
        <v>22</v>
      </c>
      <c r="C21" t="b">
        <v>0</v>
      </c>
      <c r="D21" t="s">
        <v>184</v>
      </c>
      <c r="E21" t="s">
        <v>185</v>
      </c>
      <c r="F21" t="s">
        <v>186</v>
      </c>
      <c r="G21" s="12">
        <v>42430</v>
      </c>
      <c r="I21" s="5">
        <v>6331</v>
      </c>
      <c r="J21" t="s">
        <v>187</v>
      </c>
      <c r="K21" t="s">
        <v>188</v>
      </c>
      <c r="L21" t="s">
        <v>189</v>
      </c>
      <c r="M21" t="s">
        <v>190</v>
      </c>
      <c r="N21" t="s">
        <v>191</v>
      </c>
      <c r="O21" t="s">
        <v>31</v>
      </c>
      <c r="P21" t="str">
        <f>VLOOKUP(M21,BenchDefs!A:B,2,FALSE)</f>
        <v>40% MSCI US Net TR in EUR - [NDDUUS], 10% MSCI US High Dividend Net TR in EUR - [M1CXNNA], 35% ICE BofAML US Broad Market TR in EUR - [US00], 15% ICE BofAML US Cash Pay High Yield Constrained TR in EUR - [JUC0]</v>
      </c>
      <c r="Q21" t="b">
        <f>VLOOKUP(M21,BenchDefs!A:C,3,FALSE)</f>
        <v>0</v>
      </c>
      <c r="R21" t="b">
        <v>0</v>
      </c>
      <c r="S21" t="s">
        <v>32</v>
      </c>
      <c r="T21" t="b">
        <v>1</v>
      </c>
      <c r="U21" t="s">
        <v>33</v>
      </c>
    </row>
    <row r="22" spans="1:21" x14ac:dyDescent="0.25">
      <c r="A22" t="s">
        <v>34</v>
      </c>
      <c r="B22" t="s">
        <v>22</v>
      </c>
      <c r="C22" t="b">
        <v>0</v>
      </c>
      <c r="D22" t="s">
        <v>192</v>
      </c>
      <c r="E22" t="s">
        <v>193</v>
      </c>
      <c r="F22" t="s">
        <v>194</v>
      </c>
      <c r="G22" s="12">
        <v>42522</v>
      </c>
      <c r="I22" s="5">
        <v>6342</v>
      </c>
      <c r="J22" t="s">
        <v>195</v>
      </c>
      <c r="K22" t="s">
        <v>196</v>
      </c>
      <c r="L22" t="s">
        <v>197</v>
      </c>
      <c r="M22" t="s">
        <v>198</v>
      </c>
      <c r="N22" t="s">
        <v>199</v>
      </c>
      <c r="O22" t="s">
        <v>200</v>
      </c>
      <c r="P22" t="str">
        <f>VLOOKUP(M22,BenchDefs!A:B,2,FALSE)</f>
        <v>50% MSCI World Value Net TR in EUR - [M1WO000V] + 50% MSCI World Net TR in EUR - [MSDEWIN]</v>
      </c>
      <c r="Q22" t="b">
        <f>VLOOKUP(M22,BenchDefs!A:C,3,FALSE)</f>
        <v>0</v>
      </c>
      <c r="R22" t="b">
        <v>1</v>
      </c>
      <c r="S22" t="s">
        <v>101</v>
      </c>
      <c r="T22" t="b">
        <v>1</v>
      </c>
      <c r="U22" t="s">
        <v>201</v>
      </c>
    </row>
    <row r="23" spans="1:21" x14ac:dyDescent="0.25">
      <c r="A23" t="s">
        <v>34</v>
      </c>
      <c r="B23" t="s">
        <v>22</v>
      </c>
      <c r="C23" t="b">
        <v>0</v>
      </c>
      <c r="D23" t="s">
        <v>202</v>
      </c>
      <c r="E23" t="s">
        <v>203</v>
      </c>
      <c r="F23" s="20" t="s">
        <v>204</v>
      </c>
      <c r="G23" s="12">
        <v>43385</v>
      </c>
      <c r="I23" s="5">
        <v>6459</v>
      </c>
      <c r="J23" t="s">
        <v>205</v>
      </c>
      <c r="K23" t="s">
        <v>206</v>
      </c>
      <c r="L23" t="s">
        <v>207</v>
      </c>
      <c r="M23" t="s">
        <v>208</v>
      </c>
      <c r="N23" s="20" t="s">
        <v>209</v>
      </c>
      <c r="O23" t="s">
        <v>200</v>
      </c>
      <c r="P23" t="str">
        <f>VLOOKUP(M23,BenchDefs!A:B,2,FALSE)</f>
        <v>100% MSCI ACWI Net TR in EUR - [NDEEWNR]</v>
      </c>
      <c r="Q23" t="b">
        <v>0</v>
      </c>
      <c r="R23" t="b">
        <v>1</v>
      </c>
      <c r="S23" t="s">
        <v>101</v>
      </c>
      <c r="T23" t="b">
        <v>1</v>
      </c>
      <c r="U23" t="s">
        <v>201</v>
      </c>
    </row>
    <row r="24" spans="1:21" s="20" customFormat="1" x14ac:dyDescent="0.25">
      <c r="A24" s="20" t="s">
        <v>118</v>
      </c>
      <c r="B24" s="20" t="s">
        <v>22</v>
      </c>
      <c r="C24" s="20" t="b">
        <v>0</v>
      </c>
      <c r="D24" s="20" t="s">
        <v>210</v>
      </c>
      <c r="E24" s="20" t="s">
        <v>211</v>
      </c>
      <c r="F24" s="20" t="s">
        <v>212</v>
      </c>
      <c r="G24" s="21">
        <v>36196</v>
      </c>
      <c r="H24" s="21"/>
      <c r="I24" s="22">
        <v>3015</v>
      </c>
      <c r="J24" s="20" t="s">
        <v>213</v>
      </c>
      <c r="K24" s="20" t="s">
        <v>214</v>
      </c>
      <c r="L24" s="20" t="s">
        <v>215</v>
      </c>
      <c r="M24" s="20" t="s">
        <v>216</v>
      </c>
      <c r="N24" s="20" t="s">
        <v>217</v>
      </c>
      <c r="O24" s="20" t="s">
        <v>200</v>
      </c>
      <c r="P24" s="20" t="str">
        <f>VLOOKUP(M24,BenchDefs!A:B,2,FALSE)</f>
        <v>100% ICE BofAML Global High Yield Constrained TR in EUR - [HW0C]</v>
      </c>
      <c r="Q24" s="20" t="b">
        <f>VLOOKUP(M24,BenchDefs!A:C,3,FALSE)</f>
        <v>0</v>
      </c>
      <c r="R24" s="20" t="b">
        <v>0</v>
      </c>
      <c r="S24" s="20" t="s">
        <v>218</v>
      </c>
      <c r="T24" s="20" t="b">
        <v>1</v>
      </c>
      <c r="U24" s="20" t="s">
        <v>201</v>
      </c>
    </row>
    <row r="25" spans="1:21" x14ac:dyDescent="0.25">
      <c r="A25" t="s">
        <v>118</v>
      </c>
      <c r="B25" t="s">
        <v>22</v>
      </c>
      <c r="C25" t="b">
        <v>0</v>
      </c>
      <c r="D25" t="s">
        <v>219</v>
      </c>
      <c r="E25" t="s">
        <v>220</v>
      </c>
      <c r="F25" t="s">
        <v>221</v>
      </c>
      <c r="G25" s="12">
        <v>37165</v>
      </c>
      <c r="I25" s="5">
        <v>4213</v>
      </c>
      <c r="J25" t="s">
        <v>222</v>
      </c>
      <c r="K25" t="s">
        <v>223</v>
      </c>
      <c r="L25" t="s">
        <v>224</v>
      </c>
      <c r="M25" t="s">
        <v>225</v>
      </c>
      <c r="N25" t="s">
        <v>226</v>
      </c>
      <c r="O25" t="s">
        <v>200</v>
      </c>
      <c r="P25" t="str">
        <f>VLOOKUP(M25,BenchDefs!A:B,2,FALSE)</f>
        <v>100% Bloomberg Barclays EuroAgg 1-3y TR - [LE13TREU]</v>
      </c>
      <c r="Q25" t="b">
        <f>VLOOKUP(M25,BenchDefs!A:C,3,FALSE)</f>
        <v>0</v>
      </c>
      <c r="R25" t="b">
        <v>1</v>
      </c>
      <c r="S25" t="s">
        <v>101</v>
      </c>
      <c r="T25" t="b">
        <v>1</v>
      </c>
      <c r="U25" t="s">
        <v>201</v>
      </c>
    </row>
    <row r="26" spans="1:21" x14ac:dyDescent="0.25">
      <c r="A26" t="s">
        <v>135</v>
      </c>
      <c r="B26" t="s">
        <v>22</v>
      </c>
      <c r="C26" t="b">
        <v>0</v>
      </c>
      <c r="D26" t="s">
        <v>227</v>
      </c>
      <c r="E26" t="s">
        <v>228</v>
      </c>
      <c r="F26" t="s">
        <v>229</v>
      </c>
      <c r="G26" s="12">
        <v>42069</v>
      </c>
      <c r="I26" s="5">
        <v>6214</v>
      </c>
      <c r="J26" t="s">
        <v>230</v>
      </c>
      <c r="K26" t="s">
        <v>231</v>
      </c>
      <c r="L26" t="s">
        <v>232</v>
      </c>
      <c r="M26" t="s">
        <v>233</v>
      </c>
      <c r="N26" t="s">
        <v>234</v>
      </c>
      <c r="O26" t="s">
        <v>200</v>
      </c>
      <c r="P26" t="str">
        <f>VLOOKUP(M26,BenchDefs!A:B,2,FALSE)</f>
        <v>60% ICE BofAML Euro Financial Index - [EB00], 15% MSCI WORLD FINANCIALS Net TR LOCAL (H) - [NDWLFNCL], 25% BofAML CoCo index (H) - [COCO]</v>
      </c>
      <c r="Q26" t="b">
        <f>VLOOKUP(M26,BenchDefs!A:C,3,FALSE)</f>
        <v>1</v>
      </c>
      <c r="R26" t="b">
        <v>1</v>
      </c>
      <c r="S26" t="s">
        <v>101</v>
      </c>
      <c r="T26" t="b">
        <v>1</v>
      </c>
      <c r="U26" t="s">
        <v>201</v>
      </c>
    </row>
    <row r="27" spans="1:21" x14ac:dyDescent="0.25">
      <c r="A27" t="s">
        <v>135</v>
      </c>
      <c r="B27" t="s">
        <v>22</v>
      </c>
      <c r="C27" t="b">
        <v>0</v>
      </c>
      <c r="D27" t="s">
        <v>235</v>
      </c>
      <c r="E27" t="s">
        <v>236</v>
      </c>
      <c r="F27" t="s">
        <v>237</v>
      </c>
      <c r="G27" s="12">
        <v>42069</v>
      </c>
      <c r="I27" s="5">
        <v>6215</v>
      </c>
      <c r="J27" t="s">
        <v>238</v>
      </c>
      <c r="K27" t="s">
        <v>239</v>
      </c>
      <c r="L27" t="s">
        <v>240</v>
      </c>
      <c r="M27" t="s">
        <v>241</v>
      </c>
      <c r="N27" t="s">
        <v>242</v>
      </c>
      <c r="O27" t="s">
        <v>200</v>
      </c>
      <c r="P27" t="str">
        <f>VLOOKUP(M27,BenchDefs!A:B,2,FALSE)</f>
        <v>70% ICE BofAML Global Fixed Income Market Hedged TR in EUR (H) - [GFIM], 15% ICE BofAML Global High Yield Hedged TR in EUR (H) - [HW00], 15% MSCI WORLD Net TR in EUR - [MSDEWIN]</v>
      </c>
      <c r="Q27" t="b">
        <f>VLOOKUP(M27,BenchDefs!A:C,3,FALSE)</f>
        <v>1</v>
      </c>
      <c r="R27" t="b">
        <v>0</v>
      </c>
      <c r="S27" t="s">
        <v>218</v>
      </c>
      <c r="T27" t="b">
        <v>1</v>
      </c>
      <c r="U27" t="s">
        <v>201</v>
      </c>
    </row>
    <row r="28" spans="1:21" x14ac:dyDescent="0.25">
      <c r="A28" t="s">
        <v>34</v>
      </c>
      <c r="B28" t="s">
        <v>22</v>
      </c>
      <c r="C28" t="b">
        <v>0</v>
      </c>
      <c r="D28" t="s">
        <v>243</v>
      </c>
      <c r="E28" t="s">
        <v>244</v>
      </c>
      <c r="F28" t="s">
        <v>245</v>
      </c>
      <c r="G28" s="12">
        <v>39507</v>
      </c>
      <c r="H28" s="12">
        <v>43224</v>
      </c>
      <c r="I28" s="5">
        <v>5032</v>
      </c>
      <c r="J28" t="s">
        <v>246</v>
      </c>
      <c r="K28" t="s">
        <v>247</v>
      </c>
      <c r="L28" t="s">
        <v>248</v>
      </c>
      <c r="M28" t="s">
        <v>249</v>
      </c>
      <c r="N28" t="s">
        <v>250</v>
      </c>
      <c r="O28" t="s">
        <v>251</v>
      </c>
      <c r="P28" t="str">
        <f>VLOOKUP(M28,BenchDefs!A:B,2,FALSE)</f>
        <v>95% MSCI ACWI NR in EUR, 5% ICE BofAML Euro Treasury Bill TR in EUR</v>
      </c>
      <c r="Q28" t="b">
        <f>VLOOKUP(M28,BenchDefs!A:C,3,FALSE)</f>
        <v>0</v>
      </c>
      <c r="R28" t="b">
        <v>1</v>
      </c>
      <c r="S28" t="s">
        <v>101</v>
      </c>
      <c r="T28" t="b">
        <v>1</v>
      </c>
    </row>
    <row r="29" spans="1:21" x14ac:dyDescent="0.25">
      <c r="A29" t="s">
        <v>34</v>
      </c>
      <c r="B29" t="s">
        <v>22</v>
      </c>
      <c r="C29" t="b">
        <v>0</v>
      </c>
      <c r="D29" t="s">
        <v>252</v>
      </c>
      <c r="E29" t="s">
        <v>253</v>
      </c>
      <c r="F29" t="s">
        <v>254</v>
      </c>
      <c r="G29" s="12">
        <v>39507</v>
      </c>
      <c r="H29" s="12">
        <v>43224</v>
      </c>
      <c r="I29" s="5">
        <v>5033</v>
      </c>
      <c r="J29" t="s">
        <v>255</v>
      </c>
      <c r="K29" t="s">
        <v>256</v>
      </c>
      <c r="L29" t="s">
        <v>257</v>
      </c>
      <c r="M29" t="s">
        <v>258</v>
      </c>
      <c r="N29" t="s">
        <v>259</v>
      </c>
      <c r="O29" t="s">
        <v>251</v>
      </c>
      <c r="P29" t="str">
        <f>VLOOKUP(M29,BenchDefs!A:B,2,FALSE)</f>
        <v>95% MSCI ACWI NR in EUR, 5% ICE BofAML Euro Treasury Bill TR in EUR</v>
      </c>
      <c r="Q29" t="b">
        <f>VLOOKUP(M29,BenchDefs!A:C,3,FALSE)</f>
        <v>0</v>
      </c>
      <c r="R29" t="b">
        <v>1</v>
      </c>
      <c r="S29" t="s">
        <v>101</v>
      </c>
      <c r="T29" t="b">
        <v>1</v>
      </c>
    </row>
    <row r="30" spans="1:21" x14ac:dyDescent="0.25">
      <c r="A30" t="s">
        <v>34</v>
      </c>
      <c r="B30" t="s">
        <v>22</v>
      </c>
      <c r="C30" t="b">
        <v>0</v>
      </c>
      <c r="D30" t="s">
        <v>260</v>
      </c>
      <c r="E30" t="s">
        <v>261</v>
      </c>
      <c r="F30" t="s">
        <v>262</v>
      </c>
      <c r="G30" s="12">
        <v>39507</v>
      </c>
      <c r="I30" s="5">
        <v>5034</v>
      </c>
      <c r="J30" t="s">
        <v>263</v>
      </c>
      <c r="K30" t="s">
        <v>264</v>
      </c>
      <c r="L30" t="s">
        <v>265</v>
      </c>
      <c r="M30" t="s">
        <v>266</v>
      </c>
      <c r="N30" t="s">
        <v>267</v>
      </c>
      <c r="O30" t="s">
        <v>251</v>
      </c>
      <c r="P30" t="str">
        <f>VLOOKUP(M30,BenchDefs!A:B,2,FALSE)</f>
        <v>90% MSCI ACWI Net TR in EUR - [NDEEWNR], 10% ICE BofAML Euro Treasury Bill TR in EUR - [EGB0]</v>
      </c>
      <c r="Q30" t="b">
        <f>VLOOKUP(M30,BenchDefs!A:C,3,FALSE)</f>
        <v>0</v>
      </c>
      <c r="R30" t="b">
        <v>1</v>
      </c>
      <c r="S30" t="s">
        <v>101</v>
      </c>
      <c r="T30" t="b">
        <v>1</v>
      </c>
      <c r="U30" t="s">
        <v>44</v>
      </c>
    </row>
    <row r="31" spans="1:21" x14ac:dyDescent="0.25">
      <c r="A31" t="s">
        <v>34</v>
      </c>
      <c r="B31" t="s">
        <v>22</v>
      </c>
      <c r="C31" t="b">
        <v>0</v>
      </c>
      <c r="D31" t="s">
        <v>268</v>
      </c>
      <c r="E31" t="s">
        <v>269</v>
      </c>
      <c r="F31" t="s">
        <v>270</v>
      </c>
      <c r="G31" s="12">
        <v>40298</v>
      </c>
      <c r="H31" s="12">
        <v>43224</v>
      </c>
      <c r="I31" s="5">
        <v>5357</v>
      </c>
      <c r="J31" t="s">
        <v>271</v>
      </c>
      <c r="K31" t="s">
        <v>272</v>
      </c>
      <c r="L31" t="s">
        <v>273</v>
      </c>
      <c r="M31" t="s">
        <v>274</v>
      </c>
      <c r="N31" t="s">
        <v>275</v>
      </c>
      <c r="O31" t="s">
        <v>251</v>
      </c>
      <c r="P31" t="str">
        <f>VLOOKUP(M31,BenchDefs!A:B,2,FALSE)</f>
        <v>95% MSCI ACWI NR in EUR, 5% ICE BofAML Euro Treasury Bill TR in EUR</v>
      </c>
      <c r="Q31" t="b">
        <f>VLOOKUP(M31,BenchDefs!A:C,3,FALSE)</f>
        <v>0</v>
      </c>
      <c r="R31" t="b">
        <v>1</v>
      </c>
      <c r="S31" t="s">
        <v>101</v>
      </c>
      <c r="T31" t="b">
        <v>1</v>
      </c>
    </row>
    <row r="32" spans="1:21" x14ac:dyDescent="0.25">
      <c r="A32" t="s">
        <v>135</v>
      </c>
      <c r="B32" t="s">
        <v>22</v>
      </c>
      <c r="C32" t="b">
        <v>0</v>
      </c>
      <c r="D32" t="s">
        <v>276</v>
      </c>
      <c r="E32" t="s">
        <v>277</v>
      </c>
      <c r="F32" t="s">
        <v>278</v>
      </c>
      <c r="G32" s="12">
        <v>41438</v>
      </c>
      <c r="I32" s="5">
        <v>2017</v>
      </c>
      <c r="J32" t="s">
        <v>279</v>
      </c>
      <c r="K32" t="s">
        <v>280</v>
      </c>
      <c r="L32" t="s">
        <v>281</v>
      </c>
      <c r="M32" t="s">
        <v>282</v>
      </c>
      <c r="N32" t="s">
        <v>283</v>
      </c>
      <c r="O32" t="s">
        <v>251</v>
      </c>
      <c r="P32" t="s">
        <v>284</v>
      </c>
      <c r="Q32" t="b">
        <f>VLOOKUP(M32,BenchDefs!A:C,3,FALSE)</f>
        <v>0</v>
      </c>
      <c r="R32" t="b">
        <v>1</v>
      </c>
      <c r="S32" t="s">
        <v>101</v>
      </c>
      <c r="T32" t="b">
        <v>1</v>
      </c>
      <c r="U32" t="s">
        <v>33</v>
      </c>
    </row>
    <row r="33" spans="1:21" x14ac:dyDescent="0.25">
      <c r="A33" t="s">
        <v>135</v>
      </c>
      <c r="B33" t="s">
        <v>22</v>
      </c>
      <c r="C33" t="b">
        <v>0</v>
      </c>
      <c r="D33" t="s">
        <v>285</v>
      </c>
      <c r="E33" t="s">
        <v>286</v>
      </c>
      <c r="F33" t="s">
        <v>287</v>
      </c>
      <c r="G33" s="12">
        <v>41438</v>
      </c>
      <c r="I33" s="5">
        <v>2018</v>
      </c>
      <c r="J33" t="s">
        <v>288</v>
      </c>
      <c r="K33" t="s">
        <v>289</v>
      </c>
      <c r="L33" t="s">
        <v>290</v>
      </c>
      <c r="M33" t="s">
        <v>291</v>
      </c>
      <c r="N33" t="s">
        <v>292</v>
      </c>
      <c r="O33" t="s">
        <v>251</v>
      </c>
      <c r="P33" t="str">
        <f>VLOOKUP(M33,BenchDefs!A:B,2,FALSE)</f>
        <v>50% MSCI ACWI Net TR in EUR - [NDEEWNR], 25% ICE BofAML US Corporate &amp; Government Local (H) - [B0A0], 20% ICE BofAML All Maturity Euro Broad Market in EUR - [EMUJ], 5% ICE BofAML Euro Treasury Bill TR in EUR - [EGB0]</v>
      </c>
      <c r="Q33" t="b">
        <f>VLOOKUP(M33,BenchDefs!A:C,3,FALSE)</f>
        <v>1</v>
      </c>
      <c r="R33" t="b">
        <v>1</v>
      </c>
      <c r="S33" t="s">
        <v>293</v>
      </c>
      <c r="T33" t="b">
        <v>1</v>
      </c>
      <c r="U33" t="s">
        <v>33</v>
      </c>
    </row>
    <row r="34" spans="1:21" x14ac:dyDescent="0.25">
      <c r="A34" t="s">
        <v>135</v>
      </c>
      <c r="B34" t="s">
        <v>22</v>
      </c>
      <c r="C34" t="b">
        <v>0</v>
      </c>
      <c r="D34" t="s">
        <v>294</v>
      </c>
      <c r="E34" t="s">
        <v>295</v>
      </c>
      <c r="F34" t="s">
        <v>296</v>
      </c>
      <c r="G34" s="12">
        <v>40298</v>
      </c>
      <c r="I34" s="5">
        <v>5355</v>
      </c>
      <c r="J34" t="s">
        <v>297</v>
      </c>
      <c r="K34" t="s">
        <v>298</v>
      </c>
      <c r="L34" t="s">
        <v>299</v>
      </c>
      <c r="M34" t="s">
        <v>300</v>
      </c>
      <c r="N34" t="s">
        <v>301</v>
      </c>
      <c r="O34" t="s">
        <v>31</v>
      </c>
      <c r="P34" t="str">
        <f>VLOOKUP(M34,BenchDefs!A:B,2,FALSE)</f>
        <v>50% MSCI Emerging Markets Net TR in EUR - [MSDEEEMN], 50% JP Morgan EMBI Global in EUR - [JPEGUECP]</v>
      </c>
      <c r="Q34" t="b">
        <f>VLOOKUP(M34,BenchDefs!A:C,3,FALSE)</f>
        <v>0</v>
      </c>
      <c r="R34" t="b">
        <v>1</v>
      </c>
      <c r="S34" t="s">
        <v>32</v>
      </c>
      <c r="T34" t="b">
        <v>1</v>
      </c>
      <c r="U34" t="s">
        <v>33</v>
      </c>
    </row>
    <row r="35" spans="1:21" x14ac:dyDescent="0.25">
      <c r="A35" t="s">
        <v>135</v>
      </c>
      <c r="B35" t="s">
        <v>22</v>
      </c>
      <c r="C35" t="b">
        <v>0</v>
      </c>
      <c r="D35" t="s">
        <v>302</v>
      </c>
      <c r="E35" t="s">
        <v>303</v>
      </c>
      <c r="F35" t="s">
        <v>304</v>
      </c>
      <c r="G35" s="12">
        <v>40298</v>
      </c>
      <c r="H35" s="12">
        <v>43224</v>
      </c>
      <c r="I35" s="5">
        <v>5356</v>
      </c>
      <c r="J35" t="s">
        <v>305</v>
      </c>
      <c r="K35" t="s">
        <v>306</v>
      </c>
      <c r="L35" t="s">
        <v>307</v>
      </c>
      <c r="M35" t="s">
        <v>308</v>
      </c>
      <c r="N35" t="s">
        <v>309</v>
      </c>
      <c r="O35" t="s">
        <v>251</v>
      </c>
      <c r="P35" t="str">
        <f>VLOOKUP(M35,BenchDefs!A:B,2,FALSE)</f>
        <v>75% ICE BofAML Global Fixed Income Markets TR HEDGED in EUR, 25% MSCI ACWI NR HEDGED TO EUR</v>
      </c>
      <c r="Q35" t="b">
        <f>VLOOKUP(M35,BenchDefs!A:C,3,FALSE)</f>
        <v>1</v>
      </c>
      <c r="R35" t="b">
        <v>1</v>
      </c>
      <c r="T35" t="b">
        <v>1</v>
      </c>
    </row>
    <row r="36" spans="1:21" x14ac:dyDescent="0.25">
      <c r="A36" t="s">
        <v>135</v>
      </c>
      <c r="B36" t="s">
        <v>22</v>
      </c>
      <c r="C36" t="b">
        <v>0</v>
      </c>
      <c r="D36" t="s">
        <v>310</v>
      </c>
      <c r="E36" t="s">
        <v>311</v>
      </c>
      <c r="F36" t="s">
        <v>312</v>
      </c>
      <c r="G36" s="12">
        <v>42430</v>
      </c>
      <c r="I36" s="5">
        <v>6329</v>
      </c>
      <c r="J36" t="s">
        <v>313</v>
      </c>
      <c r="K36" t="s">
        <v>314</v>
      </c>
      <c r="L36" t="s">
        <v>315</v>
      </c>
      <c r="M36" t="s">
        <v>316</v>
      </c>
      <c r="N36" t="s">
        <v>317</v>
      </c>
      <c r="O36" t="s">
        <v>251</v>
      </c>
      <c r="P36" t="str">
        <f>VLOOKUP(M36,BenchDefs!A:B,2,FALSE)</f>
        <v>50% MSCI AC Asia Pacific ex-Japan Net TR in EUR - [MSDEAPFN], 25% ICE BofAML Asian Dollar High Yield Corporate Constrained - [ACCY], 25% ICE BofAML Asian Dollar Investment Grade - [ADIG]</v>
      </c>
      <c r="Q36" t="b">
        <f>VLOOKUP(M36,BenchDefs!A:C,3,FALSE)</f>
        <v>0</v>
      </c>
      <c r="R36" t="b">
        <v>1</v>
      </c>
      <c r="S36" t="s">
        <v>293</v>
      </c>
      <c r="T36" t="b">
        <v>1</v>
      </c>
      <c r="U36" t="s">
        <v>33</v>
      </c>
    </row>
    <row r="37" spans="1:21" x14ac:dyDescent="0.25">
      <c r="A37" t="s">
        <v>34</v>
      </c>
      <c r="B37" t="s">
        <v>22</v>
      </c>
      <c r="C37" t="b">
        <v>0</v>
      </c>
      <c r="D37" t="s">
        <v>318</v>
      </c>
      <c r="E37" t="s">
        <v>319</v>
      </c>
      <c r="F37" s="20" t="s">
        <v>320</v>
      </c>
      <c r="G37" s="12">
        <v>44026</v>
      </c>
      <c r="I37" s="5">
        <v>6484</v>
      </c>
      <c r="J37" t="s">
        <v>321</v>
      </c>
      <c r="K37" t="s">
        <v>322</v>
      </c>
      <c r="L37" t="s">
        <v>323</v>
      </c>
      <c r="M37" t="s">
        <v>208</v>
      </c>
      <c r="N37" s="20" t="s">
        <v>324</v>
      </c>
      <c r="O37" t="s">
        <v>200</v>
      </c>
      <c r="P37" t="str">
        <f>VLOOKUP(M37,BenchDefs!A:B,2,FALSE)</f>
        <v>100% MSCI ACWI Net TR in EUR - [NDEEWNR]</v>
      </c>
      <c r="Q37" t="b">
        <v>0</v>
      </c>
      <c r="R37" t="b">
        <v>1</v>
      </c>
      <c r="S37" t="s">
        <v>101</v>
      </c>
      <c r="T37" t="b">
        <v>1</v>
      </c>
      <c r="U37" t="s">
        <v>44</v>
      </c>
    </row>
    <row r="38" spans="1:21" x14ac:dyDescent="0.25">
      <c r="A38" t="s">
        <v>34</v>
      </c>
      <c r="B38" t="s">
        <v>22</v>
      </c>
      <c r="C38" t="b">
        <v>0</v>
      </c>
      <c r="D38" t="s">
        <v>325</v>
      </c>
      <c r="E38" t="s">
        <v>326</v>
      </c>
      <c r="F38" t="s">
        <v>327</v>
      </c>
      <c r="G38" s="12">
        <v>44144</v>
      </c>
      <c r="I38" s="5">
        <v>6510</v>
      </c>
      <c r="J38" t="s">
        <v>328</v>
      </c>
      <c r="K38" t="s">
        <v>329</v>
      </c>
      <c r="L38" t="s">
        <v>330</v>
      </c>
      <c r="M38" t="s">
        <v>208</v>
      </c>
      <c r="N38" t="s">
        <v>331</v>
      </c>
      <c r="O38" t="s">
        <v>200</v>
      </c>
      <c r="P38" t="str">
        <f>VLOOKUP(M38,BenchDefs!A:B,2,FALSE)</f>
        <v>100% MSCI ACWI Net TR in EUR - [NDEEWNR]</v>
      </c>
      <c r="Q38" t="b">
        <v>0</v>
      </c>
      <c r="R38" t="b">
        <v>1</v>
      </c>
      <c r="S38" t="s">
        <v>101</v>
      </c>
      <c r="T38" t="b">
        <v>1</v>
      </c>
      <c r="U38" t="s">
        <v>44</v>
      </c>
    </row>
    <row r="39" spans="1:21" x14ac:dyDescent="0.25">
      <c r="A39" t="s">
        <v>34</v>
      </c>
      <c r="B39" t="s">
        <v>332</v>
      </c>
      <c r="C39" t="b">
        <v>0</v>
      </c>
      <c r="D39" t="s">
        <v>333</v>
      </c>
      <c r="E39" t="s">
        <v>334</v>
      </c>
      <c r="F39" t="s">
        <v>335</v>
      </c>
      <c r="G39" s="12">
        <v>36859</v>
      </c>
      <c r="I39" s="5">
        <v>3784</v>
      </c>
      <c r="J39" t="s">
        <v>336</v>
      </c>
      <c r="K39" t="s">
        <v>337</v>
      </c>
      <c r="L39" t="s">
        <v>338</v>
      </c>
      <c r="M39" t="s">
        <v>339</v>
      </c>
      <c r="N39" t="s">
        <v>340</v>
      </c>
      <c r="P39" t="str">
        <f>VLOOKUP(M39,BenchDefs!A:B,2,FALSE)</f>
        <v>100% Cap Weighted MSCI WRLD HEALTH CARE, WRLD CONSUMER STAPLES, WRLD UTILITIES Net TR in EUR - [N/A]</v>
      </c>
      <c r="Q39" t="b">
        <f>VLOOKUP(M39,BenchDefs!A:C,3,FALSE)</f>
        <v>0</v>
      </c>
      <c r="R39" t="b">
        <v>1</v>
      </c>
      <c r="S39" t="s">
        <v>101</v>
      </c>
      <c r="T39" t="b">
        <v>1</v>
      </c>
      <c r="U39" t="s">
        <v>201</v>
      </c>
    </row>
    <row r="40" spans="1:21" x14ac:dyDescent="0.25">
      <c r="A40" t="s">
        <v>34</v>
      </c>
      <c r="B40" t="s">
        <v>332</v>
      </c>
      <c r="C40" t="b">
        <v>0</v>
      </c>
      <c r="D40" t="s">
        <v>341</v>
      </c>
      <c r="E40" t="s">
        <v>342</v>
      </c>
      <c r="F40" t="s">
        <v>343</v>
      </c>
      <c r="G40" s="12">
        <v>36859</v>
      </c>
      <c r="I40" s="5">
        <v>3785</v>
      </c>
      <c r="J40" t="s">
        <v>344</v>
      </c>
      <c r="K40" t="s">
        <v>345</v>
      </c>
      <c r="L40" t="s">
        <v>346</v>
      </c>
      <c r="M40" t="s">
        <v>347</v>
      </c>
      <c r="N40" t="s">
        <v>348</v>
      </c>
      <c r="P40" t="str">
        <f>VLOOKUP(M40,BenchDefs!A:B,2,FALSE)</f>
        <v>100% Cap Weighted MSCI WORLD INFORMATION TECHNOLOGY (NDWUIT) AND MSCI WORLD COMMUNICATION SERVICES (NU721033) Net TR in EUR - [N/A]</v>
      </c>
      <c r="Q40" t="b">
        <f>VLOOKUP(M40,BenchDefs!A:C,3,FALSE)</f>
        <v>0</v>
      </c>
      <c r="R40" t="b">
        <v>1</v>
      </c>
      <c r="S40" t="s">
        <v>101</v>
      </c>
      <c r="T40" t="b">
        <v>1</v>
      </c>
      <c r="U40" t="s">
        <v>201</v>
      </c>
    </row>
    <row r="41" spans="1:21" x14ac:dyDescent="0.25">
      <c r="A41" t="s">
        <v>34</v>
      </c>
      <c r="B41" t="s">
        <v>332</v>
      </c>
      <c r="C41" t="b">
        <v>0</v>
      </c>
      <c r="D41" t="s">
        <v>349</v>
      </c>
      <c r="E41" t="s">
        <v>350</v>
      </c>
      <c r="F41" t="s">
        <v>351</v>
      </c>
      <c r="G41" s="12">
        <v>36859</v>
      </c>
      <c r="I41" s="5">
        <v>3787</v>
      </c>
      <c r="J41" t="s">
        <v>352</v>
      </c>
      <c r="K41" t="s">
        <v>353</v>
      </c>
      <c r="L41" t="s">
        <v>354</v>
      </c>
      <c r="M41" t="s">
        <v>355</v>
      </c>
      <c r="N41" t="s">
        <v>356</v>
      </c>
      <c r="P41" t="str">
        <f>VLOOKUP(M41,BenchDefs!A:B,2,FALSE)</f>
        <v>100% MSCI WORLD FINANCIALS Net TR in EUR - [NDWUFNCL]</v>
      </c>
      <c r="Q41" t="b">
        <f>VLOOKUP(M41,BenchDefs!A:C,3,FALSE)</f>
        <v>0</v>
      </c>
      <c r="R41" t="b">
        <v>1</v>
      </c>
      <c r="S41" t="s">
        <v>101</v>
      </c>
      <c r="T41" t="b">
        <v>1</v>
      </c>
      <c r="U41" t="s">
        <v>201</v>
      </c>
    </row>
    <row r="42" spans="1:21" x14ac:dyDescent="0.25">
      <c r="A42" t="s">
        <v>34</v>
      </c>
      <c r="B42" t="s">
        <v>332</v>
      </c>
      <c r="C42" t="b">
        <v>0</v>
      </c>
      <c r="D42" t="s">
        <v>357</v>
      </c>
      <c r="E42" t="s">
        <v>358</v>
      </c>
      <c r="F42" t="s">
        <v>359</v>
      </c>
      <c r="G42" s="12">
        <v>36859</v>
      </c>
      <c r="I42" s="5">
        <v>3789</v>
      </c>
      <c r="J42" t="s">
        <v>360</v>
      </c>
      <c r="K42" t="s">
        <v>361</v>
      </c>
      <c r="L42" t="s">
        <v>362</v>
      </c>
      <c r="M42" t="s">
        <v>363</v>
      </c>
      <c r="N42" t="s">
        <v>364</v>
      </c>
      <c r="P42" t="str">
        <f>VLOOKUP(M42,BenchDefs!A:B,2,FALSE)</f>
        <v>100% Cap Weighted MSCI WORLD IND, MSCI WORLD MAT, MSCI WORLD REAL EST, MSCI WORLD CONSUMER DISCRET Net TR in EUR - [N/A]</v>
      </c>
      <c r="Q42" t="b">
        <f>VLOOKUP(M42,BenchDefs!A:C,3,FALSE)</f>
        <v>0</v>
      </c>
      <c r="R42" t="b">
        <v>1</v>
      </c>
      <c r="S42" t="s">
        <v>101</v>
      </c>
      <c r="T42" t="b">
        <v>1</v>
      </c>
      <c r="U42" t="s">
        <v>201</v>
      </c>
    </row>
    <row r="43" spans="1:21" x14ac:dyDescent="0.25">
      <c r="A43" t="s">
        <v>34</v>
      </c>
      <c r="B43" t="s">
        <v>332</v>
      </c>
      <c r="C43" t="b">
        <v>0</v>
      </c>
      <c r="D43" t="s">
        <v>365</v>
      </c>
      <c r="E43" t="s">
        <v>366</v>
      </c>
      <c r="F43" t="s">
        <v>367</v>
      </c>
      <c r="G43" s="12">
        <v>36859</v>
      </c>
      <c r="I43" s="5">
        <v>3888</v>
      </c>
      <c r="J43" t="s">
        <v>368</v>
      </c>
      <c r="K43" t="s">
        <v>369</v>
      </c>
      <c r="L43" t="s">
        <v>370</v>
      </c>
      <c r="M43" t="s">
        <v>371</v>
      </c>
      <c r="N43" t="s">
        <v>372</v>
      </c>
      <c r="P43" t="str">
        <f>VLOOKUP(M43,BenchDefs!A:B,2,FALSE)</f>
        <v>100% MSCI WORLD ENERGY 10/40 Net TR in EUR - [MN40WENE]</v>
      </c>
      <c r="Q43" t="b">
        <f>VLOOKUP(M43,BenchDefs!A:C,3,FALSE)</f>
        <v>0</v>
      </c>
      <c r="R43" t="b">
        <v>1</v>
      </c>
      <c r="S43" t="s">
        <v>101</v>
      </c>
      <c r="T43" t="b">
        <v>1</v>
      </c>
      <c r="U43" t="s">
        <v>201</v>
      </c>
    </row>
    <row r="44" spans="1:21" x14ac:dyDescent="0.25">
      <c r="A44" t="s">
        <v>34</v>
      </c>
      <c r="B44" t="s">
        <v>332</v>
      </c>
      <c r="C44" t="b">
        <v>0</v>
      </c>
      <c r="D44" t="s">
        <v>373</v>
      </c>
      <c r="E44" t="s">
        <v>374</v>
      </c>
      <c r="F44" t="s">
        <v>375</v>
      </c>
      <c r="G44" s="12">
        <v>36859</v>
      </c>
      <c r="I44" s="5">
        <v>3896</v>
      </c>
      <c r="J44" t="s">
        <v>376</v>
      </c>
      <c r="K44" t="s">
        <v>377</v>
      </c>
      <c r="L44" t="s">
        <v>378</v>
      </c>
      <c r="M44" t="s">
        <v>379</v>
      </c>
      <c r="N44" t="s">
        <v>380</v>
      </c>
      <c r="P44" t="str">
        <f>VLOOKUP(M44,BenchDefs!A:B,2,FALSE)</f>
        <v>100% MSCI GERMANY Net TR in EUR - [MSDEGRN]</v>
      </c>
      <c r="Q44" t="b">
        <f>VLOOKUP(M44,BenchDefs!A:C,3,FALSE)</f>
        <v>0</v>
      </c>
      <c r="R44" t="b">
        <v>1</v>
      </c>
      <c r="S44" t="s">
        <v>101</v>
      </c>
      <c r="T44" t="b">
        <v>1</v>
      </c>
      <c r="U44" t="s">
        <v>201</v>
      </c>
    </row>
    <row r="45" spans="1:21" x14ac:dyDescent="0.25">
      <c r="A45" t="s">
        <v>34</v>
      </c>
      <c r="B45" t="s">
        <v>332</v>
      </c>
      <c r="C45" t="b">
        <v>0</v>
      </c>
      <c r="D45" t="s">
        <v>381</v>
      </c>
      <c r="E45" t="s">
        <v>382</v>
      </c>
      <c r="F45" t="s">
        <v>383</v>
      </c>
      <c r="G45" s="12">
        <v>37090</v>
      </c>
      <c r="I45" s="5">
        <v>4221</v>
      </c>
      <c r="J45" t="s">
        <v>384</v>
      </c>
      <c r="K45" t="s">
        <v>385</v>
      </c>
      <c r="L45" t="s">
        <v>386</v>
      </c>
      <c r="M45" t="s">
        <v>387</v>
      </c>
      <c r="N45" t="s">
        <v>388</v>
      </c>
      <c r="P45" t="str">
        <f>VLOOKUP(M45,BenchDefs!A:B,2,FALSE)</f>
        <v>100% MSCI SPAIN Net TR in EUR - [MSDESPN]</v>
      </c>
      <c r="Q45" t="b">
        <f>VLOOKUP(M45,BenchDefs!A:C,3,FALSE)</f>
        <v>0</v>
      </c>
      <c r="R45" t="b">
        <v>1</v>
      </c>
      <c r="S45" t="s">
        <v>101</v>
      </c>
      <c r="T45" t="b">
        <v>1</v>
      </c>
      <c r="U45" t="s">
        <v>201</v>
      </c>
    </row>
    <row r="46" spans="1:21" x14ac:dyDescent="0.25">
      <c r="A46" t="s">
        <v>34</v>
      </c>
      <c r="B46" t="s">
        <v>332</v>
      </c>
      <c r="C46" t="b">
        <v>0</v>
      </c>
      <c r="D46" t="s">
        <v>389</v>
      </c>
      <c r="E46" t="s">
        <v>390</v>
      </c>
      <c r="F46" t="s">
        <v>391</v>
      </c>
      <c r="G46" s="12">
        <v>37588</v>
      </c>
      <c r="I46" s="5">
        <v>4223</v>
      </c>
      <c r="J46" t="s">
        <v>392</v>
      </c>
      <c r="K46" t="s">
        <v>393</v>
      </c>
      <c r="L46" t="s">
        <v>394</v>
      </c>
      <c r="M46" t="s">
        <v>395</v>
      </c>
      <c r="N46" t="s">
        <v>396</v>
      </c>
      <c r="P46" t="str">
        <f>VLOOKUP(M46,BenchDefs!A:B,2,FALSE)</f>
        <v>100% MSCI WORLD Net TR in EUR - [MSDEWIN]</v>
      </c>
      <c r="Q46" t="b">
        <f>VLOOKUP(M46,BenchDefs!A:C,3,FALSE)</f>
        <v>0</v>
      </c>
      <c r="R46" t="b">
        <v>0</v>
      </c>
      <c r="S46" t="s">
        <v>218</v>
      </c>
      <c r="T46" t="b">
        <v>1</v>
      </c>
      <c r="U46" t="s">
        <v>201</v>
      </c>
    </row>
    <row r="47" spans="1:21" x14ac:dyDescent="0.25">
      <c r="A47" t="s">
        <v>34</v>
      </c>
      <c r="B47" t="s">
        <v>332</v>
      </c>
      <c r="C47" t="b">
        <v>0</v>
      </c>
      <c r="D47" t="s">
        <v>397</v>
      </c>
      <c r="E47" t="s">
        <v>398</v>
      </c>
      <c r="F47" t="s">
        <v>399</v>
      </c>
      <c r="G47" s="12">
        <v>36084</v>
      </c>
      <c r="I47" s="5">
        <v>8812</v>
      </c>
      <c r="J47" t="s">
        <v>400</v>
      </c>
      <c r="K47" t="s">
        <v>401</v>
      </c>
      <c r="L47" t="s">
        <v>402</v>
      </c>
      <c r="M47" t="s">
        <v>403</v>
      </c>
      <c r="N47" t="s">
        <v>404</v>
      </c>
      <c r="P47" t="str">
        <f>VLOOKUP(M47,BenchDefs!A:B,2,FALSE)</f>
        <v>100% MSCI US Net TR in EUR - [NDDUUS]</v>
      </c>
      <c r="Q47" t="b">
        <f>VLOOKUP(M47,BenchDefs!A:C,3,FALSE)</f>
        <v>0</v>
      </c>
      <c r="R47" t="b">
        <v>0</v>
      </c>
      <c r="S47" t="s">
        <v>218</v>
      </c>
      <c r="T47" t="b">
        <v>1</v>
      </c>
      <c r="U47" t="s">
        <v>201</v>
      </c>
    </row>
    <row r="48" spans="1:21" x14ac:dyDescent="0.25">
      <c r="A48" t="s">
        <v>34</v>
      </c>
      <c r="B48" t="s">
        <v>332</v>
      </c>
      <c r="C48" t="b">
        <v>0</v>
      </c>
      <c r="D48" t="s">
        <v>405</v>
      </c>
      <c r="E48" t="s">
        <v>406</v>
      </c>
      <c r="F48" t="s">
        <v>407</v>
      </c>
      <c r="G48" s="12">
        <v>35902</v>
      </c>
      <c r="I48" s="5">
        <v>8813</v>
      </c>
      <c r="J48" t="s">
        <v>408</v>
      </c>
      <c r="K48" t="s">
        <v>409</v>
      </c>
      <c r="L48" t="s">
        <v>410</v>
      </c>
      <c r="M48" t="s">
        <v>411</v>
      </c>
      <c r="N48" t="s">
        <v>412</v>
      </c>
      <c r="P48" t="str">
        <f>VLOOKUP(M48,BenchDefs!A:B,2,FALSE)</f>
        <v>100% MSCI Europe Net TR in EUR - [MSDEE15N]</v>
      </c>
      <c r="Q48" t="b">
        <f>VLOOKUP(M48,BenchDefs!A:C,3,FALSE)</f>
        <v>0</v>
      </c>
      <c r="R48" t="b">
        <v>0</v>
      </c>
      <c r="S48" t="s">
        <v>218</v>
      </c>
      <c r="T48" t="b">
        <v>1</v>
      </c>
      <c r="U48" t="s">
        <v>201</v>
      </c>
    </row>
    <row r="49" spans="1:21" x14ac:dyDescent="0.25">
      <c r="A49" t="s">
        <v>34</v>
      </c>
      <c r="B49" t="s">
        <v>332</v>
      </c>
      <c r="C49" t="b">
        <v>0</v>
      </c>
      <c r="D49" t="s">
        <v>413</v>
      </c>
      <c r="E49" t="s">
        <v>414</v>
      </c>
      <c r="F49" t="s">
        <v>415</v>
      </c>
      <c r="G49" s="12">
        <v>36084</v>
      </c>
      <c r="I49" s="5">
        <v>8814</v>
      </c>
      <c r="J49" t="s">
        <v>416</v>
      </c>
      <c r="K49" t="s">
        <v>417</v>
      </c>
      <c r="L49" t="s">
        <v>418</v>
      </c>
      <c r="M49" t="s">
        <v>419</v>
      </c>
      <c r="N49" t="s">
        <v>420</v>
      </c>
      <c r="P49" t="str">
        <f>VLOOKUP(M49,BenchDefs!A:B,2,FALSE)</f>
        <v>100% MSCI AC Asia Pacific Net TR in EUR - [MAAP]</v>
      </c>
      <c r="Q49" t="b">
        <f>VLOOKUP(M49,BenchDefs!A:C,3,FALSE)</f>
        <v>0</v>
      </c>
      <c r="R49" t="b">
        <v>0</v>
      </c>
      <c r="S49" t="s">
        <v>218</v>
      </c>
      <c r="T49" t="b">
        <v>1</v>
      </c>
      <c r="U49" t="s">
        <v>201</v>
      </c>
    </row>
    <row r="50" spans="1:21" x14ac:dyDescent="0.25">
      <c r="A50" t="s">
        <v>34</v>
      </c>
      <c r="B50" t="s">
        <v>332</v>
      </c>
      <c r="C50" t="b">
        <v>0</v>
      </c>
      <c r="D50" t="s">
        <v>421</v>
      </c>
      <c r="E50" t="s">
        <v>422</v>
      </c>
      <c r="F50" t="s">
        <v>423</v>
      </c>
      <c r="G50" s="12">
        <v>35888</v>
      </c>
      <c r="I50" s="5">
        <v>8815</v>
      </c>
      <c r="J50" t="s">
        <v>424</v>
      </c>
      <c r="K50" t="s">
        <v>425</v>
      </c>
      <c r="L50" t="s">
        <v>426</v>
      </c>
      <c r="M50" t="s">
        <v>427</v>
      </c>
      <c r="N50" t="s">
        <v>428</v>
      </c>
      <c r="P50" t="str">
        <f>VLOOKUP(M50,BenchDefs!A:B,2,FALSE)</f>
        <v>100% MSCI IMI Italy Net TR in EUR (BBG price ticker: NTR TBC) - [MXITIM]</v>
      </c>
      <c r="Q50" t="b">
        <f>VLOOKUP(M50,BenchDefs!A:C,3,FALSE)</f>
        <v>0</v>
      </c>
      <c r="R50" t="b">
        <v>1</v>
      </c>
      <c r="S50" t="s">
        <v>101</v>
      </c>
      <c r="T50" t="b">
        <v>1</v>
      </c>
      <c r="U50" t="s">
        <v>201</v>
      </c>
    </row>
    <row r="51" spans="1:21" x14ac:dyDescent="0.25">
      <c r="A51" t="s">
        <v>34</v>
      </c>
      <c r="B51" t="s">
        <v>332</v>
      </c>
      <c r="C51" t="b">
        <v>0</v>
      </c>
      <c r="D51" t="s">
        <v>429</v>
      </c>
      <c r="E51" t="s">
        <v>430</v>
      </c>
      <c r="F51" t="s">
        <v>431</v>
      </c>
      <c r="G51" s="12">
        <v>35867</v>
      </c>
      <c r="I51" s="5">
        <v>8816</v>
      </c>
      <c r="J51" t="s">
        <v>432</v>
      </c>
      <c r="K51" t="s">
        <v>433</v>
      </c>
      <c r="L51" t="s">
        <v>434</v>
      </c>
      <c r="M51" t="s">
        <v>435</v>
      </c>
      <c r="N51" t="s">
        <v>436</v>
      </c>
      <c r="P51" t="str">
        <f>VLOOKUP(M51,BenchDefs!A:B,2,FALSE)</f>
        <v>100% MSCI Emerging Markets Net TR in EUR - [MSDEEEMN]</v>
      </c>
      <c r="Q51" t="b">
        <f>VLOOKUP(M51,BenchDefs!A:C,3,FALSE)</f>
        <v>0</v>
      </c>
      <c r="R51" t="b">
        <v>0</v>
      </c>
      <c r="S51" t="s">
        <v>218</v>
      </c>
      <c r="T51" t="b">
        <v>1</v>
      </c>
      <c r="U51" t="s">
        <v>201</v>
      </c>
    </row>
    <row r="52" spans="1:21" s="20" customFormat="1" x14ac:dyDescent="0.25">
      <c r="A52" s="20" t="s">
        <v>34</v>
      </c>
      <c r="B52" s="20" t="s">
        <v>332</v>
      </c>
      <c r="C52" s="20" t="b">
        <v>0</v>
      </c>
      <c r="D52" s="20" t="s">
        <v>437</v>
      </c>
      <c r="E52" s="20" t="s">
        <v>438</v>
      </c>
      <c r="F52" s="20" t="s">
        <v>439</v>
      </c>
      <c r="G52" s="21">
        <v>39220</v>
      </c>
      <c r="H52" s="21"/>
      <c r="I52" s="22">
        <v>8824</v>
      </c>
      <c r="J52" s="20" t="s">
        <v>440</v>
      </c>
      <c r="K52" s="20" t="s">
        <v>441</v>
      </c>
      <c r="L52" s="20" t="s">
        <v>442</v>
      </c>
      <c r="M52" s="20" t="s">
        <v>443</v>
      </c>
      <c r="N52" s="20" t="s">
        <v>444</v>
      </c>
      <c r="P52" s="20" t="str">
        <f>VLOOKUP(M52,BenchDefs!A:B,2,FALSE)</f>
        <v>73% MSCI WORLD Net TR in EUR - [MSDEWIN], 27% MSCI WORLD Net TR in EUR (H) - [MXWOHEUR]</v>
      </c>
      <c r="Q52" s="20" t="b">
        <f>VLOOKUP(M52,BenchDefs!A:C,3,FALSE)</f>
        <v>1</v>
      </c>
      <c r="R52" s="20" t="b">
        <v>1</v>
      </c>
      <c r="S52" s="20" t="s">
        <v>101</v>
      </c>
      <c r="T52" s="20" t="b">
        <v>1</v>
      </c>
      <c r="U52" s="20" t="s">
        <v>201</v>
      </c>
    </row>
    <row r="53" spans="1:21" x14ac:dyDescent="0.25">
      <c r="A53" t="s">
        <v>135</v>
      </c>
      <c r="B53" t="s">
        <v>332</v>
      </c>
      <c r="C53" t="b">
        <v>0</v>
      </c>
      <c r="D53" t="s">
        <v>445</v>
      </c>
      <c r="E53" t="s">
        <v>446</v>
      </c>
      <c r="F53" t="s">
        <v>447</v>
      </c>
      <c r="G53" s="12">
        <v>39084</v>
      </c>
      <c r="I53" s="5">
        <v>2376</v>
      </c>
      <c r="J53" t="s">
        <v>448</v>
      </c>
      <c r="K53" t="s">
        <v>449</v>
      </c>
      <c r="L53" t="s">
        <v>450</v>
      </c>
      <c r="M53" t="s">
        <v>451</v>
      </c>
      <c r="N53" t="s">
        <v>452</v>
      </c>
      <c r="P53" t="str">
        <f>VLOOKUP(M53,BenchDefs!A:B,2,FALSE)</f>
        <v>100% +210bps/year - [N/A]</v>
      </c>
      <c r="Q53" t="b">
        <f>VLOOKUP(M53,BenchDefs!A:C,3,FALSE)</f>
        <v>0</v>
      </c>
      <c r="R53" t="b">
        <v>0</v>
      </c>
      <c r="S53" t="s">
        <v>32</v>
      </c>
      <c r="T53" t="b">
        <v>1</v>
      </c>
      <c r="U53" t="s">
        <v>201</v>
      </c>
    </row>
    <row r="54" spans="1:21" x14ac:dyDescent="0.25">
      <c r="A54" t="s">
        <v>118</v>
      </c>
      <c r="B54" t="s">
        <v>332</v>
      </c>
      <c r="C54" t="b">
        <v>0</v>
      </c>
      <c r="D54" t="s">
        <v>453</v>
      </c>
      <c r="E54" t="s">
        <v>454</v>
      </c>
      <c r="F54" t="s">
        <v>455</v>
      </c>
      <c r="G54" s="12">
        <v>40008</v>
      </c>
      <c r="I54" s="5">
        <v>5199</v>
      </c>
      <c r="J54" t="s">
        <v>456</v>
      </c>
      <c r="K54" t="s">
        <v>457</v>
      </c>
      <c r="L54" t="s">
        <v>458</v>
      </c>
      <c r="M54" t="s">
        <v>459</v>
      </c>
      <c r="N54" t="s">
        <v>460</v>
      </c>
      <c r="P54" t="str">
        <f>VLOOKUP(M54,BenchDefs!A:B,2,FALSE)</f>
        <v>100% Bloomberg Barclays Global 1-3 years TR - [LGY3TREU]</v>
      </c>
      <c r="Q54" t="b">
        <f>VLOOKUP(M54,BenchDefs!A:C,3,FALSE)</f>
        <v>0</v>
      </c>
      <c r="R54" t="b">
        <v>1</v>
      </c>
      <c r="S54" t="s">
        <v>101</v>
      </c>
      <c r="T54" t="b">
        <v>1</v>
      </c>
      <c r="U54" t="s">
        <v>201</v>
      </c>
    </row>
    <row r="55" spans="1:21" s="20" customFormat="1" x14ac:dyDescent="0.25">
      <c r="A55" s="20" t="s">
        <v>118</v>
      </c>
      <c r="B55" s="20" t="s">
        <v>332</v>
      </c>
      <c r="C55" s="20" t="b">
        <v>0</v>
      </c>
      <c r="D55" s="20" t="s">
        <v>461</v>
      </c>
      <c r="E55" s="20" t="s">
        <v>462</v>
      </c>
      <c r="F55" s="20" t="s">
        <v>463</v>
      </c>
      <c r="G55" s="21">
        <v>40008</v>
      </c>
      <c r="H55" s="21"/>
      <c r="I55" s="22">
        <v>5200</v>
      </c>
      <c r="J55" s="20" t="s">
        <v>464</v>
      </c>
      <c r="K55" s="20" t="s">
        <v>465</v>
      </c>
      <c r="L55" s="20" t="s">
        <v>466</v>
      </c>
      <c r="M55" s="20" t="s">
        <v>467</v>
      </c>
      <c r="N55" s="20" t="s">
        <v>468</v>
      </c>
      <c r="P55" s="20" t="str">
        <f>VLOOKUP(M55,BenchDefs!A:B,2,FALSE)</f>
        <v>100% Bloomberg Barclays Global Aggregate 500 TR index - [LGA5TREU]</v>
      </c>
      <c r="Q55" s="20" t="b">
        <f>VLOOKUP(M55,BenchDefs!A:C,3,FALSE)</f>
        <v>0</v>
      </c>
      <c r="R55" s="20" t="b">
        <v>1</v>
      </c>
      <c r="S55" s="20" t="s">
        <v>101</v>
      </c>
      <c r="T55" s="20" t="b">
        <v>1</v>
      </c>
      <c r="U55" s="20" t="s">
        <v>201</v>
      </c>
    </row>
    <row r="56" spans="1:21" x14ac:dyDescent="0.25">
      <c r="A56" t="s">
        <v>118</v>
      </c>
      <c r="B56" t="s">
        <v>332</v>
      </c>
      <c r="C56" t="b">
        <v>0</v>
      </c>
      <c r="D56" t="s">
        <v>469</v>
      </c>
      <c r="E56" t="s">
        <v>470</v>
      </c>
      <c r="F56" t="s">
        <v>471</v>
      </c>
      <c r="G56" s="12">
        <v>35909</v>
      </c>
      <c r="I56" s="5">
        <v>8818</v>
      </c>
      <c r="J56" t="s">
        <v>472</v>
      </c>
      <c r="K56" t="s">
        <v>473</v>
      </c>
      <c r="L56" t="s">
        <v>474</v>
      </c>
      <c r="M56" t="s">
        <v>475</v>
      </c>
      <c r="N56" t="s">
        <v>476</v>
      </c>
      <c r="P56" t="str">
        <f>VLOOKUP(M56,BenchDefs!A:B,2,FALSE)</f>
        <v>100% Bloomberg Barclays Euro-Aggregate Treasury TR - [LEATTREU]</v>
      </c>
      <c r="Q56" t="b">
        <f>VLOOKUP(M56,BenchDefs!A:C,3,FALSE)</f>
        <v>0</v>
      </c>
      <c r="R56" t="b">
        <v>1</v>
      </c>
      <c r="S56" t="s">
        <v>101</v>
      </c>
      <c r="T56" t="b">
        <v>1</v>
      </c>
      <c r="U56" t="s">
        <v>201</v>
      </c>
    </row>
    <row r="57" spans="1:21" x14ac:dyDescent="0.25">
      <c r="A57" t="s">
        <v>118</v>
      </c>
      <c r="B57" t="s">
        <v>332</v>
      </c>
      <c r="C57" t="b">
        <v>0</v>
      </c>
      <c r="D57" t="s">
        <v>477</v>
      </c>
      <c r="E57" t="s">
        <v>478</v>
      </c>
      <c r="F57" t="s">
        <v>479</v>
      </c>
      <c r="G57" s="12">
        <v>35902</v>
      </c>
      <c r="I57" s="5">
        <v>8820</v>
      </c>
      <c r="J57" t="s">
        <v>480</v>
      </c>
      <c r="K57" t="s">
        <v>481</v>
      </c>
      <c r="L57" t="s">
        <v>482</v>
      </c>
      <c r="M57" t="s">
        <v>483</v>
      </c>
      <c r="N57" t="s">
        <v>484</v>
      </c>
      <c r="P57" t="str">
        <f>VLOOKUP(M57,BenchDefs!A:B,2,FALSE)</f>
        <v>100% Bloomberg Barclays Euro-Aggregate Treasury 1-3y TR - [LET1TREU]</v>
      </c>
      <c r="Q57" t="b">
        <f>VLOOKUP(M57,BenchDefs!A:C,3,FALSE)</f>
        <v>0</v>
      </c>
      <c r="R57" t="b">
        <v>1</v>
      </c>
      <c r="S57" t="s">
        <v>101</v>
      </c>
      <c r="T57" t="b">
        <v>1</v>
      </c>
      <c r="U57" t="s">
        <v>201</v>
      </c>
    </row>
    <row r="58" spans="1:21" x14ac:dyDescent="0.25">
      <c r="A58" t="s">
        <v>118</v>
      </c>
      <c r="B58" t="s">
        <v>332</v>
      </c>
      <c r="C58" t="b">
        <v>0</v>
      </c>
      <c r="D58" t="s">
        <v>485</v>
      </c>
      <c r="E58" t="s">
        <v>486</v>
      </c>
      <c r="F58" t="s">
        <v>487</v>
      </c>
      <c r="G58" s="12">
        <v>39220</v>
      </c>
      <c r="I58" s="5">
        <v>8826</v>
      </c>
      <c r="J58" t="s">
        <v>488</v>
      </c>
      <c r="K58" t="s">
        <v>489</v>
      </c>
      <c r="L58" t="s">
        <v>490</v>
      </c>
      <c r="M58" t="s">
        <v>491</v>
      </c>
      <c r="N58" t="s">
        <v>492</v>
      </c>
      <c r="P58" t="str">
        <f>VLOOKUP(M58,BenchDefs!A:B,2,FALSE)</f>
        <v>50% JP Morgan GBI Global HEDGED in EUR (H) - [NA], 50% JP Morgan GBI Global in EUR - [JPEIGGEU]</v>
      </c>
      <c r="Q58" t="b">
        <f>VLOOKUP(M58,BenchDefs!A:C,3,FALSE)</f>
        <v>1</v>
      </c>
      <c r="R58" t="b">
        <v>1</v>
      </c>
      <c r="S58" t="s">
        <v>101</v>
      </c>
      <c r="T58" t="b">
        <v>1</v>
      </c>
      <c r="U58" t="s">
        <v>201</v>
      </c>
    </row>
    <row r="59" spans="1:21" x14ac:dyDescent="0.25">
      <c r="A59" t="s">
        <v>118</v>
      </c>
      <c r="B59" t="s">
        <v>332</v>
      </c>
      <c r="C59" t="b">
        <v>0</v>
      </c>
      <c r="D59" t="s">
        <v>493</v>
      </c>
      <c r="E59" t="s">
        <v>494</v>
      </c>
      <c r="F59" t="s">
        <v>495</v>
      </c>
      <c r="G59" s="12">
        <v>39220</v>
      </c>
      <c r="I59" s="5">
        <v>8827</v>
      </c>
      <c r="J59" t="s">
        <v>496</v>
      </c>
      <c r="K59" t="s">
        <v>497</v>
      </c>
      <c r="L59" t="s">
        <v>498</v>
      </c>
      <c r="M59" t="s">
        <v>499</v>
      </c>
      <c r="N59" t="s">
        <v>500</v>
      </c>
      <c r="P59" t="str">
        <f>VLOOKUP(M59,BenchDefs!A:B,2,FALSE)</f>
        <v>100% JP Morgan GBI EMU - 1-5 Years TR in EUR - [JNEU1R5]</v>
      </c>
      <c r="Q59" t="b">
        <f>VLOOKUP(M59,BenchDefs!A:C,3,FALSE)</f>
        <v>0</v>
      </c>
      <c r="R59" t="b">
        <v>1</v>
      </c>
      <c r="S59" t="s">
        <v>101</v>
      </c>
      <c r="T59" t="b">
        <v>1</v>
      </c>
      <c r="U59" t="s">
        <v>201</v>
      </c>
    </row>
    <row r="60" spans="1:21" x14ac:dyDescent="0.25">
      <c r="A60" t="s">
        <v>118</v>
      </c>
      <c r="B60" t="s">
        <v>332</v>
      </c>
      <c r="C60" t="b">
        <v>0</v>
      </c>
      <c r="D60" t="s">
        <v>501</v>
      </c>
      <c r="E60" t="s">
        <v>502</v>
      </c>
      <c r="F60" t="s">
        <v>503</v>
      </c>
      <c r="G60" s="12">
        <v>39220</v>
      </c>
      <c r="I60" s="5">
        <v>8828</v>
      </c>
      <c r="J60" t="s">
        <v>504</v>
      </c>
      <c r="K60" t="s">
        <v>505</v>
      </c>
      <c r="L60" t="s">
        <v>506</v>
      </c>
      <c r="M60" t="s">
        <v>507</v>
      </c>
      <c r="N60" t="s">
        <v>508</v>
      </c>
      <c r="P60" t="str">
        <f>VLOOKUP(M60,BenchDefs!A:B,2,FALSE)</f>
        <v>100% ICE BofAML Euro Treasury Bill TR in EUR - [EGB0]</v>
      </c>
      <c r="Q60" t="b">
        <f>VLOOKUP(M60,BenchDefs!A:C,3,FALSE)</f>
        <v>0</v>
      </c>
      <c r="R60" t="b">
        <v>1</v>
      </c>
      <c r="S60" t="s">
        <v>101</v>
      </c>
      <c r="T60" t="b">
        <v>1</v>
      </c>
      <c r="U60" t="s">
        <v>201</v>
      </c>
    </row>
    <row r="61" spans="1:21" x14ac:dyDescent="0.25">
      <c r="A61" t="s">
        <v>509</v>
      </c>
      <c r="B61" t="s">
        <v>332</v>
      </c>
      <c r="C61" t="b">
        <v>0</v>
      </c>
      <c r="D61" t="s">
        <v>510</v>
      </c>
      <c r="E61" t="s">
        <v>511</v>
      </c>
      <c r="F61" t="s">
        <v>512</v>
      </c>
      <c r="G61" s="12">
        <v>36874</v>
      </c>
      <c r="I61" s="5">
        <v>3890</v>
      </c>
      <c r="J61" t="s">
        <v>513</v>
      </c>
      <c r="K61" t="s">
        <v>514</v>
      </c>
      <c r="L61" t="s">
        <v>515</v>
      </c>
      <c r="M61" t="s">
        <v>516</v>
      </c>
      <c r="N61" t="s">
        <v>517</v>
      </c>
      <c r="P61" t="str">
        <f>VLOOKUP(M61,BenchDefs!A:B,2,FALSE)</f>
        <v>100% ICE BofAML 3-6 Month US Treasury Bill Index in EUR - [G0B2]</v>
      </c>
      <c r="Q61" t="b">
        <f>VLOOKUP(M61,BenchDefs!A:C,3,FALSE)</f>
        <v>0</v>
      </c>
      <c r="R61" t="b">
        <v>1</v>
      </c>
      <c r="S61" t="s">
        <v>101</v>
      </c>
      <c r="T61" t="b">
        <v>1</v>
      </c>
      <c r="U61" t="s">
        <v>201</v>
      </c>
    </row>
    <row r="62" spans="1:21" x14ac:dyDescent="0.25">
      <c r="A62" t="s">
        <v>509</v>
      </c>
      <c r="B62" t="s">
        <v>332</v>
      </c>
      <c r="C62" t="b">
        <v>0</v>
      </c>
      <c r="D62" t="s">
        <v>518</v>
      </c>
      <c r="E62" t="s">
        <v>519</v>
      </c>
      <c r="F62" t="s">
        <v>520</v>
      </c>
      <c r="G62" s="12">
        <v>36084</v>
      </c>
      <c r="I62" s="5">
        <v>8819</v>
      </c>
      <c r="J62" t="s">
        <v>521</v>
      </c>
      <c r="K62" t="s">
        <v>522</v>
      </c>
      <c r="L62" t="s">
        <v>523</v>
      </c>
      <c r="M62" t="s">
        <v>524</v>
      </c>
      <c r="N62" t="s">
        <v>525</v>
      </c>
      <c r="P62" t="str">
        <f>VLOOKUP(M62,BenchDefs!A:B,2,FALSE)</f>
        <v>100% ICE BofAML Euro Treasury Bill TR in EUR - [EGB0]</v>
      </c>
      <c r="Q62" t="b">
        <f>VLOOKUP(M62,BenchDefs!A:C,3,FALSE)</f>
        <v>0</v>
      </c>
      <c r="R62" t="b">
        <v>0</v>
      </c>
      <c r="S62" t="s">
        <v>32</v>
      </c>
      <c r="T62" t="b">
        <v>1</v>
      </c>
      <c r="U62" t="s">
        <v>201</v>
      </c>
    </row>
    <row r="63" spans="1:21" x14ac:dyDescent="0.25">
      <c r="A63" t="s">
        <v>135</v>
      </c>
      <c r="B63" t="s">
        <v>332</v>
      </c>
      <c r="C63" t="b">
        <v>0</v>
      </c>
      <c r="D63" t="s">
        <v>526</v>
      </c>
      <c r="E63" t="s">
        <v>527</v>
      </c>
      <c r="F63" t="s">
        <v>528</v>
      </c>
      <c r="G63" s="12">
        <v>39084</v>
      </c>
      <c r="H63" s="12">
        <v>43224</v>
      </c>
      <c r="I63" s="5">
        <v>2374</v>
      </c>
      <c r="J63" t="s">
        <v>529</v>
      </c>
      <c r="K63" t="s">
        <v>530</v>
      </c>
      <c r="L63" t="s">
        <v>531</v>
      </c>
      <c r="M63" t="s">
        <v>532</v>
      </c>
      <c r="N63" t="s">
        <v>533</v>
      </c>
      <c r="P63" t="str">
        <f>VLOOKUP(M63,BenchDefs!A:B,2,FALSE)</f>
        <v>50% MSCI ACWI Net Total Return EUR Index - [NDEEWNR], 40% Bloomberg Barclays Global-Aggregate 500 Total Return Index Hedged EUR (H) -[LGA5TREH], 5% Bloomberg Barclays Global High Yield Total Return Index Value Hedged EUR (H) - [LG30TREH],  5% ICE BofAML Euro Treasury Bill Index - [EGB0]</v>
      </c>
      <c r="Q63" t="b">
        <f>VLOOKUP(M63,BenchDefs!A:C,3,FALSE)</f>
        <v>1</v>
      </c>
      <c r="R63" t="b">
        <v>0</v>
      </c>
      <c r="T63" t="b">
        <v>1</v>
      </c>
    </row>
    <row r="64" spans="1:21" x14ac:dyDescent="0.25">
      <c r="A64" t="s">
        <v>135</v>
      </c>
      <c r="B64" t="s">
        <v>332</v>
      </c>
      <c r="C64" t="b">
        <v>0</v>
      </c>
      <c r="D64" t="s">
        <v>534</v>
      </c>
      <c r="E64" t="s">
        <v>535</v>
      </c>
      <c r="F64" t="s">
        <v>536</v>
      </c>
      <c r="G64" s="12">
        <v>39220</v>
      </c>
      <c r="I64" s="5">
        <v>8825</v>
      </c>
      <c r="J64" t="s">
        <v>537</v>
      </c>
      <c r="K64" t="s">
        <v>538</v>
      </c>
      <c r="L64" t="s">
        <v>539</v>
      </c>
      <c r="M64" t="s">
        <v>540</v>
      </c>
      <c r="N64" t="s">
        <v>541</v>
      </c>
      <c r="P64" t="str">
        <f>VLOOKUP(M64,BenchDefs!A:B,2,FALSE)</f>
        <v>50% MSCI WORLD ex EMU Net TR in EUR - [MSDEWEMN], 35% JP Morgan GBI Global HEDGED in EUR (H) - [NA], 15% JP Morgan GBI Global in EUR - [JPEIGGEU]</v>
      </c>
      <c r="Q64" t="b">
        <f>VLOOKUP(M64,BenchDefs!A:C,3,FALSE)</f>
        <v>1</v>
      </c>
      <c r="R64" t="b">
        <v>1</v>
      </c>
      <c r="S64" t="s">
        <v>101</v>
      </c>
      <c r="T64" t="b">
        <v>1</v>
      </c>
      <c r="U64" t="s">
        <v>201</v>
      </c>
    </row>
    <row r="65" spans="1:21" x14ac:dyDescent="0.25">
      <c r="A65" t="s">
        <v>34</v>
      </c>
      <c r="B65" t="s">
        <v>542</v>
      </c>
      <c r="C65" t="b">
        <v>0</v>
      </c>
      <c r="D65" t="s">
        <v>543</v>
      </c>
      <c r="E65" t="s">
        <v>544</v>
      </c>
      <c r="F65" t="s">
        <v>545</v>
      </c>
      <c r="G65" s="12">
        <v>37445</v>
      </c>
      <c r="I65" s="6">
        <v>4133</v>
      </c>
      <c r="J65" t="s">
        <v>546</v>
      </c>
      <c r="K65" t="s">
        <v>547</v>
      </c>
      <c r="L65" t="s">
        <v>548</v>
      </c>
      <c r="M65" t="s">
        <v>549</v>
      </c>
      <c r="N65" t="s">
        <v>550</v>
      </c>
      <c r="P65" t="str">
        <f>VLOOKUP(M65,BenchDefs!A:B,2,FALSE)</f>
        <v>100% MSCI AC Asia Pacific Net TR in EUR - [MAAP]</v>
      </c>
      <c r="Q65" t="b">
        <f>VLOOKUP(M65,BenchDefs!A:C,3,FALSE)</f>
        <v>0</v>
      </c>
      <c r="R65" t="b">
        <v>1</v>
      </c>
      <c r="S65" t="s">
        <v>101</v>
      </c>
      <c r="T65" t="b">
        <v>1</v>
      </c>
      <c r="U65" t="s">
        <v>201</v>
      </c>
    </row>
    <row r="66" spans="1:21" x14ac:dyDescent="0.25">
      <c r="A66" t="s">
        <v>34</v>
      </c>
      <c r="B66" t="s">
        <v>542</v>
      </c>
      <c r="C66" t="b">
        <v>0</v>
      </c>
      <c r="D66" s="20" t="s">
        <v>551</v>
      </c>
      <c r="E66" s="20" t="s">
        <v>552</v>
      </c>
      <c r="F66" s="20" t="s">
        <v>553</v>
      </c>
      <c r="G66" s="21">
        <v>37445</v>
      </c>
      <c r="H66" s="21"/>
      <c r="I66" s="24">
        <v>4136</v>
      </c>
      <c r="J66" s="20" t="s">
        <v>554</v>
      </c>
      <c r="K66" s="20" t="s">
        <v>555</v>
      </c>
      <c r="L66" s="20" t="s">
        <v>556</v>
      </c>
      <c r="M66" s="20" t="s">
        <v>557</v>
      </c>
      <c r="N66" s="20" t="s">
        <v>558</v>
      </c>
      <c r="P66" t="str">
        <f>VLOOKUP(M66,BenchDefs!A:B,2,FALSE)</f>
        <v>100% MSCI ACWI Net TR in EUR - [MSDEWIN]</v>
      </c>
      <c r="Q66" t="b">
        <f>VLOOKUP(M66,BenchDefs!A:C,3,FALSE)</f>
        <v>0</v>
      </c>
      <c r="R66" t="b">
        <v>1</v>
      </c>
      <c r="S66" t="s">
        <v>101</v>
      </c>
      <c r="T66" t="b">
        <v>1</v>
      </c>
      <c r="U66" t="s">
        <v>201</v>
      </c>
    </row>
    <row r="67" spans="1:21" x14ac:dyDescent="0.25">
      <c r="A67" t="s">
        <v>118</v>
      </c>
      <c r="B67" t="s">
        <v>542</v>
      </c>
      <c r="C67" t="b">
        <v>0</v>
      </c>
      <c r="D67" t="s">
        <v>559</v>
      </c>
      <c r="E67" t="s">
        <v>560</v>
      </c>
      <c r="F67" t="s">
        <v>561</v>
      </c>
      <c r="G67" s="12">
        <v>37445</v>
      </c>
      <c r="I67" s="6">
        <v>4134</v>
      </c>
      <c r="J67" t="s">
        <v>562</v>
      </c>
      <c r="K67" t="s">
        <v>563</v>
      </c>
      <c r="L67" t="s">
        <v>564</v>
      </c>
      <c r="M67" t="s">
        <v>565</v>
      </c>
      <c r="N67" t="s">
        <v>566</v>
      </c>
      <c r="P67" t="str">
        <f>VLOOKUP(M67,BenchDefs!A:B,2,FALSE)</f>
        <v>80% ICE BofAML 1-3 Year Italy Government Index - [G1I0], 20% ICE BofAML Italy Government Index - [G0I0]</v>
      </c>
      <c r="Q67" t="b">
        <f>VLOOKUP(M67,BenchDefs!A:C,3,FALSE)</f>
        <v>0</v>
      </c>
      <c r="R67" t="b">
        <v>0</v>
      </c>
      <c r="S67" t="s">
        <v>32</v>
      </c>
      <c r="T67" t="b">
        <v>1</v>
      </c>
      <c r="U67" t="s">
        <v>201</v>
      </c>
    </row>
    <row r="68" spans="1:21" x14ac:dyDescent="0.25">
      <c r="A68" t="s">
        <v>34</v>
      </c>
      <c r="B68" t="s">
        <v>567</v>
      </c>
      <c r="C68" t="b">
        <v>0</v>
      </c>
      <c r="D68" t="s">
        <v>568</v>
      </c>
      <c r="E68" t="s">
        <v>569</v>
      </c>
      <c r="F68" t="s">
        <v>570</v>
      </c>
      <c r="G68" s="12">
        <v>40480</v>
      </c>
      <c r="I68" s="5">
        <v>2246</v>
      </c>
      <c r="J68" t="s">
        <v>571</v>
      </c>
      <c r="K68" t="s">
        <v>572</v>
      </c>
      <c r="L68" t="s">
        <v>573</v>
      </c>
      <c r="N68" t="s">
        <v>574</v>
      </c>
      <c r="P68" s="16" t="s">
        <v>575</v>
      </c>
      <c r="Q68" t="b">
        <v>0</v>
      </c>
      <c r="R68" t="b">
        <v>1</v>
      </c>
      <c r="S68" t="s">
        <v>101</v>
      </c>
      <c r="T68" t="b">
        <v>1</v>
      </c>
      <c r="U68" t="s">
        <v>201</v>
      </c>
    </row>
    <row r="69" spans="1:21" x14ac:dyDescent="0.25">
      <c r="A69" t="s">
        <v>34</v>
      </c>
      <c r="B69" t="s">
        <v>567</v>
      </c>
      <c r="C69" t="b">
        <v>0</v>
      </c>
      <c r="D69" t="s">
        <v>576</v>
      </c>
      <c r="E69" t="s">
        <v>577</v>
      </c>
      <c r="F69" t="s">
        <v>578</v>
      </c>
      <c r="G69" s="12">
        <v>41785</v>
      </c>
      <c r="I69" s="5">
        <v>5634</v>
      </c>
      <c r="J69" t="s">
        <v>579</v>
      </c>
      <c r="K69" t="s">
        <v>580</v>
      </c>
      <c r="L69" t="s">
        <v>581</v>
      </c>
      <c r="N69" t="s">
        <v>582</v>
      </c>
      <c r="P69" s="16" t="s">
        <v>583</v>
      </c>
      <c r="Q69" t="b">
        <v>0</v>
      </c>
      <c r="R69" t="b">
        <v>1</v>
      </c>
      <c r="S69" t="s">
        <v>101</v>
      </c>
      <c r="T69" t="b">
        <v>1</v>
      </c>
      <c r="U69" t="s">
        <v>201</v>
      </c>
    </row>
    <row r="70" spans="1:21" x14ac:dyDescent="0.25">
      <c r="A70" t="s">
        <v>34</v>
      </c>
      <c r="B70" t="s">
        <v>567</v>
      </c>
      <c r="C70" t="b">
        <v>0</v>
      </c>
      <c r="D70" t="s">
        <v>584</v>
      </c>
      <c r="E70" t="s">
        <v>585</v>
      </c>
      <c r="F70" t="s">
        <v>586</v>
      </c>
      <c r="G70" s="12">
        <v>42159</v>
      </c>
      <c r="I70" s="5">
        <v>5975</v>
      </c>
      <c r="J70" t="s">
        <v>587</v>
      </c>
      <c r="K70" t="s">
        <v>588</v>
      </c>
      <c r="L70" t="s">
        <v>589</v>
      </c>
      <c r="N70" t="s">
        <v>590</v>
      </c>
      <c r="P70" s="16" t="s">
        <v>591</v>
      </c>
      <c r="Q70" t="b">
        <v>0</v>
      </c>
      <c r="R70" t="b">
        <v>1</v>
      </c>
      <c r="S70" t="s">
        <v>101</v>
      </c>
      <c r="T70" t="b">
        <v>1</v>
      </c>
      <c r="U70" t="s">
        <v>201</v>
      </c>
    </row>
    <row r="71" spans="1:21" x14ac:dyDescent="0.25">
      <c r="A71" t="s">
        <v>118</v>
      </c>
      <c r="B71" t="s">
        <v>567</v>
      </c>
      <c r="C71" t="b">
        <v>0</v>
      </c>
      <c r="D71" t="s">
        <v>592</v>
      </c>
      <c r="E71" t="s">
        <v>593</v>
      </c>
      <c r="F71" t="s">
        <v>594</v>
      </c>
      <c r="G71" s="12">
        <v>41638</v>
      </c>
      <c r="I71" s="5">
        <v>2213</v>
      </c>
      <c r="J71" t="s">
        <v>595</v>
      </c>
      <c r="K71" t="s">
        <v>596</v>
      </c>
      <c r="L71" t="s">
        <v>597</v>
      </c>
      <c r="N71" t="s">
        <v>598</v>
      </c>
      <c r="P71" s="16" t="s">
        <v>599</v>
      </c>
      <c r="Q71" t="b">
        <v>0</v>
      </c>
      <c r="R71" t="b">
        <v>1</v>
      </c>
      <c r="S71" t="s">
        <v>101</v>
      </c>
      <c r="T71" t="b">
        <v>1</v>
      </c>
      <c r="U71" t="s">
        <v>201</v>
      </c>
    </row>
    <row r="72" spans="1:21" x14ac:dyDescent="0.25">
      <c r="A72" t="s">
        <v>118</v>
      </c>
      <c r="B72" t="s">
        <v>567</v>
      </c>
      <c r="C72" t="b">
        <v>0</v>
      </c>
      <c r="D72" t="s">
        <v>600</v>
      </c>
      <c r="E72" t="s">
        <v>601</v>
      </c>
      <c r="F72" t="s">
        <v>602</v>
      </c>
      <c r="G72" s="12">
        <v>40480</v>
      </c>
      <c r="I72" s="5">
        <v>2388</v>
      </c>
      <c r="J72" t="s">
        <v>603</v>
      </c>
      <c r="K72" t="s">
        <v>604</v>
      </c>
      <c r="L72" t="s">
        <v>605</v>
      </c>
      <c r="N72" t="s">
        <v>606</v>
      </c>
      <c r="P72" s="16" t="s">
        <v>607</v>
      </c>
      <c r="Q72" t="b">
        <v>0</v>
      </c>
      <c r="R72" t="b">
        <v>1</v>
      </c>
      <c r="S72" t="s">
        <v>101</v>
      </c>
      <c r="T72" t="b">
        <v>1</v>
      </c>
      <c r="U72" t="s">
        <v>201</v>
      </c>
    </row>
    <row r="73" spans="1:21" x14ac:dyDescent="0.25">
      <c r="A73" t="s">
        <v>118</v>
      </c>
      <c r="B73" t="s">
        <v>567</v>
      </c>
      <c r="C73" t="b">
        <v>0</v>
      </c>
      <c r="D73" t="s">
        <v>608</v>
      </c>
      <c r="E73" t="s">
        <v>609</v>
      </c>
      <c r="F73" t="s">
        <v>610</v>
      </c>
      <c r="G73" s="12">
        <v>40480</v>
      </c>
      <c r="I73" s="5">
        <v>4420</v>
      </c>
      <c r="J73" t="s">
        <v>611</v>
      </c>
      <c r="K73" t="s">
        <v>612</v>
      </c>
      <c r="L73" t="s">
        <v>613</v>
      </c>
      <c r="N73" t="s">
        <v>614</v>
      </c>
      <c r="P73" s="16" t="s">
        <v>615</v>
      </c>
      <c r="Q73" t="b">
        <v>0</v>
      </c>
      <c r="R73" t="b">
        <v>1</v>
      </c>
      <c r="S73" t="s">
        <v>101</v>
      </c>
      <c r="T73" t="b">
        <v>1</v>
      </c>
      <c r="U73" t="s">
        <v>201</v>
      </c>
    </row>
    <row r="74" spans="1:21" x14ac:dyDescent="0.25">
      <c r="A74" t="s">
        <v>135</v>
      </c>
      <c r="B74" t="s">
        <v>567</v>
      </c>
      <c r="C74" t="b">
        <v>0</v>
      </c>
      <c r="D74" t="s">
        <v>616</v>
      </c>
      <c r="E74" t="s">
        <v>617</v>
      </c>
      <c r="F74" t="s">
        <v>618</v>
      </c>
      <c r="G74" s="12">
        <v>39510</v>
      </c>
      <c r="I74" s="5">
        <v>2157</v>
      </c>
      <c r="J74" t="s">
        <v>619</v>
      </c>
      <c r="K74" t="s">
        <v>620</v>
      </c>
      <c r="L74" t="s">
        <v>621</v>
      </c>
      <c r="N74" t="s">
        <v>622</v>
      </c>
      <c r="P74" s="16" t="s">
        <v>623</v>
      </c>
      <c r="Q74" t="b">
        <v>0</v>
      </c>
      <c r="R74" t="b">
        <v>1</v>
      </c>
      <c r="S74" t="s">
        <v>101</v>
      </c>
      <c r="T74" t="b">
        <v>1</v>
      </c>
      <c r="U74" t="s">
        <v>201</v>
      </c>
    </row>
    <row r="75" spans="1:21" x14ac:dyDescent="0.25">
      <c r="A75" t="s">
        <v>135</v>
      </c>
      <c r="B75" t="s">
        <v>567</v>
      </c>
      <c r="C75" t="b">
        <v>0</v>
      </c>
      <c r="D75" t="s">
        <v>624</v>
      </c>
      <c r="E75" t="s">
        <v>625</v>
      </c>
      <c r="F75" t="s">
        <v>626</v>
      </c>
      <c r="G75" s="12">
        <v>41638</v>
      </c>
      <c r="I75" s="5">
        <v>2339</v>
      </c>
      <c r="J75" t="s">
        <v>627</v>
      </c>
      <c r="K75" t="s">
        <v>628</v>
      </c>
      <c r="L75" t="s">
        <v>629</v>
      </c>
      <c r="N75" t="s">
        <v>630</v>
      </c>
      <c r="P75" s="16" t="s">
        <v>631</v>
      </c>
      <c r="Q75" t="b">
        <v>0</v>
      </c>
      <c r="R75" t="b">
        <v>1</v>
      </c>
      <c r="S75" t="s">
        <v>101</v>
      </c>
      <c r="T75" t="b">
        <v>1</v>
      </c>
      <c r="U75" t="s">
        <v>201</v>
      </c>
    </row>
    <row r="76" spans="1:21" x14ac:dyDescent="0.25">
      <c r="A76" t="s">
        <v>135</v>
      </c>
      <c r="B76" t="s">
        <v>567</v>
      </c>
      <c r="C76" t="b">
        <v>0</v>
      </c>
      <c r="D76" t="s">
        <v>632</v>
      </c>
      <c r="E76" t="s">
        <v>633</v>
      </c>
      <c r="F76" t="s">
        <v>634</v>
      </c>
      <c r="G76" s="12">
        <v>40480</v>
      </c>
      <c r="I76" s="5">
        <v>3498</v>
      </c>
      <c r="J76" t="s">
        <v>635</v>
      </c>
      <c r="K76" t="s">
        <v>636</v>
      </c>
      <c r="L76" t="s">
        <v>637</v>
      </c>
      <c r="N76" t="s">
        <v>638</v>
      </c>
      <c r="P76" s="16" t="s">
        <v>639</v>
      </c>
      <c r="Q76" t="b">
        <v>0</v>
      </c>
      <c r="R76" t="b">
        <v>1</v>
      </c>
      <c r="S76" t="s">
        <v>101</v>
      </c>
      <c r="T76" t="b">
        <v>1</v>
      </c>
      <c r="U76" t="s">
        <v>201</v>
      </c>
    </row>
    <row r="77" spans="1:21" x14ac:dyDescent="0.25">
      <c r="A77" t="s">
        <v>135</v>
      </c>
      <c r="B77" t="s">
        <v>567</v>
      </c>
      <c r="C77" t="b">
        <v>0</v>
      </c>
      <c r="D77" t="s">
        <v>640</v>
      </c>
      <c r="E77" t="s">
        <v>641</v>
      </c>
      <c r="F77" t="s">
        <v>642</v>
      </c>
      <c r="G77" s="12">
        <v>42559</v>
      </c>
      <c r="I77" s="5">
        <v>6124</v>
      </c>
      <c r="J77" t="s">
        <v>643</v>
      </c>
      <c r="K77" t="s">
        <v>644</v>
      </c>
      <c r="L77" t="s">
        <v>645</v>
      </c>
      <c r="N77" t="s">
        <v>646</v>
      </c>
      <c r="P77" s="16" t="s">
        <v>623</v>
      </c>
      <c r="Q77" t="b">
        <v>0</v>
      </c>
      <c r="R77" t="b">
        <v>1</v>
      </c>
      <c r="S77" t="s">
        <v>101</v>
      </c>
      <c r="T77" t="b">
        <v>1</v>
      </c>
      <c r="U77" t="s">
        <v>201</v>
      </c>
    </row>
    <row r="78" spans="1:21" x14ac:dyDescent="0.25">
      <c r="A78" t="s">
        <v>135</v>
      </c>
      <c r="B78" t="s">
        <v>647</v>
      </c>
      <c r="C78" t="b">
        <v>0</v>
      </c>
      <c r="D78" t="s">
        <v>648</v>
      </c>
      <c r="E78" t="s">
        <v>649</v>
      </c>
      <c r="F78" t="s">
        <v>650</v>
      </c>
      <c r="G78" s="12">
        <v>41110</v>
      </c>
      <c r="I78" s="5">
        <v>5606</v>
      </c>
      <c r="J78" t="s">
        <v>651</v>
      </c>
      <c r="K78" t="s">
        <v>652</v>
      </c>
      <c r="L78" t="s">
        <v>653</v>
      </c>
      <c r="M78" t="s">
        <v>532</v>
      </c>
      <c r="N78" t="s">
        <v>654</v>
      </c>
      <c r="P78" t="str">
        <f>VLOOKUP(M78,BenchDefs!A:B,2,FALSE)</f>
        <v>50% MSCI ACWI Net Total Return EUR Index - [NDEEWNR], 40% Bloomberg Barclays Global-Aggregate 500 Total Return Index Hedged EUR (H) -[LGA5TREH], 5% Bloomberg Barclays Global High Yield Total Return Index Value Hedged EUR (H) - [LG30TREH],  5% ICE BofAML Euro Treasury Bill Index - [EGB0]</v>
      </c>
      <c r="Q78" t="b">
        <f>VLOOKUP(M78,BenchDefs!A:C,3,FALSE)</f>
        <v>1</v>
      </c>
      <c r="R78" t="b">
        <v>0</v>
      </c>
      <c r="S78" t="s">
        <v>32</v>
      </c>
      <c r="T78" t="b">
        <v>0</v>
      </c>
      <c r="U78" t="s">
        <v>201</v>
      </c>
    </row>
    <row r="79" spans="1:21" x14ac:dyDescent="0.25">
      <c r="A79" t="s">
        <v>34</v>
      </c>
      <c r="B79" t="s">
        <v>647</v>
      </c>
      <c r="C79" t="b">
        <v>0</v>
      </c>
      <c r="D79" t="s">
        <v>655</v>
      </c>
      <c r="E79" t="s">
        <v>656</v>
      </c>
      <c r="F79" t="s">
        <v>657</v>
      </c>
      <c r="G79" s="12">
        <v>38904</v>
      </c>
      <c r="I79" s="5">
        <v>7554</v>
      </c>
      <c r="J79" t="s">
        <v>658</v>
      </c>
      <c r="K79" t="s">
        <v>659</v>
      </c>
      <c r="L79" t="s">
        <v>660</v>
      </c>
      <c r="M79" t="s">
        <v>661</v>
      </c>
      <c r="N79" t="s">
        <v>662</v>
      </c>
      <c r="P79" t="str">
        <f>VLOOKUP(M79,BenchDefs!A:B,2,FALSE)</f>
        <v>50% MSCI Europe Net TR  in EUR - [MSDEE15N], 50% MSCI EUROPE HIGH DIVIDEND - [M7EUHDVD]</v>
      </c>
      <c r="Q79" t="b">
        <f>VLOOKUP(M79,BenchDefs!A:C,3,FALSE)</f>
        <v>0</v>
      </c>
      <c r="R79" t="b">
        <v>1</v>
      </c>
      <c r="S79" t="s">
        <v>101</v>
      </c>
      <c r="T79" t="b">
        <v>0</v>
      </c>
      <c r="U79" t="s">
        <v>201</v>
      </c>
    </row>
  </sheetData>
  <autoFilter ref="A1:U79" xr:uid="{DFD811A3-C85E-42CC-96EF-1E0C2C9FB37F}"/>
  <sortState xmlns:xlrd2="http://schemas.microsoft.com/office/spreadsheetml/2017/richdata2" ref="A2:U79">
    <sortCondition ref="B2:B79"/>
    <sortCondition ref="O2:O79"/>
    <sortCondition ref="A2:A79"/>
    <sortCondition ref="I2:I7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5"/>
  <sheetViews>
    <sheetView topLeftCell="A66" workbookViewId="0">
      <selection activeCell="A71" sqref="A71"/>
    </sheetView>
  </sheetViews>
  <sheetFormatPr defaultRowHeight="15" x14ac:dyDescent="0.25"/>
  <cols>
    <col min="1" max="1" width="24" bestFit="1" customWidth="1"/>
    <col min="2" max="2" width="13.85546875" bestFit="1" customWidth="1"/>
  </cols>
  <sheetData>
    <row r="1" spans="1:2" x14ac:dyDescent="0.25">
      <c r="A1" t="s">
        <v>3674</v>
      </c>
      <c r="B1" t="s">
        <v>3675</v>
      </c>
    </row>
    <row r="2" spans="1:2" x14ac:dyDescent="0.25">
      <c r="A2" t="s">
        <v>3676</v>
      </c>
      <c r="B2" t="s">
        <v>3677</v>
      </c>
    </row>
    <row r="3" spans="1:2" x14ac:dyDescent="0.25">
      <c r="A3" t="s">
        <v>3678</v>
      </c>
      <c r="B3" t="s">
        <v>3677</v>
      </c>
    </row>
    <row r="4" spans="1:2" x14ac:dyDescent="0.25">
      <c r="A4" t="s">
        <v>1315</v>
      </c>
      <c r="B4" t="s">
        <v>3679</v>
      </c>
    </row>
    <row r="5" spans="1:2" x14ac:dyDescent="0.25">
      <c r="A5" t="s">
        <v>3680</v>
      </c>
      <c r="B5" t="s">
        <v>3602</v>
      </c>
    </row>
    <row r="6" spans="1:2" x14ac:dyDescent="0.25">
      <c r="A6" t="s">
        <v>3021</v>
      </c>
      <c r="B6" t="s">
        <v>3677</v>
      </c>
    </row>
    <row r="7" spans="1:2" x14ac:dyDescent="0.25">
      <c r="A7" t="s">
        <v>1320</v>
      </c>
      <c r="B7" t="s">
        <v>3679</v>
      </c>
    </row>
    <row r="8" spans="1:2" x14ac:dyDescent="0.25">
      <c r="A8" t="s">
        <v>3681</v>
      </c>
      <c r="B8" t="s">
        <v>3679</v>
      </c>
    </row>
    <row r="9" spans="1:2" x14ac:dyDescent="0.25">
      <c r="A9" t="s">
        <v>3682</v>
      </c>
      <c r="B9" t="s">
        <v>3150</v>
      </c>
    </row>
    <row r="10" spans="1:2" x14ac:dyDescent="0.25">
      <c r="A10" t="s">
        <v>3683</v>
      </c>
      <c r="B10" t="s">
        <v>3171</v>
      </c>
    </row>
    <row r="11" spans="1:2" x14ac:dyDescent="0.25">
      <c r="A11" t="s">
        <v>3684</v>
      </c>
      <c r="B11" t="s">
        <v>3677</v>
      </c>
    </row>
    <row r="12" spans="1:2" x14ac:dyDescent="0.25">
      <c r="A12" t="s">
        <v>3685</v>
      </c>
      <c r="B12" t="s">
        <v>46</v>
      </c>
    </row>
    <row r="13" spans="1:2" x14ac:dyDescent="0.25">
      <c r="A13" t="s">
        <v>3686</v>
      </c>
      <c r="B13" t="s">
        <v>3679</v>
      </c>
    </row>
    <row r="14" spans="1:2" x14ac:dyDescent="0.25">
      <c r="A14" t="s">
        <v>3687</v>
      </c>
      <c r="B14" t="s">
        <v>3679</v>
      </c>
    </row>
    <row r="15" spans="1:2" x14ac:dyDescent="0.25">
      <c r="A15" t="s">
        <v>3688</v>
      </c>
      <c r="B15" t="s">
        <v>3677</v>
      </c>
    </row>
    <row r="16" spans="1:2" x14ac:dyDescent="0.25">
      <c r="A16" t="s">
        <v>1328</v>
      </c>
      <c r="B16" t="s">
        <v>3679</v>
      </c>
    </row>
    <row r="17" spans="1:2" x14ac:dyDescent="0.25">
      <c r="A17" t="s">
        <v>3689</v>
      </c>
      <c r="B17" t="s">
        <v>3677</v>
      </c>
    </row>
    <row r="18" spans="1:2" x14ac:dyDescent="0.25">
      <c r="A18" t="s">
        <v>3690</v>
      </c>
      <c r="B18" t="s">
        <v>3677</v>
      </c>
    </row>
    <row r="19" spans="1:2" x14ac:dyDescent="0.25">
      <c r="A19" t="s">
        <v>3691</v>
      </c>
      <c r="B19" t="s">
        <v>3677</v>
      </c>
    </row>
    <row r="20" spans="1:2" x14ac:dyDescent="0.25">
      <c r="A20" t="s">
        <v>3692</v>
      </c>
      <c r="B20" t="s">
        <v>422</v>
      </c>
    </row>
    <row r="21" spans="1:2" x14ac:dyDescent="0.25">
      <c r="A21" s="25" t="s">
        <v>3693</v>
      </c>
      <c r="B21" t="s">
        <v>3059</v>
      </c>
    </row>
    <row r="22" spans="1:2" x14ac:dyDescent="0.25">
      <c r="A22" t="s">
        <v>3694</v>
      </c>
      <c r="B22" t="s">
        <v>3623</v>
      </c>
    </row>
    <row r="23" spans="1:2" x14ac:dyDescent="0.25">
      <c r="A23" t="s">
        <v>3695</v>
      </c>
      <c r="B23" t="s">
        <v>3623</v>
      </c>
    </row>
    <row r="24" spans="1:2" x14ac:dyDescent="0.25">
      <c r="A24" t="s">
        <v>3696</v>
      </c>
      <c r="B24" t="s">
        <v>3326</v>
      </c>
    </row>
    <row r="25" spans="1:2" x14ac:dyDescent="0.25">
      <c r="A25" t="s">
        <v>3697</v>
      </c>
      <c r="B25" t="s">
        <v>3677</v>
      </c>
    </row>
    <row r="26" spans="1:2" x14ac:dyDescent="0.25">
      <c r="A26" t="s">
        <v>3698</v>
      </c>
      <c r="B26" t="s">
        <v>3222</v>
      </c>
    </row>
    <row r="27" spans="1:2" x14ac:dyDescent="0.25">
      <c r="A27" t="s">
        <v>3699</v>
      </c>
      <c r="B27" t="s">
        <v>3222</v>
      </c>
    </row>
    <row r="28" spans="1:2" x14ac:dyDescent="0.25">
      <c r="A28" t="s">
        <v>3700</v>
      </c>
      <c r="B28" t="s">
        <v>3222</v>
      </c>
    </row>
    <row r="29" spans="1:2" x14ac:dyDescent="0.25">
      <c r="A29" t="s">
        <v>3701</v>
      </c>
      <c r="B29" t="s">
        <v>3222</v>
      </c>
    </row>
    <row r="30" spans="1:2" x14ac:dyDescent="0.25">
      <c r="A30" t="s">
        <v>3702</v>
      </c>
      <c r="B30" t="s">
        <v>3677</v>
      </c>
    </row>
    <row r="31" spans="1:2" x14ac:dyDescent="0.25">
      <c r="A31" t="s">
        <v>3703</v>
      </c>
      <c r="B31" t="s">
        <v>3677</v>
      </c>
    </row>
    <row r="32" spans="1:2" x14ac:dyDescent="0.25">
      <c r="A32" t="s">
        <v>3704</v>
      </c>
      <c r="B32" t="s">
        <v>2967</v>
      </c>
    </row>
    <row r="33" spans="1:2" x14ac:dyDescent="0.25">
      <c r="A33" t="s">
        <v>1342</v>
      </c>
      <c r="B33" t="s">
        <v>3679</v>
      </c>
    </row>
    <row r="34" spans="1:2" x14ac:dyDescent="0.25">
      <c r="A34" t="s">
        <v>3705</v>
      </c>
      <c r="B34" t="s">
        <v>3278</v>
      </c>
    </row>
    <row r="35" spans="1:2" x14ac:dyDescent="0.25">
      <c r="A35" t="s">
        <v>3706</v>
      </c>
      <c r="B35" t="s">
        <v>3171</v>
      </c>
    </row>
    <row r="36" spans="1:2" x14ac:dyDescent="0.25">
      <c r="A36" t="s">
        <v>3707</v>
      </c>
      <c r="B36" t="s">
        <v>3677</v>
      </c>
    </row>
    <row r="37" spans="1:2" x14ac:dyDescent="0.25">
      <c r="A37" t="s">
        <v>3708</v>
      </c>
      <c r="B37" t="s">
        <v>3677</v>
      </c>
    </row>
    <row r="38" spans="1:2" x14ac:dyDescent="0.25">
      <c r="A38" t="s">
        <v>3709</v>
      </c>
      <c r="B38" t="s">
        <v>3059</v>
      </c>
    </row>
    <row r="39" spans="1:2" x14ac:dyDescent="0.25">
      <c r="A39" t="s">
        <v>3710</v>
      </c>
      <c r="B39" t="s">
        <v>3059</v>
      </c>
    </row>
    <row r="40" spans="1:2" x14ac:dyDescent="0.25">
      <c r="A40" t="s">
        <v>3711</v>
      </c>
      <c r="B40" t="s">
        <v>3677</v>
      </c>
    </row>
    <row r="41" spans="1:2" x14ac:dyDescent="0.25">
      <c r="A41" t="s">
        <v>3712</v>
      </c>
      <c r="B41" t="s">
        <v>3677</v>
      </c>
    </row>
    <row r="42" spans="1:2" x14ac:dyDescent="0.25">
      <c r="A42" t="s">
        <v>3713</v>
      </c>
      <c r="B42" t="s">
        <v>3677</v>
      </c>
    </row>
    <row r="43" spans="1:2" x14ac:dyDescent="0.25">
      <c r="A43" t="s">
        <v>3714</v>
      </c>
      <c r="B43" t="s">
        <v>3677</v>
      </c>
    </row>
    <row r="44" spans="1:2" x14ac:dyDescent="0.25">
      <c r="A44" t="s">
        <v>3715</v>
      </c>
      <c r="B44" t="s">
        <v>3677</v>
      </c>
    </row>
    <row r="45" spans="1:2" x14ac:dyDescent="0.25">
      <c r="A45" t="s">
        <v>3716</v>
      </c>
      <c r="B45" t="s">
        <v>3459</v>
      </c>
    </row>
    <row r="46" spans="1:2" x14ac:dyDescent="0.25">
      <c r="A46" t="s">
        <v>3717</v>
      </c>
      <c r="B46" t="s">
        <v>3519</v>
      </c>
    </row>
    <row r="47" spans="1:2" x14ac:dyDescent="0.25">
      <c r="A47" t="s">
        <v>3718</v>
      </c>
      <c r="B47" t="s">
        <v>3572</v>
      </c>
    </row>
    <row r="48" spans="1:2" x14ac:dyDescent="0.25">
      <c r="A48" t="s">
        <v>3719</v>
      </c>
      <c r="B48" t="s">
        <v>3620</v>
      </c>
    </row>
    <row r="49" spans="1:2" x14ac:dyDescent="0.25">
      <c r="A49" t="s">
        <v>3720</v>
      </c>
      <c r="B49" t="s">
        <v>3677</v>
      </c>
    </row>
    <row r="50" spans="1:2" x14ac:dyDescent="0.25">
      <c r="A50" t="s">
        <v>3721</v>
      </c>
      <c r="B50" t="s">
        <v>3677</v>
      </c>
    </row>
    <row r="51" spans="1:2" x14ac:dyDescent="0.25">
      <c r="A51" t="s">
        <v>3722</v>
      </c>
      <c r="B51" t="s">
        <v>46</v>
      </c>
    </row>
    <row r="52" spans="1:2" x14ac:dyDescent="0.25">
      <c r="A52" t="s">
        <v>3723</v>
      </c>
      <c r="B52" t="s">
        <v>46</v>
      </c>
    </row>
    <row r="53" spans="1:2" x14ac:dyDescent="0.25">
      <c r="A53" t="s">
        <v>3724</v>
      </c>
      <c r="B53" t="s">
        <v>46</v>
      </c>
    </row>
    <row r="54" spans="1:2" x14ac:dyDescent="0.25">
      <c r="A54" t="s">
        <v>3725</v>
      </c>
      <c r="B54" t="s">
        <v>1341</v>
      </c>
    </row>
    <row r="55" spans="1:2" x14ac:dyDescent="0.25">
      <c r="A55" t="s">
        <v>3726</v>
      </c>
      <c r="B55" t="s">
        <v>1341</v>
      </c>
    </row>
    <row r="56" spans="1:2" x14ac:dyDescent="0.25">
      <c r="A56" t="s">
        <v>3727</v>
      </c>
      <c r="B56" t="s">
        <v>1341</v>
      </c>
    </row>
    <row r="57" spans="1:2" x14ac:dyDescent="0.25">
      <c r="A57" t="s">
        <v>3728</v>
      </c>
      <c r="B57" t="s">
        <v>3564</v>
      </c>
    </row>
    <row r="58" spans="1:2" x14ac:dyDescent="0.25">
      <c r="A58" t="s">
        <v>3729</v>
      </c>
      <c r="B58" t="s">
        <v>3677</v>
      </c>
    </row>
    <row r="59" spans="1:2" x14ac:dyDescent="0.25">
      <c r="A59" t="s">
        <v>3730</v>
      </c>
      <c r="B59" t="s">
        <v>1341</v>
      </c>
    </row>
    <row r="60" spans="1:2" x14ac:dyDescent="0.25">
      <c r="A60" t="s">
        <v>3731</v>
      </c>
      <c r="B60" t="s">
        <v>1327</v>
      </c>
    </row>
    <row r="61" spans="1:2" x14ac:dyDescent="0.25">
      <c r="A61" t="s">
        <v>3732</v>
      </c>
      <c r="B61" t="s">
        <v>1327</v>
      </c>
    </row>
    <row r="62" spans="1:2" x14ac:dyDescent="0.25">
      <c r="A62" t="s">
        <v>3733</v>
      </c>
      <c r="B62" t="s">
        <v>46</v>
      </c>
    </row>
    <row r="63" spans="1:2" x14ac:dyDescent="0.25">
      <c r="A63" t="s">
        <v>3734</v>
      </c>
      <c r="B63" t="s">
        <v>46</v>
      </c>
    </row>
    <row r="64" spans="1:2" x14ac:dyDescent="0.25">
      <c r="A64" t="s">
        <v>3735</v>
      </c>
      <c r="B64" t="s">
        <v>46</v>
      </c>
    </row>
    <row r="65" spans="1:2" x14ac:dyDescent="0.25">
      <c r="A65" t="s">
        <v>3736</v>
      </c>
      <c r="B65" t="s">
        <v>46</v>
      </c>
    </row>
    <row r="66" spans="1:2" x14ac:dyDescent="0.25">
      <c r="A66" t="s">
        <v>3737</v>
      </c>
      <c r="B66" t="s">
        <v>46</v>
      </c>
    </row>
    <row r="67" spans="1:2" x14ac:dyDescent="0.25">
      <c r="A67" t="s">
        <v>3738</v>
      </c>
      <c r="B67" t="s">
        <v>46</v>
      </c>
    </row>
    <row r="68" spans="1:2" x14ac:dyDescent="0.25">
      <c r="A68" t="s">
        <v>3739</v>
      </c>
      <c r="B68" t="s">
        <v>46</v>
      </c>
    </row>
    <row r="69" spans="1:2" x14ac:dyDescent="0.25">
      <c r="A69" t="s">
        <v>3740</v>
      </c>
      <c r="B69" t="s">
        <v>46</v>
      </c>
    </row>
    <row r="70" spans="1:2" x14ac:dyDescent="0.25">
      <c r="A70" t="s">
        <v>3741</v>
      </c>
      <c r="B70" t="s">
        <v>46</v>
      </c>
    </row>
    <row r="71" spans="1:2" x14ac:dyDescent="0.25">
      <c r="A71" t="s">
        <v>3742</v>
      </c>
      <c r="B71" t="s">
        <v>3222</v>
      </c>
    </row>
    <row r="72" spans="1:2" x14ac:dyDescent="0.25">
      <c r="A72" t="s">
        <v>3743</v>
      </c>
      <c r="B72" t="s">
        <v>1335</v>
      </c>
    </row>
    <row r="73" spans="1:2" x14ac:dyDescent="0.25">
      <c r="A73" t="s">
        <v>3744</v>
      </c>
      <c r="B73" t="s">
        <v>46</v>
      </c>
    </row>
    <row r="74" spans="1:2" x14ac:dyDescent="0.25">
      <c r="A74" t="s">
        <v>3745</v>
      </c>
      <c r="B74" t="s">
        <v>1318</v>
      </c>
    </row>
    <row r="75" spans="1:2" x14ac:dyDescent="0.25">
      <c r="A75" t="s">
        <v>3746</v>
      </c>
      <c r="B75" t="s">
        <v>46</v>
      </c>
    </row>
    <row r="76" spans="1:2" x14ac:dyDescent="0.25">
      <c r="A76" t="s">
        <v>3747</v>
      </c>
      <c r="B76" t="s">
        <v>3623</v>
      </c>
    </row>
    <row r="77" spans="1:2" x14ac:dyDescent="0.25">
      <c r="A77" t="s">
        <v>3748</v>
      </c>
      <c r="B77" t="s">
        <v>3677</v>
      </c>
    </row>
    <row r="78" spans="1:2" x14ac:dyDescent="0.25">
      <c r="A78" t="s">
        <v>3749</v>
      </c>
      <c r="B78" t="s">
        <v>3677</v>
      </c>
    </row>
    <row r="79" spans="1:2" x14ac:dyDescent="0.25">
      <c r="A79" t="s">
        <v>3750</v>
      </c>
      <c r="B79" t="s">
        <v>3677</v>
      </c>
    </row>
    <row r="80" spans="1:2" x14ac:dyDescent="0.25">
      <c r="A80" t="s">
        <v>3751</v>
      </c>
      <c r="B80" t="s">
        <v>3677</v>
      </c>
    </row>
    <row r="81" spans="1:2" x14ac:dyDescent="0.25">
      <c r="A81" t="s">
        <v>3752</v>
      </c>
      <c r="B81" t="s">
        <v>3677</v>
      </c>
    </row>
    <row r="82" spans="1:2" x14ac:dyDescent="0.25">
      <c r="A82" t="s">
        <v>3753</v>
      </c>
      <c r="B82" t="s">
        <v>1335</v>
      </c>
    </row>
    <row r="83" spans="1:2" x14ac:dyDescent="0.25">
      <c r="A83" t="s">
        <v>3754</v>
      </c>
      <c r="B83" t="s">
        <v>3677</v>
      </c>
    </row>
    <row r="84" spans="1:2" x14ac:dyDescent="0.25">
      <c r="A84" t="s">
        <v>3755</v>
      </c>
      <c r="B84" t="s">
        <v>3677</v>
      </c>
    </row>
    <row r="85" spans="1:2" x14ac:dyDescent="0.25">
      <c r="A85" t="s">
        <v>3756</v>
      </c>
      <c r="B85" t="s">
        <v>1341</v>
      </c>
    </row>
    <row r="86" spans="1:2" x14ac:dyDescent="0.25">
      <c r="A86" t="s">
        <v>3757</v>
      </c>
      <c r="B86" t="s">
        <v>3623</v>
      </c>
    </row>
    <row r="87" spans="1:2" x14ac:dyDescent="0.25">
      <c r="A87" t="s">
        <v>3758</v>
      </c>
      <c r="B87" t="s">
        <v>46</v>
      </c>
    </row>
    <row r="88" spans="1:2" x14ac:dyDescent="0.25">
      <c r="A88" t="s">
        <v>3759</v>
      </c>
      <c r="B88" t="s">
        <v>46</v>
      </c>
    </row>
    <row r="89" spans="1:2" x14ac:dyDescent="0.25">
      <c r="A89" t="s">
        <v>3760</v>
      </c>
      <c r="B89" t="s">
        <v>46</v>
      </c>
    </row>
    <row r="90" spans="1:2" x14ac:dyDescent="0.25">
      <c r="A90" t="s">
        <v>3761</v>
      </c>
      <c r="B90" t="s">
        <v>46</v>
      </c>
    </row>
    <row r="91" spans="1:2" x14ac:dyDescent="0.25">
      <c r="A91" t="s">
        <v>3762</v>
      </c>
      <c r="B91" t="s">
        <v>46</v>
      </c>
    </row>
    <row r="92" spans="1:2" x14ac:dyDescent="0.25">
      <c r="A92" t="s">
        <v>3763</v>
      </c>
      <c r="B92" t="s">
        <v>46</v>
      </c>
    </row>
    <row r="93" spans="1:2" x14ac:dyDescent="0.25">
      <c r="A93" t="s">
        <v>3764</v>
      </c>
      <c r="B93" t="s">
        <v>46</v>
      </c>
    </row>
    <row r="94" spans="1:2" x14ac:dyDescent="0.25">
      <c r="A94" t="s">
        <v>3765</v>
      </c>
      <c r="B94" t="s">
        <v>1341</v>
      </c>
    </row>
    <row r="95" spans="1:2" x14ac:dyDescent="0.25">
      <c r="A95" t="s">
        <v>3766</v>
      </c>
      <c r="B95" t="s">
        <v>1335</v>
      </c>
    </row>
  </sheetData>
  <sortState xmlns:xlrd2="http://schemas.microsoft.com/office/spreadsheetml/2017/richdata2" ref="A2:B95">
    <sortCondition ref="A2:A95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tabSelected="1" topLeftCell="B1" workbookViewId="0">
      <selection activeCell="E1" sqref="E1"/>
    </sheetView>
  </sheetViews>
  <sheetFormatPr defaultRowHeight="15" x14ac:dyDescent="0.25"/>
  <cols>
    <col min="1" max="1" width="18" bestFit="1" customWidth="1"/>
    <col min="2" max="2" width="14" bestFit="1" customWidth="1"/>
    <col min="3" max="3" width="14.5703125" bestFit="1" customWidth="1"/>
    <col min="4" max="4" width="14.5703125" customWidth="1"/>
  </cols>
  <sheetData>
    <row r="1" spans="1:5" x14ac:dyDescent="0.25">
      <c r="A1" t="s">
        <v>3767</v>
      </c>
      <c r="B1" t="s">
        <v>3768</v>
      </c>
      <c r="C1" t="s">
        <v>3769</v>
      </c>
      <c r="D1" t="s">
        <v>3770</v>
      </c>
      <c r="E1" t="s">
        <v>3771</v>
      </c>
    </row>
    <row r="2" spans="1:5" x14ac:dyDescent="0.25">
      <c r="A2" t="s">
        <v>3772</v>
      </c>
      <c r="B2" t="s">
        <v>3773</v>
      </c>
      <c r="C2" t="s">
        <v>3774</v>
      </c>
      <c r="D2" t="s">
        <v>34</v>
      </c>
      <c r="E2">
        <v>1</v>
      </c>
    </row>
    <row r="3" spans="1:5" x14ac:dyDescent="0.25">
      <c r="A3" t="s">
        <v>3775</v>
      </c>
      <c r="B3" t="s">
        <v>3776</v>
      </c>
      <c r="C3" t="s">
        <v>3774</v>
      </c>
      <c r="D3" t="s">
        <v>34</v>
      </c>
      <c r="E3">
        <v>2</v>
      </c>
    </row>
    <row r="4" spans="1:5" x14ac:dyDescent="0.25">
      <c r="A4" t="s">
        <v>3777</v>
      </c>
      <c r="B4" t="s">
        <v>3778</v>
      </c>
      <c r="C4" t="s">
        <v>3774</v>
      </c>
      <c r="D4" t="s">
        <v>34</v>
      </c>
      <c r="E4">
        <v>3</v>
      </c>
    </row>
    <row r="5" spans="1:5" x14ac:dyDescent="0.25">
      <c r="A5" t="s">
        <v>3441</v>
      </c>
      <c r="B5" t="s">
        <v>3779</v>
      </c>
      <c r="C5" t="s">
        <v>3774</v>
      </c>
      <c r="D5" t="s">
        <v>34</v>
      </c>
      <c r="E5">
        <v>4</v>
      </c>
    </row>
    <row r="6" spans="1:5" x14ac:dyDescent="0.25">
      <c r="A6" t="s">
        <v>3780</v>
      </c>
      <c r="B6" t="s">
        <v>3781</v>
      </c>
      <c r="C6" t="s">
        <v>3774</v>
      </c>
      <c r="D6" t="s">
        <v>34</v>
      </c>
      <c r="E6">
        <v>5</v>
      </c>
    </row>
    <row r="7" spans="1:5" x14ac:dyDescent="0.25">
      <c r="A7" t="s">
        <v>3782</v>
      </c>
      <c r="B7" t="s">
        <v>3783</v>
      </c>
      <c r="C7" t="s">
        <v>3774</v>
      </c>
      <c r="D7" t="s">
        <v>34</v>
      </c>
      <c r="E7">
        <v>6</v>
      </c>
    </row>
    <row r="8" spans="1:5" x14ac:dyDescent="0.25">
      <c r="A8" t="s">
        <v>3784</v>
      </c>
      <c r="B8" t="s">
        <v>3785</v>
      </c>
      <c r="C8" t="s">
        <v>3774</v>
      </c>
      <c r="D8" t="s">
        <v>3786</v>
      </c>
      <c r="E8">
        <v>7</v>
      </c>
    </row>
    <row r="9" spans="1:5" x14ac:dyDescent="0.25">
      <c r="A9" t="s">
        <v>3787</v>
      </c>
      <c r="B9" t="s">
        <v>3788</v>
      </c>
      <c r="C9" t="s">
        <v>3774</v>
      </c>
      <c r="D9" t="s">
        <v>3786</v>
      </c>
      <c r="E9">
        <v>8</v>
      </c>
    </row>
    <row r="10" spans="1:5" x14ac:dyDescent="0.25">
      <c r="A10" t="s">
        <v>3789</v>
      </c>
      <c r="B10" t="s">
        <v>3790</v>
      </c>
      <c r="C10" t="s">
        <v>3774</v>
      </c>
      <c r="D10" t="s">
        <v>3786</v>
      </c>
      <c r="E10">
        <v>9</v>
      </c>
    </row>
    <row r="11" spans="1:5" x14ac:dyDescent="0.25">
      <c r="A11" t="s">
        <v>3791</v>
      </c>
      <c r="B11" t="s">
        <v>3792</v>
      </c>
      <c r="C11" t="s">
        <v>3774</v>
      </c>
      <c r="D11" t="s">
        <v>3786</v>
      </c>
      <c r="E11">
        <v>10</v>
      </c>
    </row>
    <row r="12" spans="1:5" x14ac:dyDescent="0.25">
      <c r="A12" t="s">
        <v>3793</v>
      </c>
      <c r="B12" t="s">
        <v>3794</v>
      </c>
      <c r="C12" t="s">
        <v>3774</v>
      </c>
      <c r="D12" t="s">
        <v>3786</v>
      </c>
      <c r="E12">
        <v>11</v>
      </c>
    </row>
    <row r="13" spans="1:5" x14ac:dyDescent="0.25">
      <c r="A13" t="s">
        <v>3795</v>
      </c>
      <c r="B13" t="s">
        <v>3796</v>
      </c>
      <c r="C13" t="s">
        <v>3774</v>
      </c>
      <c r="D13" t="s">
        <v>3786</v>
      </c>
      <c r="E13">
        <v>12</v>
      </c>
    </row>
    <row r="14" spans="1:5" x14ac:dyDescent="0.25">
      <c r="A14" t="s">
        <v>3797</v>
      </c>
      <c r="B14" t="s">
        <v>3798</v>
      </c>
      <c r="C14" t="s">
        <v>3799</v>
      </c>
      <c r="D14" t="s">
        <v>3786</v>
      </c>
      <c r="E14">
        <v>13</v>
      </c>
    </row>
    <row r="15" spans="1:5" x14ac:dyDescent="0.25">
      <c r="A15" t="s">
        <v>3799</v>
      </c>
      <c r="B15" t="s">
        <v>3800</v>
      </c>
      <c r="C15" t="s">
        <v>3799</v>
      </c>
      <c r="D15" t="s">
        <v>3786</v>
      </c>
      <c r="E15">
        <v>14</v>
      </c>
    </row>
    <row r="16" spans="1:5" x14ac:dyDescent="0.25">
      <c r="A16" t="s">
        <v>3801</v>
      </c>
      <c r="B16" t="s">
        <v>3802</v>
      </c>
      <c r="C16" t="s">
        <v>3799</v>
      </c>
      <c r="D16" t="s">
        <v>3786</v>
      </c>
      <c r="E16">
        <v>15</v>
      </c>
    </row>
    <row r="17" spans="1:5" x14ac:dyDescent="0.25">
      <c r="A17" t="s">
        <v>382</v>
      </c>
      <c r="B17" t="s">
        <v>3803</v>
      </c>
      <c r="C17" t="s">
        <v>3799</v>
      </c>
      <c r="D17" t="s">
        <v>3786</v>
      </c>
      <c r="E17">
        <v>16</v>
      </c>
    </row>
    <row r="18" spans="1:5" x14ac:dyDescent="0.25">
      <c r="A18" t="s">
        <v>3804</v>
      </c>
      <c r="B18" t="s">
        <v>3805</v>
      </c>
      <c r="C18" t="s">
        <v>3806</v>
      </c>
      <c r="D18" t="s">
        <v>3807</v>
      </c>
      <c r="E18">
        <v>1</v>
      </c>
    </row>
    <row r="19" spans="1:5" x14ac:dyDescent="0.25">
      <c r="A19" t="s">
        <v>3808</v>
      </c>
      <c r="B19" t="s">
        <v>3809</v>
      </c>
      <c r="C19" t="s">
        <v>3806</v>
      </c>
      <c r="D19" t="s">
        <v>3807</v>
      </c>
      <c r="E19">
        <v>2</v>
      </c>
    </row>
    <row r="20" spans="1:5" x14ac:dyDescent="0.25">
      <c r="A20" t="s">
        <v>3810</v>
      </c>
      <c r="B20" t="s">
        <v>3811</v>
      </c>
      <c r="C20" t="s">
        <v>3806</v>
      </c>
      <c r="D20" t="s">
        <v>3807</v>
      </c>
      <c r="E20">
        <v>3</v>
      </c>
    </row>
    <row r="21" spans="1:5" x14ac:dyDescent="0.25">
      <c r="A21" t="s">
        <v>3812</v>
      </c>
      <c r="B21" t="s">
        <v>3813</v>
      </c>
      <c r="C21" t="s">
        <v>3806</v>
      </c>
      <c r="D21" t="s">
        <v>3807</v>
      </c>
      <c r="E21">
        <v>4</v>
      </c>
    </row>
    <row r="22" spans="1:5" x14ac:dyDescent="0.25">
      <c r="A22" t="s">
        <v>3814</v>
      </c>
      <c r="B22" t="s">
        <v>3815</v>
      </c>
      <c r="C22" t="s">
        <v>3806</v>
      </c>
      <c r="D22" t="s">
        <v>3807</v>
      </c>
      <c r="E22">
        <v>5</v>
      </c>
    </row>
    <row r="23" spans="1:5" x14ac:dyDescent="0.25">
      <c r="A23" t="s">
        <v>21</v>
      </c>
      <c r="B23" t="s">
        <v>1410</v>
      </c>
      <c r="C23" t="s">
        <v>3806</v>
      </c>
      <c r="D23" t="s">
        <v>3816</v>
      </c>
      <c r="E23">
        <v>6</v>
      </c>
    </row>
    <row r="24" spans="1:5" x14ac:dyDescent="0.25">
      <c r="A24" t="s">
        <v>1376</v>
      </c>
      <c r="B24" t="s">
        <v>1118</v>
      </c>
      <c r="C24" t="s">
        <v>3806</v>
      </c>
      <c r="D24" t="s">
        <v>3816</v>
      </c>
      <c r="E24">
        <v>7</v>
      </c>
    </row>
    <row r="25" spans="1:5" x14ac:dyDescent="0.25">
      <c r="A25" t="s">
        <v>3817</v>
      </c>
      <c r="B25" t="s">
        <v>3818</v>
      </c>
      <c r="C25" t="s">
        <v>3806</v>
      </c>
      <c r="D25" t="s">
        <v>3816</v>
      </c>
      <c r="E25">
        <v>8</v>
      </c>
    </row>
    <row r="26" spans="1:5" x14ac:dyDescent="0.25">
      <c r="A26" t="s">
        <v>1052</v>
      </c>
      <c r="B26" t="s">
        <v>3786</v>
      </c>
      <c r="C26" t="s">
        <v>3806</v>
      </c>
      <c r="D26" t="s">
        <v>3816</v>
      </c>
      <c r="E26">
        <v>9</v>
      </c>
    </row>
    <row r="27" spans="1:5" x14ac:dyDescent="0.25">
      <c r="A27" t="s">
        <v>34</v>
      </c>
      <c r="B27" t="s">
        <v>3819</v>
      </c>
      <c r="C27" t="s">
        <v>3806</v>
      </c>
      <c r="D27" t="s">
        <v>3816</v>
      </c>
      <c r="E27">
        <v>10</v>
      </c>
    </row>
    <row r="28" spans="1:5" x14ac:dyDescent="0.25">
      <c r="A28" t="s">
        <v>3675</v>
      </c>
      <c r="B28" t="s">
        <v>3820</v>
      </c>
      <c r="C28" t="s">
        <v>3806</v>
      </c>
      <c r="D28" t="s">
        <v>34</v>
      </c>
      <c r="E28">
        <v>11</v>
      </c>
    </row>
    <row r="29" spans="1:5" x14ac:dyDescent="0.25">
      <c r="A29" t="s">
        <v>3821</v>
      </c>
      <c r="B29" t="s">
        <v>3822</v>
      </c>
      <c r="C29" t="s">
        <v>3806</v>
      </c>
      <c r="D29" t="s">
        <v>34</v>
      </c>
      <c r="E29">
        <v>12</v>
      </c>
    </row>
    <row r="30" spans="1:5" x14ac:dyDescent="0.25">
      <c r="A30" t="s">
        <v>3823</v>
      </c>
      <c r="B30" t="s">
        <v>3824</v>
      </c>
      <c r="C30" t="s">
        <v>3806</v>
      </c>
      <c r="D30" t="s">
        <v>34</v>
      </c>
      <c r="E30">
        <v>13</v>
      </c>
    </row>
    <row r="31" spans="1:5" x14ac:dyDescent="0.25">
      <c r="A31" t="s">
        <v>3825</v>
      </c>
      <c r="B31" t="s">
        <v>3826</v>
      </c>
      <c r="C31" t="s">
        <v>3806</v>
      </c>
      <c r="D31" t="s">
        <v>34</v>
      </c>
      <c r="E31">
        <v>14</v>
      </c>
    </row>
    <row r="32" spans="1:5" x14ac:dyDescent="0.25">
      <c r="A32" t="s">
        <v>3827</v>
      </c>
      <c r="B32" t="s">
        <v>3828</v>
      </c>
      <c r="C32" t="s">
        <v>3806</v>
      </c>
      <c r="D32" t="s">
        <v>3786</v>
      </c>
      <c r="E32">
        <v>15</v>
      </c>
    </row>
    <row r="33" spans="1:5" x14ac:dyDescent="0.25">
      <c r="A33" t="s">
        <v>3829</v>
      </c>
      <c r="B33" t="s">
        <v>3830</v>
      </c>
      <c r="C33" t="s">
        <v>3806</v>
      </c>
      <c r="D33" t="s">
        <v>3786</v>
      </c>
      <c r="E33">
        <v>16</v>
      </c>
    </row>
    <row r="34" spans="1:5" x14ac:dyDescent="0.25">
      <c r="A34" t="s">
        <v>3831</v>
      </c>
      <c r="B34" t="s">
        <v>3832</v>
      </c>
      <c r="C34" t="s">
        <v>3833</v>
      </c>
      <c r="D34" t="s">
        <v>3834</v>
      </c>
      <c r="E34">
        <v>1</v>
      </c>
    </row>
    <row r="35" spans="1:5" x14ac:dyDescent="0.25">
      <c r="A35" t="s">
        <v>3835</v>
      </c>
      <c r="B35" t="s">
        <v>3836</v>
      </c>
      <c r="C35" t="s">
        <v>3833</v>
      </c>
      <c r="D35" t="s">
        <v>3834</v>
      </c>
      <c r="E35">
        <v>2</v>
      </c>
    </row>
    <row r="36" spans="1:5" x14ac:dyDescent="0.25">
      <c r="A36" t="s">
        <v>3837</v>
      </c>
      <c r="B36" t="s">
        <v>3832</v>
      </c>
      <c r="C36" t="s">
        <v>3833</v>
      </c>
      <c r="D36" t="s">
        <v>3838</v>
      </c>
      <c r="E36">
        <v>3</v>
      </c>
    </row>
    <row r="37" spans="1:5" x14ac:dyDescent="0.25">
      <c r="A37" t="s">
        <v>3839</v>
      </c>
      <c r="B37" t="s">
        <v>3836</v>
      </c>
      <c r="C37" t="s">
        <v>3833</v>
      </c>
      <c r="D37" t="s">
        <v>3838</v>
      </c>
      <c r="E37">
        <v>4</v>
      </c>
    </row>
  </sheetData>
  <sortState xmlns:xlrd2="http://schemas.microsoft.com/office/spreadsheetml/2017/richdata2" ref="A2:E35">
    <sortCondition ref="C2:C35"/>
    <sortCondition ref="E2:E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opLeftCell="A7" workbookViewId="0">
      <selection activeCell="A61" sqref="A61"/>
    </sheetView>
  </sheetViews>
  <sheetFormatPr defaultRowHeight="15" x14ac:dyDescent="0.25"/>
  <cols>
    <col min="1" max="1" width="54.7109375" bestFit="1" customWidth="1"/>
    <col min="3" max="3" width="10.28515625" bestFit="1" customWidth="1"/>
    <col min="6" max="6" width="14.28515625" bestFit="1" customWidth="1"/>
    <col min="7" max="7" width="22" bestFit="1" customWidth="1"/>
  </cols>
  <sheetData>
    <row r="1" spans="1:7" x14ac:dyDescent="0.25">
      <c r="A1" t="s">
        <v>663</v>
      </c>
      <c r="B1" t="s">
        <v>664</v>
      </c>
      <c r="C1" t="s">
        <v>665</v>
      </c>
      <c r="D1" t="s">
        <v>666</v>
      </c>
      <c r="E1" t="s">
        <v>667</v>
      </c>
      <c r="F1" t="s">
        <v>9</v>
      </c>
      <c r="G1" t="s">
        <v>668</v>
      </c>
    </row>
    <row r="2" spans="1:7" x14ac:dyDescent="0.25">
      <c r="A2" t="s">
        <v>669</v>
      </c>
      <c r="B2" t="s">
        <v>391</v>
      </c>
      <c r="C2" t="str">
        <f>RIGHT(B2,4)</f>
        <v>4223</v>
      </c>
      <c r="D2" t="b">
        <v>0</v>
      </c>
      <c r="E2" t="b">
        <f>NOT(VLOOKUP(B2,MedFunds!$F$1:$T$1002,15,FALSE))</f>
        <v>0</v>
      </c>
      <c r="F2" t="str">
        <f>VLOOKUP(B2,MedFunds!$F$1:$J$65,MATCH(F$1,MedFunds!$1:$1, 0)-MATCH("MAMLcode", MedFunds!$1:$1,0)+1,FALSE)</f>
        <v>IE0032082988</v>
      </c>
      <c r="G2" t="s">
        <v>670</v>
      </c>
    </row>
    <row r="3" spans="1:7" x14ac:dyDescent="0.25">
      <c r="A3" s="19" t="s">
        <v>671</v>
      </c>
      <c r="B3" s="19" t="s">
        <v>439</v>
      </c>
      <c r="C3" s="19" t="str">
        <f t="shared" ref="C3:C34" si="0">RIGHT(B3,4)</f>
        <v>8824</v>
      </c>
      <c r="D3" s="19" t="b">
        <v>0</v>
      </c>
      <c r="E3" s="19" t="b">
        <f>NOT(VLOOKUP(B3,MedFunds!$F$1:$T$1002,15,FALSE))</f>
        <v>0</v>
      </c>
      <c r="F3" s="19" t="str">
        <f>VLOOKUP(B3,MedFunds!$F$1:$J$65,MATCH(F$1,MedFunds!$1:$1, 0)-MATCH("MAMLcode", MedFunds!$1:$1,0)+1,FALSE)</f>
        <v>IE00B1P83Q26</v>
      </c>
      <c r="G3" s="19" t="s">
        <v>670</v>
      </c>
    </row>
    <row r="4" spans="1:7" x14ac:dyDescent="0.25">
      <c r="A4" t="s">
        <v>672</v>
      </c>
      <c r="B4" t="s">
        <v>262</v>
      </c>
      <c r="C4" t="str">
        <f t="shared" si="0"/>
        <v>5034</v>
      </c>
      <c r="D4" t="b">
        <v>0</v>
      </c>
      <c r="E4" t="b">
        <f>NOT(VLOOKUP(B4,MedFunds!$F$1:$T$1002,15,FALSE))</f>
        <v>0</v>
      </c>
      <c r="F4" t="str">
        <f>VLOOKUP(B4,MedFunds!$F$1:$J$65,MATCH(F$1,MedFunds!$1:$1, 0)-MATCH("MAMLcode", MedFunds!$1:$1,0)+1,FALSE)</f>
        <v>IE00B2NLMT64</v>
      </c>
      <c r="G4" t="s">
        <v>673</v>
      </c>
    </row>
    <row r="5" spans="1:7" x14ac:dyDescent="0.25">
      <c r="A5" t="s">
        <v>674</v>
      </c>
      <c r="B5" t="s">
        <v>194</v>
      </c>
      <c r="C5" t="str">
        <f t="shared" si="0"/>
        <v>6342</v>
      </c>
      <c r="D5" t="b">
        <v>0</v>
      </c>
      <c r="E5" t="b">
        <f>NOT(VLOOKUP(B5,MedFunds!$F$1:$T$1002,15,FALSE))</f>
        <v>0</v>
      </c>
      <c r="F5" t="str">
        <f>VLOOKUP(B5,MedFunds!$F$1:$J$65,MATCH(F$1,MedFunds!$1:$1, 0)-MATCH("MAMLcode", MedFunds!$1:$1,0)+1,FALSE)</f>
        <v>IE00BYZ2Y955</v>
      </c>
      <c r="G5" t="s">
        <v>675</v>
      </c>
    </row>
    <row r="6" spans="1:7" x14ac:dyDescent="0.25">
      <c r="A6" t="s">
        <v>676</v>
      </c>
      <c r="B6" t="s">
        <v>87</v>
      </c>
      <c r="C6" t="str">
        <f t="shared" si="0"/>
        <v>4211</v>
      </c>
      <c r="D6" t="b">
        <v>0</v>
      </c>
      <c r="E6" t="b">
        <f>NOT(VLOOKUP(B6,MedFunds!$F$1:$T$1002,15,FALSE))</f>
        <v>0</v>
      </c>
      <c r="F6" t="str">
        <f>VLOOKUP(B6,MedFunds!$F$1:$J$65,MATCH(F$1,MedFunds!$1:$1, 0)-MATCH("MAMLcode", MedFunds!$1:$1,0)+1,FALSE)</f>
        <v>IE0032080503</v>
      </c>
      <c r="G6" t="s">
        <v>677</v>
      </c>
    </row>
    <row r="7" spans="1:7" x14ac:dyDescent="0.25">
      <c r="A7" t="s">
        <v>678</v>
      </c>
      <c r="B7" t="s">
        <v>399</v>
      </c>
      <c r="C7" t="str">
        <f t="shared" si="0"/>
        <v>8812</v>
      </c>
      <c r="D7" t="b">
        <v>0</v>
      </c>
      <c r="E7" t="b">
        <f>NOT(VLOOKUP(B7,MedFunds!$F$1:$T$1002,15,FALSE))</f>
        <v>0</v>
      </c>
      <c r="F7" t="str">
        <f>VLOOKUP(B7,MedFunds!$F$1:$J$65,MATCH(F$1,MedFunds!$1:$1, 0)-MATCH("MAMLcode", MedFunds!$1:$1,0)+1,FALSE)</f>
        <v>IE0004878413</v>
      </c>
      <c r="G7" t="s">
        <v>670</v>
      </c>
    </row>
    <row r="8" spans="1:7" x14ac:dyDescent="0.25">
      <c r="A8" t="s">
        <v>679</v>
      </c>
      <c r="B8" t="s">
        <v>47</v>
      </c>
      <c r="C8" t="str">
        <f t="shared" si="0"/>
        <v>3014</v>
      </c>
      <c r="D8" t="b">
        <v>0</v>
      </c>
      <c r="E8" t="b">
        <f>NOT(VLOOKUP(B8,MedFunds!$F$1:$T$1002,15,FALSE))</f>
        <v>0</v>
      </c>
      <c r="F8" t="str">
        <f>VLOOKUP(B8,MedFunds!$F$1:$J$65,MATCH(F$1,MedFunds!$1:$1, 0)-MATCH("MAMLcode", MedFunds!$1:$1,0)+1,FALSE)</f>
        <v>IE0005372184</v>
      </c>
      <c r="G8" t="s">
        <v>677</v>
      </c>
    </row>
    <row r="9" spans="1:7" x14ac:dyDescent="0.25">
      <c r="A9" t="s">
        <v>680</v>
      </c>
      <c r="B9" t="s">
        <v>407</v>
      </c>
      <c r="C9" t="str">
        <f t="shared" si="0"/>
        <v>8813</v>
      </c>
      <c r="D9" t="b">
        <v>0</v>
      </c>
      <c r="E9" t="b">
        <f>NOT(VLOOKUP(B9,MedFunds!$F$1:$T$1002,15,FALSE))</f>
        <v>0</v>
      </c>
      <c r="F9" t="str">
        <f>VLOOKUP(B9,MedFunds!$F$1:$J$65,MATCH(F$1,MedFunds!$1:$1, 0)-MATCH("MAMLcode", MedFunds!$1:$1,0)+1,FALSE)</f>
        <v>IE0004878967</v>
      </c>
      <c r="G9" t="s">
        <v>670</v>
      </c>
    </row>
    <row r="10" spans="1:7" x14ac:dyDescent="0.25">
      <c r="A10" t="s">
        <v>681</v>
      </c>
      <c r="B10" t="s">
        <v>63</v>
      </c>
      <c r="C10" t="str">
        <f t="shared" si="0"/>
        <v>3018</v>
      </c>
      <c r="D10" t="b">
        <v>0</v>
      </c>
      <c r="E10" t="b">
        <f>NOT(VLOOKUP(B10,MedFunds!$F$1:$T$1002,15,FALSE))</f>
        <v>0</v>
      </c>
      <c r="F10" t="str">
        <f>VLOOKUP(B10,MedFunds!$F$1:$J$65,MATCH(F$1,MedFunds!$1:$1, 0)-MATCH("MAMLcode", MedFunds!$1:$1,0)+1,FALSE)</f>
        <v>IE0005372291</v>
      </c>
      <c r="G10" t="s">
        <v>677</v>
      </c>
    </row>
    <row r="11" spans="1:7" x14ac:dyDescent="0.25">
      <c r="A11" t="s">
        <v>682</v>
      </c>
      <c r="B11" t="s">
        <v>415</v>
      </c>
      <c r="C11" t="str">
        <f t="shared" si="0"/>
        <v>8814</v>
      </c>
      <c r="D11" t="b">
        <v>0</v>
      </c>
      <c r="E11" t="b">
        <f>NOT(VLOOKUP(B11,MedFunds!$F$1:$T$1002,15,FALSE))</f>
        <v>0</v>
      </c>
      <c r="F11" t="str">
        <f>VLOOKUP(B11,MedFunds!$F$1:$J$65,MATCH(F$1,MedFunds!$1:$1, 0)-MATCH("MAMLcode", MedFunds!$1:$1,0)+1,FALSE)</f>
        <v>IE0004878520</v>
      </c>
      <c r="G11" t="s">
        <v>670</v>
      </c>
    </row>
    <row r="12" spans="1:7" x14ac:dyDescent="0.25">
      <c r="A12" t="s">
        <v>683</v>
      </c>
      <c r="B12" t="s">
        <v>55</v>
      </c>
      <c r="C12" t="str">
        <f t="shared" si="0"/>
        <v>3017</v>
      </c>
      <c r="D12" t="b">
        <v>0</v>
      </c>
      <c r="E12" t="b">
        <f>NOT(VLOOKUP(B12,MedFunds!$F$1:$T$1002,15,FALSE))</f>
        <v>0</v>
      </c>
      <c r="F12" t="str">
        <f>VLOOKUP(B12,MedFunds!$F$1:$J$65,MATCH(F$1,MedFunds!$1:$1, 0)-MATCH("MAMLcode", MedFunds!$1:$1,0)+1,FALSE)</f>
        <v>IE0005372309</v>
      </c>
      <c r="G12" t="s">
        <v>677</v>
      </c>
    </row>
    <row r="13" spans="1:7" x14ac:dyDescent="0.25">
      <c r="A13" t="s">
        <v>684</v>
      </c>
      <c r="B13" t="s">
        <v>431</v>
      </c>
      <c r="C13" t="str">
        <f t="shared" si="0"/>
        <v>8816</v>
      </c>
      <c r="D13" t="b">
        <v>0</v>
      </c>
      <c r="E13" t="b">
        <f>NOT(VLOOKUP(B13,MedFunds!$F$1:$T$1002,15,FALSE))</f>
        <v>0</v>
      </c>
      <c r="F13" t="str">
        <f>VLOOKUP(B13,MedFunds!$F$1:$J$65,MATCH(F$1,MedFunds!$1:$1, 0)-MATCH("MAMLcode", MedFunds!$1:$1,0)+1,FALSE)</f>
        <v>IE0004878744</v>
      </c>
      <c r="G13" t="s">
        <v>670</v>
      </c>
    </row>
    <row r="14" spans="1:7" x14ac:dyDescent="0.25">
      <c r="A14" t="s">
        <v>685</v>
      </c>
      <c r="B14" t="s">
        <v>71</v>
      </c>
      <c r="C14" t="str">
        <f t="shared" si="0"/>
        <v>3019</v>
      </c>
      <c r="D14" t="b">
        <v>0</v>
      </c>
      <c r="E14" t="b">
        <f>NOT(VLOOKUP(B14,MedFunds!$F$1:$T$1002,15,FALSE))</f>
        <v>0</v>
      </c>
      <c r="F14" t="str">
        <f>VLOOKUP(B14,MedFunds!$F$1:$J$65,MATCH(F$1,MedFunds!$1:$1, 0)-MATCH("MAMLcode", MedFunds!$1:$1,0)+1,FALSE)</f>
        <v>IE0005380518</v>
      </c>
      <c r="G14" t="s">
        <v>677</v>
      </c>
    </row>
    <row r="15" spans="1:7" x14ac:dyDescent="0.25">
      <c r="A15" t="s">
        <v>686</v>
      </c>
      <c r="B15" t="s">
        <v>375</v>
      </c>
      <c r="C15" t="str">
        <f t="shared" si="0"/>
        <v>3896</v>
      </c>
      <c r="D15" t="b">
        <v>0</v>
      </c>
      <c r="E15" t="b">
        <f>NOT(VLOOKUP(B15,MedFunds!$F$1:$T$1002,15,FALSE))</f>
        <v>0</v>
      </c>
      <c r="F15" t="str">
        <f>VLOOKUP(B15,MedFunds!$F$1:$J$65,MATCH(F$1,MedFunds!$1:$1, 0)-MATCH("MAMLcode", MedFunds!$1:$1,0)+1,FALSE)</f>
        <v>IE0004457085</v>
      </c>
      <c r="G15" t="s">
        <v>670</v>
      </c>
    </row>
    <row r="16" spans="1:7" x14ac:dyDescent="0.25">
      <c r="A16" t="s">
        <v>687</v>
      </c>
      <c r="B16" t="s">
        <v>423</v>
      </c>
      <c r="C16" t="str">
        <f t="shared" si="0"/>
        <v>8815</v>
      </c>
      <c r="D16" t="b">
        <v>0</v>
      </c>
      <c r="E16" t="b">
        <f>NOT(VLOOKUP(B16,MedFunds!$F$1:$T$1002,15,FALSE))</f>
        <v>0</v>
      </c>
      <c r="F16" t="str">
        <f>VLOOKUP(B16,MedFunds!$F$1:$J$65,MATCH(F$1,MedFunds!$1:$1, 0)-MATCH("MAMLcode", MedFunds!$1:$1,0)+1,FALSE)</f>
        <v>IE0004905604</v>
      </c>
      <c r="G16" t="s">
        <v>670</v>
      </c>
    </row>
    <row r="17" spans="1:7" x14ac:dyDescent="0.25">
      <c r="A17" t="s">
        <v>688</v>
      </c>
      <c r="B17" t="s">
        <v>383</v>
      </c>
      <c r="C17" t="str">
        <f t="shared" si="0"/>
        <v>4221</v>
      </c>
      <c r="D17" t="b">
        <v>0</v>
      </c>
      <c r="E17" t="b">
        <f>NOT(VLOOKUP(B17,MedFunds!$F$1:$T$1002,15,FALSE))</f>
        <v>0</v>
      </c>
      <c r="F17" t="str">
        <f>VLOOKUP(B17,MedFunds!$F$1:$J$65,MATCH(F$1,MedFunds!$1:$1, 0)-MATCH("MAMLcode", MedFunds!$1:$1,0)+1,FALSE)</f>
        <v>IE0030608297</v>
      </c>
      <c r="G17" t="s">
        <v>670</v>
      </c>
    </row>
    <row r="18" spans="1:7" x14ac:dyDescent="0.25">
      <c r="A18" t="s">
        <v>689</v>
      </c>
      <c r="B18" t="s">
        <v>367</v>
      </c>
      <c r="C18" t="str">
        <f t="shared" si="0"/>
        <v>3888</v>
      </c>
      <c r="D18" t="b">
        <v>0</v>
      </c>
      <c r="E18" t="b">
        <f>NOT(VLOOKUP(B18,MedFunds!$F$1:$T$1002,15,FALSE))</f>
        <v>0</v>
      </c>
      <c r="F18" t="str">
        <f>VLOOKUP(B18,MedFunds!$F$1:$J$65,MATCH(F$1,MedFunds!$1:$1, 0)-MATCH("MAMLcode", MedFunds!$1:$1,0)+1,FALSE)</f>
        <v>IE0004460683</v>
      </c>
      <c r="G18" t="s">
        <v>670</v>
      </c>
    </row>
    <row r="19" spans="1:7" x14ac:dyDescent="0.25">
      <c r="A19" t="s">
        <v>690</v>
      </c>
      <c r="B19" t="s">
        <v>351</v>
      </c>
      <c r="C19" t="str">
        <f t="shared" si="0"/>
        <v>3787</v>
      </c>
      <c r="D19" t="b">
        <v>0</v>
      </c>
      <c r="E19" t="b">
        <f>NOT(VLOOKUP(B19,MedFunds!$F$1:$T$1002,15,FALSE))</f>
        <v>0</v>
      </c>
      <c r="F19" t="str">
        <f>VLOOKUP(B19,MedFunds!$F$1:$J$65,MATCH(F$1,MedFunds!$1:$1, 0)-MATCH("MAMLcode", MedFunds!$1:$1,0)+1,FALSE)</f>
        <v>IE0004488262</v>
      </c>
      <c r="G19" t="s">
        <v>670</v>
      </c>
    </row>
    <row r="20" spans="1:7" x14ac:dyDescent="0.25">
      <c r="A20" t="s">
        <v>691</v>
      </c>
      <c r="B20" t="s">
        <v>335</v>
      </c>
      <c r="C20" t="str">
        <f t="shared" si="0"/>
        <v>3784</v>
      </c>
      <c r="D20" t="b">
        <v>0</v>
      </c>
      <c r="E20" t="b">
        <f>NOT(VLOOKUP(B20,MedFunds!$F$1:$T$1002,15,FALSE))</f>
        <v>0</v>
      </c>
      <c r="F20" t="str">
        <f>VLOOKUP(B20,MedFunds!$F$1:$J$65,MATCH(F$1,MedFunds!$1:$1, 0)-MATCH("MAMLcode", MedFunds!$1:$1,0)+1,FALSE)</f>
        <v>IE0004479642</v>
      </c>
      <c r="G20" t="s">
        <v>670</v>
      </c>
    </row>
    <row r="21" spans="1:7" x14ac:dyDescent="0.25">
      <c r="A21" t="s">
        <v>692</v>
      </c>
      <c r="B21" t="s">
        <v>359</v>
      </c>
      <c r="C21" t="str">
        <f t="shared" si="0"/>
        <v>3789</v>
      </c>
      <c r="D21" t="b">
        <v>0</v>
      </c>
      <c r="E21" t="b">
        <f>NOT(VLOOKUP(B21,MedFunds!$F$1:$T$1002,15,FALSE))</f>
        <v>0</v>
      </c>
      <c r="F21" t="str">
        <f>VLOOKUP(B21,MedFunds!$F$1:$J$65,MATCH(F$1,MedFunds!$1:$1, 0)-MATCH("MAMLcode", MedFunds!$1:$1,0)+1,FALSE)</f>
        <v>IE0004462408</v>
      </c>
      <c r="G21" t="s">
        <v>670</v>
      </c>
    </row>
    <row r="22" spans="1:7" x14ac:dyDescent="0.25">
      <c r="A22" t="s">
        <v>693</v>
      </c>
      <c r="B22" t="s">
        <v>37</v>
      </c>
      <c r="C22" t="str">
        <f t="shared" si="0"/>
        <v>2015</v>
      </c>
      <c r="D22" t="b">
        <v>0</v>
      </c>
      <c r="E22" t="b">
        <f>NOT(VLOOKUP(B22,MedFunds!$F$1:$T$1002,15,FALSE))</f>
        <v>0</v>
      </c>
      <c r="F22" t="str">
        <f>VLOOKUP(B22,MedFunds!$F$1:$J$65,MATCH(F$1,MedFunds!$1:$1, 0)-MATCH("MAMLcode", MedFunds!$1:$1,0)+1,FALSE)</f>
        <v>IE00B943L826</v>
      </c>
      <c r="G22" t="s">
        <v>677</v>
      </c>
    </row>
    <row r="23" spans="1:7" x14ac:dyDescent="0.25">
      <c r="A23" t="s">
        <v>694</v>
      </c>
      <c r="B23" t="s">
        <v>343</v>
      </c>
      <c r="C23" t="str">
        <f t="shared" si="0"/>
        <v>3785</v>
      </c>
      <c r="D23" t="b">
        <v>0</v>
      </c>
      <c r="E23" t="b">
        <f>NOT(VLOOKUP(B23,MedFunds!$F$1:$T$1002,15,FALSE))</f>
        <v>0</v>
      </c>
      <c r="F23" t="str">
        <f>VLOOKUP(B23,MedFunds!$F$1:$J$65,MATCH(F$1,MedFunds!$1:$1, 0)-MATCH("MAMLcode", MedFunds!$1:$1,0)+1,FALSE)</f>
        <v>IE0004621052</v>
      </c>
      <c r="G23" t="s">
        <v>670</v>
      </c>
    </row>
    <row r="24" spans="1:7" x14ac:dyDescent="0.25">
      <c r="A24" t="s">
        <v>695</v>
      </c>
      <c r="B24" t="s">
        <v>170</v>
      </c>
      <c r="C24" t="str">
        <f t="shared" si="0"/>
        <v>5555</v>
      </c>
      <c r="D24" t="b">
        <v>0</v>
      </c>
      <c r="E24" t="b">
        <f>NOT(VLOOKUP(B24,MedFunds!$F$1:$T$1002,15,FALSE))</f>
        <v>0</v>
      </c>
      <c r="F24" t="str">
        <f>VLOOKUP(B24,MedFunds!$F$1:$J$65,MATCH(F$1,MedFunds!$1:$1, 0)-MATCH("MAMLcode", MedFunds!$1:$1,0)+1,FALSE)</f>
        <v>IE00BCZNHK63</v>
      </c>
      <c r="G24" t="s">
        <v>677</v>
      </c>
    </row>
    <row r="25" spans="1:7" x14ac:dyDescent="0.25">
      <c r="A25" t="s">
        <v>696</v>
      </c>
      <c r="B25" t="s">
        <v>162</v>
      </c>
      <c r="C25" t="str">
        <f t="shared" si="0"/>
        <v>5434</v>
      </c>
      <c r="D25" t="b">
        <v>0</v>
      </c>
      <c r="E25" t="b">
        <f>NOT(VLOOKUP(B25,MedFunds!$F$1:$T$1002,15,FALSE))</f>
        <v>0</v>
      </c>
      <c r="F25" t="str">
        <f>VLOOKUP(B25,MedFunds!$F$1:$J$65,MATCH(F$1,MedFunds!$1:$1, 0)-MATCH("MAMLcode", MedFunds!$1:$1,0)+1,FALSE)</f>
        <v>IE00B3WM4L37</v>
      </c>
      <c r="G25" t="s">
        <v>677</v>
      </c>
    </row>
    <row r="26" spans="1:7" x14ac:dyDescent="0.25">
      <c r="A26" t="s">
        <v>697</v>
      </c>
      <c r="B26" t="s">
        <v>287</v>
      </c>
      <c r="C26" t="str">
        <f t="shared" si="0"/>
        <v>2018</v>
      </c>
      <c r="D26" t="b">
        <v>0</v>
      </c>
      <c r="E26" t="b">
        <f>NOT(VLOOKUP(B26,MedFunds!$F$1:$T$1002,15,FALSE))</f>
        <v>0</v>
      </c>
      <c r="F26" t="str">
        <f>VLOOKUP(B26,MedFunds!$F$1:$J$65,MATCH(F$1,MedFunds!$1:$1, 0)-MATCH("MAMLcode", MedFunds!$1:$1,0)+1,FALSE)</f>
        <v>IE00B91SH939</v>
      </c>
      <c r="G26" t="s">
        <v>673</v>
      </c>
    </row>
    <row r="27" spans="1:7" x14ac:dyDescent="0.25">
      <c r="A27" t="s">
        <v>698</v>
      </c>
      <c r="B27" t="s">
        <v>138</v>
      </c>
      <c r="C27" t="str">
        <f t="shared" si="0"/>
        <v>2381</v>
      </c>
      <c r="D27" t="b">
        <v>0</v>
      </c>
      <c r="E27" t="b">
        <f>NOT(VLOOKUP(B27,MedFunds!$F$1:$T$1002,15,FALSE))</f>
        <v>0</v>
      </c>
      <c r="F27" t="str">
        <f>VLOOKUP(B27,MedFunds!$F$1:$J$65,MATCH(F$1,MedFunds!$1:$1, 0)-MATCH("MAMLcode", MedFunds!$1:$1,0)+1,FALSE)</f>
        <v>IE00B6SBTN25</v>
      </c>
      <c r="G27" t="s">
        <v>677</v>
      </c>
    </row>
    <row r="28" spans="1:7" x14ac:dyDescent="0.25">
      <c r="A28" t="s">
        <v>699</v>
      </c>
      <c r="B28" t="s">
        <v>178</v>
      </c>
      <c r="C28" t="str">
        <f t="shared" si="0"/>
        <v>6330</v>
      </c>
      <c r="D28" t="b">
        <v>0</v>
      </c>
      <c r="E28" t="b">
        <f>NOT(VLOOKUP(B28,MedFunds!$F$1:$T$1002,15,FALSE))</f>
        <v>0</v>
      </c>
      <c r="F28" t="str">
        <f>VLOOKUP(B28,MedFunds!$F$1:$J$65,MATCH(F$1,MedFunds!$1:$1, 0)-MATCH("MAMLcode", MedFunds!$1:$1,0)+1,FALSE)</f>
        <v>IE00BYVXS238</v>
      </c>
      <c r="G28" t="s">
        <v>677</v>
      </c>
    </row>
    <row r="29" spans="1:7" x14ac:dyDescent="0.25">
      <c r="A29" t="s">
        <v>700</v>
      </c>
      <c r="B29" t="s">
        <v>186</v>
      </c>
      <c r="C29" t="str">
        <f t="shared" si="0"/>
        <v>6331</v>
      </c>
      <c r="D29" t="b">
        <v>0</v>
      </c>
      <c r="E29" t="b">
        <f>NOT(VLOOKUP(B29,MedFunds!$F$1:$T$1002,15,FALSE))</f>
        <v>0</v>
      </c>
      <c r="F29" t="str">
        <f>VLOOKUP(B29,MedFunds!$F$1:$J$65,MATCH(F$1,MedFunds!$1:$1, 0)-MATCH("MAMLcode", MedFunds!$1:$1,0)+1,FALSE)</f>
        <v>IE00BYVXSB26</v>
      </c>
      <c r="G29" t="s">
        <v>677</v>
      </c>
    </row>
    <row r="30" spans="1:7" x14ac:dyDescent="0.25">
      <c r="A30" t="s">
        <v>701</v>
      </c>
      <c r="B30" t="s">
        <v>278</v>
      </c>
      <c r="C30" t="str">
        <f t="shared" si="0"/>
        <v>2017</v>
      </c>
      <c r="D30" t="b">
        <v>0</v>
      </c>
      <c r="E30" t="b">
        <f>NOT(VLOOKUP(B30,MedFunds!$F$1:$T$1002,15,FALSE))</f>
        <v>0</v>
      </c>
      <c r="F30" t="str">
        <f>VLOOKUP(B30,MedFunds!$F$1:$J$65,MATCH(F$1,MedFunds!$1:$1, 0)-MATCH("MAMLcode", MedFunds!$1:$1,0)+1,FALSE)</f>
        <v>IE00B95WD600</v>
      </c>
      <c r="G30" t="s">
        <v>673</v>
      </c>
    </row>
    <row r="31" spans="1:7" x14ac:dyDescent="0.25">
      <c r="A31" t="s">
        <v>702</v>
      </c>
      <c r="B31" t="s">
        <v>146</v>
      </c>
      <c r="C31" t="str">
        <f t="shared" si="0"/>
        <v>4210</v>
      </c>
      <c r="D31" t="b">
        <v>0</v>
      </c>
      <c r="E31" t="b">
        <f>NOT(VLOOKUP(B31,MedFunds!$F$1:$T$1002,15,FALSE))</f>
        <v>0</v>
      </c>
      <c r="F31" t="str">
        <f>VLOOKUP(B31,MedFunds!$F$1:$J$65,MATCH(F$1,MedFunds!$1:$1, 0)-MATCH("MAMLcode", MedFunds!$1:$1,0)+1,FALSE)</f>
        <v>IE0032080495</v>
      </c>
      <c r="G31" t="s">
        <v>677</v>
      </c>
    </row>
    <row r="32" spans="1:7" x14ac:dyDescent="0.25">
      <c r="A32" t="s">
        <v>703</v>
      </c>
      <c r="B32" t="s">
        <v>536</v>
      </c>
      <c r="C32" t="str">
        <f t="shared" si="0"/>
        <v>8825</v>
      </c>
      <c r="D32" t="b">
        <v>0</v>
      </c>
      <c r="E32" t="b">
        <f>NOT(VLOOKUP(B32,MedFunds!$F$1:$T$1002,15,FALSE))</f>
        <v>0</v>
      </c>
      <c r="F32" t="str">
        <f>VLOOKUP(B32,MedFunds!$F$1:$J$65,MATCH(F$1,MedFunds!$1:$1, 0)-MATCH("MAMLcode", MedFunds!$1:$1,0)+1,FALSE)</f>
        <v>IE00B1P83R33</v>
      </c>
      <c r="G32" t="s">
        <v>675</v>
      </c>
    </row>
    <row r="33" spans="1:7" x14ac:dyDescent="0.25">
      <c r="A33" t="s">
        <v>704</v>
      </c>
      <c r="B33" t="s">
        <v>237</v>
      </c>
      <c r="C33" t="str">
        <f t="shared" si="0"/>
        <v>6215</v>
      </c>
      <c r="D33" t="b">
        <v>0</v>
      </c>
      <c r="E33" t="b">
        <f>NOT(VLOOKUP(B33,MedFunds!$F$1:$T$1002,15,FALSE))</f>
        <v>0</v>
      </c>
      <c r="F33" t="str">
        <f>VLOOKUP(B33,MedFunds!$F$1:$J$65,MATCH(F$1,MedFunds!$1:$1, 0)-MATCH("MAMLcode", MedFunds!$1:$1,0)+1,FALSE)</f>
        <v>IE00BVL88F07</v>
      </c>
      <c r="G33" t="s">
        <v>675</v>
      </c>
    </row>
    <row r="34" spans="1:7" x14ac:dyDescent="0.25">
      <c r="A34" t="s">
        <v>705</v>
      </c>
      <c r="B34" t="s">
        <v>154</v>
      </c>
      <c r="C34" t="str">
        <f t="shared" si="0"/>
        <v>5108</v>
      </c>
      <c r="D34" t="b">
        <v>0</v>
      </c>
      <c r="E34" t="b">
        <f>NOT(VLOOKUP(B34,MedFunds!$F$1:$T$1002,15,FALSE))</f>
        <v>0</v>
      </c>
      <c r="F34" t="str">
        <f>VLOOKUP(B34,MedFunds!$F$1:$J$65,MATCH(F$1,MedFunds!$1:$1, 0)-MATCH("MAMLcode", MedFunds!$1:$1,0)+1,FALSE)</f>
        <v>IE00B3BF0L54</v>
      </c>
      <c r="G34" t="s">
        <v>677</v>
      </c>
    </row>
    <row r="35" spans="1:7" x14ac:dyDescent="0.25">
      <c r="A35" t="s">
        <v>706</v>
      </c>
      <c r="B35" t="s">
        <v>312</v>
      </c>
      <c r="C35" t="str">
        <f t="shared" ref="C35:C61" si="1">RIGHT(B35,4)</f>
        <v>6329</v>
      </c>
      <c r="D35" t="b">
        <v>0</v>
      </c>
      <c r="E35" t="b">
        <f>NOT(VLOOKUP(B35,MedFunds!$F$1:$T$1002,15,FALSE))</f>
        <v>0</v>
      </c>
      <c r="F35" t="str">
        <f>VLOOKUP(B35,MedFunds!$F$1:$J$65,MATCH(F$1,MedFunds!$1:$1, 0)-MATCH("MAMLcode", MedFunds!$1:$1,0)+1,FALSE)</f>
        <v>IE00BYVXRV56</v>
      </c>
      <c r="G35" t="s">
        <v>673</v>
      </c>
    </row>
    <row r="36" spans="1:7" x14ac:dyDescent="0.25">
      <c r="A36" t="s">
        <v>707</v>
      </c>
      <c r="B36" t="s">
        <v>296</v>
      </c>
      <c r="C36" t="str">
        <f t="shared" si="1"/>
        <v>5355</v>
      </c>
      <c r="D36" t="b">
        <v>0</v>
      </c>
      <c r="E36" t="b">
        <f>NOT(VLOOKUP(B36,MedFunds!$F$1:$T$1002,15,FALSE))</f>
        <v>0</v>
      </c>
      <c r="F36" t="str">
        <f>VLOOKUP(B36,MedFunds!$F$1:$J$65,MATCH(F$1,MedFunds!$1:$1, 0)-MATCH("MAMLcode", MedFunds!$1:$1,0)+1,FALSE)</f>
        <v>IE00B3S9CB42</v>
      </c>
      <c r="G36" t="s">
        <v>673</v>
      </c>
    </row>
    <row r="37" spans="1:7" x14ac:dyDescent="0.25">
      <c r="A37" t="s">
        <v>708</v>
      </c>
      <c r="B37" t="s">
        <v>463</v>
      </c>
      <c r="C37" t="str">
        <f t="shared" si="1"/>
        <v>5200</v>
      </c>
      <c r="D37" t="b">
        <v>0</v>
      </c>
      <c r="E37" t="b">
        <f>NOT(VLOOKUP(B37,MedFunds!$F$1:$T$1002,15,FALSE))</f>
        <v>0</v>
      </c>
      <c r="F37" t="str">
        <f>VLOOKUP(B37,MedFunds!$F$1:$J$65,MATCH(F$1,MedFunds!$1:$1, 0)-MATCH("MAMLcode", MedFunds!$1:$1,0)+1,FALSE)</f>
        <v>IE00B60CK411</v>
      </c>
      <c r="G37" t="s">
        <v>709</v>
      </c>
    </row>
    <row r="38" spans="1:7" x14ac:dyDescent="0.25">
      <c r="A38" t="s">
        <v>710</v>
      </c>
      <c r="B38" t="s">
        <v>455</v>
      </c>
      <c r="C38" t="str">
        <f t="shared" si="1"/>
        <v>5199</v>
      </c>
      <c r="D38" t="b">
        <v>0</v>
      </c>
      <c r="E38" t="b">
        <f>NOT(VLOOKUP(B38,MedFunds!$F$1:$T$1002,15,FALSE))</f>
        <v>0</v>
      </c>
      <c r="F38" t="str">
        <f>VLOOKUP(B38,MedFunds!$F$1:$J$65,MATCH(F$1,MedFunds!$1:$1, 0)-MATCH("MAMLcode", MedFunds!$1:$1,0)+1,FALSE)</f>
        <v>IE00B60DMK45</v>
      </c>
      <c r="G38" t="s">
        <v>709</v>
      </c>
    </row>
    <row r="39" spans="1:7" x14ac:dyDescent="0.25">
      <c r="A39" t="s">
        <v>711</v>
      </c>
      <c r="B39" t="s">
        <v>487</v>
      </c>
      <c r="C39" t="str">
        <f t="shared" si="1"/>
        <v>8826</v>
      </c>
      <c r="D39" t="b">
        <v>0</v>
      </c>
      <c r="E39" t="b">
        <f>NOT(VLOOKUP(B39,MedFunds!$F$1:$T$1002,15,FALSE))</f>
        <v>0</v>
      </c>
      <c r="F39" t="str">
        <f>VLOOKUP(B39,MedFunds!$F$1:$J$65,MATCH(F$1,MedFunds!$1:$1, 0)-MATCH("MAMLcode", MedFunds!$1:$1,0)+1,FALSE)</f>
        <v>IE00B1P83S40</v>
      </c>
      <c r="G39" t="s">
        <v>709</v>
      </c>
    </row>
    <row r="40" spans="1:7" x14ac:dyDescent="0.25">
      <c r="A40" t="s">
        <v>712</v>
      </c>
      <c r="B40" t="s">
        <v>212</v>
      </c>
      <c r="C40" t="str">
        <f t="shared" si="1"/>
        <v>3015</v>
      </c>
      <c r="D40" t="b">
        <v>0</v>
      </c>
      <c r="E40" t="b">
        <f>NOT(VLOOKUP(B40,MedFunds!$F$1:$T$1002,15,FALSE))</f>
        <v>0</v>
      </c>
      <c r="F40" t="str">
        <f>VLOOKUP(B40,MedFunds!$F$1:$J$65,MATCH(F$1,MedFunds!$1:$1, 0)-MATCH("MAMLcode", MedFunds!$1:$1,0)+1,FALSE)</f>
        <v>IE0005359660</v>
      </c>
      <c r="G40" t="s">
        <v>675</v>
      </c>
    </row>
    <row r="41" spans="1:7" x14ac:dyDescent="0.25">
      <c r="A41" t="s">
        <v>713</v>
      </c>
      <c r="B41" t="s">
        <v>121</v>
      </c>
      <c r="C41" t="str">
        <f t="shared" si="1"/>
        <v>2016</v>
      </c>
      <c r="D41" t="b">
        <v>0</v>
      </c>
      <c r="E41" t="b">
        <f>NOT(VLOOKUP(B41,MedFunds!$F$1:$T$1002,15,FALSE))</f>
        <v>0</v>
      </c>
      <c r="F41" t="str">
        <f>VLOOKUP(B41,MedFunds!$F$1:$J$65,MATCH(F$1,MedFunds!$1:$1, 0)-MATCH("MAMLcode", MedFunds!$1:$1,0)+1,FALSE)</f>
        <v>IE00B8C2R429</v>
      </c>
      <c r="G41" t="s">
        <v>677</v>
      </c>
    </row>
    <row r="42" spans="1:7" x14ac:dyDescent="0.25">
      <c r="A42" t="s">
        <v>714</v>
      </c>
      <c r="B42" t="s">
        <v>221</v>
      </c>
      <c r="C42" t="str">
        <f t="shared" si="1"/>
        <v>4213</v>
      </c>
      <c r="D42" t="b">
        <v>0</v>
      </c>
      <c r="E42" t="b">
        <f>NOT(VLOOKUP(B42,MedFunds!$F$1:$T$1002,15,FALSE))</f>
        <v>0</v>
      </c>
      <c r="F42" t="str">
        <f>VLOOKUP(B42,MedFunds!$F$1:$J$65,MATCH(F$1,MedFunds!$1:$1, 0)-MATCH("MAMLcode", MedFunds!$1:$1,0)+1,FALSE)</f>
        <v>IE0030608859</v>
      </c>
      <c r="G42" t="s">
        <v>709</v>
      </c>
    </row>
    <row r="43" spans="1:7" x14ac:dyDescent="0.25">
      <c r="A43" t="s">
        <v>715</v>
      </c>
      <c r="B43" t="s">
        <v>495</v>
      </c>
      <c r="C43" t="str">
        <f t="shared" si="1"/>
        <v>8827</v>
      </c>
      <c r="D43" t="b">
        <v>0</v>
      </c>
      <c r="E43" t="b">
        <f>NOT(VLOOKUP(B43,MedFunds!$F$1:$T$1002,15,FALSE))</f>
        <v>0</v>
      </c>
      <c r="F43" t="str">
        <f>VLOOKUP(B43,MedFunds!$F$1:$J$65,MATCH(F$1,MedFunds!$1:$1, 0)-MATCH("MAMLcode", MedFunds!$1:$1,0)+1,FALSE)</f>
        <v>IE00B1P83T56</v>
      </c>
      <c r="G43" t="s">
        <v>709</v>
      </c>
    </row>
    <row r="44" spans="1:7" x14ac:dyDescent="0.25">
      <c r="A44" t="s">
        <v>716</v>
      </c>
      <c r="B44" t="s">
        <v>471</v>
      </c>
      <c r="C44" t="str">
        <f t="shared" si="1"/>
        <v>8818</v>
      </c>
      <c r="D44" t="b">
        <v>0</v>
      </c>
      <c r="E44" t="b">
        <f>NOT(VLOOKUP(B44,MedFunds!$F$1:$T$1002,15,FALSE))</f>
        <v>0</v>
      </c>
      <c r="F44" t="str">
        <f>VLOOKUP(B44,MedFunds!$F$1:$J$65,MATCH(F$1,MedFunds!$1:$1, 0)-MATCH("MAMLcode", MedFunds!$1:$1,0)+1,FALSE)</f>
        <v>IE0004905935</v>
      </c>
      <c r="G44" t="s">
        <v>709</v>
      </c>
    </row>
    <row r="45" spans="1:7" x14ac:dyDescent="0.25">
      <c r="A45" t="s">
        <v>717</v>
      </c>
      <c r="B45" t="s">
        <v>479</v>
      </c>
      <c r="C45" t="str">
        <f t="shared" si="1"/>
        <v>8820</v>
      </c>
      <c r="D45" t="b">
        <v>0</v>
      </c>
      <c r="E45" t="b">
        <f>NOT(VLOOKUP(B45,MedFunds!$F$1:$T$1002,15,FALSE))</f>
        <v>0</v>
      </c>
      <c r="F45" t="str">
        <f>VLOOKUP(B45,MedFunds!$F$1:$J$65,MATCH(F$1,MedFunds!$1:$1, 0)-MATCH("MAMLcode", MedFunds!$1:$1,0)+1,FALSE)</f>
        <v>IE0004879379</v>
      </c>
      <c r="G45" t="s">
        <v>709</v>
      </c>
    </row>
    <row r="46" spans="1:7" x14ac:dyDescent="0.25">
      <c r="A46" t="s">
        <v>718</v>
      </c>
      <c r="B46" t="s">
        <v>520</v>
      </c>
      <c r="C46" t="str">
        <f t="shared" si="1"/>
        <v>8819</v>
      </c>
      <c r="D46" t="b">
        <v>0</v>
      </c>
      <c r="E46" t="b">
        <f>NOT(VLOOKUP(B46,MedFunds!$F$1:$T$1002,15,FALSE))</f>
        <v>0</v>
      </c>
      <c r="F46" t="str">
        <f>VLOOKUP(B46,MedFunds!$F$1:$J$65,MATCH(F$1,MedFunds!$1:$1, 0)-MATCH("MAMLcode", MedFunds!$1:$1,0)+1,FALSE)</f>
        <v>IE0004878637</v>
      </c>
      <c r="G46" t="s">
        <v>509</v>
      </c>
    </row>
    <row r="47" spans="1:7" x14ac:dyDescent="0.25">
      <c r="A47" t="s">
        <v>719</v>
      </c>
      <c r="B47" t="s">
        <v>503</v>
      </c>
      <c r="C47" t="str">
        <f t="shared" si="1"/>
        <v>8828</v>
      </c>
      <c r="D47" t="b">
        <v>0</v>
      </c>
      <c r="E47" t="b">
        <f>NOT(VLOOKUP(B47,MedFunds!$F$1:$T$1002,15,FALSE))</f>
        <v>0</v>
      </c>
      <c r="F47" t="str">
        <f>VLOOKUP(B47,MedFunds!$F$1:$J$65,MATCH(F$1,MedFunds!$1:$1, 0)-MATCH("MAMLcode", MedFunds!$1:$1,0)+1,FALSE)</f>
        <v>IE00B1P83V78</v>
      </c>
      <c r="G47" t="s">
        <v>509</v>
      </c>
    </row>
    <row r="48" spans="1:7" x14ac:dyDescent="0.25">
      <c r="A48" t="s">
        <v>720</v>
      </c>
      <c r="B48" t="s">
        <v>512</v>
      </c>
      <c r="C48" t="str">
        <f t="shared" si="1"/>
        <v>3890</v>
      </c>
      <c r="D48" t="b">
        <v>0</v>
      </c>
      <c r="E48" t="b">
        <f>NOT(VLOOKUP(B48,MedFunds!$F$1:$T$1002,15,FALSE))</f>
        <v>0</v>
      </c>
      <c r="F48" t="str">
        <f>VLOOKUP(B48,MedFunds!$F$1:$J$65,MATCH(F$1,MedFunds!$1:$1, 0)-MATCH("MAMLcode", MedFunds!$1:$1,0)+1,FALSE)</f>
        <v>IE0004622134</v>
      </c>
      <c r="G48" t="s">
        <v>509</v>
      </c>
    </row>
    <row r="49" spans="1:7" x14ac:dyDescent="0.25">
      <c r="A49" t="s">
        <v>721</v>
      </c>
      <c r="B49" t="s">
        <v>447</v>
      </c>
      <c r="C49" t="str">
        <f t="shared" si="1"/>
        <v>2376</v>
      </c>
      <c r="D49" t="b">
        <v>0</v>
      </c>
      <c r="E49" t="b">
        <f>NOT(VLOOKUP(B49,MedFunds!$F$1:$T$1002,15,FALSE))</f>
        <v>0</v>
      </c>
      <c r="F49" t="str">
        <f>VLOOKUP(B49,MedFunds!$F$1:$J$65,MATCH(F$1,MedFunds!$1:$1, 0)-MATCH("MAMLcode", MedFunds!$1:$1,0)+1,FALSE)</f>
        <v>IE00B13C3B10</v>
      </c>
      <c r="G49" t="s">
        <v>709</v>
      </c>
    </row>
    <row r="50" spans="1:7" x14ac:dyDescent="0.25">
      <c r="A50" t="s">
        <v>722</v>
      </c>
      <c r="B50" t="s">
        <v>229</v>
      </c>
      <c r="C50" t="str">
        <f t="shared" si="1"/>
        <v>6214</v>
      </c>
      <c r="D50" t="b">
        <v>0</v>
      </c>
      <c r="E50" t="b">
        <f>NOT(VLOOKUP(B50,MedFunds!$F$1:$T$1002,15,FALSE))</f>
        <v>0</v>
      </c>
      <c r="F50" t="str">
        <f>VLOOKUP(B50,MedFunds!$F$1:$J$65,MATCH(F$1,MedFunds!$1:$1, 0)-MATCH("MAMLcode", MedFunds!$1:$1,0)+1,FALSE)</f>
        <v>IE00BVL88501</v>
      </c>
      <c r="G50" t="s">
        <v>675</v>
      </c>
    </row>
    <row r="51" spans="1:7" x14ac:dyDescent="0.25">
      <c r="A51" t="s">
        <v>723</v>
      </c>
      <c r="B51" t="s">
        <v>25</v>
      </c>
      <c r="C51" t="str">
        <f t="shared" si="1"/>
        <v>6327</v>
      </c>
      <c r="D51" t="b">
        <v>0</v>
      </c>
      <c r="E51" t="b">
        <f>NOT(VLOOKUP(B51,MedFunds!$F$1:$T$1002,15,FALSE))</f>
        <v>0</v>
      </c>
      <c r="F51" t="str">
        <f>VLOOKUP(B51,MedFunds!$F$1:$J$65,MATCH(F$1,MedFunds!$1:$1, 0)-MATCH("MAMLcode", MedFunds!$1:$1,0)+1,FALSE)</f>
        <v>IE00BYVXRS28</v>
      </c>
      <c r="G51" t="s">
        <v>677</v>
      </c>
    </row>
    <row r="52" spans="1:7" x14ac:dyDescent="0.25">
      <c r="A52" t="s">
        <v>724</v>
      </c>
      <c r="B52" t="s">
        <v>204</v>
      </c>
      <c r="C52" t="str">
        <f t="shared" si="1"/>
        <v>6459</v>
      </c>
      <c r="D52" t="b">
        <v>0</v>
      </c>
      <c r="E52" t="b">
        <f>NOT(VLOOKUP(B52,MedFunds!$F$1:$T$1002,15,FALSE))</f>
        <v>0</v>
      </c>
      <c r="F52" t="s">
        <v>205</v>
      </c>
      <c r="G52" t="s">
        <v>675</v>
      </c>
    </row>
    <row r="53" spans="1:7" x14ac:dyDescent="0.25">
      <c r="A53" t="s">
        <v>725</v>
      </c>
      <c r="B53" t="s">
        <v>112</v>
      </c>
      <c r="C53" t="str">
        <f t="shared" si="1"/>
        <v>6502</v>
      </c>
      <c r="D53" t="b">
        <v>0</v>
      </c>
      <c r="E53" t="b">
        <f>NOT(VLOOKUP(B53,MedFunds!$F$1:$T$1002,15,FALSE))</f>
        <v>0</v>
      </c>
      <c r="F53" t="s">
        <v>113</v>
      </c>
      <c r="G53" t="s">
        <v>677</v>
      </c>
    </row>
    <row r="54" spans="1:7" x14ac:dyDescent="0.25">
      <c r="A54" t="s">
        <v>726</v>
      </c>
      <c r="B54" t="s">
        <v>104</v>
      </c>
      <c r="C54" t="str">
        <f t="shared" si="1"/>
        <v>6501</v>
      </c>
      <c r="D54" t="b">
        <v>0</v>
      </c>
      <c r="E54" t="b">
        <f>NOT(VLOOKUP(B54,MedFunds!$F$1:$T$1002,15,FALSE))</f>
        <v>0</v>
      </c>
      <c r="F54" t="str">
        <f>VLOOKUP(B54,MedFunds!$F$1:$J$69,5,FALSE)</f>
        <v>IE00BJYLJ716</v>
      </c>
      <c r="G54" t="s">
        <v>677</v>
      </c>
    </row>
    <row r="55" spans="1:7" x14ac:dyDescent="0.25">
      <c r="A55" t="s">
        <v>727</v>
      </c>
      <c r="B55" t="s">
        <v>129</v>
      </c>
      <c r="C55" t="str">
        <f t="shared" si="1"/>
        <v>6503</v>
      </c>
      <c r="D55" t="b">
        <v>0</v>
      </c>
      <c r="E55" t="b">
        <f>NOT(VLOOKUP(B55,MedFunds!$F$1:$T$1002,15,FALSE))</f>
        <v>0</v>
      </c>
      <c r="F55" t="str">
        <f>VLOOKUP(B55,MedFunds!$F$1:$J$69,5,FALSE)</f>
        <v>IE00BJYLJB50</v>
      </c>
      <c r="G55" t="s">
        <v>677</v>
      </c>
    </row>
    <row r="56" spans="1:7" x14ac:dyDescent="0.25">
      <c r="A56" t="s">
        <v>728</v>
      </c>
      <c r="B56" t="s">
        <v>545</v>
      </c>
      <c r="C56" t="str">
        <f t="shared" si="1"/>
        <v>4133</v>
      </c>
      <c r="D56" t="b">
        <v>0</v>
      </c>
      <c r="E56" t="b">
        <f>NOT(VLOOKUP(B56,MedFunds!$F$1:$T$1002,15,FALSE))</f>
        <v>0</v>
      </c>
      <c r="F56" t="str">
        <f>VLOOKUP(B56,MedFunds!$F$1:$J$69,5,FALSE)</f>
        <v>LU0039296719</v>
      </c>
      <c r="G56" t="s">
        <v>542</v>
      </c>
    </row>
    <row r="57" spans="1:7" x14ac:dyDescent="0.25">
      <c r="A57" t="s">
        <v>729</v>
      </c>
      <c r="B57" t="s">
        <v>553</v>
      </c>
      <c r="C57" t="str">
        <f t="shared" si="1"/>
        <v>4136</v>
      </c>
      <c r="D57" t="b">
        <v>0</v>
      </c>
      <c r="E57" t="b">
        <f>NOT(VLOOKUP(B57,MedFunds!$F$1:$T$1002,15,FALSE))</f>
        <v>0</v>
      </c>
      <c r="F57" t="str">
        <f>VLOOKUP(B57,MedFunds!$F$1:$J$69,5,FALSE)</f>
        <v>LU0073103748</v>
      </c>
      <c r="G57" t="s">
        <v>542</v>
      </c>
    </row>
    <row r="58" spans="1:7" x14ac:dyDescent="0.25">
      <c r="A58" t="s">
        <v>730</v>
      </c>
      <c r="B58" t="s">
        <v>95</v>
      </c>
      <c r="C58" t="str">
        <f t="shared" si="1"/>
        <v>6481</v>
      </c>
      <c r="D58" t="b">
        <v>0</v>
      </c>
      <c r="E58" t="b">
        <f>NOT(VLOOKUP(B58,MedFunds!$F$1:$T$1002,15,FALSE))</f>
        <v>0</v>
      </c>
      <c r="F58" t="str">
        <f>VLOOKUP(B58,MedFunds!$F$1:$J$69,5,FALSE)</f>
        <v>IE00BJYLJG06</v>
      </c>
      <c r="G58" t="s">
        <v>677</v>
      </c>
    </row>
    <row r="59" spans="1:7" x14ac:dyDescent="0.25">
      <c r="A59" t="s">
        <v>731</v>
      </c>
      <c r="B59" t="s">
        <v>561</v>
      </c>
      <c r="C59" t="str">
        <f t="shared" si="1"/>
        <v>4134</v>
      </c>
      <c r="D59" t="b">
        <v>0</v>
      </c>
      <c r="E59" t="b">
        <f>NOT(VLOOKUP(B59,MedFunds!$F$1:$T$1002,15,FALSE))</f>
        <v>0</v>
      </c>
      <c r="F59" t="str">
        <f>VLOOKUP(B59,MedFunds!$F$1:$J$69,5,FALSE)</f>
        <v>LU0051667300</v>
      </c>
      <c r="G59" t="s">
        <v>542</v>
      </c>
    </row>
    <row r="60" spans="1:7" x14ac:dyDescent="0.25">
      <c r="A60" t="s">
        <v>732</v>
      </c>
      <c r="B60" t="s">
        <v>320</v>
      </c>
      <c r="C60" t="str">
        <f t="shared" si="1"/>
        <v>6484</v>
      </c>
      <c r="D60" t="b">
        <v>0</v>
      </c>
      <c r="E60" t="b">
        <f>NOT(VLOOKUP(B60,MedFunds!$F$1:$T$1002,15,FALSE))</f>
        <v>0</v>
      </c>
      <c r="F60" t="str">
        <f>VLOOKUP(B60,MedFunds!$F$1:$J$69,5,FALSE)</f>
        <v>IE00BLDGBM04</v>
      </c>
      <c r="G60" t="s">
        <v>675</v>
      </c>
    </row>
    <row r="61" spans="1:7" x14ac:dyDescent="0.25">
      <c r="A61" t="s">
        <v>733</v>
      </c>
      <c r="B61" t="s">
        <v>327</v>
      </c>
      <c r="C61" t="str">
        <f t="shared" si="1"/>
        <v>6510</v>
      </c>
      <c r="D61" t="b">
        <v>0</v>
      </c>
      <c r="E61" t="b">
        <f>NOT(VLOOKUP(B61,MedFunds!$F$1:$T$1002,15,FALSE))</f>
        <v>0</v>
      </c>
      <c r="F61" t="str">
        <f>VLOOKUP(B61,MedFunds!$F$1:$J$69,5,FALSE)</f>
        <v>IE00BMZN0T66</v>
      </c>
      <c r="G61" t="s">
        <v>675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"/>
  <sheetViews>
    <sheetView workbookViewId="0">
      <selection activeCell="C1" sqref="C1"/>
    </sheetView>
  </sheetViews>
  <sheetFormatPr defaultRowHeight="15" x14ac:dyDescent="0.25"/>
  <cols>
    <col min="1" max="1" width="11" bestFit="1" customWidth="1"/>
    <col min="2" max="2" width="55.7109375" bestFit="1" customWidth="1"/>
    <col min="3" max="3" width="12.85546875" bestFit="1" customWidth="1"/>
    <col min="4" max="4" width="59.140625" style="8" customWidth="1"/>
    <col min="5" max="5" width="10" bestFit="1" customWidth="1"/>
  </cols>
  <sheetData>
    <row r="1" spans="1:5" x14ac:dyDescent="0.25">
      <c r="A1" t="s">
        <v>734</v>
      </c>
      <c r="B1" t="s">
        <v>735</v>
      </c>
      <c r="C1" t="s">
        <v>736</v>
      </c>
      <c r="D1" s="8" t="s">
        <v>737</v>
      </c>
      <c r="E1" t="s">
        <v>738</v>
      </c>
    </row>
    <row r="2" spans="1:5" x14ac:dyDescent="0.25">
      <c r="A2" t="s">
        <v>37</v>
      </c>
      <c r="B2" t="s">
        <v>739</v>
      </c>
      <c r="C2" t="s">
        <v>41</v>
      </c>
      <c r="D2" s="8" t="str">
        <f>VLOOKUP(C2,BenchDefs!A:B,2,FALSE)</f>
        <v>100% S&amp;P Global Infrastructure Net TR in EUR - [SPGTINNT]</v>
      </c>
      <c r="E2" t="b">
        <f>VLOOKUP(C2,BenchDefs!$A$1:$C$147,3,FALSE)</f>
        <v>0</v>
      </c>
    </row>
    <row r="3" spans="1:5" ht="30" x14ac:dyDescent="0.25">
      <c r="A3" t="s">
        <v>121</v>
      </c>
      <c r="B3" t="s">
        <v>740</v>
      </c>
      <c r="C3" t="s">
        <v>125</v>
      </c>
      <c r="D3" s="8" t="str">
        <f>VLOOKUP(C3,BenchDefs!A:B,2,FALSE)</f>
        <v>95% Refinitive Global Focus Convertible TR in EUR - [UICBFOCU], 5% ICE BofAML Euro Treasury Bill TR in EUR - [EGB0]</v>
      </c>
      <c r="E3" t="b">
        <f>VLOOKUP(C3,BenchDefs!$A$1:$C$147,3,FALSE)</f>
        <v>0</v>
      </c>
    </row>
    <row r="4" spans="1:5" ht="30" x14ac:dyDescent="0.25">
      <c r="A4" t="s">
        <v>278</v>
      </c>
      <c r="B4" t="s">
        <v>741</v>
      </c>
      <c r="C4" t="s">
        <v>282</v>
      </c>
      <c r="D4" s="8" t="str">
        <f>VLOOKUP(C4,BenchDefs!A:B,2,FALSE)</f>
        <v>50% MSCI ACWI Net TR in EUR - [NDEEWNR], 50% JP Morgan GBI Global in EUR - [JPEIGGEU]</v>
      </c>
      <c r="E4" t="b">
        <f>VLOOKUP(C4,BenchDefs!$A$1:$C$147,3,FALSE)</f>
        <v>0</v>
      </c>
    </row>
    <row r="5" spans="1:5" ht="60" x14ac:dyDescent="0.25">
      <c r="A5" t="s">
        <v>287</v>
      </c>
      <c r="B5" t="s">
        <v>742</v>
      </c>
      <c r="C5" t="s">
        <v>291</v>
      </c>
      <c r="D5" s="8" t="str">
        <f>VLOOKUP(C5,BenchDefs!A:B,2,FALSE)</f>
        <v>50% MSCI ACWI Net TR in EUR - [NDEEWNR], 25% ICE BofAML US Corporate &amp; Government Local (H) - [B0A0], 20% ICE BofAML All Maturity Euro Broad Market in EUR - [EMUJ], 5% ICE BofAML Euro Treasury Bill TR in EUR - [EGB0]</v>
      </c>
      <c r="E5" t="b">
        <f>VLOOKUP(C5,BenchDefs!$A$1:$C$147,3,FALSE)</f>
        <v>1</v>
      </c>
    </row>
    <row r="6" spans="1:5" ht="45" x14ac:dyDescent="0.25">
      <c r="A6" t="s">
        <v>743</v>
      </c>
      <c r="B6" t="s">
        <v>744</v>
      </c>
      <c r="C6" t="s">
        <v>745</v>
      </c>
      <c r="D6" s="8" t="str">
        <f>VLOOKUP(C6,BenchDefs!A:B,2,FALSE)</f>
        <v>41% JPM GBI - ALL MATURITIES TR HEDGED in EUR, 27% JPM GBI IG EMU 1-3 years TR in EUR, 27% MSCI WORLD TR Net in EUR, 5% ICE BofAML Euro Treasury Bill TR in EUR</v>
      </c>
      <c r="E6" t="b">
        <f>VLOOKUP(C6,BenchDefs!$A$1:$C$147,3,FALSE)</f>
        <v>1</v>
      </c>
    </row>
    <row r="7" spans="1:5" ht="45" x14ac:dyDescent="0.25">
      <c r="A7" t="s">
        <v>746</v>
      </c>
      <c r="B7" t="s">
        <v>747</v>
      </c>
      <c r="C7" t="s">
        <v>748</v>
      </c>
      <c r="D7" s="8" t="str">
        <f>VLOOKUP(C7,BenchDefs!A:B,2,FALSE)</f>
        <v>45% MSCI WORLD TR Net in EUR, 30% JPM GBI - ALL MATURITIES TR HEDGED in EUR, 15% JPM GBI IG EMU 1-3 years TR in EUR, 10% ICE BofAML Euro Treasury Bill TR in EUR</v>
      </c>
      <c r="E7" t="b">
        <f>VLOOKUP(C7,BenchDefs!$A$1:$C$147,3,FALSE)</f>
        <v>1</v>
      </c>
    </row>
    <row r="8" spans="1:5" ht="30" x14ac:dyDescent="0.25">
      <c r="A8" t="s">
        <v>749</v>
      </c>
      <c r="B8" t="s">
        <v>750</v>
      </c>
      <c r="C8" t="s">
        <v>751</v>
      </c>
      <c r="D8" s="8" t="str">
        <f>VLOOKUP(C8,BenchDefs!A:B,2,FALSE)</f>
        <v>65% MSCI WORLD TR Net in EUR, 25% JPM GBI - ALL MATURITIES TR HEDGED in EUR, 10% ICE BofAML Euro Treasury Bill TR in EUR</v>
      </c>
      <c r="E8" t="b">
        <f>VLOOKUP(C8,BenchDefs!$A$1:$C$147,3,FALSE)</f>
        <v>1</v>
      </c>
    </row>
    <row r="9" spans="1:5" ht="30" x14ac:dyDescent="0.25">
      <c r="A9" t="s">
        <v>752</v>
      </c>
      <c r="B9" t="s">
        <v>753</v>
      </c>
      <c r="C9" t="s">
        <v>754</v>
      </c>
      <c r="D9" s="8" t="str">
        <f>VLOOKUP(C9,BenchDefs!A:B,2,FALSE)</f>
        <v>80% MSCI ACWI NR in EUR, 20% ICE BofAML Euro Treasury Bill TR in EUR</v>
      </c>
      <c r="E9" t="b">
        <f>VLOOKUP(C9,BenchDefs!$A$1:$C$147,3,FALSE)</f>
        <v>0</v>
      </c>
    </row>
    <row r="10" spans="1:5" ht="30" x14ac:dyDescent="0.25">
      <c r="A10" t="s">
        <v>755</v>
      </c>
      <c r="B10" t="s">
        <v>756</v>
      </c>
      <c r="C10" t="s">
        <v>754</v>
      </c>
      <c r="D10" s="8" t="str">
        <f>VLOOKUP(C10,BenchDefs!A:B,2,FALSE)</f>
        <v>80% MSCI ACWI NR in EUR, 20% ICE BofAML Euro Treasury Bill TR in EUR</v>
      </c>
      <c r="E10" t="b">
        <f>VLOOKUP(C10,BenchDefs!$A$1:$C$147,3,FALSE)</f>
        <v>0</v>
      </c>
    </row>
    <row r="11" spans="1:5" ht="45" x14ac:dyDescent="0.25">
      <c r="A11" t="s">
        <v>757</v>
      </c>
      <c r="B11" t="s">
        <v>758</v>
      </c>
      <c r="C11" t="s">
        <v>759</v>
      </c>
      <c r="D11" s="8" t="str">
        <f>VLOOKUP(C11,BenchDefs!A:B,2,FALSE)</f>
        <v>50% JPM GBI - ALL MATURITIES TR in EUR, 40% JPM GBI IG EMU 1-3 years TR in EUR, 5% ICE BofAML Euro Treasury Bill TR in EUR, 5% MSCI WORLD TR Net in EUR</v>
      </c>
      <c r="E11" t="b">
        <f>VLOOKUP(C11,BenchDefs!$A$1:$C$147,3,FALSE)</f>
        <v>0</v>
      </c>
    </row>
    <row r="12" spans="1:5" ht="45" x14ac:dyDescent="0.25">
      <c r="A12" t="s">
        <v>760</v>
      </c>
      <c r="B12" t="s">
        <v>761</v>
      </c>
      <c r="C12" t="s">
        <v>762</v>
      </c>
      <c r="D12" s="8" t="str">
        <f>VLOOKUP(C12,BenchDefs!A:B,2,FALSE)</f>
        <v>35% JPM GBI - ALL MATURITIES TR in EUR, 30% JPM GBI IG EMU 1-3 years TR in EUR, 30% MSCI WORLD TR Net in EUR, 5% ICE BofAML Euro Treasury Bill TR in EUR</v>
      </c>
      <c r="E12" t="b">
        <f>VLOOKUP(C12,BenchDefs!$A$1:$C$147,3,FALSE)</f>
        <v>0</v>
      </c>
    </row>
    <row r="13" spans="1:5" ht="45" x14ac:dyDescent="0.25">
      <c r="A13" t="s">
        <v>763</v>
      </c>
      <c r="B13" t="s">
        <v>764</v>
      </c>
      <c r="C13" t="s">
        <v>765</v>
      </c>
      <c r="D13" s="8" t="str">
        <f>VLOOKUP(C13,BenchDefs!A:B,2,FALSE)</f>
        <v>60% MSCI WORLD TR Net in EUR, 15% JPM GBI IG EMU 1-3 years TR in EUR, 15% JPM GBI - ALL MATURITIES TR in EUR, 10% ICE BofAML Euro Treasury Bill TR in EUR</v>
      </c>
      <c r="E13" t="b">
        <f>VLOOKUP(C13,BenchDefs!$A$1:$C$147,3,FALSE)</f>
        <v>0</v>
      </c>
    </row>
    <row r="14" spans="1:5" ht="30" x14ac:dyDescent="0.25">
      <c r="A14" t="s">
        <v>766</v>
      </c>
      <c r="B14" t="s">
        <v>767</v>
      </c>
      <c r="C14" t="s">
        <v>768</v>
      </c>
      <c r="D14" s="8" t="str">
        <f>VLOOKUP(C14,BenchDefs!A:B,2,FALSE)</f>
        <v>85% MSCI WORLD TR Net in EUR, 15% ICE BofAML Euro Treasury Bill TR in EUR</v>
      </c>
      <c r="E14" t="b">
        <f>VLOOKUP(C14,BenchDefs!$A$1:$C$147,3,FALSE)</f>
        <v>0</v>
      </c>
    </row>
    <row r="15" spans="1:5" ht="30" x14ac:dyDescent="0.25">
      <c r="A15" t="s">
        <v>138</v>
      </c>
      <c r="B15" t="s">
        <v>769</v>
      </c>
      <c r="C15" t="s">
        <v>142</v>
      </c>
      <c r="D15" s="8" t="str">
        <f>VLOOKUP(C15,BenchDefs!A:B,2,FALSE)</f>
        <v>50% MSCI ACWI Net TR in EUR - [NDEEWNR], 50% ICE BofAML Euro Broad Market TR in EUR - [EMU0]</v>
      </c>
      <c r="E15" t="b">
        <f>VLOOKUP(C15,BenchDefs!$A$1:$C$147,3,FALSE)</f>
        <v>0</v>
      </c>
    </row>
    <row r="16" spans="1:5" x14ac:dyDescent="0.25">
      <c r="A16" t="s">
        <v>47</v>
      </c>
      <c r="B16" t="s">
        <v>770</v>
      </c>
      <c r="C16" t="s">
        <v>51</v>
      </c>
      <c r="D16" s="8" t="str">
        <f>VLOOKUP(C16,BenchDefs!A:B,2,FALSE)</f>
        <v>100% MSCI US Net TR in EUR - [NDDUUS]</v>
      </c>
      <c r="E16" t="b">
        <f>VLOOKUP(C16,BenchDefs!$A$1:$C$147,3,FALSE)</f>
        <v>0</v>
      </c>
    </row>
    <row r="17" spans="1:5" ht="30" x14ac:dyDescent="0.25">
      <c r="A17" t="s">
        <v>212</v>
      </c>
      <c r="B17" t="s">
        <v>771</v>
      </c>
      <c r="C17" t="s">
        <v>216</v>
      </c>
      <c r="D17" s="8" t="str">
        <f>VLOOKUP(C17,BenchDefs!A:B,2,FALSE)</f>
        <v>100% ICE BofAML Global High Yield Constrained TR in EUR - [HW0C]</v>
      </c>
      <c r="E17" t="b">
        <f>VLOOKUP(C17,BenchDefs!$A$1:$C$147,3,FALSE)</f>
        <v>0</v>
      </c>
    </row>
    <row r="18" spans="1:5" x14ac:dyDescent="0.25">
      <c r="A18" t="s">
        <v>55</v>
      </c>
      <c r="B18" t="s">
        <v>772</v>
      </c>
      <c r="C18" t="s">
        <v>59</v>
      </c>
      <c r="D18" s="8" t="str">
        <f>VLOOKUP(C18,BenchDefs!A:B,2,FALSE)</f>
        <v>100% MSCI AC Asia Pacific Net TR in EUR - [MAAP]</v>
      </c>
      <c r="E18" t="b">
        <f>VLOOKUP(C18,BenchDefs!$A$1:$C$147,3,FALSE)</f>
        <v>0</v>
      </c>
    </row>
    <row r="19" spans="1:5" x14ac:dyDescent="0.25">
      <c r="A19" t="s">
        <v>63</v>
      </c>
      <c r="B19" t="s">
        <v>773</v>
      </c>
      <c r="C19" t="s">
        <v>67</v>
      </c>
      <c r="D19" s="8" t="str">
        <f>VLOOKUP(C19,BenchDefs!A:B,2,FALSE)</f>
        <v>100% MSCI Europe Net TR in EUR - [MSDEE15N]</v>
      </c>
      <c r="E19" t="b">
        <f>VLOOKUP(C19,BenchDefs!$A$1:$C$147,3,FALSE)</f>
        <v>0</v>
      </c>
    </row>
    <row r="20" spans="1:5" x14ac:dyDescent="0.25">
      <c r="A20" t="s">
        <v>71</v>
      </c>
      <c r="B20" t="s">
        <v>774</v>
      </c>
      <c r="C20" t="s">
        <v>75</v>
      </c>
      <c r="D20" s="8" t="str">
        <f>VLOOKUP(C20,BenchDefs!A:B,2,FALSE)</f>
        <v>100% MSCI Emerging Markets Net TR in EUR - [MSDEEEMN]</v>
      </c>
      <c r="E20" t="b">
        <f>VLOOKUP(C20,BenchDefs!$A$1:$C$147,3,FALSE)</f>
        <v>0</v>
      </c>
    </row>
    <row r="21" spans="1:5" ht="30" x14ac:dyDescent="0.25">
      <c r="A21" t="s">
        <v>79</v>
      </c>
      <c r="B21" t="s">
        <v>775</v>
      </c>
      <c r="C21" t="s">
        <v>83</v>
      </c>
      <c r="D21" s="8" t="str">
        <f>VLOOKUP(C21,BenchDefs!A:B,2,FALSE)</f>
        <v>100% Market Cap Weighted Blend MSCI World IT NR (NDWUIT Index) and MSCI World Comm.Serv. NR (NU721033 Index)</v>
      </c>
      <c r="E21" t="b">
        <f>VLOOKUP(C21,BenchDefs!$A$1:$C$147,3,FALSE)</f>
        <v>0</v>
      </c>
    </row>
    <row r="22" spans="1:5" ht="30" x14ac:dyDescent="0.25">
      <c r="A22" t="s">
        <v>335</v>
      </c>
      <c r="B22" t="s">
        <v>776</v>
      </c>
      <c r="C22" t="s">
        <v>339</v>
      </c>
      <c r="D22" s="8" t="str">
        <f>VLOOKUP(C22,BenchDefs!A:B,2,FALSE)</f>
        <v>100% Cap Weighted MSCI WRLD HEALTH CARE, WRLD CONSUMER STAPLES, WRLD UTILITIES Net TR in EUR - [N/A]</v>
      </c>
      <c r="E22" t="b">
        <f>VLOOKUP(C22,BenchDefs!$A$1:$C$147,3,FALSE)</f>
        <v>0</v>
      </c>
    </row>
    <row r="23" spans="1:5" ht="45" x14ac:dyDescent="0.25">
      <c r="A23" t="s">
        <v>343</v>
      </c>
      <c r="B23" t="s">
        <v>777</v>
      </c>
      <c r="C23" t="s">
        <v>347</v>
      </c>
      <c r="D23" s="8" t="str">
        <f>VLOOKUP(C23,BenchDefs!A:B,2,FALSE)</f>
        <v>100% Cap Weighted MSCI WORLD INFORMATION TECHNOLOGY (NDWUIT) AND MSCI WORLD COMMUNICATION SERVICES (NU721033) Net TR in EUR - [N/A]</v>
      </c>
      <c r="E23" t="b">
        <f>VLOOKUP(C23,BenchDefs!$A$1:$C$147,3,FALSE)</f>
        <v>0</v>
      </c>
    </row>
    <row r="24" spans="1:5" x14ac:dyDescent="0.25">
      <c r="A24" t="s">
        <v>351</v>
      </c>
      <c r="B24" t="s">
        <v>778</v>
      </c>
      <c r="C24" t="s">
        <v>355</v>
      </c>
      <c r="D24" s="8" t="str">
        <f>VLOOKUP(C24,BenchDefs!A:B,2,FALSE)</f>
        <v>100% MSCI WORLD FINANCIALS Net TR in EUR - [NDWUFNCL]</v>
      </c>
      <c r="E24" t="b">
        <f>VLOOKUP(C24,BenchDefs!$A$1:$C$147,3,FALSE)</f>
        <v>0</v>
      </c>
    </row>
    <row r="25" spans="1:5" ht="45" x14ac:dyDescent="0.25">
      <c r="A25" t="s">
        <v>359</v>
      </c>
      <c r="B25" t="s">
        <v>779</v>
      </c>
      <c r="C25" t="s">
        <v>363</v>
      </c>
      <c r="D25" s="8" t="str">
        <f>VLOOKUP(C25,BenchDefs!A:B,2,FALSE)</f>
        <v>100% Cap Weighted MSCI WORLD IND, MSCI WORLD MAT, MSCI WORLD REAL EST, MSCI WORLD CONSUMER DISCRET Net TR in EUR - [N/A]</v>
      </c>
      <c r="E25" t="b">
        <f>VLOOKUP(C25,BenchDefs!$A$1:$C$147,3,FALSE)</f>
        <v>0</v>
      </c>
    </row>
    <row r="26" spans="1:5" x14ac:dyDescent="0.25">
      <c r="A26" t="s">
        <v>367</v>
      </c>
      <c r="B26" t="s">
        <v>780</v>
      </c>
      <c r="C26" t="s">
        <v>371</v>
      </c>
      <c r="D26" s="8" t="str">
        <f>VLOOKUP(C26,BenchDefs!A:B,2,FALSE)</f>
        <v>100% MSCI WORLD ENERGY 10/40 Net TR in EUR - [MN40WENE]</v>
      </c>
      <c r="E26" t="b">
        <f>VLOOKUP(C26,BenchDefs!$A$1:$C$147,3,FALSE)</f>
        <v>0</v>
      </c>
    </row>
    <row r="27" spans="1:5" x14ac:dyDescent="0.25">
      <c r="A27" t="s">
        <v>375</v>
      </c>
      <c r="B27" t="s">
        <v>781</v>
      </c>
      <c r="C27" t="s">
        <v>379</v>
      </c>
      <c r="D27" s="8" t="str">
        <f>VLOOKUP(C27,BenchDefs!A:B,2,FALSE)</f>
        <v>100% MSCI GERMANY Net TR in EUR - [MSDEGRN]</v>
      </c>
      <c r="E27" t="b">
        <f>VLOOKUP(C27,BenchDefs!$A$1:$C$147,3,FALSE)</f>
        <v>0</v>
      </c>
    </row>
    <row r="28" spans="1:5" ht="30" x14ac:dyDescent="0.25">
      <c r="A28" t="s">
        <v>782</v>
      </c>
      <c r="B28" t="s">
        <v>783</v>
      </c>
      <c r="C28" t="s">
        <v>565</v>
      </c>
      <c r="D28" s="8" t="str">
        <f>VLOOKUP(C28,BenchDefs!A:B,2,FALSE)</f>
        <v>80% ICE BofAML 1-3 Year Italy Government Index - [G1I0], 20% ICE BofAML Italy Government Index - [G0I0]</v>
      </c>
      <c r="E28" t="b">
        <f>VLOOKUP(C28,BenchDefs!$A$1:$C$147,3,FALSE)</f>
        <v>0</v>
      </c>
    </row>
    <row r="29" spans="1:5" ht="30" x14ac:dyDescent="0.25">
      <c r="A29" t="s">
        <v>146</v>
      </c>
      <c r="B29" t="s">
        <v>784</v>
      </c>
      <c r="C29" t="s">
        <v>150</v>
      </c>
      <c r="D29" s="8" t="str">
        <f>VLOOKUP(C29,BenchDefs!A:B,2,FALSE)</f>
        <v>82.5% MSCI ACWI Net TR in EUR - [NDEEWNR], 17.5% ICE BofAML Euro Broad Market TR in EUR - [EMU0]</v>
      </c>
      <c r="E29" t="b">
        <f>VLOOKUP(C29,BenchDefs!$A$1:$C$147,3,FALSE)</f>
        <v>0</v>
      </c>
    </row>
    <row r="30" spans="1:5" ht="60" x14ac:dyDescent="0.25">
      <c r="A30" t="s">
        <v>87</v>
      </c>
      <c r="B30" t="s">
        <v>785</v>
      </c>
      <c r="C30" t="s">
        <v>91</v>
      </c>
      <c r="D30" s="8" t="str">
        <f>VLOOKUP(C30,BenchDefs!A:B,2,FALSE)</f>
        <v>10% MSCI Europe Net TR in EUR - [MSDEE15N], 10% MSCI Europe High Dividend Net TR in EUR - [M1EUHDVD], 40% MSCI WORLD Net TR in EUR - [MSDEWIN], 40% MSCI WORLD High Dividend Net TR in EUR - [M1WDHDVD]</v>
      </c>
      <c r="E30" t="b">
        <f>VLOOKUP(C30,BenchDefs!$A$1:$C$147,3,FALSE)</f>
        <v>0</v>
      </c>
    </row>
    <row r="31" spans="1:5" x14ac:dyDescent="0.25">
      <c r="A31" t="s">
        <v>221</v>
      </c>
      <c r="B31" t="s">
        <v>786</v>
      </c>
      <c r="C31" t="s">
        <v>225</v>
      </c>
      <c r="D31" s="8" t="str">
        <f>VLOOKUP(C31,BenchDefs!A:B,2,FALSE)</f>
        <v>100% Bloomberg Barclays EuroAgg 1-3y TR - [LE13TREU]</v>
      </c>
      <c r="E31" t="b">
        <f>VLOOKUP(C31,BenchDefs!$A$1:$C$147,3,FALSE)</f>
        <v>0</v>
      </c>
    </row>
    <row r="32" spans="1:5" x14ac:dyDescent="0.25">
      <c r="A32" t="s">
        <v>383</v>
      </c>
      <c r="B32" t="s">
        <v>787</v>
      </c>
      <c r="C32" t="s">
        <v>387</v>
      </c>
      <c r="D32" s="8" t="str">
        <f>VLOOKUP(C32,BenchDefs!A:B,2,FALSE)</f>
        <v>100% MSCI SPAIN Net TR in EUR - [MSDESPN]</v>
      </c>
      <c r="E32" t="b">
        <f>VLOOKUP(C32,BenchDefs!$A$1:$C$147,3,FALSE)</f>
        <v>0</v>
      </c>
    </row>
    <row r="33" spans="1:5" x14ac:dyDescent="0.25">
      <c r="A33" t="s">
        <v>391</v>
      </c>
      <c r="B33" t="s">
        <v>788</v>
      </c>
      <c r="C33" t="s">
        <v>395</v>
      </c>
      <c r="D33" s="8" t="str">
        <f>VLOOKUP(C33,BenchDefs!A:B,2,FALSE)</f>
        <v>100% MSCI WORLD Net TR in EUR - [MSDEWIN]</v>
      </c>
      <c r="E33" t="b">
        <f>VLOOKUP(C33,BenchDefs!$A$1:$C$147,3,FALSE)</f>
        <v>0</v>
      </c>
    </row>
    <row r="34" spans="1:5" ht="30" x14ac:dyDescent="0.25">
      <c r="A34" t="s">
        <v>245</v>
      </c>
      <c r="B34" t="s">
        <v>789</v>
      </c>
      <c r="C34" t="s">
        <v>790</v>
      </c>
      <c r="D34" s="8" t="str">
        <f>VLOOKUP(C34,BenchDefs!A:B,2,FALSE)</f>
        <v>95% MSCI ACWI NR in EUR, 5% ICE BofAML Euro Treasury Bill TR in EUR</v>
      </c>
      <c r="E34" t="b">
        <f>VLOOKUP(C34,BenchDefs!$A$1:$C$147,3,FALSE)</f>
        <v>0</v>
      </c>
    </row>
    <row r="35" spans="1:5" ht="30" x14ac:dyDescent="0.25">
      <c r="A35" t="s">
        <v>254</v>
      </c>
      <c r="B35" t="s">
        <v>791</v>
      </c>
      <c r="C35" t="s">
        <v>790</v>
      </c>
      <c r="D35" s="8" t="str">
        <f>VLOOKUP(C35,BenchDefs!A:B,2,FALSE)</f>
        <v>95% MSCI ACWI NR in EUR, 5% ICE BofAML Euro Treasury Bill TR in EUR</v>
      </c>
      <c r="E35" t="b">
        <f>VLOOKUP(C35,BenchDefs!$A$1:$C$147,3,FALSE)</f>
        <v>0</v>
      </c>
    </row>
    <row r="36" spans="1:5" ht="30" x14ac:dyDescent="0.25">
      <c r="A36" t="s">
        <v>262</v>
      </c>
      <c r="B36" t="s">
        <v>792</v>
      </c>
      <c r="C36" t="s">
        <v>790</v>
      </c>
      <c r="D36" s="8" t="str">
        <f>VLOOKUP(C36,BenchDefs!A:B,2,FALSE)</f>
        <v>95% MSCI ACWI NR in EUR, 5% ICE BofAML Euro Treasury Bill TR in EUR</v>
      </c>
      <c r="E36" t="b">
        <f>VLOOKUP(C36,BenchDefs!$A$1:$C$147,3,FALSE)</f>
        <v>0</v>
      </c>
    </row>
    <row r="37" spans="1:5" ht="45" x14ac:dyDescent="0.25">
      <c r="A37" t="s">
        <v>154</v>
      </c>
      <c r="B37" t="s">
        <v>793</v>
      </c>
      <c r="C37" t="s">
        <v>158</v>
      </c>
      <c r="D37" s="8" t="str">
        <f>VLOOKUP(C37,BenchDefs!A:B,2,FALSE)</f>
        <v>60% ICE BofAML Euro Broad Market TR in EUR - [EMU0], 25% MSCI ACWI Net TR in EUR - [NDEEWNR], 15% ICE BofAML Global High Yield Hedged TR in EUR (H) - [HW00]</v>
      </c>
      <c r="E37" t="b">
        <f>VLOOKUP(C37,BenchDefs!$A$1:$C$147,3,FALSE)</f>
        <v>1</v>
      </c>
    </row>
    <row r="38" spans="1:5" ht="30" x14ac:dyDescent="0.25">
      <c r="A38" t="s">
        <v>463</v>
      </c>
      <c r="B38" t="s">
        <v>794</v>
      </c>
      <c r="C38" t="s">
        <v>467</v>
      </c>
      <c r="D38" s="8" t="str">
        <f>VLOOKUP(C38,BenchDefs!A:B,2,FALSE)</f>
        <v>100% Bloomberg Barclays Global Aggregate 500 TR index - [LGA5TREU]</v>
      </c>
      <c r="E38" t="b">
        <f>VLOOKUP(C38,BenchDefs!$A$1:$C$147,3,FALSE)</f>
        <v>0</v>
      </c>
    </row>
    <row r="39" spans="1:5" ht="30" x14ac:dyDescent="0.25">
      <c r="A39" t="s">
        <v>296</v>
      </c>
      <c r="B39" t="s">
        <v>795</v>
      </c>
      <c r="C39" t="s">
        <v>300</v>
      </c>
      <c r="D39" s="8" t="str">
        <f>VLOOKUP(C39,BenchDefs!A:B,2,FALSE)</f>
        <v>50% MSCI Emerging Markets Net TR in EUR - [MSDEEEMN], 50% JP Morgan EMBI Global in EUR - [JPEGUECP]</v>
      </c>
      <c r="E39" t="b">
        <f>VLOOKUP(C39,BenchDefs!$A$1:$C$147,3,FALSE)</f>
        <v>0</v>
      </c>
    </row>
    <row r="40" spans="1:5" ht="30" x14ac:dyDescent="0.25">
      <c r="A40" t="s">
        <v>304</v>
      </c>
      <c r="B40" t="s">
        <v>796</v>
      </c>
      <c r="C40" t="s">
        <v>308</v>
      </c>
      <c r="D40" s="8" t="str">
        <f>VLOOKUP(C40,BenchDefs!A:B,2,FALSE)</f>
        <v>75% ICE BofAML Global Fixed Income Markets TR HEDGED in EUR, 25% MSCI ACWI NR HEDGED TO EUR</v>
      </c>
      <c r="E40" t="b">
        <f>VLOOKUP(C40,BenchDefs!$A$1:$C$147,3,FALSE)</f>
        <v>1</v>
      </c>
    </row>
    <row r="41" spans="1:5" ht="30" x14ac:dyDescent="0.25">
      <c r="A41" t="s">
        <v>270</v>
      </c>
      <c r="B41" t="s">
        <v>797</v>
      </c>
      <c r="C41" t="s">
        <v>274</v>
      </c>
      <c r="D41" s="8" t="str">
        <f>VLOOKUP(C41,BenchDefs!A:B,2,FALSE)</f>
        <v>95% MSCI ACWI NR in EUR, 5% ICE BofAML Euro Treasury Bill TR in EUR</v>
      </c>
      <c r="E41" t="b">
        <f>VLOOKUP(C41,BenchDefs!$A$1:$C$147,3,FALSE)</f>
        <v>0</v>
      </c>
    </row>
    <row r="42" spans="1:5" ht="60" x14ac:dyDescent="0.25">
      <c r="A42" t="s">
        <v>162</v>
      </c>
      <c r="B42" t="s">
        <v>798</v>
      </c>
      <c r="C42" t="s">
        <v>166</v>
      </c>
      <c r="D42" s="8" t="str">
        <f>VLOOKUP(C42,BenchDefs!A:B,2,FALSE)</f>
        <v>40% MSCI ACWI Net TR in EUR - [NDEEWNR], 35% ICE BofAML Euro Broad Market TR in EUR - [EMU0], 15% ICE BofAML Global High Yield Hedged TR in EUR (H) - [HW00], 10% MSCI World High Dividend Net TR in EUR - [M1WDHDVD]</v>
      </c>
      <c r="E42" t="b">
        <f>VLOOKUP(C42,BenchDefs!$A$1:$C$147,3,FALSE)</f>
        <v>1</v>
      </c>
    </row>
    <row r="43" spans="1:5" ht="60" x14ac:dyDescent="0.25">
      <c r="A43" t="s">
        <v>170</v>
      </c>
      <c r="B43" t="s">
        <v>799</v>
      </c>
      <c r="C43" t="s">
        <v>174</v>
      </c>
      <c r="D43" s="8" t="str">
        <f>VLOOKUP(C43,BenchDefs!A:B,2,FALSE)</f>
        <v>35% MSCI Europe Net TR in EUR - [MSDEE15N], 45% MSCI ACWI Ex Europe Net TR in EUR - [M7WDE], 15% ICE BofAML Euro Broad Market TR in EUR - [EMU0], 5% ICE BofAML Euro Treasury Bill TR in EUR - [EGB0]</v>
      </c>
      <c r="E43" t="b">
        <f>VLOOKUP(C43,BenchDefs!$A$1:$C$147,3,FALSE)</f>
        <v>0</v>
      </c>
    </row>
    <row r="44" spans="1:5" ht="45" x14ac:dyDescent="0.25">
      <c r="A44" t="s">
        <v>229</v>
      </c>
      <c r="B44" t="s">
        <v>800</v>
      </c>
      <c r="C44" t="s">
        <v>233</v>
      </c>
      <c r="D44" s="8" t="str">
        <f>VLOOKUP(C44,BenchDefs!A:B,2,FALSE)</f>
        <v>60% ICE BofAML Euro Financial Index - [EB00], 15% MSCI WORLD FINANCIALS Net TR LOCAL (H) - [NDWLFNCL], 25% BofAML CoCo index (H) - [COCO]</v>
      </c>
      <c r="E44" t="b">
        <f>VLOOKUP(C44,BenchDefs!$A$1:$C$147,3,FALSE)</f>
        <v>1</v>
      </c>
    </row>
    <row r="45" spans="1:5" ht="45" x14ac:dyDescent="0.25">
      <c r="A45" t="s">
        <v>237</v>
      </c>
      <c r="B45" t="s">
        <v>801</v>
      </c>
      <c r="C45" t="s">
        <v>241</v>
      </c>
      <c r="D45" s="8" t="str">
        <f>VLOOKUP(C45,BenchDefs!A:B,2,FALSE)</f>
        <v>70% ICE BofAML Global Fixed Income Market Hedged TR in EUR (H) - [GFIM], 15% ICE BofAML Global High Yield Hedged TR in EUR (H) - [HW00], 15% MSCI WORLD Net TR in EUR - [MSDEWIN]</v>
      </c>
      <c r="E45" t="b">
        <f>VLOOKUP(C45,BenchDefs!$A$1:$C$147,3,FALSE)</f>
        <v>1</v>
      </c>
    </row>
    <row r="46" spans="1:5" ht="45" x14ac:dyDescent="0.25">
      <c r="A46" t="s">
        <v>312</v>
      </c>
      <c r="B46" t="s">
        <v>802</v>
      </c>
      <c r="C46" t="s">
        <v>316</v>
      </c>
      <c r="D46" s="8" t="str">
        <f>VLOOKUP(C46,BenchDefs!A:B,2,FALSE)</f>
        <v>50% MSCI AC Asia Pacific ex-Japan Net TR in EUR - [MSDEAPFN], 25% ICE BofAML Asian Dollar High Yield Corporate Constrained - [ACCY], 25% ICE BofAML Asian Dollar Investment Grade - [ADIG]</v>
      </c>
      <c r="E46" t="b">
        <f>VLOOKUP(C46,BenchDefs!$A$1:$C$147,3,FALSE)</f>
        <v>0</v>
      </c>
    </row>
    <row r="47" spans="1:5" ht="60" x14ac:dyDescent="0.25">
      <c r="A47" t="s">
        <v>178</v>
      </c>
      <c r="B47" t="s">
        <v>803</v>
      </c>
      <c r="C47" t="s">
        <v>182</v>
      </c>
      <c r="D47" s="8" t="str">
        <f>VLOOKUP(C47,BenchDefs!A:B,2,FALSE)</f>
        <v>40% MSCI Europe Net TR in EUR - [MSDEE15N], 10% MSCI Europe High Dividend Net TR in EUR - [M1EUHDVD], 35% ICE BofAML Euro Broad Market TR in EUR - [EMU0], 15% ICE BofAML Euro High Yield Constrained TR in EUR - [HEC0]</v>
      </c>
      <c r="E47" t="b">
        <f>VLOOKUP(C47,BenchDefs!$A$1:$C$147,3,FALSE)</f>
        <v>0</v>
      </c>
    </row>
    <row r="48" spans="1:5" ht="60" x14ac:dyDescent="0.25">
      <c r="A48" t="s">
        <v>186</v>
      </c>
      <c r="B48" t="s">
        <v>804</v>
      </c>
      <c r="C48" t="s">
        <v>190</v>
      </c>
      <c r="D48" s="8" t="str">
        <f>VLOOKUP(C48,BenchDefs!A:B,2,FALSE)</f>
        <v>40% MSCI US Net TR in EUR - [NDDUUS], 10% MSCI US High Dividend Net TR in EUR - [M1CXNNA], 35% ICE BofAML US Broad Market TR in EUR - [US00], 15% ICE BofAML US Cash Pay High Yield Constrained TR in EUR - [JUC0]</v>
      </c>
      <c r="E48" t="b">
        <f>VLOOKUP(C48,BenchDefs!$A$1:$C$147,3,FALSE)</f>
        <v>0</v>
      </c>
    </row>
    <row r="49" spans="1:5" ht="30" x14ac:dyDescent="0.25">
      <c r="A49" t="s">
        <v>194</v>
      </c>
      <c r="B49" t="s">
        <v>805</v>
      </c>
      <c r="C49" t="s">
        <v>790</v>
      </c>
      <c r="D49" s="8" t="str">
        <f>VLOOKUP(C49,BenchDefs!A:B,2,FALSE)</f>
        <v>95% MSCI ACWI NR in EUR, 5% ICE BofAML Euro Treasury Bill TR in EUR</v>
      </c>
      <c r="E49" t="b">
        <f>VLOOKUP(C49,BenchDefs!$A$1:$C$147,3,FALSE)</f>
        <v>0</v>
      </c>
    </row>
    <row r="50" spans="1:5" x14ac:dyDescent="0.25">
      <c r="A50" t="s">
        <v>399</v>
      </c>
      <c r="B50" t="s">
        <v>806</v>
      </c>
      <c r="C50" t="s">
        <v>403</v>
      </c>
      <c r="D50" s="8" t="str">
        <f>VLOOKUP(C50,BenchDefs!A:B,2,FALSE)</f>
        <v>100% MSCI US Net TR in EUR - [NDDUUS]</v>
      </c>
      <c r="E50" t="b">
        <f>VLOOKUP(C50,BenchDefs!$A$1:$C$147,3,FALSE)</f>
        <v>0</v>
      </c>
    </row>
    <row r="51" spans="1:5" ht="30" x14ac:dyDescent="0.25">
      <c r="A51" t="s">
        <v>407</v>
      </c>
      <c r="B51" t="s">
        <v>807</v>
      </c>
      <c r="C51" t="s">
        <v>790</v>
      </c>
      <c r="D51" s="8" t="str">
        <f>VLOOKUP(C51,BenchDefs!A:B,2,FALSE)</f>
        <v>95% MSCI ACWI NR in EUR, 5% ICE BofAML Euro Treasury Bill TR in EUR</v>
      </c>
      <c r="E51" t="b">
        <f>VLOOKUP(C51,BenchDefs!$A$1:$C$147,3,FALSE)</f>
        <v>0</v>
      </c>
    </row>
    <row r="52" spans="1:5" x14ac:dyDescent="0.25">
      <c r="A52" t="s">
        <v>415</v>
      </c>
      <c r="B52" t="s">
        <v>808</v>
      </c>
      <c r="C52" t="s">
        <v>419</v>
      </c>
      <c r="D52" s="8" t="str">
        <f>VLOOKUP(C52,BenchDefs!A:B,2,FALSE)</f>
        <v>100% MSCI AC Asia Pacific Net TR in EUR - [MAAP]</v>
      </c>
      <c r="E52" t="b">
        <f>VLOOKUP(C52,BenchDefs!$A$1:$C$147,3,FALSE)</f>
        <v>0</v>
      </c>
    </row>
    <row r="53" spans="1:5" ht="30" x14ac:dyDescent="0.25">
      <c r="A53" t="s">
        <v>423</v>
      </c>
      <c r="B53" t="s">
        <v>809</v>
      </c>
      <c r="C53" t="s">
        <v>427</v>
      </c>
      <c r="D53" s="8" t="s">
        <v>810</v>
      </c>
      <c r="E53" t="b">
        <f>VLOOKUP(C53,BenchDefs!$A$1:$C$147,3,FALSE)</f>
        <v>0</v>
      </c>
    </row>
    <row r="54" spans="1:5" x14ac:dyDescent="0.25">
      <c r="A54" t="s">
        <v>431</v>
      </c>
      <c r="B54" t="s">
        <v>811</v>
      </c>
      <c r="C54" t="s">
        <v>435</v>
      </c>
      <c r="D54" s="8" t="str">
        <f>VLOOKUP(C54,BenchDefs!A:B,2,FALSE)</f>
        <v>100% MSCI Emerging Markets Net TR in EUR - [MSDEEEMN]</v>
      </c>
      <c r="E54" t="b">
        <f>VLOOKUP(C54,BenchDefs!$A$1:$C$147,3,FALSE)</f>
        <v>0</v>
      </c>
    </row>
    <row r="55" spans="1:5" ht="30" x14ac:dyDescent="0.25">
      <c r="A55" t="s">
        <v>471</v>
      </c>
      <c r="B55" t="s">
        <v>812</v>
      </c>
      <c r="C55" t="s">
        <v>475</v>
      </c>
      <c r="D55" s="8" t="str">
        <f>VLOOKUP(C55,BenchDefs!A:B,2,FALSE)</f>
        <v>100% Bloomberg Barclays Euro-Aggregate Treasury TR - [LEATTREU]</v>
      </c>
      <c r="E55" t="b">
        <f>VLOOKUP(C55,BenchDefs!$A$1:$C$147,3,FALSE)</f>
        <v>0</v>
      </c>
    </row>
    <row r="56" spans="1:5" ht="30" x14ac:dyDescent="0.25">
      <c r="A56" s="20" t="s">
        <v>439</v>
      </c>
      <c r="B56" s="20" t="s">
        <v>813</v>
      </c>
      <c r="C56" s="20" t="s">
        <v>443</v>
      </c>
      <c r="D56" s="23" t="str">
        <f>VLOOKUP(C56,BenchDefs!A:B,2,FALSE)</f>
        <v>73% MSCI WORLD Net TR in EUR - [MSDEWIN], 27% MSCI WORLD Net TR in EUR (H) - [MXWOHEUR]</v>
      </c>
      <c r="E56" s="20" t="b">
        <f>VLOOKUP(C56,BenchDefs!$A$1:$C$147,3,FALSE)</f>
        <v>1</v>
      </c>
    </row>
    <row r="57" spans="1:5" ht="45" x14ac:dyDescent="0.25">
      <c r="A57" t="s">
        <v>536</v>
      </c>
      <c r="B57" t="s">
        <v>814</v>
      </c>
      <c r="C57" t="s">
        <v>540</v>
      </c>
      <c r="D57" s="8" t="str">
        <f>VLOOKUP(C57,BenchDefs!A:B,2,FALSE)</f>
        <v>50% MSCI WORLD ex EMU Net TR in EUR - [MSDEWEMN], 35% JP Morgan GBI Global HEDGED in EUR (H) - [NA], 15% JP Morgan GBI Global in EUR - [JPEIGGEU]</v>
      </c>
      <c r="E57" t="b">
        <f>VLOOKUP(C57,BenchDefs!$A$1:$C$147,3,FALSE)</f>
        <v>1</v>
      </c>
    </row>
    <row r="58" spans="1:5" ht="30" x14ac:dyDescent="0.25">
      <c r="A58" t="s">
        <v>487</v>
      </c>
      <c r="B58" t="s">
        <v>815</v>
      </c>
      <c r="C58" t="s">
        <v>491</v>
      </c>
      <c r="D58" s="8" t="str">
        <f>VLOOKUP(C58,BenchDefs!A:B,2,FALSE)</f>
        <v>50% JP Morgan GBI Global HEDGED in EUR (H) - [NA], 50% JP Morgan GBI Global in EUR - [JPEIGGEU]</v>
      </c>
      <c r="E58" t="b">
        <f>VLOOKUP(C58,BenchDefs!$A$1:$C$147,3,FALSE)</f>
        <v>1</v>
      </c>
    </row>
  </sheetData>
  <autoFilter ref="A1:E58" xr:uid="{F9AA2F8F-7CA0-4AFE-834E-4B95D738E3F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workbookViewId="0">
      <pane ySplit="1" topLeftCell="A42" activePane="bottomLeft" state="frozen"/>
      <selection pane="bottomLeft" activeCell="B60" sqref="B60"/>
    </sheetView>
  </sheetViews>
  <sheetFormatPr defaultRowHeight="15" x14ac:dyDescent="0.25"/>
  <cols>
    <col min="1" max="1" width="16.28515625" style="9" bestFit="1" customWidth="1"/>
    <col min="2" max="2" width="115.7109375" customWidth="1"/>
  </cols>
  <sheetData>
    <row r="1" spans="1:3" x14ac:dyDescent="0.25">
      <c r="A1" s="13" t="s">
        <v>816</v>
      </c>
      <c r="B1" s="14" t="s">
        <v>817</v>
      </c>
      <c r="C1" s="14" t="s">
        <v>738</v>
      </c>
    </row>
    <row r="2" spans="1:3" x14ac:dyDescent="0.25">
      <c r="A2" s="13" t="s">
        <v>29</v>
      </c>
      <c r="B2" s="14" t="s">
        <v>818</v>
      </c>
      <c r="C2" s="14" t="b">
        <f t="shared" ref="C2:C33" si="0">ISNUMBER(SEARCH("(H)",B2))</f>
        <v>0</v>
      </c>
    </row>
    <row r="3" spans="1:3" x14ac:dyDescent="0.25">
      <c r="A3" s="13" t="s">
        <v>532</v>
      </c>
      <c r="B3" s="14" t="s">
        <v>819</v>
      </c>
      <c r="C3" s="14" t="b">
        <f t="shared" si="0"/>
        <v>1</v>
      </c>
    </row>
    <row r="4" spans="1:3" x14ac:dyDescent="0.25">
      <c r="A4" s="13" t="s">
        <v>451</v>
      </c>
      <c r="B4" s="14" t="s">
        <v>820</v>
      </c>
      <c r="C4" s="14" t="b">
        <f t="shared" si="0"/>
        <v>0</v>
      </c>
    </row>
    <row r="5" spans="1:3" x14ac:dyDescent="0.25">
      <c r="A5" s="13" t="s">
        <v>225</v>
      </c>
      <c r="B5" s="14" t="s">
        <v>821</v>
      </c>
      <c r="C5" s="14" t="b">
        <f t="shared" si="0"/>
        <v>0</v>
      </c>
    </row>
    <row r="6" spans="1:3" x14ac:dyDescent="0.25">
      <c r="A6" s="13" t="s">
        <v>483</v>
      </c>
      <c r="B6" s="14" t="s">
        <v>822</v>
      </c>
      <c r="C6" s="14" t="b">
        <f t="shared" si="0"/>
        <v>0</v>
      </c>
    </row>
    <row r="7" spans="1:3" x14ac:dyDescent="0.25">
      <c r="A7" s="13" t="s">
        <v>475</v>
      </c>
      <c r="B7" s="14" t="s">
        <v>823</v>
      </c>
      <c r="C7" s="14" t="b">
        <f t="shared" si="0"/>
        <v>0</v>
      </c>
    </row>
    <row r="8" spans="1:3" x14ac:dyDescent="0.25">
      <c r="A8" s="13" t="s">
        <v>459</v>
      </c>
      <c r="B8" s="14" t="s">
        <v>824</v>
      </c>
      <c r="C8" s="14" t="b">
        <f t="shared" si="0"/>
        <v>0</v>
      </c>
    </row>
    <row r="9" spans="1:3" x14ac:dyDescent="0.25">
      <c r="A9" s="13" t="s">
        <v>467</v>
      </c>
      <c r="B9" s="14" t="s">
        <v>825</v>
      </c>
      <c r="C9" s="14" t="b">
        <f t="shared" si="0"/>
        <v>0</v>
      </c>
    </row>
    <row r="10" spans="1:3" x14ac:dyDescent="0.25">
      <c r="A10" s="13" t="s">
        <v>363</v>
      </c>
      <c r="B10" s="14" t="s">
        <v>826</v>
      </c>
      <c r="C10" s="14" t="b">
        <f t="shared" si="0"/>
        <v>0</v>
      </c>
    </row>
    <row r="11" spans="1:3" x14ac:dyDescent="0.25">
      <c r="A11" s="13" t="s">
        <v>347</v>
      </c>
      <c r="B11" s="14" t="s">
        <v>827</v>
      </c>
      <c r="C11" s="14" t="b">
        <f t="shared" si="0"/>
        <v>0</v>
      </c>
    </row>
    <row r="12" spans="1:3" x14ac:dyDescent="0.25">
      <c r="A12" s="13" t="s">
        <v>339</v>
      </c>
      <c r="B12" s="14" t="s">
        <v>828</v>
      </c>
      <c r="C12" s="14" t="b">
        <f t="shared" si="0"/>
        <v>0</v>
      </c>
    </row>
    <row r="13" spans="1:3" x14ac:dyDescent="0.25">
      <c r="A13" s="13" t="s">
        <v>516</v>
      </c>
      <c r="B13" s="14" t="s">
        <v>829</v>
      </c>
      <c r="C13" s="14" t="b">
        <f t="shared" si="0"/>
        <v>0</v>
      </c>
    </row>
    <row r="14" spans="1:3" x14ac:dyDescent="0.25">
      <c r="A14" s="13" t="s">
        <v>524</v>
      </c>
      <c r="B14" s="14" t="s">
        <v>830</v>
      </c>
      <c r="C14" s="14" t="b">
        <f t="shared" si="0"/>
        <v>0</v>
      </c>
    </row>
    <row r="15" spans="1:3" x14ac:dyDescent="0.25">
      <c r="A15" s="13" t="s">
        <v>507</v>
      </c>
      <c r="B15" s="14" t="s">
        <v>830</v>
      </c>
      <c r="C15" s="14" t="b">
        <f t="shared" si="0"/>
        <v>0</v>
      </c>
    </row>
    <row r="16" spans="1:3" x14ac:dyDescent="0.25">
      <c r="A16" s="13" t="s">
        <v>216</v>
      </c>
      <c r="B16" s="14" t="s">
        <v>831</v>
      </c>
      <c r="C16" s="14" t="b">
        <f t="shared" si="0"/>
        <v>0</v>
      </c>
    </row>
    <row r="17" spans="1:3" x14ac:dyDescent="0.25">
      <c r="A17" s="13" t="s">
        <v>133</v>
      </c>
      <c r="B17" s="14" t="s">
        <v>832</v>
      </c>
      <c r="C17" s="14" t="b">
        <f t="shared" si="0"/>
        <v>0</v>
      </c>
    </row>
    <row r="18" spans="1:3" x14ac:dyDescent="0.25">
      <c r="A18" s="13" t="s">
        <v>499</v>
      </c>
      <c r="B18" s="14" t="s">
        <v>833</v>
      </c>
      <c r="C18" s="14" t="b">
        <f t="shared" si="0"/>
        <v>0</v>
      </c>
    </row>
    <row r="19" spans="1:3" x14ac:dyDescent="0.25">
      <c r="A19" s="13" t="s">
        <v>549</v>
      </c>
      <c r="B19" s="14" t="s">
        <v>834</v>
      </c>
      <c r="C19" s="14" t="b">
        <f t="shared" si="0"/>
        <v>0</v>
      </c>
    </row>
    <row r="20" spans="1:3" x14ac:dyDescent="0.25">
      <c r="A20" s="13" t="s">
        <v>59</v>
      </c>
      <c r="B20" s="14" t="s">
        <v>834</v>
      </c>
      <c r="C20" s="14" t="b">
        <f t="shared" si="0"/>
        <v>0</v>
      </c>
    </row>
    <row r="21" spans="1:3" x14ac:dyDescent="0.25">
      <c r="A21" s="13" t="s">
        <v>419</v>
      </c>
      <c r="B21" s="14" t="s">
        <v>834</v>
      </c>
      <c r="C21" s="14" t="b">
        <f t="shared" si="0"/>
        <v>0</v>
      </c>
    </row>
    <row r="22" spans="1:3" x14ac:dyDescent="0.25">
      <c r="A22" s="13" t="s">
        <v>557</v>
      </c>
      <c r="B22" s="14" t="s">
        <v>835</v>
      </c>
      <c r="C22" s="14" t="b">
        <f t="shared" si="0"/>
        <v>0</v>
      </c>
    </row>
    <row r="23" spans="1:3" x14ac:dyDescent="0.25">
      <c r="A23" s="13" t="s">
        <v>208</v>
      </c>
      <c r="B23" s="14" t="s">
        <v>836</v>
      </c>
      <c r="C23" s="14" t="b">
        <f t="shared" si="0"/>
        <v>0</v>
      </c>
    </row>
    <row r="24" spans="1:3" x14ac:dyDescent="0.25">
      <c r="A24" s="13" t="s">
        <v>266</v>
      </c>
      <c r="B24" s="14" t="s">
        <v>837</v>
      </c>
      <c r="C24" s="14" t="b">
        <f t="shared" si="0"/>
        <v>0</v>
      </c>
    </row>
    <row r="25" spans="1:3" x14ac:dyDescent="0.25">
      <c r="A25" s="13" t="s">
        <v>198</v>
      </c>
      <c r="B25" s="14" t="s">
        <v>838</v>
      </c>
      <c r="C25" s="14" t="b">
        <f t="shared" si="0"/>
        <v>0</v>
      </c>
    </row>
    <row r="26" spans="1:3" x14ac:dyDescent="0.25">
      <c r="A26" s="13" t="s">
        <v>108</v>
      </c>
      <c r="B26" s="14" t="s">
        <v>839</v>
      </c>
      <c r="C26" s="14" t="b">
        <f t="shared" si="0"/>
        <v>0</v>
      </c>
    </row>
    <row r="27" spans="1:3" x14ac:dyDescent="0.25">
      <c r="A27" s="13" t="s">
        <v>75</v>
      </c>
      <c r="B27" s="14" t="s">
        <v>840</v>
      </c>
      <c r="C27" s="14" t="b">
        <f t="shared" si="0"/>
        <v>0</v>
      </c>
    </row>
    <row r="28" spans="1:3" x14ac:dyDescent="0.25">
      <c r="A28" s="13" t="s">
        <v>435</v>
      </c>
      <c r="B28" s="14" t="s">
        <v>840</v>
      </c>
      <c r="C28" s="14" t="b">
        <f t="shared" si="0"/>
        <v>0</v>
      </c>
    </row>
    <row r="29" spans="1:3" x14ac:dyDescent="0.25">
      <c r="A29" s="13" t="s">
        <v>411</v>
      </c>
      <c r="B29" s="14" t="s">
        <v>841</v>
      </c>
      <c r="C29" s="14" t="b">
        <f t="shared" si="0"/>
        <v>0</v>
      </c>
    </row>
    <row r="30" spans="1:3" x14ac:dyDescent="0.25">
      <c r="A30" s="13" t="s">
        <v>67</v>
      </c>
      <c r="B30" s="14" t="s">
        <v>841</v>
      </c>
      <c r="C30" s="14" t="b">
        <f t="shared" si="0"/>
        <v>0</v>
      </c>
    </row>
    <row r="31" spans="1:3" x14ac:dyDescent="0.25">
      <c r="A31" s="13" t="s">
        <v>99</v>
      </c>
      <c r="B31" s="14" t="s">
        <v>842</v>
      </c>
      <c r="C31" s="14" t="b">
        <f t="shared" si="0"/>
        <v>0</v>
      </c>
    </row>
    <row r="32" spans="1:3" x14ac:dyDescent="0.25">
      <c r="A32" s="13" t="s">
        <v>379</v>
      </c>
      <c r="B32" s="14" t="s">
        <v>843</v>
      </c>
      <c r="C32" s="14" t="b">
        <f t="shared" si="0"/>
        <v>0</v>
      </c>
    </row>
    <row r="33" spans="1:3" x14ac:dyDescent="0.25">
      <c r="A33" s="13" t="s">
        <v>427</v>
      </c>
      <c r="B33" s="14" t="s">
        <v>844</v>
      </c>
      <c r="C33" s="14" t="b">
        <f t="shared" si="0"/>
        <v>0</v>
      </c>
    </row>
    <row r="34" spans="1:3" x14ac:dyDescent="0.25">
      <c r="A34" s="13" t="s">
        <v>387</v>
      </c>
      <c r="B34" s="14" t="s">
        <v>845</v>
      </c>
      <c r="C34" s="14" t="b">
        <f t="shared" ref="C34:C61" si="1">ISNUMBER(SEARCH("(H)",B34))</f>
        <v>0</v>
      </c>
    </row>
    <row r="35" spans="1:3" x14ac:dyDescent="0.25">
      <c r="A35" s="13" t="s">
        <v>51</v>
      </c>
      <c r="B35" s="14" t="s">
        <v>846</v>
      </c>
      <c r="C35" s="14" t="b">
        <f t="shared" si="1"/>
        <v>0</v>
      </c>
    </row>
    <row r="36" spans="1:3" x14ac:dyDescent="0.25">
      <c r="A36" s="13" t="s">
        <v>403</v>
      </c>
      <c r="B36" s="14" t="s">
        <v>846</v>
      </c>
      <c r="C36" s="14" t="b">
        <f t="shared" si="1"/>
        <v>0</v>
      </c>
    </row>
    <row r="37" spans="1:3" x14ac:dyDescent="0.25">
      <c r="A37" s="13" t="s">
        <v>371</v>
      </c>
      <c r="B37" s="14" t="s">
        <v>847</v>
      </c>
      <c r="C37" s="14" t="b">
        <f t="shared" si="1"/>
        <v>0</v>
      </c>
    </row>
    <row r="38" spans="1:3" x14ac:dyDescent="0.25">
      <c r="A38" s="13" t="s">
        <v>355</v>
      </c>
      <c r="B38" s="14" t="s">
        <v>848</v>
      </c>
      <c r="C38" s="14" t="b">
        <f t="shared" si="1"/>
        <v>0</v>
      </c>
    </row>
    <row r="39" spans="1:3" x14ac:dyDescent="0.25">
      <c r="A39" s="13" t="s">
        <v>116</v>
      </c>
      <c r="B39" s="14" t="s">
        <v>849</v>
      </c>
      <c r="C39" s="14" t="b">
        <f t="shared" si="1"/>
        <v>0</v>
      </c>
    </row>
    <row r="40" spans="1:3" x14ac:dyDescent="0.25">
      <c r="A40" s="13" t="s">
        <v>395</v>
      </c>
      <c r="B40" s="14" t="s">
        <v>849</v>
      </c>
      <c r="C40" s="14" t="b">
        <f t="shared" si="1"/>
        <v>0</v>
      </c>
    </row>
    <row r="41" spans="1:3" x14ac:dyDescent="0.25">
      <c r="A41" s="13" t="s">
        <v>41</v>
      </c>
      <c r="B41" s="14" t="s">
        <v>850</v>
      </c>
      <c r="C41" s="14" t="b">
        <f t="shared" si="1"/>
        <v>0</v>
      </c>
    </row>
    <row r="42" spans="1:3" x14ac:dyDescent="0.25">
      <c r="A42" s="13" t="s">
        <v>158</v>
      </c>
      <c r="B42" s="14" t="s">
        <v>851</v>
      </c>
      <c r="C42" s="14" t="b">
        <f t="shared" si="1"/>
        <v>1</v>
      </c>
    </row>
    <row r="43" spans="1:3" x14ac:dyDescent="0.25">
      <c r="A43" s="13" t="s">
        <v>174</v>
      </c>
      <c r="B43" s="14" t="s">
        <v>852</v>
      </c>
      <c r="C43" s="14" t="b">
        <f t="shared" si="1"/>
        <v>0</v>
      </c>
    </row>
    <row r="44" spans="1:3" x14ac:dyDescent="0.25">
      <c r="A44" s="13" t="s">
        <v>166</v>
      </c>
      <c r="B44" s="14" t="s">
        <v>853</v>
      </c>
      <c r="C44" s="14" t="b">
        <f t="shared" si="1"/>
        <v>1</v>
      </c>
    </row>
    <row r="45" spans="1:3" x14ac:dyDescent="0.25">
      <c r="A45" s="13" t="s">
        <v>91</v>
      </c>
      <c r="B45" s="14" t="s">
        <v>3840</v>
      </c>
      <c r="C45" s="14" t="b">
        <f t="shared" si="1"/>
        <v>0</v>
      </c>
    </row>
    <row r="46" spans="1:3" x14ac:dyDescent="0.25">
      <c r="A46" s="13" t="s">
        <v>491</v>
      </c>
      <c r="B46" s="14" t="s">
        <v>854</v>
      </c>
      <c r="C46" s="14" t="b">
        <f t="shared" si="1"/>
        <v>1</v>
      </c>
    </row>
    <row r="47" spans="1:3" x14ac:dyDescent="0.25">
      <c r="A47" s="13" t="s">
        <v>316</v>
      </c>
      <c r="B47" s="14" t="s">
        <v>855</v>
      </c>
      <c r="C47" s="14" t="b">
        <f t="shared" si="1"/>
        <v>0</v>
      </c>
    </row>
    <row r="48" spans="1:3" x14ac:dyDescent="0.25">
      <c r="A48" s="13" t="s">
        <v>291</v>
      </c>
      <c r="B48" s="14" t="s">
        <v>856</v>
      </c>
      <c r="C48" s="14" t="b">
        <f t="shared" si="1"/>
        <v>1</v>
      </c>
    </row>
    <row r="49" spans="1:3" x14ac:dyDescent="0.25">
      <c r="A49" s="13" t="s">
        <v>142</v>
      </c>
      <c r="B49" s="14" t="s">
        <v>857</v>
      </c>
      <c r="C49" s="14" t="b">
        <f t="shared" si="1"/>
        <v>0</v>
      </c>
    </row>
    <row r="50" spans="1:3" x14ac:dyDescent="0.25">
      <c r="A50" s="13" t="s">
        <v>282</v>
      </c>
      <c r="B50" s="14" t="s">
        <v>284</v>
      </c>
      <c r="C50" s="14" t="b">
        <f t="shared" si="1"/>
        <v>0</v>
      </c>
    </row>
    <row r="51" spans="1:3" x14ac:dyDescent="0.25">
      <c r="A51" s="13" t="s">
        <v>300</v>
      </c>
      <c r="B51" s="14" t="s">
        <v>858</v>
      </c>
      <c r="C51" s="14" t="b">
        <f t="shared" si="1"/>
        <v>0</v>
      </c>
    </row>
    <row r="52" spans="1:3" x14ac:dyDescent="0.25">
      <c r="A52" s="13" t="s">
        <v>182</v>
      </c>
      <c r="B52" s="14" t="s">
        <v>859</v>
      </c>
      <c r="C52" s="14" t="b">
        <f t="shared" si="1"/>
        <v>0</v>
      </c>
    </row>
    <row r="53" spans="1:3" x14ac:dyDescent="0.25">
      <c r="A53" s="13" t="s">
        <v>190</v>
      </c>
      <c r="B53" s="14" t="s">
        <v>860</v>
      </c>
      <c r="C53" s="14" t="b">
        <f t="shared" si="1"/>
        <v>0</v>
      </c>
    </row>
    <row r="54" spans="1:3" x14ac:dyDescent="0.25">
      <c r="A54" s="13" t="s">
        <v>540</v>
      </c>
      <c r="B54" s="14" t="s">
        <v>861</v>
      </c>
      <c r="C54" s="14" t="b">
        <f t="shared" si="1"/>
        <v>1</v>
      </c>
    </row>
    <row r="55" spans="1:3" x14ac:dyDescent="0.25">
      <c r="A55" s="13" t="s">
        <v>443</v>
      </c>
      <c r="B55" s="14" t="s">
        <v>862</v>
      </c>
      <c r="C55" s="14" t="b">
        <f t="shared" si="1"/>
        <v>1</v>
      </c>
    </row>
    <row r="56" spans="1:3" x14ac:dyDescent="0.25">
      <c r="A56" s="13" t="s">
        <v>241</v>
      </c>
      <c r="B56" s="14" t="s">
        <v>863</v>
      </c>
      <c r="C56" s="14" t="b">
        <f t="shared" si="1"/>
        <v>1</v>
      </c>
    </row>
    <row r="57" spans="1:3" x14ac:dyDescent="0.25">
      <c r="A57" s="13" t="s">
        <v>150</v>
      </c>
      <c r="B57" s="14" t="s">
        <v>864</v>
      </c>
      <c r="C57" s="14" t="b">
        <f t="shared" si="1"/>
        <v>0</v>
      </c>
    </row>
    <row r="58" spans="1:3" x14ac:dyDescent="0.25">
      <c r="A58" s="13" t="s">
        <v>565</v>
      </c>
      <c r="B58" s="14" t="s">
        <v>865</v>
      </c>
      <c r="C58" s="14" t="b">
        <f t="shared" si="1"/>
        <v>0</v>
      </c>
    </row>
    <row r="59" spans="1:3" x14ac:dyDescent="0.25">
      <c r="A59" s="13" t="s">
        <v>233</v>
      </c>
      <c r="B59" s="14" t="s">
        <v>866</v>
      </c>
      <c r="C59" s="14" t="b">
        <f t="shared" si="1"/>
        <v>1</v>
      </c>
    </row>
    <row r="60" spans="1:3" x14ac:dyDescent="0.25">
      <c r="A60" s="13" t="s">
        <v>661</v>
      </c>
      <c r="B60" s="14" t="s">
        <v>3841</v>
      </c>
      <c r="C60" s="14" t="b">
        <f t="shared" si="1"/>
        <v>0</v>
      </c>
    </row>
    <row r="61" spans="1:3" x14ac:dyDescent="0.25">
      <c r="A61" s="13" t="s">
        <v>125</v>
      </c>
      <c r="B61" s="14" t="s">
        <v>867</v>
      </c>
      <c r="C61" s="14" t="b">
        <f t="shared" si="1"/>
        <v>0</v>
      </c>
    </row>
    <row r="62" spans="1:3" x14ac:dyDescent="0.25">
      <c r="A62" s="9" t="s">
        <v>868</v>
      </c>
      <c r="B62" s="15" t="s">
        <v>869</v>
      </c>
      <c r="C62" s="15" t="b">
        <v>1</v>
      </c>
    </row>
    <row r="63" spans="1:3" x14ac:dyDescent="0.25">
      <c r="A63" s="9" t="s">
        <v>870</v>
      </c>
      <c r="B63" s="15" t="s">
        <v>871</v>
      </c>
      <c r="C63" s="15" t="b">
        <v>1</v>
      </c>
    </row>
    <row r="64" spans="1:3" x14ac:dyDescent="0.25">
      <c r="A64" s="9" t="s">
        <v>872</v>
      </c>
      <c r="B64" s="15" t="s">
        <v>873</v>
      </c>
      <c r="C64" s="15" t="b">
        <v>1</v>
      </c>
    </row>
    <row r="65" spans="1:3" x14ac:dyDescent="0.25">
      <c r="A65" s="9" t="s">
        <v>874</v>
      </c>
      <c r="B65" s="15" t="s">
        <v>875</v>
      </c>
      <c r="C65" s="15" t="b">
        <v>0</v>
      </c>
    </row>
    <row r="66" spans="1:3" x14ac:dyDescent="0.25">
      <c r="A66" s="9" t="s">
        <v>876</v>
      </c>
      <c r="B66" s="15" t="s">
        <v>877</v>
      </c>
      <c r="C66" s="15" t="b">
        <v>0</v>
      </c>
    </row>
    <row r="67" spans="1:3" x14ac:dyDescent="0.25">
      <c r="A67" s="9" t="s">
        <v>878</v>
      </c>
      <c r="B67" s="15" t="s">
        <v>879</v>
      </c>
      <c r="C67" s="15" t="b">
        <v>1</v>
      </c>
    </row>
    <row r="68" spans="1:3" x14ac:dyDescent="0.25">
      <c r="A68" s="9" t="s">
        <v>880</v>
      </c>
      <c r="B68" s="15" t="s">
        <v>881</v>
      </c>
      <c r="C68" s="15" t="b">
        <v>0</v>
      </c>
    </row>
    <row r="69" spans="1:3" x14ac:dyDescent="0.25">
      <c r="A69" s="9" t="s">
        <v>882</v>
      </c>
      <c r="B69" s="15" t="s">
        <v>883</v>
      </c>
      <c r="C69" s="15" t="b">
        <v>0</v>
      </c>
    </row>
    <row r="70" spans="1:3" x14ac:dyDescent="0.25">
      <c r="A70" s="9" t="s">
        <v>884</v>
      </c>
      <c r="B70" s="15" t="s">
        <v>885</v>
      </c>
      <c r="C70" s="15" t="b">
        <v>0</v>
      </c>
    </row>
    <row r="71" spans="1:3" x14ac:dyDescent="0.25">
      <c r="A71" s="9" t="s">
        <v>886</v>
      </c>
      <c r="B71" s="15" t="s">
        <v>887</v>
      </c>
      <c r="C71" s="15" t="b">
        <v>0</v>
      </c>
    </row>
    <row r="72" spans="1:3" x14ac:dyDescent="0.25">
      <c r="A72" s="9" t="s">
        <v>754</v>
      </c>
      <c r="B72" s="15" t="s">
        <v>888</v>
      </c>
      <c r="C72" s="15" t="b">
        <v>0</v>
      </c>
    </row>
    <row r="73" spans="1:3" x14ac:dyDescent="0.25">
      <c r="A73" s="9" t="s">
        <v>768</v>
      </c>
      <c r="B73" s="15" t="s">
        <v>889</v>
      </c>
      <c r="C73" s="15" t="b">
        <v>0</v>
      </c>
    </row>
    <row r="74" spans="1:3" x14ac:dyDescent="0.25">
      <c r="A74" s="9" t="s">
        <v>890</v>
      </c>
      <c r="B74" s="15" t="s">
        <v>889</v>
      </c>
      <c r="C74" s="15" t="b">
        <v>0</v>
      </c>
    </row>
    <row r="75" spans="1:3" x14ac:dyDescent="0.25">
      <c r="A75" s="9" t="s">
        <v>83</v>
      </c>
      <c r="B75" s="15" t="s">
        <v>891</v>
      </c>
      <c r="C75" s="15" t="b">
        <v>0</v>
      </c>
    </row>
    <row r="76" spans="1:3" x14ac:dyDescent="0.25">
      <c r="A76" s="9" t="s">
        <v>892</v>
      </c>
      <c r="B76" s="15" t="s">
        <v>893</v>
      </c>
      <c r="C76" s="15" t="b">
        <v>0</v>
      </c>
    </row>
    <row r="77" spans="1:3" x14ac:dyDescent="0.25">
      <c r="A77" s="9" t="s">
        <v>308</v>
      </c>
      <c r="B77" s="15" t="s">
        <v>894</v>
      </c>
      <c r="C77" s="15" t="b">
        <v>1</v>
      </c>
    </row>
    <row r="78" spans="1:3" x14ac:dyDescent="0.25">
      <c r="A78" s="9" t="s">
        <v>274</v>
      </c>
      <c r="B78" s="15" t="s">
        <v>895</v>
      </c>
      <c r="C78" s="15" t="b">
        <v>0</v>
      </c>
    </row>
    <row r="79" spans="1:3" x14ac:dyDescent="0.25">
      <c r="A79" s="9" t="s">
        <v>896</v>
      </c>
      <c r="B79" s="15" t="s">
        <v>897</v>
      </c>
      <c r="C79" s="15" t="b">
        <v>1</v>
      </c>
    </row>
    <row r="80" spans="1:3" x14ac:dyDescent="0.25">
      <c r="A80" s="9" t="s">
        <v>898</v>
      </c>
      <c r="B80" s="15" t="s">
        <v>899</v>
      </c>
      <c r="C80" s="15" t="b">
        <v>1</v>
      </c>
    </row>
    <row r="81" spans="1:3" x14ac:dyDescent="0.25">
      <c r="A81" s="9" t="s">
        <v>900</v>
      </c>
      <c r="B81" s="15" t="s">
        <v>901</v>
      </c>
      <c r="C81" s="15" t="b">
        <v>1</v>
      </c>
    </row>
    <row r="82" spans="1:3" x14ac:dyDescent="0.25">
      <c r="A82" s="9" t="s">
        <v>902</v>
      </c>
      <c r="B82" s="15" t="s">
        <v>903</v>
      </c>
      <c r="C82" s="15" t="b">
        <v>1</v>
      </c>
    </row>
    <row r="83" spans="1:3" x14ac:dyDescent="0.25">
      <c r="A83" s="9" t="s">
        <v>904</v>
      </c>
      <c r="B83" s="15" t="s">
        <v>905</v>
      </c>
      <c r="C83" s="15" t="b">
        <v>1</v>
      </c>
    </row>
    <row r="84" spans="1:3" x14ac:dyDescent="0.25">
      <c r="A84" s="9" t="s">
        <v>906</v>
      </c>
      <c r="B84" s="15" t="s">
        <v>907</v>
      </c>
      <c r="C84" s="15" t="b">
        <v>1</v>
      </c>
    </row>
    <row r="85" spans="1:3" x14ac:dyDescent="0.25">
      <c r="A85" s="9" t="s">
        <v>908</v>
      </c>
      <c r="B85" s="15" t="s">
        <v>909</v>
      </c>
      <c r="C85" s="15" t="b">
        <v>0</v>
      </c>
    </row>
    <row r="86" spans="1:3" x14ac:dyDescent="0.25">
      <c r="A86" s="9" t="s">
        <v>910</v>
      </c>
      <c r="B86" s="15" t="s">
        <v>911</v>
      </c>
      <c r="C86" s="15" t="b">
        <v>0</v>
      </c>
    </row>
    <row r="87" spans="1:3" x14ac:dyDescent="0.25">
      <c r="A87" s="9" t="s">
        <v>912</v>
      </c>
      <c r="B87" s="15" t="s">
        <v>913</v>
      </c>
      <c r="C87" s="15" t="b">
        <v>1</v>
      </c>
    </row>
    <row r="88" spans="1:3" x14ac:dyDescent="0.25">
      <c r="A88" s="9" t="s">
        <v>914</v>
      </c>
      <c r="B88" s="15" t="s">
        <v>915</v>
      </c>
      <c r="C88" s="15" t="b">
        <v>0</v>
      </c>
    </row>
    <row r="89" spans="1:3" x14ac:dyDescent="0.25">
      <c r="A89" s="9" t="s">
        <v>916</v>
      </c>
      <c r="B89" s="15" t="s">
        <v>917</v>
      </c>
      <c r="C89" s="15" t="b">
        <v>1</v>
      </c>
    </row>
    <row r="90" spans="1:3" x14ac:dyDescent="0.25">
      <c r="A90" s="9" t="s">
        <v>918</v>
      </c>
      <c r="B90" s="15" t="s">
        <v>919</v>
      </c>
      <c r="C90" s="15" t="b">
        <v>1</v>
      </c>
    </row>
    <row r="91" spans="1:3" x14ac:dyDescent="0.25">
      <c r="A91" s="9" t="s">
        <v>920</v>
      </c>
      <c r="B91" s="15" t="s">
        <v>921</v>
      </c>
      <c r="C91" s="15" t="b">
        <v>0</v>
      </c>
    </row>
    <row r="92" spans="1:3" x14ac:dyDescent="0.25">
      <c r="A92" s="9" t="s">
        <v>751</v>
      </c>
      <c r="B92" s="15" t="s">
        <v>922</v>
      </c>
      <c r="C92" s="15" t="b">
        <v>1</v>
      </c>
    </row>
    <row r="93" spans="1:3" x14ac:dyDescent="0.25">
      <c r="A93" s="9" t="s">
        <v>923</v>
      </c>
      <c r="B93" s="15" t="s">
        <v>924</v>
      </c>
      <c r="C93" s="15" t="b">
        <v>0</v>
      </c>
    </row>
    <row r="94" spans="1:3" x14ac:dyDescent="0.25">
      <c r="A94" s="9" t="s">
        <v>925</v>
      </c>
      <c r="B94" s="15" t="s">
        <v>926</v>
      </c>
      <c r="C94" s="15" t="b">
        <v>1</v>
      </c>
    </row>
    <row r="95" spans="1:3" x14ac:dyDescent="0.25">
      <c r="A95" s="9" t="s">
        <v>927</v>
      </c>
      <c r="B95" s="15" t="s">
        <v>928</v>
      </c>
      <c r="C95" s="15" t="b">
        <v>1</v>
      </c>
    </row>
    <row r="96" spans="1:3" x14ac:dyDescent="0.25">
      <c r="A96" s="9" t="s">
        <v>929</v>
      </c>
      <c r="B96" s="15" t="s">
        <v>930</v>
      </c>
      <c r="C96" s="15" t="b">
        <v>1</v>
      </c>
    </row>
    <row r="97" spans="1:3" x14ac:dyDescent="0.25">
      <c r="A97" s="9" t="s">
        <v>931</v>
      </c>
      <c r="B97" s="15" t="s">
        <v>932</v>
      </c>
      <c r="C97" s="15" t="b">
        <v>1</v>
      </c>
    </row>
    <row r="98" spans="1:3" x14ac:dyDescent="0.25">
      <c r="A98" s="9" t="s">
        <v>933</v>
      </c>
      <c r="B98" s="15" t="s">
        <v>934</v>
      </c>
      <c r="C98" s="15" t="b">
        <v>1</v>
      </c>
    </row>
    <row r="99" spans="1:3" x14ac:dyDescent="0.25">
      <c r="A99" s="9" t="s">
        <v>935</v>
      </c>
      <c r="B99" s="15" t="s">
        <v>936</v>
      </c>
      <c r="C99" s="15" t="b">
        <v>1</v>
      </c>
    </row>
    <row r="100" spans="1:3" x14ac:dyDescent="0.25">
      <c r="A100" s="9" t="s">
        <v>937</v>
      </c>
      <c r="B100" s="15" t="s">
        <v>936</v>
      </c>
      <c r="C100" s="15" t="b">
        <v>1</v>
      </c>
    </row>
    <row r="101" spans="1:3" x14ac:dyDescent="0.25">
      <c r="A101" s="9" t="s">
        <v>938</v>
      </c>
      <c r="B101" s="15" t="s">
        <v>939</v>
      </c>
      <c r="C101" s="15" t="b">
        <v>1</v>
      </c>
    </row>
    <row r="102" spans="1:3" x14ac:dyDescent="0.25">
      <c r="A102" s="9" t="s">
        <v>790</v>
      </c>
      <c r="B102" s="15" t="s">
        <v>895</v>
      </c>
      <c r="C102" s="15" t="b">
        <v>0</v>
      </c>
    </row>
    <row r="103" spans="1:3" x14ac:dyDescent="0.25">
      <c r="A103" s="9" t="s">
        <v>940</v>
      </c>
      <c r="B103" s="15" t="s">
        <v>941</v>
      </c>
      <c r="C103" s="15" t="b">
        <v>1</v>
      </c>
    </row>
    <row r="104" spans="1:3" x14ac:dyDescent="0.25">
      <c r="A104" s="9" t="s">
        <v>942</v>
      </c>
      <c r="B104" s="15" t="s">
        <v>943</v>
      </c>
      <c r="C104" s="15" t="b">
        <v>1</v>
      </c>
    </row>
    <row r="105" spans="1:3" x14ac:dyDescent="0.25">
      <c r="A105" s="9" t="s">
        <v>944</v>
      </c>
      <c r="B105" s="15" t="s">
        <v>945</v>
      </c>
      <c r="C105" s="15" t="b">
        <v>1</v>
      </c>
    </row>
    <row r="106" spans="1:3" x14ac:dyDescent="0.25">
      <c r="A106" s="9" t="s">
        <v>946</v>
      </c>
      <c r="B106" s="15" t="s">
        <v>947</v>
      </c>
      <c r="C106" s="15" t="b">
        <v>1</v>
      </c>
    </row>
    <row r="107" spans="1:3" x14ac:dyDescent="0.25">
      <c r="A107" s="9" t="s">
        <v>745</v>
      </c>
      <c r="B107" s="15" t="s">
        <v>948</v>
      </c>
      <c r="C107" s="15" t="b">
        <v>1</v>
      </c>
    </row>
    <row r="108" spans="1:3" x14ac:dyDescent="0.25">
      <c r="A108" s="9" t="s">
        <v>748</v>
      </c>
      <c r="B108" s="15" t="s">
        <v>949</v>
      </c>
      <c r="C108" s="15" t="b">
        <v>1</v>
      </c>
    </row>
    <row r="109" spans="1:3" x14ac:dyDescent="0.25">
      <c r="A109" s="9" t="s">
        <v>759</v>
      </c>
      <c r="B109" s="15" t="s">
        <v>950</v>
      </c>
      <c r="C109" s="15" t="b">
        <v>0</v>
      </c>
    </row>
    <row r="110" spans="1:3" x14ac:dyDescent="0.25">
      <c r="A110" s="9" t="s">
        <v>762</v>
      </c>
      <c r="B110" s="15" t="s">
        <v>951</v>
      </c>
      <c r="C110" s="15" t="b">
        <v>0</v>
      </c>
    </row>
    <row r="111" spans="1:3" x14ac:dyDescent="0.25">
      <c r="A111" s="9" t="s">
        <v>765</v>
      </c>
      <c r="B111" s="15" t="s">
        <v>952</v>
      </c>
      <c r="C111" s="15" t="b">
        <v>0</v>
      </c>
    </row>
    <row r="112" spans="1:3" x14ac:dyDescent="0.25">
      <c r="A112" s="9" t="s">
        <v>953</v>
      </c>
      <c r="B112" s="15" t="s">
        <v>954</v>
      </c>
      <c r="C112" s="15" t="b">
        <v>1</v>
      </c>
    </row>
    <row r="113" spans="1:3" x14ac:dyDescent="0.25">
      <c r="A113" s="9" t="s">
        <v>955</v>
      </c>
      <c r="B113" s="15" t="s">
        <v>889</v>
      </c>
      <c r="C113" s="15" t="b">
        <v>0</v>
      </c>
    </row>
    <row r="114" spans="1:3" x14ac:dyDescent="0.25">
      <c r="A114" s="9" t="s">
        <v>956</v>
      </c>
      <c r="B114" s="15" t="s">
        <v>957</v>
      </c>
      <c r="C114" s="15" t="b">
        <v>0</v>
      </c>
    </row>
    <row r="115" spans="1:3" x14ac:dyDescent="0.25">
      <c r="A115" s="9" t="s">
        <v>958</v>
      </c>
      <c r="B115" s="15" t="s">
        <v>959</v>
      </c>
      <c r="C115" s="15" t="b">
        <v>1</v>
      </c>
    </row>
    <row r="116" spans="1:3" x14ac:dyDescent="0.25">
      <c r="A116" s="9" t="s">
        <v>960</v>
      </c>
      <c r="B116" s="15" t="s">
        <v>961</v>
      </c>
      <c r="C116" s="15" t="b">
        <v>0</v>
      </c>
    </row>
    <row r="117" spans="1:3" x14ac:dyDescent="0.25">
      <c r="A117" s="9" t="s">
        <v>962</v>
      </c>
      <c r="B117" s="15" t="s">
        <v>963</v>
      </c>
      <c r="C117" s="15" t="b">
        <v>1</v>
      </c>
    </row>
    <row r="118" spans="1:3" x14ac:dyDescent="0.25">
      <c r="A118" s="9" t="s">
        <v>964</v>
      </c>
      <c r="B118" s="15" t="s">
        <v>871</v>
      </c>
      <c r="C118" s="15" t="b">
        <v>1</v>
      </c>
    </row>
    <row r="119" spans="1:3" x14ac:dyDescent="0.25">
      <c r="A119" s="9" t="s">
        <v>965</v>
      </c>
      <c r="B119" s="15" t="s">
        <v>895</v>
      </c>
      <c r="C119" s="15" t="b">
        <v>0</v>
      </c>
    </row>
    <row r="120" spans="1:3" x14ac:dyDescent="0.25">
      <c r="A120" s="9" t="s">
        <v>966</v>
      </c>
      <c r="B120" s="15" t="s">
        <v>895</v>
      </c>
      <c r="C120" s="15" t="b">
        <v>0</v>
      </c>
    </row>
    <row r="121" spans="1:3" x14ac:dyDescent="0.25">
      <c r="A121" s="9" t="s">
        <v>249</v>
      </c>
      <c r="B121" s="15" t="s">
        <v>895</v>
      </c>
      <c r="C121" s="15" t="b">
        <v>0</v>
      </c>
    </row>
    <row r="122" spans="1:3" x14ac:dyDescent="0.25">
      <c r="A122" s="9" t="s">
        <v>258</v>
      </c>
      <c r="B122" s="15" t="s">
        <v>895</v>
      </c>
      <c r="C122" s="15" t="b">
        <v>0</v>
      </c>
    </row>
    <row r="123" spans="1:3" x14ac:dyDescent="0.25">
      <c r="A123" s="9" t="s">
        <v>967</v>
      </c>
      <c r="B123" s="15" t="s">
        <v>968</v>
      </c>
      <c r="C123" s="15" t="b">
        <v>0</v>
      </c>
    </row>
    <row r="124" spans="1:3" x14ac:dyDescent="0.25">
      <c r="A124" s="9" t="s">
        <v>969</v>
      </c>
      <c r="B124" s="15" t="s">
        <v>970</v>
      </c>
      <c r="C124" s="15" t="b">
        <v>0</v>
      </c>
    </row>
    <row r="125" spans="1:3" x14ac:dyDescent="0.25">
      <c r="A125" s="9" t="s">
        <v>971</v>
      </c>
      <c r="B125" s="15" t="s">
        <v>972</v>
      </c>
      <c r="C125" s="15" t="b">
        <v>0</v>
      </c>
    </row>
    <row r="126" spans="1:3" x14ac:dyDescent="0.25">
      <c r="A126" s="9" t="s">
        <v>973</v>
      </c>
      <c r="B126" s="15" t="s">
        <v>974</v>
      </c>
      <c r="C126" s="15" t="b">
        <v>0</v>
      </c>
    </row>
    <row r="127" spans="1:3" x14ac:dyDescent="0.25">
      <c r="A127" s="9" t="s">
        <v>975</v>
      </c>
      <c r="B127" s="15" t="s">
        <v>877</v>
      </c>
      <c r="C127" s="15" t="b">
        <v>0</v>
      </c>
    </row>
    <row r="128" spans="1:3" x14ac:dyDescent="0.25">
      <c r="A128" s="9" t="s">
        <v>976</v>
      </c>
      <c r="B128" s="15" t="s">
        <v>977</v>
      </c>
      <c r="C128" s="15" t="b">
        <v>0</v>
      </c>
    </row>
    <row r="129" spans="1:3" x14ac:dyDescent="0.25">
      <c r="A129" s="9" t="s">
        <v>978</v>
      </c>
      <c r="B129" s="15" t="s">
        <v>979</v>
      </c>
      <c r="C129" s="15" t="b">
        <v>0</v>
      </c>
    </row>
    <row r="130" spans="1:3" x14ac:dyDescent="0.25">
      <c r="A130" s="9" t="s">
        <v>980</v>
      </c>
      <c r="B130" s="15" t="s">
        <v>981</v>
      </c>
      <c r="C130" s="15" t="b">
        <v>0</v>
      </c>
    </row>
    <row r="131" spans="1:3" x14ac:dyDescent="0.25">
      <c r="A131" s="9" t="s">
        <v>982</v>
      </c>
      <c r="B131" s="15" t="s">
        <v>983</v>
      </c>
      <c r="C131" s="15" t="b">
        <v>0</v>
      </c>
    </row>
    <row r="132" spans="1:3" x14ac:dyDescent="0.25">
      <c r="A132" s="9" t="s">
        <v>984</v>
      </c>
      <c r="B132" s="15" t="s">
        <v>887</v>
      </c>
      <c r="C132" s="15" t="b">
        <v>0</v>
      </c>
    </row>
    <row r="133" spans="1:3" x14ac:dyDescent="0.25">
      <c r="A133" s="9" t="s">
        <v>985</v>
      </c>
      <c r="B133" s="15" t="s">
        <v>881</v>
      </c>
      <c r="C133" s="15" t="b">
        <v>0</v>
      </c>
    </row>
    <row r="134" spans="1:3" x14ac:dyDescent="0.25">
      <c r="A134" s="9" t="s">
        <v>986</v>
      </c>
      <c r="B134" s="15" t="s">
        <v>987</v>
      </c>
      <c r="C134" s="15" t="b">
        <v>0</v>
      </c>
    </row>
    <row r="135" spans="1:3" x14ac:dyDescent="0.25">
      <c r="A135" s="9" t="s">
        <v>988</v>
      </c>
      <c r="B135" s="15" t="s">
        <v>883</v>
      </c>
      <c r="C135" s="15" t="b">
        <v>0</v>
      </c>
    </row>
    <row r="136" spans="1:3" x14ac:dyDescent="0.25">
      <c r="A136" s="9" t="s">
        <v>989</v>
      </c>
      <c r="B136" s="15" t="s">
        <v>990</v>
      </c>
      <c r="C136" s="15" t="b">
        <v>0</v>
      </c>
    </row>
    <row r="137" spans="1:3" x14ac:dyDescent="0.25">
      <c r="A137" s="9" t="s">
        <v>991</v>
      </c>
      <c r="B137" s="15" t="s">
        <v>992</v>
      </c>
      <c r="C137" s="15" t="b">
        <v>0</v>
      </c>
    </row>
    <row r="138" spans="1:3" x14ac:dyDescent="0.25">
      <c r="A138" s="9" t="s">
        <v>993</v>
      </c>
      <c r="B138" s="15" t="s">
        <v>994</v>
      </c>
      <c r="C138" s="15" t="b">
        <v>0</v>
      </c>
    </row>
    <row r="139" spans="1:3" x14ac:dyDescent="0.25">
      <c r="A139" s="9" t="s">
        <v>995</v>
      </c>
      <c r="B139" s="15" t="s">
        <v>996</v>
      </c>
      <c r="C139" s="15" t="b">
        <v>0</v>
      </c>
    </row>
    <row r="140" spans="1:3" x14ac:dyDescent="0.25">
      <c r="A140" s="9" t="s">
        <v>997</v>
      </c>
      <c r="B140" s="15" t="s">
        <v>998</v>
      </c>
      <c r="C140" s="15" t="b">
        <v>0</v>
      </c>
    </row>
    <row r="141" spans="1:3" x14ac:dyDescent="0.25">
      <c r="A141" s="9" t="s">
        <v>999</v>
      </c>
      <c r="B141" s="15" t="s">
        <v>1000</v>
      </c>
      <c r="C141" s="15" t="b">
        <v>0</v>
      </c>
    </row>
    <row r="142" spans="1:3" x14ac:dyDescent="0.25">
      <c r="A142" s="9" t="s">
        <v>1001</v>
      </c>
      <c r="B142" s="15" t="s">
        <v>1002</v>
      </c>
      <c r="C142" s="15" t="b">
        <v>1</v>
      </c>
    </row>
    <row r="143" spans="1:3" x14ac:dyDescent="0.25">
      <c r="A143" s="9" t="s">
        <v>1003</v>
      </c>
      <c r="B143" s="15" t="s">
        <v>1004</v>
      </c>
      <c r="C143" s="15" t="b">
        <v>0</v>
      </c>
    </row>
    <row r="144" spans="1:3" x14ac:dyDescent="0.25">
      <c r="A144" s="9" t="s">
        <v>1005</v>
      </c>
      <c r="B144" s="15" t="s">
        <v>1006</v>
      </c>
      <c r="C144" s="15" t="b">
        <v>0</v>
      </c>
    </row>
    <row r="145" spans="1:3" x14ac:dyDescent="0.25">
      <c r="A145" s="9" t="s">
        <v>1007</v>
      </c>
      <c r="B145" s="15" t="s">
        <v>1008</v>
      </c>
      <c r="C145" s="15" t="b">
        <v>0</v>
      </c>
    </row>
    <row r="146" spans="1:3" x14ac:dyDescent="0.25">
      <c r="A146" s="9" t="s">
        <v>1009</v>
      </c>
      <c r="B146" s="15" t="s">
        <v>1010</v>
      </c>
      <c r="C146" s="15" t="b">
        <v>0</v>
      </c>
    </row>
    <row r="147" spans="1:3" x14ac:dyDescent="0.25">
      <c r="A147" s="9" t="s">
        <v>1011</v>
      </c>
      <c r="B147" s="15" t="s">
        <v>1012</v>
      </c>
      <c r="C147" s="15" t="b">
        <v>0</v>
      </c>
    </row>
    <row r="148" spans="1:3" x14ac:dyDescent="0.25">
      <c r="A148" s="9" t="s">
        <v>1013</v>
      </c>
      <c r="B148" s="15" t="s">
        <v>1010</v>
      </c>
      <c r="C148" s="15" t="b">
        <v>0</v>
      </c>
    </row>
    <row r="149" spans="1:3" x14ac:dyDescent="0.25">
      <c r="A149" s="9" t="s">
        <v>1014</v>
      </c>
      <c r="B149" s="15" t="s">
        <v>1015</v>
      </c>
      <c r="C149" s="15" t="b">
        <v>0</v>
      </c>
    </row>
    <row r="150" spans="1:3" x14ac:dyDescent="0.25">
      <c r="A150" s="9" t="s">
        <v>1016</v>
      </c>
      <c r="B150" s="15" t="s">
        <v>1017</v>
      </c>
      <c r="C150" s="15" t="b">
        <v>0</v>
      </c>
    </row>
    <row r="151" spans="1:3" x14ac:dyDescent="0.25">
      <c r="A151" s="9" t="s">
        <v>1018</v>
      </c>
      <c r="B151" s="15" t="s">
        <v>1019</v>
      </c>
      <c r="C151" s="15" t="b">
        <v>0</v>
      </c>
    </row>
    <row r="152" spans="1:3" x14ac:dyDescent="0.25">
      <c r="A152" s="9" t="s">
        <v>1020</v>
      </c>
      <c r="B152" s="15" t="s">
        <v>1021</v>
      </c>
      <c r="C152" s="15" t="b">
        <v>1</v>
      </c>
    </row>
    <row r="153" spans="1:3" x14ac:dyDescent="0.25">
      <c r="A153" s="9" t="s">
        <v>1022</v>
      </c>
      <c r="B153" s="15" t="s">
        <v>1023</v>
      </c>
      <c r="C153" s="15" t="b">
        <v>0</v>
      </c>
    </row>
    <row r="154" spans="1:3" x14ac:dyDescent="0.25">
      <c r="A154" s="9" t="s">
        <v>1024</v>
      </c>
      <c r="B154" s="15" t="s">
        <v>1025</v>
      </c>
      <c r="C154" s="15" t="b">
        <v>0</v>
      </c>
    </row>
    <row r="155" spans="1:3" x14ac:dyDescent="0.25">
      <c r="A155" s="9" t="s">
        <v>1026</v>
      </c>
      <c r="B155" s="15" t="s">
        <v>1027</v>
      </c>
      <c r="C155" s="15" t="b">
        <v>0</v>
      </c>
    </row>
    <row r="156" spans="1:3" x14ac:dyDescent="0.25">
      <c r="A156" s="9" t="s">
        <v>1028</v>
      </c>
      <c r="B156" s="15" t="s">
        <v>1029</v>
      </c>
      <c r="C156" s="15" t="b">
        <v>0</v>
      </c>
    </row>
    <row r="157" spans="1:3" x14ac:dyDescent="0.25">
      <c r="A157" s="9" t="s">
        <v>1030</v>
      </c>
      <c r="B157" s="15" t="s">
        <v>1031</v>
      </c>
      <c r="C157" s="15" t="b">
        <v>0</v>
      </c>
    </row>
    <row r="158" spans="1:3" x14ac:dyDescent="0.25">
      <c r="A158" s="9" t="s">
        <v>1032</v>
      </c>
      <c r="B158" s="15" t="s">
        <v>1033</v>
      </c>
      <c r="C158" s="15" t="b">
        <v>0</v>
      </c>
    </row>
    <row r="159" spans="1:3" x14ac:dyDescent="0.25">
      <c r="A159" s="9" t="s">
        <v>1034</v>
      </c>
      <c r="B159" s="15" t="s">
        <v>1035</v>
      </c>
      <c r="C159" s="15" t="b">
        <v>0</v>
      </c>
    </row>
    <row r="160" spans="1:3" x14ac:dyDescent="0.25">
      <c r="A160" s="9" t="s">
        <v>1036</v>
      </c>
      <c r="B160" s="15" t="s">
        <v>1037</v>
      </c>
      <c r="C160" s="15" t="b">
        <v>0</v>
      </c>
    </row>
    <row r="161" spans="1:3" x14ac:dyDescent="0.25">
      <c r="A161" s="9" t="s">
        <v>1038</v>
      </c>
      <c r="B161" s="15" t="s">
        <v>1039</v>
      </c>
      <c r="C161" s="15" t="b">
        <v>0</v>
      </c>
    </row>
    <row r="162" spans="1:3" x14ac:dyDescent="0.25">
      <c r="A162" s="9" t="s">
        <v>1040</v>
      </c>
      <c r="B162" s="15" t="s">
        <v>1041</v>
      </c>
      <c r="C162" s="15" t="b">
        <v>0</v>
      </c>
    </row>
    <row r="163" spans="1:3" x14ac:dyDescent="0.25">
      <c r="A163" s="9" t="s">
        <v>1042</v>
      </c>
      <c r="B163" s="15" t="s">
        <v>1043</v>
      </c>
      <c r="C163" s="15" t="b">
        <v>0</v>
      </c>
    </row>
  </sheetData>
  <sortState xmlns:xlrd2="http://schemas.microsoft.com/office/spreadsheetml/2017/richdata2" ref="A1:D163">
    <sortCondition ref="D2:D16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workbookViewId="0">
      <selection activeCell="G34" sqref="G34"/>
    </sheetView>
  </sheetViews>
  <sheetFormatPr defaultRowHeight="15" x14ac:dyDescent="0.25"/>
  <cols>
    <col min="1" max="1" width="32.7109375" bestFit="1" customWidth="1"/>
    <col min="2" max="3" width="12.42578125" bestFit="1" customWidth="1"/>
    <col min="4" max="4" width="15.7109375" bestFit="1" customWidth="1"/>
    <col min="5" max="5" width="10.28515625" customWidth="1"/>
  </cols>
  <sheetData>
    <row r="1" spans="1:7" x14ac:dyDescent="0.25">
      <c r="A1" t="s">
        <v>1044</v>
      </c>
      <c r="B1" t="s">
        <v>1045</v>
      </c>
      <c r="C1" t="s">
        <v>0</v>
      </c>
      <c r="D1" t="s">
        <v>1046</v>
      </c>
      <c r="E1" t="s">
        <v>1047</v>
      </c>
      <c r="F1" t="s">
        <v>1048</v>
      </c>
      <c r="G1" t="s">
        <v>1049</v>
      </c>
    </row>
    <row r="2" spans="1:7" x14ac:dyDescent="0.25">
      <c r="A2" t="s">
        <v>1050</v>
      </c>
      <c r="B2" t="s">
        <v>1051</v>
      </c>
      <c r="C2" t="s">
        <v>1052</v>
      </c>
      <c r="D2" t="s">
        <v>1050</v>
      </c>
      <c r="E2" t="s">
        <v>1053</v>
      </c>
      <c r="F2" t="b">
        <v>0</v>
      </c>
      <c r="G2" t="b">
        <v>0</v>
      </c>
    </row>
    <row r="3" spans="1:7" x14ac:dyDescent="0.25">
      <c r="A3" t="s">
        <v>1054</v>
      </c>
      <c r="B3" t="s">
        <v>1051</v>
      </c>
      <c r="C3" t="s">
        <v>1052</v>
      </c>
      <c r="D3" t="s">
        <v>1050</v>
      </c>
      <c r="E3" t="s">
        <v>1053</v>
      </c>
      <c r="F3" t="b">
        <v>0</v>
      </c>
      <c r="G3" t="b">
        <v>0</v>
      </c>
    </row>
    <row r="4" spans="1:7" x14ac:dyDescent="0.25">
      <c r="A4" t="s">
        <v>1055</v>
      </c>
      <c r="B4" t="s">
        <v>1056</v>
      </c>
      <c r="C4" t="s">
        <v>1052</v>
      </c>
      <c r="E4" t="s">
        <v>1057</v>
      </c>
      <c r="F4" t="b">
        <v>1</v>
      </c>
      <c r="G4" t="b">
        <v>0</v>
      </c>
    </row>
    <row r="5" spans="1:7" x14ac:dyDescent="0.25">
      <c r="A5" t="s">
        <v>1058</v>
      </c>
      <c r="B5" t="s">
        <v>1058</v>
      </c>
      <c r="C5" t="s">
        <v>1059</v>
      </c>
      <c r="E5" t="s">
        <v>1058</v>
      </c>
      <c r="F5" t="b">
        <v>0</v>
      </c>
      <c r="G5" t="b">
        <v>0</v>
      </c>
    </row>
    <row r="6" spans="1:7" x14ac:dyDescent="0.25">
      <c r="A6" t="s">
        <v>1060</v>
      </c>
      <c r="B6" t="s">
        <v>1051</v>
      </c>
      <c r="C6" t="s">
        <v>1052</v>
      </c>
      <c r="D6" t="s">
        <v>1050</v>
      </c>
      <c r="E6" t="s">
        <v>1053</v>
      </c>
      <c r="F6" t="b">
        <v>0</v>
      </c>
      <c r="G6" t="b">
        <v>0</v>
      </c>
    </row>
    <row r="7" spans="1:7" x14ac:dyDescent="0.25">
      <c r="A7" t="s">
        <v>1061</v>
      </c>
      <c r="B7" t="s">
        <v>1058</v>
      </c>
      <c r="C7" t="s">
        <v>1052</v>
      </c>
      <c r="E7" t="s">
        <v>1058</v>
      </c>
      <c r="F7" t="b">
        <v>0</v>
      </c>
      <c r="G7" t="b">
        <v>0</v>
      </c>
    </row>
    <row r="8" spans="1:7" x14ac:dyDescent="0.25">
      <c r="A8" t="s">
        <v>1062</v>
      </c>
      <c r="B8" t="s">
        <v>1063</v>
      </c>
      <c r="E8" t="s">
        <v>1053</v>
      </c>
      <c r="F8" t="b">
        <v>0</v>
      </c>
      <c r="G8" t="b">
        <v>0</v>
      </c>
    </row>
    <row r="9" spans="1:7" x14ac:dyDescent="0.25">
      <c r="A9" t="s">
        <v>1064</v>
      </c>
      <c r="B9" t="s">
        <v>1051</v>
      </c>
      <c r="C9" t="s">
        <v>1052</v>
      </c>
      <c r="D9" t="s">
        <v>1050</v>
      </c>
      <c r="E9" t="s">
        <v>1053</v>
      </c>
      <c r="F9" t="b">
        <v>0</v>
      </c>
      <c r="G9" t="b">
        <v>0</v>
      </c>
    </row>
    <row r="10" spans="1:7" x14ac:dyDescent="0.25">
      <c r="A10" t="s">
        <v>1065</v>
      </c>
      <c r="B10" t="s">
        <v>1058</v>
      </c>
      <c r="C10" t="s">
        <v>1052</v>
      </c>
      <c r="E10" t="s">
        <v>1053</v>
      </c>
      <c r="F10" t="b">
        <v>0</v>
      </c>
      <c r="G10" t="b">
        <v>0</v>
      </c>
    </row>
    <row r="11" spans="1:7" x14ac:dyDescent="0.25">
      <c r="A11" t="s">
        <v>1066</v>
      </c>
      <c r="B11" t="s">
        <v>1067</v>
      </c>
      <c r="C11" t="s">
        <v>34</v>
      </c>
      <c r="E11" t="s">
        <v>1053</v>
      </c>
      <c r="F11" t="b">
        <v>0</v>
      </c>
      <c r="G11" t="b">
        <v>0</v>
      </c>
    </row>
    <row r="12" spans="1:7" x14ac:dyDescent="0.25">
      <c r="A12" t="s">
        <v>1068</v>
      </c>
      <c r="B12" t="s">
        <v>1051</v>
      </c>
      <c r="C12" t="s">
        <v>44</v>
      </c>
      <c r="D12" t="s">
        <v>1069</v>
      </c>
      <c r="E12" t="s">
        <v>1053</v>
      </c>
      <c r="F12" t="b">
        <v>0</v>
      </c>
      <c r="G12" t="b">
        <v>0</v>
      </c>
    </row>
    <row r="13" spans="1:7" x14ac:dyDescent="0.25">
      <c r="A13" t="s">
        <v>1070</v>
      </c>
      <c r="B13" t="s">
        <v>1051</v>
      </c>
      <c r="C13" t="s">
        <v>44</v>
      </c>
      <c r="D13" t="s">
        <v>1069</v>
      </c>
      <c r="E13" t="s">
        <v>1053</v>
      </c>
      <c r="F13" t="b">
        <v>0</v>
      </c>
      <c r="G13" t="b">
        <v>0</v>
      </c>
    </row>
    <row r="14" spans="1:7" x14ac:dyDescent="0.25">
      <c r="A14" t="s">
        <v>1071</v>
      </c>
      <c r="B14" t="s">
        <v>1051</v>
      </c>
      <c r="C14" t="s">
        <v>1052</v>
      </c>
      <c r="E14" t="s">
        <v>1053</v>
      </c>
      <c r="F14" t="b">
        <v>0</v>
      </c>
      <c r="G14" t="b">
        <v>0</v>
      </c>
    </row>
    <row r="15" spans="1:7" x14ac:dyDescent="0.25">
      <c r="A15" t="s">
        <v>1072</v>
      </c>
      <c r="B15" t="s">
        <v>1051</v>
      </c>
      <c r="C15" t="s">
        <v>1073</v>
      </c>
      <c r="E15" t="s">
        <v>1053</v>
      </c>
      <c r="F15" t="b">
        <v>0</v>
      </c>
      <c r="G15" t="b">
        <v>0</v>
      </c>
    </row>
    <row r="16" spans="1:7" x14ac:dyDescent="0.25">
      <c r="A16" t="s">
        <v>1074</v>
      </c>
      <c r="B16" t="s">
        <v>1056</v>
      </c>
      <c r="C16" t="s">
        <v>1059</v>
      </c>
      <c r="E16" t="s">
        <v>1057</v>
      </c>
      <c r="F16" t="b">
        <v>1</v>
      </c>
      <c r="G16" t="b">
        <v>0</v>
      </c>
    </row>
    <row r="17" spans="1:7" x14ac:dyDescent="0.25">
      <c r="A17" t="s">
        <v>1075</v>
      </c>
      <c r="B17" t="s">
        <v>1076</v>
      </c>
      <c r="C17" t="s">
        <v>34</v>
      </c>
      <c r="E17" t="s">
        <v>1053</v>
      </c>
      <c r="F17" t="b">
        <v>0</v>
      </c>
      <c r="G17" t="b">
        <v>0</v>
      </c>
    </row>
    <row r="18" spans="1:7" x14ac:dyDescent="0.25">
      <c r="A18" t="s">
        <v>1077</v>
      </c>
      <c r="B18" t="s">
        <v>1067</v>
      </c>
      <c r="C18" t="s">
        <v>34</v>
      </c>
      <c r="E18" t="s">
        <v>1057</v>
      </c>
      <c r="F18" t="b">
        <v>1</v>
      </c>
      <c r="G18" t="b">
        <v>0</v>
      </c>
    </row>
    <row r="19" spans="1:7" x14ac:dyDescent="0.25">
      <c r="A19" t="s">
        <v>1078</v>
      </c>
      <c r="B19" t="s">
        <v>1056</v>
      </c>
      <c r="C19" t="s">
        <v>34</v>
      </c>
      <c r="E19" t="s">
        <v>1057</v>
      </c>
      <c r="F19" t="b">
        <v>1</v>
      </c>
      <c r="G19" t="b">
        <v>0</v>
      </c>
    </row>
    <row r="20" spans="1:7" x14ac:dyDescent="0.25">
      <c r="A20" t="s">
        <v>1079</v>
      </c>
      <c r="B20" t="s">
        <v>1080</v>
      </c>
      <c r="C20" t="s">
        <v>34</v>
      </c>
      <c r="E20" t="s">
        <v>1057</v>
      </c>
      <c r="F20" t="b">
        <v>1</v>
      </c>
      <c r="G20" t="b">
        <v>1</v>
      </c>
    </row>
    <row r="21" spans="1:7" x14ac:dyDescent="0.25">
      <c r="A21" t="s">
        <v>1081</v>
      </c>
      <c r="B21" t="s">
        <v>1082</v>
      </c>
      <c r="C21" t="s">
        <v>34</v>
      </c>
      <c r="E21" t="s">
        <v>1053</v>
      </c>
      <c r="F21" t="b">
        <v>1</v>
      </c>
      <c r="G21" t="b">
        <v>0</v>
      </c>
    </row>
    <row r="22" spans="1:7" x14ac:dyDescent="0.25">
      <c r="A22" t="s">
        <v>1083</v>
      </c>
      <c r="B22" t="s">
        <v>1063</v>
      </c>
      <c r="E22" t="s">
        <v>1053</v>
      </c>
      <c r="F22" t="b">
        <v>0</v>
      </c>
      <c r="G22" t="b">
        <v>0</v>
      </c>
    </row>
    <row r="23" spans="1:7" x14ac:dyDescent="0.25">
      <c r="A23" t="s">
        <v>1084</v>
      </c>
      <c r="B23" t="s">
        <v>1051</v>
      </c>
      <c r="C23" t="s">
        <v>1073</v>
      </c>
      <c r="E23" t="s">
        <v>1085</v>
      </c>
      <c r="F23" t="b">
        <v>0</v>
      </c>
      <c r="G23" t="b">
        <v>0</v>
      </c>
    </row>
    <row r="24" spans="1:7" x14ac:dyDescent="0.25">
      <c r="A24" t="s">
        <v>1086</v>
      </c>
      <c r="B24" t="s">
        <v>1082</v>
      </c>
      <c r="C24" t="s">
        <v>1052</v>
      </c>
      <c r="E24" t="s">
        <v>1053</v>
      </c>
      <c r="F24" t="b">
        <v>1</v>
      </c>
      <c r="G24" t="b">
        <v>0</v>
      </c>
    </row>
    <row r="25" spans="1:7" x14ac:dyDescent="0.25">
      <c r="A25" t="s">
        <v>1087</v>
      </c>
      <c r="B25" t="s">
        <v>1080</v>
      </c>
      <c r="C25" t="s">
        <v>34</v>
      </c>
      <c r="E25" t="s">
        <v>1057</v>
      </c>
      <c r="F25" t="b">
        <v>1</v>
      </c>
      <c r="G25" t="b">
        <v>1</v>
      </c>
    </row>
    <row r="26" spans="1:7" x14ac:dyDescent="0.25">
      <c r="A26" t="s">
        <v>1088</v>
      </c>
      <c r="B26" t="s">
        <v>1082</v>
      </c>
      <c r="C26" t="s">
        <v>1073</v>
      </c>
      <c r="E26" t="s">
        <v>1053</v>
      </c>
      <c r="F26" t="b">
        <v>1</v>
      </c>
      <c r="G26" t="b">
        <v>0</v>
      </c>
    </row>
    <row r="27" spans="1:7" x14ac:dyDescent="0.25">
      <c r="A27" t="s">
        <v>1089</v>
      </c>
      <c r="B27" t="s">
        <v>1056</v>
      </c>
      <c r="C27" t="s">
        <v>1052</v>
      </c>
      <c r="E27" t="s">
        <v>1057</v>
      </c>
      <c r="F27" t="b">
        <v>1</v>
      </c>
      <c r="G27" t="b">
        <v>0</v>
      </c>
    </row>
    <row r="28" spans="1:7" x14ac:dyDescent="0.25">
      <c r="A28" t="s">
        <v>1090</v>
      </c>
      <c r="B28" t="s">
        <v>1082</v>
      </c>
      <c r="C28" t="s">
        <v>1052</v>
      </c>
      <c r="E28" t="s">
        <v>1053</v>
      </c>
      <c r="F28" t="b">
        <v>1</v>
      </c>
      <c r="G28" t="b">
        <v>0</v>
      </c>
    </row>
    <row r="29" spans="1:7" x14ac:dyDescent="0.25">
      <c r="A29" t="s">
        <v>1091</v>
      </c>
      <c r="B29" t="s">
        <v>1067</v>
      </c>
      <c r="C29" t="s">
        <v>34</v>
      </c>
      <c r="D29" t="s">
        <v>1092</v>
      </c>
      <c r="E29" t="s">
        <v>1053</v>
      </c>
      <c r="F29" t="b">
        <v>0</v>
      </c>
      <c r="G29" t="b">
        <v>0</v>
      </c>
    </row>
    <row r="30" spans="1:7" x14ac:dyDescent="0.25">
      <c r="A30" t="s">
        <v>1093</v>
      </c>
      <c r="B30" t="s">
        <v>1051</v>
      </c>
      <c r="C30" t="s">
        <v>1052</v>
      </c>
      <c r="D30" t="s">
        <v>1094</v>
      </c>
      <c r="E30" t="s">
        <v>1085</v>
      </c>
      <c r="F30" t="b">
        <v>0</v>
      </c>
      <c r="G30" t="b">
        <v>0</v>
      </c>
    </row>
    <row r="31" spans="1:7" x14ac:dyDescent="0.25">
      <c r="A31" t="s">
        <v>1095</v>
      </c>
      <c r="B31" t="s">
        <v>1096</v>
      </c>
      <c r="C31" t="s">
        <v>34</v>
      </c>
      <c r="E31" t="s">
        <v>1053</v>
      </c>
      <c r="F31" t="b">
        <v>0</v>
      </c>
      <c r="G31" t="b">
        <v>0</v>
      </c>
    </row>
    <row r="32" spans="1:7" x14ac:dyDescent="0.25">
      <c r="A32" t="s">
        <v>1097</v>
      </c>
      <c r="B32" t="s">
        <v>1051</v>
      </c>
      <c r="C32" t="s">
        <v>1052</v>
      </c>
      <c r="D32" t="s">
        <v>1098</v>
      </c>
      <c r="E32" t="s">
        <v>1085</v>
      </c>
      <c r="F32" t="b">
        <v>0</v>
      </c>
      <c r="G32" t="b">
        <v>0</v>
      </c>
    </row>
    <row r="33" spans="1:7" x14ac:dyDescent="0.25">
      <c r="A33" t="s">
        <v>1099</v>
      </c>
      <c r="B33" t="s">
        <v>1063</v>
      </c>
      <c r="E33" t="s">
        <v>1053</v>
      </c>
      <c r="F33" t="b">
        <v>0</v>
      </c>
      <c r="G33" t="b">
        <v>0</v>
      </c>
    </row>
    <row r="34" spans="1:7" x14ac:dyDescent="0.25">
      <c r="A34" t="s">
        <v>1100</v>
      </c>
      <c r="B34" t="s">
        <v>1080</v>
      </c>
      <c r="C34" t="s">
        <v>1052</v>
      </c>
      <c r="E34" t="s">
        <v>1057</v>
      </c>
      <c r="F34" t="b">
        <v>1</v>
      </c>
      <c r="G34" t="b">
        <v>1</v>
      </c>
    </row>
    <row r="35" spans="1:7" x14ac:dyDescent="0.25">
      <c r="A35" t="s">
        <v>1101</v>
      </c>
      <c r="B35" t="s">
        <v>1080</v>
      </c>
      <c r="C35" t="s">
        <v>1059</v>
      </c>
      <c r="E35" t="s">
        <v>1057</v>
      </c>
      <c r="F35" t="b">
        <v>1</v>
      </c>
      <c r="G35" t="b">
        <v>1</v>
      </c>
    </row>
    <row r="36" spans="1:7" x14ac:dyDescent="0.25">
      <c r="A36" t="s">
        <v>1102</v>
      </c>
      <c r="B36" t="s">
        <v>1080</v>
      </c>
      <c r="C36" t="s">
        <v>34</v>
      </c>
      <c r="E36" t="s">
        <v>1053</v>
      </c>
      <c r="F36" t="b">
        <v>1</v>
      </c>
      <c r="G36" t="b">
        <v>1</v>
      </c>
    </row>
    <row r="37" spans="1:7" x14ac:dyDescent="0.25">
      <c r="A37" t="s">
        <v>1103</v>
      </c>
      <c r="B37" t="s">
        <v>1080</v>
      </c>
      <c r="C37" t="s">
        <v>34</v>
      </c>
      <c r="E37" t="s">
        <v>1057</v>
      </c>
      <c r="F37" t="b">
        <v>1</v>
      </c>
      <c r="G37" t="b">
        <v>1</v>
      </c>
    </row>
    <row r="38" spans="1:7" x14ac:dyDescent="0.25">
      <c r="A38" t="s">
        <v>1104</v>
      </c>
      <c r="B38" t="s">
        <v>1080</v>
      </c>
      <c r="C38" t="s">
        <v>1052</v>
      </c>
      <c r="D38" t="s">
        <v>1105</v>
      </c>
      <c r="E38" t="s">
        <v>1057</v>
      </c>
      <c r="F38" t="b">
        <v>1</v>
      </c>
      <c r="G38" t="b">
        <v>1</v>
      </c>
    </row>
    <row r="39" spans="1:7" x14ac:dyDescent="0.25">
      <c r="A39" t="s">
        <v>1106</v>
      </c>
      <c r="B39" t="s">
        <v>1080</v>
      </c>
      <c r="C39" t="s">
        <v>1059</v>
      </c>
      <c r="E39" t="s">
        <v>1053</v>
      </c>
      <c r="F39" t="b">
        <v>1</v>
      </c>
      <c r="G39" t="b">
        <v>1</v>
      </c>
    </row>
    <row r="40" spans="1:7" x14ac:dyDescent="0.25">
      <c r="A40" t="s">
        <v>1107</v>
      </c>
      <c r="B40" t="s">
        <v>1067</v>
      </c>
      <c r="C40" t="s">
        <v>34</v>
      </c>
      <c r="E40" t="s">
        <v>1053</v>
      </c>
      <c r="F40" t="b">
        <v>0</v>
      </c>
      <c r="G40" t="b">
        <v>0</v>
      </c>
    </row>
    <row r="41" spans="1:7" x14ac:dyDescent="0.25">
      <c r="A41" t="s">
        <v>1108</v>
      </c>
      <c r="B41" t="s">
        <v>1051</v>
      </c>
      <c r="C41" t="s">
        <v>1052</v>
      </c>
      <c r="E41" t="s">
        <v>1053</v>
      </c>
      <c r="F41" t="b">
        <v>0</v>
      </c>
      <c r="G41" t="b">
        <v>0</v>
      </c>
    </row>
    <row r="42" spans="1:7" x14ac:dyDescent="0.25">
      <c r="A42" t="s">
        <v>1109</v>
      </c>
      <c r="B42" t="s">
        <v>1051</v>
      </c>
      <c r="C42" t="s">
        <v>1052</v>
      </c>
      <c r="D42" t="s">
        <v>1050</v>
      </c>
      <c r="E42" t="s">
        <v>1053</v>
      </c>
      <c r="F42" t="b">
        <v>0</v>
      </c>
      <c r="G42" t="b">
        <v>0</v>
      </c>
    </row>
    <row r="43" spans="1:7" x14ac:dyDescent="0.25">
      <c r="A43" t="s">
        <v>1110</v>
      </c>
      <c r="B43" t="s">
        <v>1067</v>
      </c>
      <c r="C43" t="s">
        <v>34</v>
      </c>
      <c r="D43" t="s">
        <v>1110</v>
      </c>
      <c r="E43" t="s">
        <v>1053</v>
      </c>
      <c r="F43" t="b">
        <v>0</v>
      </c>
      <c r="G43" t="b">
        <v>0</v>
      </c>
    </row>
    <row r="44" spans="1:7" x14ac:dyDescent="0.25">
      <c r="A44" t="s">
        <v>1111</v>
      </c>
      <c r="B44" t="s">
        <v>1067</v>
      </c>
      <c r="C44" t="s">
        <v>44</v>
      </c>
      <c r="E44" t="s">
        <v>1053</v>
      </c>
      <c r="F44" t="b">
        <v>0</v>
      </c>
      <c r="G44" t="b">
        <v>0</v>
      </c>
    </row>
    <row r="45" spans="1:7" x14ac:dyDescent="0.25">
      <c r="A45" t="s">
        <v>1112</v>
      </c>
      <c r="B45" t="s">
        <v>1067</v>
      </c>
      <c r="C45" t="s">
        <v>34</v>
      </c>
      <c r="D45" t="s">
        <v>1113</v>
      </c>
      <c r="E45" t="s">
        <v>1053</v>
      </c>
      <c r="F45" t="b">
        <v>0</v>
      </c>
      <c r="G45" t="b">
        <v>0</v>
      </c>
    </row>
    <row r="46" spans="1:7" x14ac:dyDescent="0.25">
      <c r="A46" t="s">
        <v>1114</v>
      </c>
      <c r="B46" t="s">
        <v>1051</v>
      </c>
      <c r="C46" t="s">
        <v>1052</v>
      </c>
      <c r="D46" t="s">
        <v>1050</v>
      </c>
      <c r="E46" t="s">
        <v>1053</v>
      </c>
      <c r="F46" t="b">
        <v>0</v>
      </c>
      <c r="G46" t="b">
        <v>0</v>
      </c>
    </row>
    <row r="47" spans="1:7" x14ac:dyDescent="0.25">
      <c r="A47" t="s">
        <v>1115</v>
      </c>
      <c r="B47" t="s">
        <v>1063</v>
      </c>
      <c r="E47" t="s">
        <v>1053</v>
      </c>
      <c r="F47" t="b">
        <v>0</v>
      </c>
      <c r="G47" t="b">
        <v>0</v>
      </c>
    </row>
    <row r="48" spans="1:7" x14ac:dyDescent="0.25">
      <c r="A48" t="s">
        <v>1116</v>
      </c>
      <c r="B48" t="s">
        <v>1067</v>
      </c>
      <c r="C48" t="s">
        <v>34</v>
      </c>
      <c r="E48" t="s">
        <v>1053</v>
      </c>
      <c r="F48" t="b">
        <v>0</v>
      </c>
      <c r="G48" t="b">
        <v>0</v>
      </c>
    </row>
    <row r="49" spans="1:7" x14ac:dyDescent="0.25">
      <c r="A49" t="s">
        <v>1096</v>
      </c>
      <c r="B49" t="s">
        <v>1096</v>
      </c>
      <c r="C49" t="s">
        <v>34</v>
      </c>
      <c r="E49" t="s">
        <v>1053</v>
      </c>
      <c r="F49" t="b">
        <v>1</v>
      </c>
      <c r="G49" t="b">
        <v>1</v>
      </c>
    </row>
    <row r="50" spans="1:7" x14ac:dyDescent="0.25">
      <c r="A50" t="s">
        <v>1117</v>
      </c>
      <c r="B50" t="s">
        <v>1067</v>
      </c>
      <c r="C50" t="s">
        <v>34</v>
      </c>
      <c r="D50" t="s">
        <v>1118</v>
      </c>
      <c r="E50" t="s">
        <v>1053</v>
      </c>
      <c r="F50" t="b">
        <v>0</v>
      </c>
      <c r="G50" t="b">
        <v>0</v>
      </c>
    </row>
    <row r="51" spans="1:7" x14ac:dyDescent="0.25">
      <c r="A51" t="s">
        <v>1119</v>
      </c>
      <c r="B51" t="s">
        <v>1056</v>
      </c>
      <c r="C51" t="s">
        <v>34</v>
      </c>
      <c r="E51" t="s">
        <v>1053</v>
      </c>
      <c r="F51" t="b">
        <v>1</v>
      </c>
      <c r="G51" t="b">
        <v>0</v>
      </c>
    </row>
    <row r="52" spans="1:7" x14ac:dyDescent="0.25">
      <c r="A52" t="s">
        <v>1120</v>
      </c>
      <c r="B52" t="s">
        <v>1051</v>
      </c>
      <c r="C52" t="s">
        <v>1052</v>
      </c>
      <c r="E52" t="s">
        <v>1085</v>
      </c>
      <c r="F52" t="b">
        <v>0</v>
      </c>
      <c r="G52" t="b">
        <v>0</v>
      </c>
    </row>
    <row r="53" spans="1:7" x14ac:dyDescent="0.25">
      <c r="A53" t="s">
        <v>1121</v>
      </c>
      <c r="B53" t="s">
        <v>1051</v>
      </c>
      <c r="C53" t="s">
        <v>1052</v>
      </c>
      <c r="E53" t="s">
        <v>1085</v>
      </c>
      <c r="F53" t="b">
        <v>0</v>
      </c>
      <c r="G53" t="b">
        <v>0</v>
      </c>
    </row>
    <row r="54" spans="1:7" x14ac:dyDescent="0.25">
      <c r="A54" t="s">
        <v>1122</v>
      </c>
      <c r="B54" t="s">
        <v>1051</v>
      </c>
      <c r="C54" t="s">
        <v>44</v>
      </c>
      <c r="D54" t="s">
        <v>1123</v>
      </c>
      <c r="E54" t="s">
        <v>1053</v>
      </c>
      <c r="F54" t="b">
        <v>0</v>
      </c>
      <c r="G54" t="b">
        <v>0</v>
      </c>
    </row>
    <row r="55" spans="1:7" x14ac:dyDescent="0.25">
      <c r="A55" t="s">
        <v>1124</v>
      </c>
      <c r="B55" t="s">
        <v>1051</v>
      </c>
      <c r="C55" t="s">
        <v>1052</v>
      </c>
      <c r="E55" t="s">
        <v>1085</v>
      </c>
      <c r="F55" t="b">
        <v>0</v>
      </c>
      <c r="G55" t="b">
        <v>0</v>
      </c>
    </row>
    <row r="56" spans="1:7" x14ac:dyDescent="0.25">
      <c r="A56" t="s">
        <v>1125</v>
      </c>
      <c r="B56" t="s">
        <v>1051</v>
      </c>
      <c r="C56" t="s">
        <v>1052</v>
      </c>
      <c r="D56" t="s">
        <v>1126</v>
      </c>
      <c r="E56" t="s">
        <v>1053</v>
      </c>
      <c r="F56" t="b">
        <v>0</v>
      </c>
      <c r="G56" t="b">
        <v>0</v>
      </c>
    </row>
    <row r="57" spans="1:7" x14ac:dyDescent="0.25">
      <c r="A57" t="s">
        <v>1127</v>
      </c>
      <c r="B57" t="s">
        <v>1128</v>
      </c>
      <c r="C57" t="s">
        <v>1052</v>
      </c>
      <c r="E57" t="s">
        <v>1053</v>
      </c>
      <c r="F57" t="b">
        <v>0</v>
      </c>
      <c r="G57" t="b">
        <v>0</v>
      </c>
    </row>
    <row r="58" spans="1:7" x14ac:dyDescent="0.25">
      <c r="A58" t="s">
        <v>1129</v>
      </c>
      <c r="B58" t="s">
        <v>1067</v>
      </c>
      <c r="C58" t="s">
        <v>34</v>
      </c>
      <c r="E58" t="s">
        <v>1053</v>
      </c>
      <c r="F58" t="b">
        <v>0</v>
      </c>
      <c r="G58" t="b">
        <v>0</v>
      </c>
    </row>
    <row r="59" spans="1:7" x14ac:dyDescent="0.25">
      <c r="A59" t="s">
        <v>1130</v>
      </c>
      <c r="B59" t="s">
        <v>1051</v>
      </c>
      <c r="C59" t="s">
        <v>1052</v>
      </c>
      <c r="E59" t="s">
        <v>1085</v>
      </c>
      <c r="F59" t="b">
        <v>0</v>
      </c>
      <c r="G59" t="b">
        <v>0</v>
      </c>
    </row>
    <row r="60" spans="1:7" x14ac:dyDescent="0.25">
      <c r="A60" t="s">
        <v>1131</v>
      </c>
      <c r="B60" t="s">
        <v>1051</v>
      </c>
      <c r="C60" t="s">
        <v>1052</v>
      </c>
      <c r="E60" t="s">
        <v>1085</v>
      </c>
      <c r="F60" t="b">
        <v>0</v>
      </c>
      <c r="G60" t="b">
        <v>0</v>
      </c>
    </row>
    <row r="61" spans="1:7" x14ac:dyDescent="0.25">
      <c r="A61" t="s">
        <v>1132</v>
      </c>
      <c r="B61" t="s">
        <v>1051</v>
      </c>
      <c r="C61" t="s">
        <v>1052</v>
      </c>
      <c r="E61" t="s">
        <v>1085</v>
      </c>
      <c r="F61" t="b">
        <v>0</v>
      </c>
      <c r="G61" t="b">
        <v>0</v>
      </c>
    </row>
    <row r="62" spans="1:7" x14ac:dyDescent="0.25">
      <c r="A62" t="s">
        <v>1133</v>
      </c>
      <c r="B62" t="s">
        <v>1051</v>
      </c>
      <c r="C62" t="s">
        <v>1052</v>
      </c>
      <c r="E62" t="s">
        <v>1085</v>
      </c>
      <c r="F62" t="b">
        <v>0</v>
      </c>
      <c r="G62" t="b">
        <v>0</v>
      </c>
    </row>
    <row r="63" spans="1:7" x14ac:dyDescent="0.25">
      <c r="A63" t="s">
        <v>1134</v>
      </c>
      <c r="B63" t="s">
        <v>1067</v>
      </c>
      <c r="C63" t="s">
        <v>34</v>
      </c>
      <c r="E63" t="s">
        <v>1053</v>
      </c>
      <c r="F63" t="b">
        <v>0</v>
      </c>
      <c r="G63" t="b">
        <v>0</v>
      </c>
    </row>
    <row r="64" spans="1:7" x14ac:dyDescent="0.25">
      <c r="A64" t="s">
        <v>1135</v>
      </c>
      <c r="B64" t="s">
        <v>1096</v>
      </c>
      <c r="C64" t="s">
        <v>34</v>
      </c>
      <c r="E64" t="s">
        <v>1053</v>
      </c>
      <c r="F64" t="b">
        <v>0</v>
      </c>
      <c r="G64" t="b">
        <v>0</v>
      </c>
    </row>
    <row r="65" spans="1:7" x14ac:dyDescent="0.25">
      <c r="A65" t="s">
        <v>1136</v>
      </c>
      <c r="B65" t="s">
        <v>1058</v>
      </c>
      <c r="C65" t="s">
        <v>1052</v>
      </c>
      <c r="E65" t="s">
        <v>1053</v>
      </c>
      <c r="F65" t="b">
        <v>0</v>
      </c>
      <c r="G65" t="b">
        <v>0</v>
      </c>
    </row>
  </sheetData>
  <sortState xmlns:xlrd2="http://schemas.microsoft.com/office/spreadsheetml/2017/richdata2" ref="A2:F64">
    <sortCondition ref="A2:A6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9FCA-B28C-41CF-8B64-100D2431ACFA}">
  <dimension ref="A1:E163"/>
  <sheetViews>
    <sheetView workbookViewId="0"/>
  </sheetViews>
  <sheetFormatPr defaultRowHeight="15" x14ac:dyDescent="0.25"/>
  <cols>
    <col min="2" max="2" width="34" bestFit="1" customWidth="1"/>
  </cols>
  <sheetData>
    <row r="1" spans="1:5" x14ac:dyDescent="0.25">
      <c r="A1" t="s">
        <v>1137</v>
      </c>
      <c r="B1" t="s">
        <v>1138</v>
      </c>
      <c r="C1" t="s">
        <v>1139</v>
      </c>
      <c r="D1" t="s">
        <v>1140</v>
      </c>
      <c r="E1" t="s">
        <v>1141</v>
      </c>
    </row>
    <row r="2" spans="1:5" x14ac:dyDescent="0.25">
      <c r="A2" t="s">
        <v>1142</v>
      </c>
      <c r="B2" t="str">
        <f>_xll.BDP($A2,B$1)</f>
        <v>ANDORRA</v>
      </c>
      <c r="C2" t="str">
        <f>_xll.BDP($A2,C$1)</f>
        <v>AD</v>
      </c>
      <c r="D2" t="str">
        <f>_xll.BDP($A2,D$1,"Fill = NR")</f>
        <v>NR</v>
      </c>
      <c r="E2" t="str">
        <f>_xll.BDP($A2,E$1,"Fill = NR")</f>
        <v>BBB</v>
      </c>
    </row>
    <row r="3" spans="1:5" x14ac:dyDescent="0.25">
      <c r="A3" t="s">
        <v>1143</v>
      </c>
      <c r="B3" t="str">
        <f>_xll.BDP($A3,B$1)</f>
        <v>EMIRATE OF ABU DHABI</v>
      </c>
      <c r="C3" t="str">
        <f>_xll.BDP($A3,C$1)</f>
        <v>AE</v>
      </c>
      <c r="D3" t="str">
        <f>_xll.BDP($A3,D$1,"Fill = NR")</f>
        <v>Aa2</v>
      </c>
      <c r="E3" t="str">
        <f>_xll.BDP($A3,E$1,"Fill = NR")</f>
        <v>AA</v>
      </c>
    </row>
    <row r="4" spans="1:5" x14ac:dyDescent="0.25">
      <c r="A4" t="s">
        <v>1144</v>
      </c>
      <c r="B4" t="str">
        <f>_xll.BDP($A4,B$1)</f>
        <v>REPUBLIC OF ALBANIA</v>
      </c>
      <c r="C4" t="str">
        <f>_xll.BDP($A4,C$1)</f>
        <v>AL</v>
      </c>
      <c r="D4" t="str">
        <f>_xll.BDP($A4,D$1,"Fill = NR")</f>
        <v>B1</v>
      </c>
      <c r="E4" t="str">
        <f>_xll.BDP($A4,E$1,"Fill = NR")</f>
        <v>B+</v>
      </c>
    </row>
    <row r="5" spans="1:5" x14ac:dyDescent="0.25">
      <c r="A5" t="s">
        <v>1145</v>
      </c>
      <c r="B5" t="str">
        <f>_xll.BDP($A5,B$1)</f>
        <v>REPUBLIC OF ARMENIA</v>
      </c>
      <c r="C5" t="str">
        <f>_xll.BDP($A5,C$1)</f>
        <v>AM</v>
      </c>
      <c r="D5" t="str">
        <f>_xll.BDP($A5,D$1,"Fill = NR")</f>
        <v>Ba3</v>
      </c>
      <c r="E5" t="str">
        <f>_xll.BDP($A5,E$1,"Fill = NR")</f>
        <v>NR</v>
      </c>
    </row>
    <row r="6" spans="1:5" x14ac:dyDescent="0.25">
      <c r="A6" t="s">
        <v>1146</v>
      </c>
      <c r="B6" t="str">
        <f>_xll.BDP($A6,B$1)</f>
        <v>REPUBLIC OF ANGOLA</v>
      </c>
      <c r="C6" t="str">
        <f>_xll.BDP($A6,C$1)</f>
        <v>AO</v>
      </c>
      <c r="D6" t="str">
        <f>_xll.BDP($A6,D$1,"Fill = NR")</f>
        <v>Caa1</v>
      </c>
      <c r="E6" t="str">
        <f>_xll.BDP($A6,E$1,"Fill = NR")</f>
        <v>CCC+</v>
      </c>
    </row>
    <row r="7" spans="1:5" x14ac:dyDescent="0.25">
      <c r="A7" t="s">
        <v>1147</v>
      </c>
      <c r="B7" t="str">
        <f>_xll.BDP($A7,B$1)</f>
        <v>ARGENTINE REPUBLIC/THE</v>
      </c>
      <c r="C7" t="str">
        <f>_xll.BDP($A7,C$1)</f>
        <v>AR</v>
      </c>
      <c r="D7" t="str">
        <f>_xll.BDP($A7,D$1,"Fill = NR")</f>
        <v>Ca</v>
      </c>
      <c r="E7" t="str">
        <f>_xll.BDP($A7,E$1,"Fill = NR")</f>
        <v>CCC+</v>
      </c>
    </row>
    <row r="8" spans="1:5" x14ac:dyDescent="0.25">
      <c r="A8" t="s">
        <v>1148</v>
      </c>
      <c r="B8" t="str">
        <f>_xll.BDP($A8,B$1)</f>
        <v>REPUBLIC OF AUSTRIA</v>
      </c>
      <c r="C8" t="str">
        <f>_xll.BDP($A8,C$1)</f>
        <v>AT</v>
      </c>
      <c r="D8" t="str">
        <f>_xll.BDP($A8,D$1,"Fill = NR")</f>
        <v>Aa1</v>
      </c>
      <c r="E8" t="str">
        <f>_xll.BDP($A8,E$1,"Fill = NR")</f>
        <v>AA+</v>
      </c>
    </row>
    <row r="9" spans="1:5" x14ac:dyDescent="0.25">
      <c r="A9" t="s">
        <v>1149</v>
      </c>
      <c r="B9" t="str">
        <f>_xll.BDP($A9,B$1)</f>
        <v>COMMONWEALTH OF AUSTRALIA</v>
      </c>
      <c r="C9" t="str">
        <f>_xll.BDP($A9,C$1)</f>
        <v>AU</v>
      </c>
      <c r="D9" t="str">
        <f>_xll.BDP($A9,D$1,"Fill = NR")</f>
        <v>Aaa</v>
      </c>
      <c r="E9" t="str">
        <f>_xll.BDP($A9,E$1,"Fill = NR")</f>
        <v>AAAu</v>
      </c>
    </row>
    <row r="10" spans="1:5" x14ac:dyDescent="0.25">
      <c r="A10" t="s">
        <v>1150</v>
      </c>
      <c r="B10" t="str">
        <f>_xll.BDP($A10,B$1)</f>
        <v>ARUBA</v>
      </c>
      <c r="C10" t="str">
        <f>_xll.BDP($A10,C$1)</f>
        <v>AW</v>
      </c>
      <c r="D10" t="str">
        <f>_xll.BDP($A10,D$1,"Fill = NR")</f>
        <v>NR</v>
      </c>
      <c r="E10" t="str">
        <f>_xll.BDP($A10,E$1,"Fill = NR")</f>
        <v>BBB+</v>
      </c>
    </row>
    <row r="11" spans="1:5" x14ac:dyDescent="0.25">
      <c r="A11" t="s">
        <v>1151</v>
      </c>
      <c r="B11" t="str">
        <f>_xll.BDP($A11,B$1)</f>
        <v>AZERBAIJAN REPUBLIC</v>
      </c>
      <c r="C11" t="str">
        <f>_xll.BDP($A11,C$1)</f>
        <v>AZ</v>
      </c>
      <c r="D11" t="str">
        <f>_xll.BDP($A11,D$1,"Fill = NR")</f>
        <v>Ba2</v>
      </c>
      <c r="E11" t="str">
        <f>_xll.BDP($A11,E$1,"Fill = NR")</f>
        <v>BB+</v>
      </c>
    </row>
    <row r="12" spans="1:5" x14ac:dyDescent="0.25">
      <c r="A12" t="s">
        <v>1152</v>
      </c>
      <c r="B12" t="str">
        <f>_xll.BDP($A12,B$1)</f>
        <v>REPUBLIC OF BOSNIA &amp; HERZEGO</v>
      </c>
      <c r="C12" t="str">
        <f>_xll.BDP($A12,C$1)</f>
        <v>BA</v>
      </c>
      <c r="D12" t="str">
        <f>_xll.BDP($A12,D$1,"Fill = NR")</f>
        <v>B3</v>
      </c>
      <c r="E12" t="str">
        <f>_xll.BDP($A12,E$1,"Fill = NR")</f>
        <v>B</v>
      </c>
    </row>
    <row r="13" spans="1:5" x14ac:dyDescent="0.25">
      <c r="A13" t="s">
        <v>1153</v>
      </c>
      <c r="B13" t="str">
        <f>_xll.BDP($A13,B$1)</f>
        <v>BARBADOS</v>
      </c>
      <c r="C13" t="str">
        <f>_xll.BDP($A13,C$1)</f>
        <v>BB</v>
      </c>
      <c r="D13" t="str">
        <f>_xll.BDP($A13,D$1,"Fill = NR")</f>
        <v>Caa1</v>
      </c>
      <c r="E13" t="str">
        <f>_xll.BDP($A13,E$1,"Fill = NR")</f>
        <v>B-</v>
      </c>
    </row>
    <row r="14" spans="1:5" x14ac:dyDescent="0.25">
      <c r="A14" t="s">
        <v>1154</v>
      </c>
      <c r="B14" t="str">
        <f>_xll.BDP($A14,B$1)</f>
        <v>PEOPLE'S REPUBLIC BANGLADESH</v>
      </c>
      <c r="C14" t="str">
        <f>_xll.BDP($A14,C$1)</f>
        <v>BD</v>
      </c>
      <c r="D14" t="str">
        <f>_xll.BDP($A14,D$1,"Fill = NR")</f>
        <v>Ba3</v>
      </c>
      <c r="E14" t="str">
        <f>_xll.BDP($A14,E$1,"Fill = NR")</f>
        <v>BB-</v>
      </c>
    </row>
    <row r="15" spans="1:5" x14ac:dyDescent="0.25">
      <c r="A15" t="s">
        <v>1155</v>
      </c>
      <c r="B15" t="str">
        <f>_xll.BDP($A15,B$1)</f>
        <v>KINGDOM OF BELGIUM</v>
      </c>
      <c r="C15" t="str">
        <f>_xll.BDP($A15,C$1)</f>
        <v>BE</v>
      </c>
      <c r="D15" t="str">
        <f>_xll.BDP($A15,D$1,"Fill = NR")</f>
        <v>Aa3</v>
      </c>
      <c r="E15" t="str">
        <f>_xll.BDP($A15,E$1,"Fill = NR")</f>
        <v>AAu</v>
      </c>
    </row>
    <row r="16" spans="1:5" x14ac:dyDescent="0.25">
      <c r="A16" t="s">
        <v>1156</v>
      </c>
      <c r="B16" t="str">
        <f>_xll.BDP($A16,B$1)</f>
        <v>BURKINA FASO</v>
      </c>
      <c r="C16" t="str">
        <f>_xll.BDP($A16,C$1)</f>
        <v>BF</v>
      </c>
      <c r="D16" t="str">
        <f>_xll.BDP($A16,D$1,"Fill = NR")</f>
        <v>NR</v>
      </c>
      <c r="E16" t="str">
        <f>_xll.BDP($A16,E$1,"Fill = NR")</f>
        <v>B</v>
      </c>
    </row>
    <row r="17" spans="1:5" x14ac:dyDescent="0.25">
      <c r="A17" t="s">
        <v>1157</v>
      </c>
      <c r="B17" t="str">
        <f>_xll.BDP($A17,B$1)</f>
        <v>REPUBLIC OF BULGARIA</v>
      </c>
      <c r="C17" t="str">
        <f>_xll.BDP($A17,C$1)</f>
        <v>BG</v>
      </c>
      <c r="D17" t="str">
        <f>_xll.BDP($A17,D$1,"Fill = NR")</f>
        <v>Baa1</v>
      </c>
      <c r="E17" t="str">
        <f>_xll.BDP($A17,E$1,"Fill = NR")</f>
        <v>BBB</v>
      </c>
    </row>
    <row r="18" spans="1:5" x14ac:dyDescent="0.25">
      <c r="A18" t="s">
        <v>1158</v>
      </c>
      <c r="B18" t="str">
        <f>_xll.BDP($A18,B$1)</f>
        <v>KINGDOM OF BAHRAIN</v>
      </c>
      <c r="C18" t="str">
        <f>_xll.BDP($A18,C$1)</f>
        <v>BH</v>
      </c>
      <c r="D18" t="str">
        <f>_xll.BDP($A18,D$1,"Fill = NR")</f>
        <v>B2</v>
      </c>
      <c r="E18" t="str">
        <f>_xll.BDP($A18,E$1,"Fill = NR")</f>
        <v>B+</v>
      </c>
    </row>
    <row r="19" spans="1:5" x14ac:dyDescent="0.25">
      <c r="A19" t="s">
        <v>1159</v>
      </c>
      <c r="B19" t="str">
        <f>_xll.BDP($A19,B$1)</f>
        <v>BENIN GOVERNMENT BOND</v>
      </c>
      <c r="C19" t="str">
        <f>_xll.BDP($A19,C$1)</f>
        <v>BJ</v>
      </c>
      <c r="D19" t="str">
        <f>_xll.BDP($A19,D$1,"Fill = NR")</f>
        <v>B2</v>
      </c>
      <c r="E19" t="str">
        <f>_xll.BDP($A19,E$1,"Fill = NR")</f>
        <v>B+</v>
      </c>
    </row>
    <row r="20" spans="1:5" x14ac:dyDescent="0.25">
      <c r="A20" t="s">
        <v>1160</v>
      </c>
      <c r="B20" t="str">
        <f>_xll.BDP($A20,B$1)</f>
        <v>BERMUDA</v>
      </c>
      <c r="C20" t="str">
        <f>_xll.BDP($A20,C$1)</f>
        <v>BM</v>
      </c>
      <c r="D20" t="str">
        <f>_xll.BDP($A20,D$1,"Fill = NR")</f>
        <v>A2</v>
      </c>
      <c r="E20" t="str">
        <f>_xll.BDP($A20,E$1,"Fill = NR")</f>
        <v>A+</v>
      </c>
    </row>
    <row r="21" spans="1:5" x14ac:dyDescent="0.25">
      <c r="A21" t="s">
        <v>1161</v>
      </c>
      <c r="B21" t="str">
        <f>_xll.BDP($A21,B$1)</f>
        <v>ISLAMIC SULTANATE OF BRUNEI</v>
      </c>
      <c r="C21" t="str">
        <f>_xll.BDP($A21,C$1)</f>
        <v>BN</v>
      </c>
      <c r="D21" t="str">
        <f>_xll.BDP($A21,D$1,"Fill = NR")</f>
        <v>NR</v>
      </c>
      <c r="E21" t="str">
        <f>_xll.BDP($A21,E$1,"Fill = NR")</f>
        <v>NR</v>
      </c>
    </row>
    <row r="22" spans="1:5" x14ac:dyDescent="0.25">
      <c r="A22" t="s">
        <v>1162</v>
      </c>
      <c r="B22" t="str">
        <f>_xll.BDP($A22,B$1)</f>
        <v>PLURINATIONAL STATE OF BOLIV</v>
      </c>
      <c r="C22" t="str">
        <f>_xll.BDP($A22,C$1)</f>
        <v>BO</v>
      </c>
      <c r="D22" t="str">
        <f>_xll.BDP($A22,D$1,"Fill = NR")</f>
        <v>B2</v>
      </c>
      <c r="E22" t="str">
        <f>_xll.BDP($A22,E$1,"Fill = NR")</f>
        <v>B+</v>
      </c>
    </row>
    <row r="23" spans="1:5" x14ac:dyDescent="0.25">
      <c r="A23" t="s">
        <v>1163</v>
      </c>
      <c r="B23" t="str">
        <f>_xll.BDP($A23,B$1)</f>
        <v>REPUBLIC OF BRAZIL</v>
      </c>
      <c r="C23" t="str">
        <f>_xll.BDP($A23,C$1)</f>
        <v>BR</v>
      </c>
      <c r="D23" t="str">
        <f>_xll.BDP($A23,D$1,"Fill = NR")</f>
        <v>Ba2</v>
      </c>
      <c r="E23" t="str">
        <f>_xll.BDP($A23,E$1,"Fill = NR")</f>
        <v>BB-</v>
      </c>
    </row>
    <row r="24" spans="1:5" x14ac:dyDescent="0.25">
      <c r="A24" t="s">
        <v>1164</v>
      </c>
      <c r="B24" t="str">
        <f>_xll.BDP($A24,B$1)</f>
        <v>COMMONWEALTH OF THE BAHAMAS</v>
      </c>
      <c r="C24" t="str">
        <f>_xll.BDP($A24,C$1)</f>
        <v>BS</v>
      </c>
      <c r="D24" t="str">
        <f>_xll.BDP($A24,D$1,"Fill = NR")</f>
        <v>Ba2</v>
      </c>
      <c r="E24" t="str">
        <f>_xll.BDP($A24,E$1,"Fill = NR")</f>
        <v>BB-</v>
      </c>
    </row>
    <row r="25" spans="1:5" x14ac:dyDescent="0.25">
      <c r="A25" t="s">
        <v>1165</v>
      </c>
      <c r="B25" t="str">
        <f>_xll.BDP($A25,B$1)</f>
        <v>REPUBLIC OF BOTSWANA</v>
      </c>
      <c r="C25" t="str">
        <f>_xll.BDP($A25,C$1)</f>
        <v>BW</v>
      </c>
      <c r="D25" t="str">
        <f>_xll.BDP($A25,D$1,"Fill = NR")</f>
        <v>A2</v>
      </c>
      <c r="E25" t="str">
        <f>_xll.BDP($A25,E$1,"Fill = NR")</f>
        <v>BBB+</v>
      </c>
    </row>
    <row r="26" spans="1:5" x14ac:dyDescent="0.25">
      <c r="A26" t="s">
        <v>1166</v>
      </c>
      <c r="B26" t="str">
        <f>_xll.BDP($A26,B$1)</f>
        <v>REPUBLIC OF BELARUS</v>
      </c>
      <c r="C26" t="str">
        <f>_xll.BDP($A26,C$1)</f>
        <v>BY</v>
      </c>
      <c r="D26" t="str">
        <f>_xll.BDP($A26,D$1,"Fill = NR")</f>
        <v>B3</v>
      </c>
      <c r="E26" t="str">
        <f>_xll.BDP($A26,E$1,"Fill = NR")</f>
        <v>B</v>
      </c>
    </row>
    <row r="27" spans="1:5" x14ac:dyDescent="0.25">
      <c r="A27" t="s">
        <v>1167</v>
      </c>
      <c r="B27" t="str">
        <f>_xll.BDP($A27,B$1)</f>
        <v>BELIZE</v>
      </c>
      <c r="C27" t="str">
        <f>_xll.BDP($A27,C$1)</f>
        <v>BZ</v>
      </c>
      <c r="D27" t="str">
        <f>_xll.BDP($A27,D$1,"Fill = NR")</f>
        <v>Caa3</v>
      </c>
      <c r="E27" t="str">
        <f>_xll.BDP($A27,E$1,"Fill = NR")</f>
        <v>CCC+</v>
      </c>
    </row>
    <row r="28" spans="1:5" x14ac:dyDescent="0.25">
      <c r="A28" t="s">
        <v>1168</v>
      </c>
      <c r="B28" t="str">
        <f>_xll.BDP($A28,B$1)</f>
        <v>GOVERNMENT OF CANADA</v>
      </c>
      <c r="C28" t="str">
        <f>_xll.BDP($A28,C$1)</f>
        <v>CA</v>
      </c>
      <c r="D28" t="str">
        <f>_xll.BDP($A28,D$1,"Fill = NR")</f>
        <v>Aaa</v>
      </c>
      <c r="E28" t="str">
        <f>_xll.BDP($A28,E$1,"Fill = NR")</f>
        <v>AAA</v>
      </c>
    </row>
    <row r="29" spans="1:5" x14ac:dyDescent="0.25">
      <c r="A29" t="s">
        <v>1169</v>
      </c>
      <c r="B29" t="str">
        <f>_xll.BDP($A29,B$1)</f>
        <v>DEMOCRATIC REPUBLIC OF CONGO</v>
      </c>
      <c r="C29" t="str">
        <f>_xll.BDP($A29,C$1)</f>
        <v>CD</v>
      </c>
      <c r="D29" t="str">
        <f>_xll.BDP($A29,D$1,"Fill = NR")</f>
        <v>Caa1</v>
      </c>
      <c r="E29" t="str">
        <f>_xll.BDP($A29,E$1,"Fill = NR")</f>
        <v>CCC+</v>
      </c>
    </row>
    <row r="30" spans="1:5" x14ac:dyDescent="0.25">
      <c r="A30" t="s">
        <v>1170</v>
      </c>
      <c r="B30" t="str">
        <f>_xll.BDP($A30,B$1)</f>
        <v>REPUBLIC OF THE CONGO</v>
      </c>
      <c r="C30" t="str">
        <f>_xll.BDP($A30,C$1)</f>
        <v>CG</v>
      </c>
      <c r="D30" t="str">
        <f>_xll.BDP($A30,D$1,"Fill = NR")</f>
        <v>Caa2</v>
      </c>
      <c r="E30" t="str">
        <f>_xll.BDP($A30,E$1,"Fill = NR")</f>
        <v>CCC+</v>
      </c>
    </row>
    <row r="31" spans="1:5" x14ac:dyDescent="0.25">
      <c r="A31" t="s">
        <v>1171</v>
      </c>
      <c r="B31" t="str">
        <f>_xll.BDP($A31,B$1)</f>
        <v>SWISS CONFEDERATION</v>
      </c>
      <c r="C31" t="str">
        <f>_xll.BDP($A31,C$1)</f>
        <v>CH</v>
      </c>
      <c r="D31" t="str">
        <f>_xll.BDP($A31,D$1,"Fill = NR")</f>
        <v>Aaa</v>
      </c>
      <c r="E31" t="str">
        <f>_xll.BDP($A31,E$1,"Fill = NR")</f>
        <v>AAAu</v>
      </c>
    </row>
    <row r="32" spans="1:5" x14ac:dyDescent="0.25">
      <c r="A32" t="s">
        <v>1172</v>
      </c>
      <c r="B32" t="str">
        <f>_xll.BDP($A32,B$1)</f>
        <v>COTE D'IVOIRE</v>
      </c>
      <c r="C32" t="str">
        <f>_xll.BDP($A32,C$1)</f>
        <v>CI</v>
      </c>
      <c r="D32" t="str">
        <f>_xll.BDP($A32,D$1,"Fill = NR")</f>
        <v>Ba3</v>
      </c>
      <c r="E32" t="str">
        <f>_xll.BDP($A32,E$1,"Fill = NR")</f>
        <v>NR</v>
      </c>
    </row>
    <row r="33" spans="1:5" x14ac:dyDescent="0.25">
      <c r="A33" t="s">
        <v>1173</v>
      </c>
      <c r="B33" t="str">
        <f>_xll.BDP($A33,B$1)</f>
        <v>COOK ISLANDS</v>
      </c>
      <c r="C33" t="str">
        <f>_xll.BDP($A33,C$1)</f>
        <v>CK</v>
      </c>
      <c r="D33" t="str">
        <f>_xll.BDP($A33,D$1,"Fill = NR")</f>
        <v>NR</v>
      </c>
      <c r="E33" t="str">
        <f>_xll.BDP($A33,E$1,"Fill = NR")</f>
        <v>B+</v>
      </c>
    </row>
    <row r="34" spans="1:5" x14ac:dyDescent="0.25">
      <c r="A34" t="s">
        <v>1174</v>
      </c>
      <c r="B34" t="str">
        <f>_xll.BDP($A34,B$1)</f>
        <v>REPUBLIC OF CHILE</v>
      </c>
      <c r="C34" t="str">
        <f>_xll.BDP($A34,C$1)</f>
        <v>CL</v>
      </c>
      <c r="D34" t="str">
        <f>_xll.BDP($A34,D$1,"Fill = NR")</f>
        <v>A1</v>
      </c>
      <c r="E34" t="str">
        <f>_xll.BDP($A34,E$1,"Fill = NR")</f>
        <v>AA-</v>
      </c>
    </row>
    <row r="35" spans="1:5" x14ac:dyDescent="0.25">
      <c r="A35" t="s">
        <v>1175</v>
      </c>
      <c r="B35" t="str">
        <f>_xll.BDP($A35,B$1)</f>
        <v>REPUBLIC OF CAMEROON</v>
      </c>
      <c r="C35" t="str">
        <f>_xll.BDP($A35,C$1)</f>
        <v>CM</v>
      </c>
      <c r="D35" t="str">
        <f>_xll.BDP($A35,D$1,"Fill = NR")</f>
        <v>B2</v>
      </c>
      <c r="E35" t="str">
        <f>_xll.BDP($A35,E$1,"Fill = NR")</f>
        <v>B-</v>
      </c>
    </row>
    <row r="36" spans="1:5" x14ac:dyDescent="0.25">
      <c r="A36" t="s">
        <v>1176</v>
      </c>
      <c r="B36" t="str">
        <f>_xll.BDP($A36,B$1)</f>
        <v>PEOPLE'S REPUBLIC OF CHINA</v>
      </c>
      <c r="C36" t="str">
        <f>_xll.BDP($A36,C$1)</f>
        <v>CN</v>
      </c>
      <c r="D36" t="str">
        <f>_xll.BDP($A36,D$1,"Fill = NR")</f>
        <v>A1</v>
      </c>
      <c r="E36" t="str">
        <f>_xll.BDP($A36,E$1,"Fill = NR")</f>
        <v>A+</v>
      </c>
    </row>
    <row r="37" spans="1:5" x14ac:dyDescent="0.25">
      <c r="A37" t="s">
        <v>1177</v>
      </c>
      <c r="B37" t="str">
        <f>_xll.BDP($A37,B$1)</f>
        <v>REPUBLIC OF COLOMBIA</v>
      </c>
      <c r="C37" t="str">
        <f>_xll.BDP($A37,C$1)</f>
        <v>CO</v>
      </c>
      <c r="D37" t="str">
        <f>_xll.BDP($A37,D$1,"Fill = NR")</f>
        <v>Baa2</v>
      </c>
      <c r="E37" t="str">
        <f>_xll.BDP($A37,E$1,"Fill = NR")</f>
        <v>BBB</v>
      </c>
    </row>
    <row r="38" spans="1:5" x14ac:dyDescent="0.25">
      <c r="A38" t="s">
        <v>1178</v>
      </c>
      <c r="B38" t="str">
        <f>_xll.BDP($A38,B$1)</f>
        <v>REPUBLIC OF COSTA RICA</v>
      </c>
      <c r="C38" t="str">
        <f>_xll.BDP($A38,C$1)</f>
        <v>CR</v>
      </c>
      <c r="D38" t="str">
        <f>_xll.BDP($A38,D$1,"Fill = NR")</f>
        <v>B2</v>
      </c>
      <c r="E38" t="str">
        <f>_xll.BDP($A38,E$1,"Fill = NR")</f>
        <v>B</v>
      </c>
    </row>
    <row r="39" spans="1:5" x14ac:dyDescent="0.25">
      <c r="A39" t="s">
        <v>1179</v>
      </c>
      <c r="B39" t="str">
        <f>_xll.BDP($A39,B$1)</f>
        <v>REPUBLIC OF CUBA</v>
      </c>
      <c r="C39" t="str">
        <f>_xll.BDP($A39,C$1)</f>
        <v>CU</v>
      </c>
      <c r="D39" t="str">
        <f>_xll.BDP($A39,D$1,"Fill = NR")</f>
        <v>Caa2</v>
      </c>
      <c r="E39" t="str">
        <f>_xll.BDP($A39,E$1,"Fill = NR")</f>
        <v>NR</v>
      </c>
    </row>
    <row r="40" spans="1:5" x14ac:dyDescent="0.25">
      <c r="A40" t="s">
        <v>1180</v>
      </c>
      <c r="B40" t="str">
        <f>_xll.BDP($A40,B$1)</f>
        <v>REPUBLIC OF CAPE VERDE</v>
      </c>
      <c r="C40" t="str">
        <f>_xll.BDP($A40,C$1)</f>
        <v>CV</v>
      </c>
      <c r="D40" t="str">
        <f>_xll.BDP($A40,D$1,"Fill = NR")</f>
        <v>NR</v>
      </c>
      <c r="E40" t="str">
        <f>_xll.BDP($A40,E$1,"Fill = NR")</f>
        <v>B-</v>
      </c>
    </row>
    <row r="41" spans="1:5" x14ac:dyDescent="0.25">
      <c r="A41" t="s">
        <v>1181</v>
      </c>
      <c r="B41" t="str">
        <f>_xll.BDP($A41,B$1)</f>
        <v>CURACAO</v>
      </c>
      <c r="C41" t="str">
        <f>_xll.BDP($A41,C$1)</f>
        <v>CW</v>
      </c>
      <c r="D41" t="str">
        <f>_xll.BDP($A41,D$1,"Fill = NR")</f>
        <v>NR</v>
      </c>
      <c r="E41" t="str">
        <f>_xll.BDP($A41,E$1,"Fill = NR")</f>
        <v>BBB-</v>
      </c>
    </row>
    <row r="42" spans="1:5" x14ac:dyDescent="0.25">
      <c r="A42" t="s">
        <v>1182</v>
      </c>
      <c r="B42" t="str">
        <f>_xll.BDP($A42,B$1)</f>
        <v>REPUBLIC OF CYPRUS</v>
      </c>
      <c r="C42" t="str">
        <f>_xll.BDP($A42,C$1)</f>
        <v>CY</v>
      </c>
      <c r="D42" t="str">
        <f>_xll.BDP($A42,D$1,"Fill = NR")</f>
        <v>Ba2</v>
      </c>
      <c r="E42" t="str">
        <f>_xll.BDP($A42,E$1,"Fill = NR")</f>
        <v>BBB-</v>
      </c>
    </row>
    <row r="43" spans="1:5" x14ac:dyDescent="0.25">
      <c r="A43" t="s">
        <v>1183</v>
      </c>
      <c r="B43" t="str">
        <f>_xll.BDP($A43,B$1)</f>
        <v>CZECH REPUBLIC</v>
      </c>
      <c r="C43" t="str">
        <f>_xll.BDP($A43,C$1)</f>
        <v>CZ</v>
      </c>
      <c r="D43" t="str">
        <f>_xll.BDP($A43,D$1,"Fill = NR")</f>
        <v>Aa3</v>
      </c>
      <c r="E43" t="str">
        <f>_xll.BDP($A43,E$1,"Fill = NR")</f>
        <v>AA</v>
      </c>
    </row>
    <row r="44" spans="1:5" x14ac:dyDescent="0.25">
      <c r="A44" t="s">
        <v>1184</v>
      </c>
      <c r="B44" t="str">
        <f>_xll.BDP($A44,B$1)</f>
        <v>FEDERAL REPUBLIC OF GERMANY</v>
      </c>
      <c r="C44" t="str">
        <f>_xll.BDP($A44,C$1)</f>
        <v>DE</v>
      </c>
      <c r="D44" t="str">
        <f>_xll.BDP($A44,D$1,"Fill = NR")</f>
        <v>Aaau</v>
      </c>
      <c r="E44" t="str">
        <f>_xll.BDP($A44,E$1,"Fill = NR")</f>
        <v>AAAu</v>
      </c>
    </row>
    <row r="45" spans="1:5" x14ac:dyDescent="0.25">
      <c r="A45" t="s">
        <v>1185</v>
      </c>
      <c r="B45" t="str">
        <f>_xll.BDP($A45,B$1)</f>
        <v>KINGDOM OF DENMARK</v>
      </c>
      <c r="C45" t="str">
        <f>_xll.BDP($A45,C$1)</f>
        <v>DK</v>
      </c>
      <c r="D45" t="str">
        <f>_xll.BDP($A45,D$1,"Fill = NR")</f>
        <v>Aaa</v>
      </c>
      <c r="E45" t="str">
        <f>_xll.BDP($A45,E$1,"Fill = NR")</f>
        <v>AAAu</v>
      </c>
    </row>
    <row r="46" spans="1:5" x14ac:dyDescent="0.25">
      <c r="A46" t="s">
        <v>1186</v>
      </c>
      <c r="B46" t="str">
        <f>_xll.BDP($A46,B$1)</f>
        <v>DOMINICAN REPUBLIC</v>
      </c>
      <c r="C46" t="str">
        <f>_xll.BDP($A46,C$1)</f>
        <v>DO</v>
      </c>
      <c r="D46" t="str">
        <f>_xll.BDP($A46,D$1,"Fill = NR")</f>
        <v>Ba3</v>
      </c>
      <c r="E46" t="str">
        <f>_xll.BDP($A46,E$1,"Fill = NR")</f>
        <v>BB-</v>
      </c>
    </row>
    <row r="47" spans="1:5" x14ac:dyDescent="0.25">
      <c r="A47" t="s">
        <v>1187</v>
      </c>
      <c r="B47" t="str">
        <f>_xll.BDP($A47,B$1)</f>
        <v>ECUADOR</v>
      </c>
      <c r="C47" t="str">
        <f>_xll.BDP($A47,C$1)</f>
        <v>EC</v>
      </c>
      <c r="D47" t="str">
        <f>_xll.BDP($A47,D$1,"Fill = NR")</f>
        <v>Caa3</v>
      </c>
      <c r="E47" t="str">
        <f>_xll.BDP($A47,E$1,"Fill = NR")</f>
        <v>B-</v>
      </c>
    </row>
    <row r="48" spans="1:5" x14ac:dyDescent="0.25">
      <c r="A48" t="s">
        <v>1188</v>
      </c>
      <c r="B48" t="str">
        <f>_xll.BDP($A48,B$1)</f>
        <v>REPUBLIC OF ESTONIA</v>
      </c>
      <c r="C48" t="str">
        <f>_xll.BDP($A48,C$1)</f>
        <v>EE</v>
      </c>
      <c r="D48" t="str">
        <f>_xll.BDP($A48,D$1,"Fill = NR")</f>
        <v>A1</v>
      </c>
      <c r="E48" t="str">
        <f>_xll.BDP($A48,E$1,"Fill = NR")</f>
        <v>AA-</v>
      </c>
    </row>
    <row r="49" spans="1:5" x14ac:dyDescent="0.25">
      <c r="A49" t="s">
        <v>1189</v>
      </c>
      <c r="B49" t="str">
        <f>_xll.BDP($A49,B$1)</f>
        <v>ARAB REPUBLIC OF EGYPT</v>
      </c>
      <c r="C49" t="str">
        <f>_xll.BDP($A49,C$1)</f>
        <v>EG</v>
      </c>
      <c r="D49" t="str">
        <f>_xll.BDP($A49,D$1,"Fill = NR")</f>
        <v>B2</v>
      </c>
      <c r="E49" t="str">
        <f>_xll.BDP($A49,E$1,"Fill = NR")</f>
        <v>B</v>
      </c>
    </row>
    <row r="50" spans="1:5" x14ac:dyDescent="0.25">
      <c r="A50" t="s">
        <v>1190</v>
      </c>
      <c r="B50" t="str">
        <f>_xll.BDP($A50,B$1)</f>
        <v>KINGDOM OF SPAIN</v>
      </c>
      <c r="C50" t="str">
        <f>_xll.BDP($A50,C$1)</f>
        <v>ES</v>
      </c>
      <c r="D50" t="str">
        <f>_xll.BDP($A50,D$1,"Fill = NR")</f>
        <v>Baa1</v>
      </c>
      <c r="E50" t="str">
        <f>_xll.BDP($A50,E$1,"Fill = NR")</f>
        <v>Au</v>
      </c>
    </row>
    <row r="51" spans="1:5" x14ac:dyDescent="0.25">
      <c r="A51" t="s">
        <v>1191</v>
      </c>
      <c r="B51" t="str">
        <f>_xll.BDP($A51,B$1)</f>
        <v>FEDERAL DEMOCRATIC REPUBLIC</v>
      </c>
      <c r="C51" t="str">
        <f>_xll.BDP($A51,C$1)</f>
        <v>ET</v>
      </c>
      <c r="D51" t="str">
        <f>_xll.BDP($A51,D$1,"Fill = NR")</f>
        <v>B2</v>
      </c>
      <c r="E51" t="str">
        <f>_xll.BDP($A51,E$1,"Fill = NR")</f>
        <v>B- *-</v>
      </c>
    </row>
    <row r="52" spans="1:5" x14ac:dyDescent="0.25">
      <c r="A52" t="s">
        <v>1192</v>
      </c>
      <c r="B52" t="str">
        <f>_xll.BDP($A52,B$1)</f>
        <v>REPUBLIC OF FINLAND</v>
      </c>
      <c r="C52" t="str">
        <f>_xll.BDP($A52,C$1)</f>
        <v>FI</v>
      </c>
      <c r="D52" t="str">
        <f>_xll.BDP($A52,D$1,"Fill = NR")</f>
        <v>Aa1</v>
      </c>
      <c r="E52" t="str">
        <f>_xll.BDP($A52,E$1,"Fill = NR")</f>
        <v>AA+</v>
      </c>
    </row>
    <row r="53" spans="1:5" x14ac:dyDescent="0.25">
      <c r="A53" t="s">
        <v>1193</v>
      </c>
      <c r="B53" t="str">
        <f>_xll.BDP($A53,B$1)</f>
        <v>REPUBLIC OF FIJI</v>
      </c>
      <c r="C53" t="str">
        <f>_xll.BDP($A53,C$1)</f>
        <v>FJ</v>
      </c>
      <c r="D53" t="str">
        <f>_xll.BDP($A53,D$1,"Fill = NR")</f>
        <v>Ba3</v>
      </c>
      <c r="E53" t="str">
        <f>_xll.BDP($A53,E$1,"Fill = NR")</f>
        <v>BB-</v>
      </c>
    </row>
    <row r="54" spans="1:5" x14ac:dyDescent="0.25">
      <c r="A54" t="s">
        <v>1194</v>
      </c>
      <c r="B54" t="str">
        <f>_xll.BDP($A54,B$1)</f>
        <v>GOVERNMENT OF FAROE ISLANDS</v>
      </c>
      <c r="C54" t="str">
        <f>_xll.BDP($A54,C$1)</f>
        <v>FO</v>
      </c>
      <c r="D54" t="str">
        <f>_xll.BDP($A54,D$1,"Fill = NR")</f>
        <v>Aa2</v>
      </c>
      <c r="E54" t="str">
        <f>_xll.BDP($A54,E$1,"Fill = NR")</f>
        <v>NR</v>
      </c>
    </row>
    <row r="55" spans="1:5" x14ac:dyDescent="0.25">
      <c r="A55" t="s">
        <v>1195</v>
      </c>
      <c r="B55" t="str">
        <f>_xll.BDP($A55,B$1)</f>
        <v>FRENCH REPUBLIC</v>
      </c>
      <c r="C55" t="str">
        <f>_xll.BDP($A55,C$1)</f>
        <v>FR</v>
      </c>
      <c r="D55" t="str">
        <f>_xll.BDP($A55,D$1,"Fill = NR")</f>
        <v>Aa2</v>
      </c>
      <c r="E55" t="str">
        <f>_xll.BDP($A55,E$1,"Fill = NR")</f>
        <v>AAu</v>
      </c>
    </row>
    <row r="56" spans="1:5" x14ac:dyDescent="0.25">
      <c r="A56" t="s">
        <v>1196</v>
      </c>
      <c r="B56" t="str">
        <f>_xll.BDP($A56,B$1)</f>
        <v>GABONESE REPUBLIC</v>
      </c>
      <c r="C56" t="str">
        <f>_xll.BDP($A56,C$1)</f>
        <v>GA</v>
      </c>
      <c r="D56" t="str">
        <f>_xll.BDP($A56,D$1,"Fill = NR")</f>
        <v>Caa1</v>
      </c>
      <c r="E56" t="str">
        <f>_xll.BDP($A56,E$1,"Fill = NR")</f>
        <v>NR</v>
      </c>
    </row>
    <row r="57" spans="1:5" x14ac:dyDescent="0.25">
      <c r="A57" t="s">
        <v>1197</v>
      </c>
      <c r="B57" t="str">
        <f>_xll.BDP($A57,B$1)</f>
        <v>UNITED KINGDOM</v>
      </c>
      <c r="C57" t="str">
        <f>_xll.BDP($A57,C$1)</f>
        <v>GB</v>
      </c>
      <c r="D57" t="str">
        <f>_xll.BDP($A57,D$1,"Fill = NR")</f>
        <v>Aa3</v>
      </c>
      <c r="E57" t="str">
        <f>_xll.BDP($A57,E$1,"Fill = NR")</f>
        <v>AAu</v>
      </c>
    </row>
    <row r="58" spans="1:5" x14ac:dyDescent="0.25">
      <c r="A58" t="s">
        <v>1198</v>
      </c>
      <c r="B58" t="str">
        <f>_xll.BDP($A58,B$1)</f>
        <v>GRENADA</v>
      </c>
      <c r="C58" t="str">
        <f>_xll.BDP($A58,C$1)</f>
        <v>GD</v>
      </c>
      <c r="D58" t="str">
        <f>_xll.BDP($A58,D$1,"Fill = NR")</f>
        <v>NR</v>
      </c>
      <c r="E58" t="str">
        <f>_xll.BDP($A58,E$1,"Fill = NR")</f>
        <v>NR</v>
      </c>
    </row>
    <row r="59" spans="1:5" x14ac:dyDescent="0.25">
      <c r="A59" t="s">
        <v>1199</v>
      </c>
      <c r="B59" t="str">
        <f>_xll.BDP($A59,B$1)</f>
        <v>REPUBLIC OF GEORGIA</v>
      </c>
      <c r="C59" t="str">
        <f>_xll.BDP($A59,C$1)</f>
        <v>GE</v>
      </c>
      <c r="D59" t="str">
        <f>_xll.BDP($A59,D$1,"Fill = NR")</f>
        <v>Ba2</v>
      </c>
      <c r="E59" t="str">
        <f>_xll.BDP($A59,E$1,"Fill = NR")</f>
        <v>BB</v>
      </c>
    </row>
    <row r="60" spans="1:5" x14ac:dyDescent="0.25">
      <c r="A60" t="s">
        <v>1200</v>
      </c>
      <c r="B60" t="str">
        <f>_xll.BDP($A60,B$1)</f>
        <v>STATES OF GUERNSEY</v>
      </c>
      <c r="C60" t="str">
        <f>_xll.BDP($A60,C$1)</f>
        <v>GG</v>
      </c>
      <c r="D60" t="str">
        <f>_xll.BDP($A60,D$1,"Fill = NR")</f>
        <v>NR</v>
      </c>
      <c r="E60" t="str">
        <f>_xll.BDP($A60,E$1,"Fill = NR")</f>
        <v>AA-</v>
      </c>
    </row>
    <row r="61" spans="1:5" x14ac:dyDescent="0.25">
      <c r="A61" t="s">
        <v>1201</v>
      </c>
      <c r="B61" t="str">
        <f>_xll.BDP($A61,B$1)</f>
        <v>REPUBLIC OF GHANA</v>
      </c>
      <c r="C61" t="str">
        <f>_xll.BDP($A61,C$1)</f>
        <v>GH</v>
      </c>
      <c r="D61" t="str">
        <f>_xll.BDP($A61,D$1,"Fill = NR")</f>
        <v>B3</v>
      </c>
      <c r="E61" t="str">
        <f>_xll.BDP($A61,E$1,"Fill = NR")</f>
        <v>B-</v>
      </c>
    </row>
    <row r="62" spans="1:5" x14ac:dyDescent="0.25">
      <c r="A62" t="s">
        <v>1202</v>
      </c>
      <c r="B62" t="str">
        <f>_xll.BDP($A62,B$1)</f>
        <v>GIBRALTAR</v>
      </c>
      <c r="C62" t="str">
        <f>_xll.BDP($A62,C$1)</f>
        <v>GI</v>
      </c>
      <c r="D62" t="str">
        <f>_xll.BDP($A62,D$1,"Fill = NR")</f>
        <v>NR</v>
      </c>
      <c r="E62" t="str">
        <f>_xll.BDP($A62,E$1,"Fill = NR")</f>
        <v>NR</v>
      </c>
    </row>
    <row r="63" spans="1:5" x14ac:dyDescent="0.25">
      <c r="A63" t="s">
        <v>1203</v>
      </c>
      <c r="B63" t="str">
        <f>_xll.BDP($A63,B$1)</f>
        <v>HELLENIC REPUBLIC (GREECE)</v>
      </c>
      <c r="C63" t="str">
        <f>_xll.BDP($A63,C$1)</f>
        <v>GR</v>
      </c>
      <c r="D63" t="str">
        <f>_xll.BDP($A63,D$1,"Fill = NR")</f>
        <v>Ba3</v>
      </c>
      <c r="E63" t="str">
        <f>_xll.BDP($A63,E$1,"Fill = NR")</f>
        <v>BB-</v>
      </c>
    </row>
    <row r="64" spans="1:5" x14ac:dyDescent="0.25">
      <c r="A64" t="s">
        <v>1204</v>
      </c>
      <c r="B64" t="str">
        <f>_xll.BDP($A64,B$1)</f>
        <v>REPUBLIC OF GUATEMALA</v>
      </c>
      <c r="C64" t="str">
        <f>_xll.BDP($A64,C$1)</f>
        <v>GT</v>
      </c>
      <c r="D64" t="str">
        <f>_xll.BDP($A64,D$1,"Fill = NR")</f>
        <v>Ba1</v>
      </c>
      <c r="E64" t="str">
        <f>_xll.BDP($A64,E$1,"Fill = NR")</f>
        <v>BB</v>
      </c>
    </row>
    <row r="65" spans="1:5" x14ac:dyDescent="0.25">
      <c r="A65" t="s">
        <v>1205</v>
      </c>
      <c r="B65" t="str">
        <f>_xll.BDP($A65,B$1)</f>
        <v>HONG KONG SPECIAL ADMINISTRA</v>
      </c>
      <c r="C65" t="str">
        <f>_xll.BDP($A65,C$1)</f>
        <v>HK</v>
      </c>
      <c r="D65" t="str">
        <f>_xll.BDP($A65,D$1,"Fill = NR")</f>
        <v>Aa3</v>
      </c>
      <c r="E65" t="str">
        <f>_xll.BDP($A65,E$1,"Fill = NR")</f>
        <v>AA+</v>
      </c>
    </row>
    <row r="66" spans="1:5" x14ac:dyDescent="0.25">
      <c r="A66" t="s">
        <v>1206</v>
      </c>
      <c r="B66" t="str">
        <f>_xll.BDP($A66,B$1)</f>
        <v>REPUBLIC OF HONDURAS</v>
      </c>
      <c r="C66" t="str">
        <f>_xll.BDP($A66,C$1)</f>
        <v>HN</v>
      </c>
      <c r="D66" t="str">
        <f>_xll.BDP($A66,D$1,"Fill = NR")</f>
        <v>B1</v>
      </c>
      <c r="E66" t="str">
        <f>_xll.BDP($A66,E$1,"Fill = NR")</f>
        <v>BB-</v>
      </c>
    </row>
    <row r="67" spans="1:5" x14ac:dyDescent="0.25">
      <c r="A67" t="s">
        <v>1207</v>
      </c>
      <c r="B67" t="str">
        <f>_xll.BDP($A67,B$1)</f>
        <v>REPUBLIC OF CROATIA</v>
      </c>
      <c r="C67" t="str">
        <f>_xll.BDP($A67,C$1)</f>
        <v>HR</v>
      </c>
      <c r="D67" t="str">
        <f>_xll.BDP($A67,D$1,"Fill = NR")</f>
        <v>Ba1</v>
      </c>
      <c r="E67" t="str">
        <f>_xll.BDP($A67,E$1,"Fill = NR")</f>
        <v>BBB-</v>
      </c>
    </row>
    <row r="68" spans="1:5" x14ac:dyDescent="0.25">
      <c r="A68" t="s">
        <v>1208</v>
      </c>
      <c r="B68" t="str">
        <f>_xll.BDP($A68,B$1)</f>
        <v>HUNGARY</v>
      </c>
      <c r="C68" t="str">
        <f>_xll.BDP($A68,C$1)</f>
        <v>HU</v>
      </c>
      <c r="D68" t="str">
        <f>_xll.BDP($A68,D$1,"Fill = NR")</f>
        <v>Baa3</v>
      </c>
      <c r="E68" t="str">
        <f>_xll.BDP($A68,E$1,"Fill = NR")</f>
        <v>BBB</v>
      </c>
    </row>
    <row r="69" spans="1:5" x14ac:dyDescent="0.25">
      <c r="A69" t="s">
        <v>1209</v>
      </c>
      <c r="B69" t="str">
        <f>_xll.BDP($A69,B$1)</f>
        <v>REPUBLIC OF INDONESIA</v>
      </c>
      <c r="C69" t="str">
        <f>_xll.BDP($A69,C$1)</f>
        <v>ID</v>
      </c>
      <c r="D69" t="str">
        <f>_xll.BDP($A69,D$1,"Fill = NR")</f>
        <v>Baa2</v>
      </c>
      <c r="E69" t="str">
        <f>_xll.BDP($A69,E$1,"Fill = NR")</f>
        <v>BBB</v>
      </c>
    </row>
    <row r="70" spans="1:5" x14ac:dyDescent="0.25">
      <c r="A70" t="s">
        <v>1210</v>
      </c>
      <c r="B70" t="str">
        <f>_xll.BDP($A70,B$1)</f>
        <v>REPUBLIC OF IRELAND</v>
      </c>
      <c r="C70" t="str">
        <f>_xll.BDP($A70,C$1)</f>
        <v>IE</v>
      </c>
      <c r="D70" t="str">
        <f>_xll.BDP($A70,D$1,"Fill = NR")</f>
        <v>A2</v>
      </c>
      <c r="E70" t="str">
        <f>_xll.BDP($A70,E$1,"Fill = NR")</f>
        <v>AA-</v>
      </c>
    </row>
    <row r="71" spans="1:5" x14ac:dyDescent="0.25">
      <c r="A71" t="s">
        <v>1211</v>
      </c>
      <c r="B71" t="str">
        <f>_xll.BDP($A71,B$1)</f>
        <v>STATE OF ISRAEL</v>
      </c>
      <c r="C71" t="str">
        <f>_xll.BDP($A71,C$1)</f>
        <v>IL</v>
      </c>
      <c r="D71" t="str">
        <f>_xll.BDP($A71,D$1,"Fill = NR")</f>
        <v>A1</v>
      </c>
      <c r="E71" t="str">
        <f>_xll.BDP($A71,E$1,"Fill = NR")</f>
        <v>AA-</v>
      </c>
    </row>
    <row r="72" spans="1:5" x14ac:dyDescent="0.25">
      <c r="A72" t="s">
        <v>1212</v>
      </c>
      <c r="B72" t="str">
        <f>_xll.BDP($A72,B$1)</f>
        <v>ISLE OF MAN</v>
      </c>
      <c r="C72" t="str">
        <f>_xll.BDP($A72,C$1)</f>
        <v>IM</v>
      </c>
      <c r="D72" t="str">
        <f>_xll.BDP($A72,D$1,"Fill = NR")</f>
        <v>Aa3</v>
      </c>
      <c r="E72" t="str">
        <f>_xll.BDP($A72,E$1,"Fill = NR")</f>
        <v>NR</v>
      </c>
    </row>
    <row r="73" spans="1:5" x14ac:dyDescent="0.25">
      <c r="A73" t="s">
        <v>1213</v>
      </c>
      <c r="B73" t="str">
        <f>_xll.BDP($A73,B$1)</f>
        <v>REPUBLIC OF INDIA</v>
      </c>
      <c r="C73" t="str">
        <f>_xll.BDP($A73,C$1)</f>
        <v>IN</v>
      </c>
      <c r="D73" t="str">
        <f>_xll.BDP($A73,D$1,"Fill = NR")</f>
        <v>Baa3</v>
      </c>
      <c r="E73" t="str">
        <f>_xll.BDP($A73,E$1,"Fill = NR")</f>
        <v>BBB-u</v>
      </c>
    </row>
    <row r="74" spans="1:5" x14ac:dyDescent="0.25">
      <c r="A74" t="s">
        <v>1214</v>
      </c>
      <c r="B74" t="str">
        <f>_xll.BDP($A74,B$1)</f>
        <v>REPUBLIC OF IRAQ</v>
      </c>
      <c r="C74" t="str">
        <f>_xll.BDP($A74,C$1)</f>
        <v>IQ</v>
      </c>
      <c r="D74" t="str">
        <f>_xll.BDP($A74,D$1,"Fill = NR")</f>
        <v>Caa1</v>
      </c>
      <c r="E74" t="str">
        <f>_xll.BDP($A74,E$1,"Fill = NR")</f>
        <v>B-</v>
      </c>
    </row>
    <row r="75" spans="1:5" x14ac:dyDescent="0.25">
      <c r="A75" t="s">
        <v>1215</v>
      </c>
      <c r="B75" t="str">
        <f>_xll.BDP($A75,B$1)</f>
        <v>ISLAMIC REPUBLIC OF IRAN</v>
      </c>
      <c r="C75" t="str">
        <f>_xll.BDP($A75,C$1)</f>
        <v>IR</v>
      </c>
      <c r="D75" t="str">
        <f>_xll.BDP($A75,D$1,"Fill = NR")</f>
        <v>NR</v>
      </c>
      <c r="E75" t="str">
        <f>_xll.BDP($A75,E$1,"Fill = NR")</f>
        <v>NR</v>
      </c>
    </row>
    <row r="76" spans="1:5" x14ac:dyDescent="0.25">
      <c r="A76" t="s">
        <v>1216</v>
      </c>
      <c r="B76" t="str">
        <f>_xll.BDP($A76,B$1)</f>
        <v>REPUBLIC OF ICELAND</v>
      </c>
      <c r="C76" t="str">
        <f>_xll.BDP($A76,C$1)</f>
        <v>IS</v>
      </c>
      <c r="D76" t="str">
        <f>_xll.BDP($A76,D$1,"Fill = NR")</f>
        <v>A2</v>
      </c>
      <c r="E76" t="str">
        <f>_xll.BDP($A76,E$1,"Fill = NR")</f>
        <v>A</v>
      </c>
    </row>
    <row r="77" spans="1:5" x14ac:dyDescent="0.25">
      <c r="A77" t="s">
        <v>1217</v>
      </c>
      <c r="B77" t="str">
        <f>_xll.BDP($A77,B$1)</f>
        <v>REPUBLIC OF ITALY</v>
      </c>
      <c r="C77" t="str">
        <f>_xll.BDP($A77,C$1)</f>
        <v>IT</v>
      </c>
      <c r="D77" t="str">
        <f>_xll.BDP($A77,D$1,"Fill = NR")</f>
        <v>Baa3u</v>
      </c>
      <c r="E77" t="str">
        <f>_xll.BDP($A77,E$1,"Fill = NR")</f>
        <v>BBBu</v>
      </c>
    </row>
    <row r="78" spans="1:5" x14ac:dyDescent="0.25">
      <c r="A78" t="s">
        <v>1218</v>
      </c>
      <c r="B78" t="str">
        <f>_xll.BDP($A78,B$1)</f>
        <v>BAILIWICK OF JERSEY</v>
      </c>
      <c r="C78" t="str">
        <f>_xll.BDP($A78,C$1)</f>
        <v>JE</v>
      </c>
      <c r="D78" t="str">
        <f>_xll.BDP($A78,D$1,"Fill = NR")</f>
        <v>NR</v>
      </c>
      <c r="E78" t="str">
        <f>_xll.BDP($A78,E$1,"Fill = NR")</f>
        <v>AA-</v>
      </c>
    </row>
    <row r="79" spans="1:5" x14ac:dyDescent="0.25">
      <c r="A79" t="s">
        <v>1219</v>
      </c>
      <c r="B79" t="str">
        <f>_xll.BDP($A79,B$1)</f>
        <v>JAMAICA</v>
      </c>
      <c r="C79" t="str">
        <f>_xll.BDP($A79,C$1)</f>
        <v>JM</v>
      </c>
      <c r="D79" t="str">
        <f>_xll.BDP($A79,D$1,"Fill = NR")</f>
        <v>B2</v>
      </c>
      <c r="E79" t="str">
        <f>_xll.BDP($A79,E$1,"Fill = NR")</f>
        <v>B+</v>
      </c>
    </row>
    <row r="80" spans="1:5" x14ac:dyDescent="0.25">
      <c r="A80" t="s">
        <v>1220</v>
      </c>
      <c r="B80" t="str">
        <f>_xll.BDP($A80,B$1)</f>
        <v>HASHEMITE KINGDOM OF JORDAN</v>
      </c>
      <c r="C80" t="str">
        <f>_xll.BDP($A80,C$1)</f>
        <v>JO</v>
      </c>
      <c r="D80" t="str">
        <f>_xll.BDP($A80,D$1,"Fill = NR")</f>
        <v>B1</v>
      </c>
      <c r="E80" t="str">
        <f>_xll.BDP($A80,E$1,"Fill = NR")</f>
        <v>B+</v>
      </c>
    </row>
    <row r="81" spans="1:5" x14ac:dyDescent="0.25">
      <c r="A81" t="s">
        <v>1221</v>
      </c>
      <c r="B81" t="str">
        <f>_xll.BDP($A81,B$1)</f>
        <v>JAPAN</v>
      </c>
      <c r="C81" t="str">
        <f>_xll.BDP($A81,C$1)</f>
        <v>JP</v>
      </c>
      <c r="D81" t="str">
        <f>_xll.BDP($A81,D$1,"Fill = NR")</f>
        <v>A1</v>
      </c>
      <c r="E81" t="str">
        <f>_xll.BDP($A81,E$1,"Fill = NR")</f>
        <v>A+u</v>
      </c>
    </row>
    <row r="82" spans="1:5" x14ac:dyDescent="0.25">
      <c r="A82" t="s">
        <v>1222</v>
      </c>
      <c r="B82" t="str">
        <f>_xll.BDP($A82,B$1)</f>
        <v>REPUBLIC OF KENYA</v>
      </c>
      <c r="C82" t="str">
        <f>_xll.BDP($A82,C$1)</f>
        <v>KE</v>
      </c>
      <c r="D82" t="str">
        <f>_xll.BDP($A82,D$1,"Fill = NR")</f>
        <v>NR</v>
      </c>
      <c r="E82" t="str">
        <f>_xll.BDP($A82,E$1,"Fill = NR")</f>
        <v>B+</v>
      </c>
    </row>
    <row r="83" spans="1:5" x14ac:dyDescent="0.25">
      <c r="A83" t="s">
        <v>1223</v>
      </c>
      <c r="B83" t="str">
        <f>_xll.BDP($A83,B$1)</f>
        <v>KYRGYZ REPUBLIC</v>
      </c>
      <c r="C83" t="str">
        <f>_xll.BDP($A83,C$1)</f>
        <v>KG</v>
      </c>
      <c r="D83" t="str">
        <f>_xll.BDP($A83,D$1,"Fill = NR")</f>
        <v>B2</v>
      </c>
      <c r="E83" t="str">
        <f>_xll.BDP($A83,E$1,"Fill = NR")</f>
        <v>NR</v>
      </c>
    </row>
    <row r="84" spans="1:5" x14ac:dyDescent="0.25">
      <c r="A84" t="s">
        <v>1224</v>
      </c>
      <c r="B84" t="str">
        <f>_xll.BDP($A84,B$1)</f>
        <v>KINGDOM OF CAMBODIA</v>
      </c>
      <c r="C84" t="str">
        <f>_xll.BDP($A84,C$1)</f>
        <v>KH</v>
      </c>
      <c r="D84" t="str">
        <f>_xll.BDP($A84,D$1,"Fill = NR")</f>
        <v>B2</v>
      </c>
      <c r="E84" t="str">
        <f>_xll.BDP($A84,E$1,"Fill = NR")</f>
        <v>NR</v>
      </c>
    </row>
    <row r="85" spans="1:5" x14ac:dyDescent="0.25">
      <c r="A85" t="s">
        <v>1225</v>
      </c>
      <c r="B85" t="str">
        <f>_xll.BDP($A85,B$1)</f>
        <v>REPUBLIC OF KOREA</v>
      </c>
      <c r="C85" t="str">
        <f>_xll.BDP($A85,C$1)</f>
        <v>KR</v>
      </c>
      <c r="D85" t="str">
        <f>_xll.BDP($A85,D$1,"Fill = NR")</f>
        <v>Aa2</v>
      </c>
      <c r="E85" t="str">
        <f>_xll.BDP($A85,E$1,"Fill = NR")</f>
        <v>AA</v>
      </c>
    </row>
    <row r="86" spans="1:5" x14ac:dyDescent="0.25">
      <c r="A86" t="s">
        <v>1226</v>
      </c>
      <c r="B86" t="str">
        <f>_xll.BDP($A86,B$1)</f>
        <v>STATE OF KUWAIT</v>
      </c>
      <c r="C86" t="str">
        <f>_xll.BDP($A86,C$1)</f>
        <v>KW</v>
      </c>
      <c r="D86" t="str">
        <f>_xll.BDP($A86,D$1,"Fill = NR")</f>
        <v>A1</v>
      </c>
      <c r="E86" t="str">
        <f>_xll.BDP($A86,E$1,"Fill = NR")</f>
        <v>AA-</v>
      </c>
    </row>
    <row r="87" spans="1:5" x14ac:dyDescent="0.25">
      <c r="A87" t="s">
        <v>1227</v>
      </c>
      <c r="B87" t="str">
        <f>_xll.BDP($A87,B$1)</f>
        <v>CAYMAN ISLANDS</v>
      </c>
      <c r="C87" t="str">
        <f>_xll.BDP($A87,C$1)</f>
        <v>KY</v>
      </c>
      <c r="D87" t="str">
        <f>_xll.BDP($A87,D$1,"Fill = NR")</f>
        <v>Aa3</v>
      </c>
      <c r="E87" t="str">
        <f>_xll.BDP($A87,E$1,"Fill = NR")</f>
        <v>NR</v>
      </c>
    </row>
    <row r="88" spans="1:5" x14ac:dyDescent="0.25">
      <c r="A88" t="s">
        <v>1228</v>
      </c>
      <c r="B88" t="str">
        <f>_xll.BDP($A88,B$1)</f>
        <v>REPUBLIC OF KAZAKHSTAN</v>
      </c>
      <c r="C88" t="str">
        <f>_xll.BDP($A88,C$1)</f>
        <v>KZ</v>
      </c>
      <c r="D88" t="str">
        <f>_xll.BDP($A88,D$1,"Fill = NR")</f>
        <v>Baa3</v>
      </c>
      <c r="E88" t="str">
        <f>_xll.BDP($A88,E$1,"Fill = NR")</f>
        <v>BBB-</v>
      </c>
    </row>
    <row r="89" spans="1:5" x14ac:dyDescent="0.25">
      <c r="A89" t="s">
        <v>1229</v>
      </c>
      <c r="B89" t="str">
        <f>_xll.BDP($A89,B$1)</f>
        <v>LEBANESE REPUBLIC</v>
      </c>
      <c r="C89" t="str">
        <f>_xll.BDP($A89,C$1)</f>
        <v>LB</v>
      </c>
      <c r="D89" t="str">
        <f>_xll.BDP($A89,D$1,"Fill = NR")</f>
        <v>C</v>
      </c>
      <c r="E89" t="str">
        <f>_xll.BDP($A89,E$1,"Fill = NR")</f>
        <v>CC</v>
      </c>
    </row>
    <row r="90" spans="1:5" x14ac:dyDescent="0.25">
      <c r="A90" t="s">
        <v>1230</v>
      </c>
      <c r="B90" t="str">
        <f>_xll.BDP($A90,B$1)</f>
        <v>PRINCIPALITY LIECHTENSTEIN</v>
      </c>
      <c r="C90" t="str">
        <f>_xll.BDP($A90,C$1)</f>
        <v>LI</v>
      </c>
      <c r="D90" t="str">
        <f>_xll.BDP($A90,D$1,"Fill = NR")</f>
        <v>NR</v>
      </c>
      <c r="E90" t="str">
        <f>_xll.BDP($A90,E$1,"Fill = NR")</f>
        <v>AAA</v>
      </c>
    </row>
    <row r="91" spans="1:5" x14ac:dyDescent="0.25">
      <c r="A91" t="s">
        <v>1231</v>
      </c>
      <c r="B91" t="str">
        <f>_xll.BDP($A91,B$1)</f>
        <v>DEMOCRATIC SOCIALIST REPUBLI</v>
      </c>
      <c r="C91" t="str">
        <f>_xll.BDP($A91,C$1)</f>
        <v>LK</v>
      </c>
      <c r="D91" t="str">
        <f>_xll.BDP($A91,D$1,"Fill = NR")</f>
        <v>Caa1</v>
      </c>
      <c r="E91" t="str">
        <f>_xll.BDP($A91,E$1,"Fill = NR")</f>
        <v>CCC+</v>
      </c>
    </row>
    <row r="92" spans="1:5" x14ac:dyDescent="0.25">
      <c r="A92" t="s">
        <v>1232</v>
      </c>
      <c r="B92" t="str">
        <f>_xll.BDP($A92,B$1)</f>
        <v>KINGDOM OF LESOTHO</v>
      </c>
      <c r="C92" t="str">
        <f>_xll.BDP($A92,C$1)</f>
        <v>LS</v>
      </c>
      <c r="D92" t="str">
        <f>_xll.BDP($A92,D$1,"Fill = NR")</f>
        <v>NR</v>
      </c>
      <c r="E92" t="str">
        <f>_xll.BDP($A92,E$1,"Fill = NR")</f>
        <v>NR</v>
      </c>
    </row>
    <row r="93" spans="1:5" x14ac:dyDescent="0.25">
      <c r="A93" t="s">
        <v>1233</v>
      </c>
      <c r="B93" t="str">
        <f>_xll.BDP($A93,B$1)</f>
        <v>REPUBLIC OF LITHUANIA</v>
      </c>
      <c r="C93" t="str">
        <f>_xll.BDP($A93,C$1)</f>
        <v>LT</v>
      </c>
      <c r="D93" t="str">
        <f>_xll.BDP($A93,D$1,"Fill = NR")</f>
        <v>A2</v>
      </c>
      <c r="E93" t="str">
        <f>_xll.BDP($A93,E$1,"Fill = NR")</f>
        <v>A+</v>
      </c>
    </row>
    <row r="94" spans="1:5" x14ac:dyDescent="0.25">
      <c r="A94" t="s">
        <v>1234</v>
      </c>
      <c r="B94" t="str">
        <f>_xll.BDP($A94,B$1)</f>
        <v>GRAND DUCHY OF LUXEMBOURG</v>
      </c>
      <c r="C94" t="str">
        <f>_xll.BDP($A94,C$1)</f>
        <v>LU</v>
      </c>
      <c r="D94" t="str">
        <f>_xll.BDP($A94,D$1,"Fill = NR")</f>
        <v>Aaa</v>
      </c>
      <c r="E94" t="str">
        <f>_xll.BDP($A94,E$1,"Fill = NR")</f>
        <v>AAA</v>
      </c>
    </row>
    <row r="95" spans="1:5" x14ac:dyDescent="0.25">
      <c r="A95" t="s">
        <v>1235</v>
      </c>
      <c r="B95" t="str">
        <f>_xll.BDP($A95,B$1)</f>
        <v>REPUBLIC OF LATVIA</v>
      </c>
      <c r="C95" t="str">
        <f>_xll.BDP($A95,C$1)</f>
        <v>LV</v>
      </c>
      <c r="D95" t="str">
        <f>_xll.BDP($A95,D$1,"Fill = NR")</f>
        <v>A3</v>
      </c>
      <c r="E95" t="str">
        <f>_xll.BDP($A95,E$1,"Fill = NR")</f>
        <v>A+</v>
      </c>
    </row>
    <row r="96" spans="1:5" x14ac:dyDescent="0.25">
      <c r="A96" t="s">
        <v>1236</v>
      </c>
      <c r="B96" t="str">
        <f>_xll.BDP($A96,B$1)</f>
        <v>LIBYA</v>
      </c>
      <c r="C96" t="str">
        <f>_xll.BDP($A96,C$1)</f>
        <v>LY</v>
      </c>
      <c r="D96" t="str">
        <f>_xll.BDP($A96,D$1,"Fill = NR")</f>
        <v>NR</v>
      </c>
      <c r="E96" t="str">
        <f>_xll.BDP($A96,E$1,"Fill = NR")</f>
        <v>NR</v>
      </c>
    </row>
    <row r="97" spans="1:5" x14ac:dyDescent="0.25">
      <c r="A97" t="s">
        <v>1237</v>
      </c>
      <c r="B97" t="str">
        <f>_xll.BDP($A97,B$1)</f>
        <v>KINGDOM OF MOROCCO</v>
      </c>
      <c r="C97" t="str">
        <f>_xll.BDP($A97,C$1)</f>
        <v>MA</v>
      </c>
      <c r="D97" t="str">
        <f>_xll.BDP($A97,D$1,"Fill = NR")</f>
        <v>Ba1</v>
      </c>
      <c r="E97" t="str">
        <f>_xll.BDP($A97,E$1,"Fill = NR")</f>
        <v>BBB-</v>
      </c>
    </row>
    <row r="98" spans="1:5" x14ac:dyDescent="0.25">
      <c r="A98" t="s">
        <v>1238</v>
      </c>
      <c r="B98" t="str">
        <f>_xll.BDP($A98,B$1)</f>
        <v>MONACO</v>
      </c>
      <c r="C98" t="str">
        <f>_xll.BDP($A98,C$1)</f>
        <v>MC</v>
      </c>
      <c r="D98" t="str">
        <f>_xll.BDP($A98,D$1,"Fill = NR")</f>
        <v>NR</v>
      </c>
      <c r="E98" t="str">
        <f>_xll.BDP($A98,E$1,"Fill = NR")</f>
        <v>NR</v>
      </c>
    </row>
    <row r="99" spans="1:5" x14ac:dyDescent="0.25">
      <c r="A99" t="s">
        <v>1239</v>
      </c>
      <c r="B99" t="str">
        <f>_xll.BDP($A99,B$1)</f>
        <v>REPUBLIC OF MOLDOVA</v>
      </c>
      <c r="C99" t="str">
        <f>_xll.BDP($A99,C$1)</f>
        <v>MD</v>
      </c>
      <c r="D99" t="str">
        <f>_xll.BDP($A99,D$1,"Fill = NR")</f>
        <v>B3</v>
      </c>
      <c r="E99" t="str">
        <f>_xll.BDP($A99,E$1,"Fill = NR")</f>
        <v>NR</v>
      </c>
    </row>
    <row r="100" spans="1:5" x14ac:dyDescent="0.25">
      <c r="A100" t="s">
        <v>1240</v>
      </c>
      <c r="B100" t="str">
        <f>_xll.BDP($A100,B$1)</f>
        <v>REPUBLIC OF MONTENEGRO</v>
      </c>
      <c r="C100" t="str">
        <f>_xll.BDP($A100,C$1)</f>
        <v>ME</v>
      </c>
      <c r="D100" t="str">
        <f>_xll.BDP($A100,D$1,"Fill = NR")</f>
        <v>B1</v>
      </c>
      <c r="E100" t="str">
        <f>_xll.BDP($A100,E$1,"Fill = NR")</f>
        <v>B+</v>
      </c>
    </row>
    <row r="101" spans="1:5" x14ac:dyDescent="0.25">
      <c r="A101" t="s">
        <v>1241</v>
      </c>
      <c r="B101" t="str">
        <f>_xll.BDP($A101,B$1)</f>
        <v>FYR MACEDONIA</v>
      </c>
      <c r="C101" t="str">
        <f>_xll.BDP($A101,C$1)</f>
        <v>MK</v>
      </c>
      <c r="D101" t="str">
        <f>_xll.BDP($A101,D$1,"Fill = NR")</f>
        <v>NR</v>
      </c>
      <c r="E101" t="str">
        <f>_xll.BDP($A101,E$1,"Fill = NR")</f>
        <v>BB-</v>
      </c>
    </row>
    <row r="102" spans="1:5" x14ac:dyDescent="0.25">
      <c r="A102" t="s">
        <v>1242</v>
      </c>
      <c r="B102" t="str">
        <f>_xll.BDP($A102,B$1)</f>
        <v>REPUBLIC OF MALI</v>
      </c>
      <c r="C102" t="str">
        <f>_xll.BDP($A102,C$1)</f>
        <v>ML</v>
      </c>
      <c r="D102" t="str">
        <f>_xll.BDP($A102,D$1,"Fill = NR")</f>
        <v>Caa1</v>
      </c>
      <c r="E102" t="str">
        <f>_xll.BDP($A102,E$1,"Fill = NR")</f>
        <v>NR</v>
      </c>
    </row>
    <row r="103" spans="1:5" x14ac:dyDescent="0.25">
      <c r="A103" t="s">
        <v>1243</v>
      </c>
      <c r="B103" t="str">
        <f>_xll.BDP($A103,B$1)</f>
        <v>MONGOLIAN PEOPLE'S REPUBLIC</v>
      </c>
      <c r="C103" t="str">
        <f>_xll.BDP($A103,C$1)</f>
        <v>MN</v>
      </c>
      <c r="D103" t="str">
        <f>_xll.BDP($A103,D$1,"Fill = NR")</f>
        <v>B3</v>
      </c>
      <c r="E103" t="str">
        <f>_xll.BDP($A103,E$1,"Fill = NR")</f>
        <v>B</v>
      </c>
    </row>
    <row r="104" spans="1:5" x14ac:dyDescent="0.25">
      <c r="A104" t="s">
        <v>1244</v>
      </c>
      <c r="B104" t="str">
        <f>_xll.BDP($A104,B$1)</f>
        <v>MACAU</v>
      </c>
      <c r="C104" t="str">
        <f>_xll.BDP($A104,C$1)</f>
        <v>MO</v>
      </c>
      <c r="D104" t="str">
        <f>_xll.BDP($A104,D$1,"Fill = NR")</f>
        <v>Aa3</v>
      </c>
      <c r="E104" t="str">
        <f>_xll.BDP($A104,E$1,"Fill = NR")</f>
        <v>NR</v>
      </c>
    </row>
    <row r="105" spans="1:5" x14ac:dyDescent="0.25">
      <c r="A105" t="s">
        <v>1245</v>
      </c>
      <c r="B105" t="str">
        <f>_xll.BDP($A105,B$1)</f>
        <v>MONTSERRAT</v>
      </c>
      <c r="C105" t="str">
        <f>_xll.BDP($A105,C$1)</f>
        <v>MS</v>
      </c>
      <c r="D105" t="str">
        <f>_xll.BDP($A105,D$1,"Fill = NR")</f>
        <v>NR</v>
      </c>
      <c r="E105" t="str">
        <f>_xll.BDP($A105,E$1,"Fill = NR")</f>
        <v>BBB-</v>
      </c>
    </row>
    <row r="106" spans="1:5" x14ac:dyDescent="0.25">
      <c r="A106" t="s">
        <v>1246</v>
      </c>
      <c r="B106" t="str">
        <f>_xll.BDP($A106,B$1)</f>
        <v>REPUBLIC OF MALTA</v>
      </c>
      <c r="C106" t="str">
        <f>_xll.BDP($A106,C$1)</f>
        <v>MT</v>
      </c>
      <c r="D106" t="str">
        <f>_xll.BDP($A106,D$1,"Fill = NR")</f>
        <v>A2</v>
      </c>
      <c r="E106" t="str">
        <f>_xll.BDP($A106,E$1,"Fill = NR")</f>
        <v>A-</v>
      </c>
    </row>
    <row r="107" spans="1:5" x14ac:dyDescent="0.25">
      <c r="A107" t="s">
        <v>1247</v>
      </c>
      <c r="B107" t="str">
        <f>_xll.BDP($A107,B$1)</f>
        <v>REPUBLIC OF MAURITIUS</v>
      </c>
      <c r="C107" t="str">
        <f>_xll.BDP($A107,C$1)</f>
        <v>MU</v>
      </c>
      <c r="D107" t="str">
        <f>_xll.BDP($A107,D$1,"Fill = NR")</f>
        <v>Baa1</v>
      </c>
      <c r="E107" t="str">
        <f>_xll.BDP($A107,E$1,"Fill = NR")</f>
        <v>NR</v>
      </c>
    </row>
    <row r="108" spans="1:5" x14ac:dyDescent="0.25">
      <c r="A108" t="s">
        <v>1248</v>
      </c>
      <c r="B108" t="str">
        <f>_xll.BDP($A108,B$1)</f>
        <v>REPUBLIC OF MALDIVES</v>
      </c>
      <c r="C108" t="str">
        <f>_xll.BDP($A108,C$1)</f>
        <v>MV</v>
      </c>
      <c r="D108" t="str">
        <f>_xll.BDP($A108,D$1,"Fill = NR")</f>
        <v>B3</v>
      </c>
      <c r="E108" t="str">
        <f>_xll.BDP($A108,E$1,"Fill = NR")</f>
        <v>NR</v>
      </c>
    </row>
    <row r="109" spans="1:5" x14ac:dyDescent="0.25">
      <c r="A109" t="s">
        <v>1249</v>
      </c>
      <c r="B109" t="str">
        <f>_xll.BDP($A109,B$1)</f>
        <v>UNITED MEXICAN STATES</v>
      </c>
      <c r="C109" t="str">
        <f>_xll.BDP($A109,C$1)</f>
        <v>MX</v>
      </c>
      <c r="D109" t="str">
        <f>_xll.BDP($A109,D$1,"Fill = NR")</f>
        <v>Baa1</v>
      </c>
      <c r="E109" t="str">
        <f>_xll.BDP($A109,E$1,"Fill = NR")</f>
        <v>BBB+</v>
      </c>
    </row>
    <row r="110" spans="1:5" x14ac:dyDescent="0.25">
      <c r="A110" t="s">
        <v>1250</v>
      </c>
      <c r="B110" t="str">
        <f>_xll.BDP($A110,B$1)</f>
        <v>FEDERATION OF MALAYSIA</v>
      </c>
      <c r="C110" t="str">
        <f>_xll.BDP($A110,C$1)</f>
        <v>MY</v>
      </c>
      <c r="D110" t="str">
        <f>_xll.BDP($A110,D$1,"Fill = NR")</f>
        <v>A3</v>
      </c>
      <c r="E110" t="str">
        <f>_xll.BDP($A110,E$1,"Fill = NR")</f>
        <v>A</v>
      </c>
    </row>
    <row r="111" spans="1:5" x14ac:dyDescent="0.25">
      <c r="A111" t="s">
        <v>1251</v>
      </c>
      <c r="B111" t="str">
        <f>_xll.BDP($A111,B$1)</f>
        <v>REPUBLIC OF MOZAMBIQUE</v>
      </c>
      <c r="C111" t="str">
        <f>_xll.BDP($A111,C$1)</f>
        <v>MZ</v>
      </c>
      <c r="D111" t="str">
        <f>_xll.BDP($A111,D$1,"Fill = NR")</f>
        <v>Caa2</v>
      </c>
      <c r="E111" t="str">
        <f>_xll.BDP($A111,E$1,"Fill = NR")</f>
        <v>B-</v>
      </c>
    </row>
    <row r="112" spans="1:5" x14ac:dyDescent="0.25">
      <c r="A112" t="s">
        <v>1252</v>
      </c>
      <c r="B112" t="str">
        <f>_xll.BDP($A112,B$1)</f>
        <v>REPUBLIC OF NAMIBIA</v>
      </c>
      <c r="C112" t="str">
        <f>_xll.BDP($A112,C$1)</f>
        <v>NA</v>
      </c>
      <c r="D112" t="str">
        <f>_xll.BDP($A112,D$1,"Fill = NR")</f>
        <v>Ba3</v>
      </c>
      <c r="E112" t="str">
        <f>_xll.BDP($A112,E$1,"Fill = NR")</f>
        <v>NR</v>
      </c>
    </row>
    <row r="113" spans="1:5" x14ac:dyDescent="0.25">
      <c r="A113" t="s">
        <v>1253</v>
      </c>
      <c r="B113" t="str">
        <f>_xll.BDP($A113,B$1)</f>
        <v>REPUBLIC OF NIGER</v>
      </c>
      <c r="C113" t="str">
        <f>_xll.BDP($A113,C$1)</f>
        <v>NE</v>
      </c>
      <c r="D113" t="str">
        <f>_xll.BDP($A113,D$1,"Fill = NR")</f>
        <v>NR</v>
      </c>
      <c r="E113" t="str">
        <f>_xll.BDP($A113,E$1,"Fill = NR")</f>
        <v>NR</v>
      </c>
    </row>
    <row r="114" spans="1:5" x14ac:dyDescent="0.25">
      <c r="A114" t="s">
        <v>1254</v>
      </c>
      <c r="B114" t="str">
        <f>_xll.BDP($A114,B$1)</f>
        <v>FEDERAL REPUBLIC OF NIGERIA</v>
      </c>
      <c r="C114" t="str">
        <f>_xll.BDP($A114,C$1)</f>
        <v>NG</v>
      </c>
      <c r="D114" t="str">
        <f>_xll.BDP($A114,D$1,"Fill = NR")</f>
        <v>B2</v>
      </c>
      <c r="E114" t="str">
        <f>_xll.BDP($A114,E$1,"Fill = NR")</f>
        <v>B-</v>
      </c>
    </row>
    <row r="115" spans="1:5" x14ac:dyDescent="0.25">
      <c r="A115" t="s">
        <v>1255</v>
      </c>
      <c r="B115" t="str">
        <f>_xll.BDP($A115,B$1)</f>
        <v>REPUBLIC OF NICARAGUA</v>
      </c>
      <c r="C115" t="str">
        <f>_xll.BDP($A115,C$1)</f>
        <v>NI</v>
      </c>
      <c r="D115" t="str">
        <f>_xll.BDP($A115,D$1,"Fill = NR")</f>
        <v>B3</v>
      </c>
      <c r="E115" t="str">
        <f>_xll.BDP($A115,E$1,"Fill = NR")</f>
        <v>B-</v>
      </c>
    </row>
    <row r="116" spans="1:5" x14ac:dyDescent="0.25">
      <c r="A116" t="s">
        <v>1256</v>
      </c>
      <c r="B116" t="str">
        <f>_xll.BDP($A116,B$1)</f>
        <v>KINGDOM OF THE NETHERLANDS</v>
      </c>
      <c r="C116" t="str">
        <f>_xll.BDP($A116,C$1)</f>
        <v>NL</v>
      </c>
      <c r="D116" t="str">
        <f>_xll.BDP($A116,D$1,"Fill = NR")</f>
        <v>Aaa</v>
      </c>
      <c r="E116" t="str">
        <f>_xll.BDP($A116,E$1,"Fill = NR")</f>
        <v>AAAu</v>
      </c>
    </row>
    <row r="117" spans="1:5" x14ac:dyDescent="0.25">
      <c r="A117" t="s">
        <v>1257</v>
      </c>
      <c r="B117" t="str">
        <f>_xll.BDP($A117,B$1)</f>
        <v>KINGDOM OF NORWAY</v>
      </c>
      <c r="C117" t="str">
        <f>_xll.BDP($A117,C$1)</f>
        <v>NO</v>
      </c>
      <c r="D117" t="str">
        <f>_xll.BDP($A117,D$1,"Fill = NR")</f>
        <v>Aaa</v>
      </c>
      <c r="E117" t="str">
        <f>_xll.BDP($A117,E$1,"Fill = NR")</f>
        <v>AAA</v>
      </c>
    </row>
    <row r="118" spans="1:5" x14ac:dyDescent="0.25">
      <c r="A118" t="s">
        <v>1258</v>
      </c>
      <c r="B118" t="str">
        <f>_xll.BDP($A118,B$1)</f>
        <v>NEW ZEALAND</v>
      </c>
      <c r="C118" t="str">
        <f>_xll.BDP($A118,C$1)</f>
        <v>NZ</v>
      </c>
      <c r="D118" t="str">
        <f>_xll.BDP($A118,D$1,"Fill = NR")</f>
        <v>Aaa</v>
      </c>
      <c r="E118" t="str">
        <f>_xll.BDP($A118,E$1,"Fill = NR")</f>
        <v>AAA</v>
      </c>
    </row>
    <row r="119" spans="1:5" x14ac:dyDescent="0.25">
      <c r="A119" t="s">
        <v>1259</v>
      </c>
      <c r="B119" t="str">
        <f>_xll.BDP($A119,B$1)</f>
        <v>SULTANATE OF OMAN</v>
      </c>
      <c r="C119" t="str">
        <f>_xll.BDP($A119,C$1)</f>
        <v>OM</v>
      </c>
      <c r="D119" t="str">
        <f>_xll.BDP($A119,D$1,"Fill = NR")</f>
        <v>Ba3</v>
      </c>
      <c r="E119" t="str">
        <f>_xll.BDP($A119,E$1,"Fill = NR")</f>
        <v>B+</v>
      </c>
    </row>
    <row r="120" spans="1:5" x14ac:dyDescent="0.25">
      <c r="A120" t="s">
        <v>1260</v>
      </c>
      <c r="B120" t="str">
        <f>_xll.BDP($A120,B$1)</f>
        <v>REPUBLIC OF PANAMA</v>
      </c>
      <c r="C120" t="str">
        <f>_xll.BDP($A120,C$1)</f>
        <v>PA</v>
      </c>
      <c r="D120" t="str">
        <f>_xll.BDP($A120,D$1,"Fill = NR")</f>
        <v>Baa1</v>
      </c>
      <c r="E120" t="str">
        <f>_xll.BDP($A120,E$1,"Fill = NR")</f>
        <v>BBB</v>
      </c>
    </row>
    <row r="121" spans="1:5" x14ac:dyDescent="0.25">
      <c r="A121" t="s">
        <v>1261</v>
      </c>
      <c r="B121" t="str">
        <f>_xll.BDP($A121,B$1)</f>
        <v>REPUBLIC OF PERU</v>
      </c>
      <c r="C121" t="str">
        <f>_xll.BDP($A121,C$1)</f>
        <v>PE</v>
      </c>
      <c r="D121" t="str">
        <f>_xll.BDP($A121,D$1,"Fill = NR")</f>
        <v>A3</v>
      </c>
      <c r="E121" t="str">
        <f>_xll.BDP($A121,E$1,"Fill = NR")</f>
        <v>A-</v>
      </c>
    </row>
    <row r="122" spans="1:5" x14ac:dyDescent="0.25">
      <c r="A122" t="s">
        <v>1262</v>
      </c>
      <c r="B122" t="str">
        <f>_xll.BDP($A122,B$1)</f>
        <v>FRENCH POLYNESIA TERRITORY</v>
      </c>
      <c r="C122" t="str">
        <f>_xll.BDP($A122,C$1)</f>
        <v>PF</v>
      </c>
      <c r="D122" t="str">
        <f>_xll.BDP($A122,D$1,"Fill = NR")</f>
        <v>A3</v>
      </c>
      <c r="E122" t="str">
        <f>_xll.BDP($A122,E$1,"Fill = NR")</f>
        <v>NR</v>
      </c>
    </row>
    <row r="123" spans="1:5" x14ac:dyDescent="0.25">
      <c r="A123" t="s">
        <v>1263</v>
      </c>
      <c r="B123" t="str">
        <f>_xll.BDP($A123,B$1)</f>
        <v>INDEP ST OF PAPUA NEW GUINEA</v>
      </c>
      <c r="C123" t="str">
        <f>_xll.BDP($A123,C$1)</f>
        <v>PG</v>
      </c>
      <c r="D123" t="str">
        <f>_xll.BDP($A123,D$1,"Fill = NR")</f>
        <v>B2</v>
      </c>
      <c r="E123" t="str">
        <f>_xll.BDP($A123,E$1,"Fill = NR")</f>
        <v>B-</v>
      </c>
    </row>
    <row r="124" spans="1:5" x14ac:dyDescent="0.25">
      <c r="A124" t="s">
        <v>1264</v>
      </c>
      <c r="B124" t="str">
        <f>_xll.BDP($A124,B$1)</f>
        <v>REPUBLIC OF THE PHILIPPINES</v>
      </c>
      <c r="C124" t="str">
        <f>_xll.BDP($A124,C$1)</f>
        <v>PH</v>
      </c>
      <c r="D124" t="str">
        <f>_xll.BDP($A124,D$1,"Fill = NR")</f>
        <v>Baa2</v>
      </c>
      <c r="E124" t="str">
        <f>_xll.BDP($A124,E$1,"Fill = NR")</f>
        <v>BBB+</v>
      </c>
    </row>
    <row r="125" spans="1:5" x14ac:dyDescent="0.25">
      <c r="A125" t="s">
        <v>1265</v>
      </c>
      <c r="B125" t="str">
        <f>_xll.BDP($A125,B$1)</f>
        <v>ISLAMIC REPUBLIC OF PAKISTAN</v>
      </c>
      <c r="C125" t="str">
        <f>_xll.BDP($A125,C$1)</f>
        <v>PK</v>
      </c>
      <c r="D125" t="str">
        <f>_xll.BDP($A125,D$1,"Fill = NR")</f>
        <v>B3</v>
      </c>
      <c r="E125" t="str">
        <f>_xll.BDP($A125,E$1,"Fill = NR")</f>
        <v>B-</v>
      </c>
    </row>
    <row r="126" spans="1:5" x14ac:dyDescent="0.25">
      <c r="A126" t="s">
        <v>1266</v>
      </c>
      <c r="B126" t="str">
        <f>_xll.BDP($A126,B$1)</f>
        <v>REPUBLIC OF POLAND</v>
      </c>
      <c r="C126" t="str">
        <f>_xll.BDP($A126,C$1)</f>
        <v>PL</v>
      </c>
      <c r="D126" t="str">
        <f>_xll.BDP($A126,D$1,"Fill = NR")</f>
        <v>A2</v>
      </c>
      <c r="E126" t="str">
        <f>_xll.BDP($A126,E$1,"Fill = NR")</f>
        <v>A</v>
      </c>
    </row>
    <row r="127" spans="1:5" x14ac:dyDescent="0.25">
      <c r="A127" t="s">
        <v>1267</v>
      </c>
      <c r="B127" t="str">
        <f>_xll.BDP($A127,B$1)</f>
        <v>PORTUGAL REPUBLIC</v>
      </c>
      <c r="C127" t="str">
        <f>_xll.BDP($A127,C$1)</f>
        <v>PT</v>
      </c>
      <c r="D127" t="str">
        <f>_xll.BDP($A127,D$1,"Fill = NR")</f>
        <v>Baa3</v>
      </c>
      <c r="E127" t="str">
        <f>_xll.BDP($A127,E$1,"Fill = NR")</f>
        <v>BBBu</v>
      </c>
    </row>
    <row r="128" spans="1:5" x14ac:dyDescent="0.25">
      <c r="A128" t="s">
        <v>1268</v>
      </c>
      <c r="B128" t="str">
        <f>_xll.BDP($A128,B$1)</f>
        <v>REPUBLIC OF PARAGUAY</v>
      </c>
      <c r="C128" t="str">
        <f>_xll.BDP($A128,C$1)</f>
        <v>PY</v>
      </c>
      <c r="D128" t="str">
        <f>_xll.BDP($A128,D$1,"Fill = NR")</f>
        <v>Ba1</v>
      </c>
      <c r="E128" t="str">
        <f>_xll.BDP($A128,E$1,"Fill = NR")</f>
        <v>BB</v>
      </c>
    </row>
    <row r="129" spans="1:5" x14ac:dyDescent="0.25">
      <c r="A129" t="s">
        <v>1269</v>
      </c>
      <c r="B129" t="str">
        <f>_xll.BDP($A129,B$1)</f>
        <v>STATE OF QATAR</v>
      </c>
      <c r="C129" t="str">
        <f>_xll.BDP($A129,C$1)</f>
        <v>QA</v>
      </c>
      <c r="D129" t="str">
        <f>_xll.BDP($A129,D$1,"Fill = NR")</f>
        <v>Aa3</v>
      </c>
      <c r="E129" t="str">
        <f>_xll.BDP($A129,E$1,"Fill = NR")</f>
        <v>AA-</v>
      </c>
    </row>
    <row r="130" spans="1:5" x14ac:dyDescent="0.25">
      <c r="A130" t="s">
        <v>1270</v>
      </c>
      <c r="B130" t="str">
        <f>_xll.BDP($A130,B$1)</f>
        <v>ROMANIA</v>
      </c>
      <c r="C130" t="str">
        <f>_xll.BDP($A130,C$1)</f>
        <v>RO</v>
      </c>
      <c r="D130" t="str">
        <f>_xll.BDP($A130,D$1,"Fill = NR")</f>
        <v>Baa3</v>
      </c>
      <c r="E130" t="str">
        <f>_xll.BDP($A130,E$1,"Fill = NR")</f>
        <v>BBB-</v>
      </c>
    </row>
    <row r="131" spans="1:5" x14ac:dyDescent="0.25">
      <c r="A131" t="s">
        <v>1271</v>
      </c>
      <c r="B131" t="str">
        <f>_xll.BDP($A131,B$1)</f>
        <v>REPUBLIC OF SERBIA</v>
      </c>
      <c r="C131" t="str">
        <f>_xll.BDP($A131,C$1)</f>
        <v>RS</v>
      </c>
      <c r="D131" t="str">
        <f>_xll.BDP($A131,D$1,"Fill = NR")</f>
        <v>Ba3</v>
      </c>
      <c r="E131" t="str">
        <f>_xll.BDP($A131,E$1,"Fill = NR")</f>
        <v>BB+</v>
      </c>
    </row>
    <row r="132" spans="1:5" x14ac:dyDescent="0.25">
      <c r="A132" t="s">
        <v>1272</v>
      </c>
      <c r="B132" t="str">
        <f>_xll.BDP($A132,B$1)</f>
        <v>RUSSIAN FEDERATION</v>
      </c>
      <c r="C132" t="str">
        <f>_xll.BDP($A132,C$1)</f>
        <v>RU</v>
      </c>
      <c r="D132" t="str">
        <f>_xll.BDP($A132,D$1,"Fill = NR")</f>
        <v>Baa3</v>
      </c>
      <c r="E132" t="str">
        <f>_xll.BDP($A132,E$1,"Fill = NR")</f>
        <v>BBB</v>
      </c>
    </row>
    <row r="133" spans="1:5" x14ac:dyDescent="0.25">
      <c r="A133" t="s">
        <v>1273</v>
      </c>
      <c r="B133" t="str">
        <f>_xll.BDP($A133,B$1)</f>
        <v>REPUBLIC OF RWANDA</v>
      </c>
      <c r="C133" t="str">
        <f>_xll.BDP($A133,C$1)</f>
        <v>RW</v>
      </c>
      <c r="D133" t="str">
        <f>_xll.BDP($A133,D$1,"Fill = NR")</f>
        <v>B2</v>
      </c>
      <c r="E133" t="str">
        <f>_xll.BDP($A133,E$1,"Fill = NR")</f>
        <v>B+</v>
      </c>
    </row>
    <row r="134" spans="1:5" x14ac:dyDescent="0.25">
      <c r="A134" t="s">
        <v>1274</v>
      </c>
      <c r="B134" t="str">
        <f>_xll.BDP($A134,B$1)</f>
        <v>KINGDOM OF SAUDI ARABIA</v>
      </c>
      <c r="C134" t="str">
        <f>_xll.BDP($A134,C$1)</f>
        <v>SA</v>
      </c>
      <c r="D134" t="str">
        <f>_xll.BDP($A134,D$1,"Fill = NR")</f>
        <v>A1</v>
      </c>
      <c r="E134" t="str">
        <f>_xll.BDP($A134,E$1,"Fill = NR")</f>
        <v>A-u</v>
      </c>
    </row>
    <row r="135" spans="1:5" x14ac:dyDescent="0.25">
      <c r="A135" t="s">
        <v>1275</v>
      </c>
      <c r="B135" t="str">
        <f>_xll.BDP($A135,B$1)</f>
        <v>REPUBLIC OF SEYCHELLES</v>
      </c>
      <c r="C135" t="str">
        <f>_xll.BDP($A135,C$1)</f>
        <v>SC</v>
      </c>
      <c r="D135" t="str">
        <f>_xll.BDP($A135,D$1,"Fill = NR")</f>
        <v>NR</v>
      </c>
      <c r="E135" t="str">
        <f>_xll.BDP($A135,E$1,"Fill = NR")</f>
        <v>NR</v>
      </c>
    </row>
    <row r="136" spans="1:5" x14ac:dyDescent="0.25">
      <c r="A136" t="s">
        <v>1276</v>
      </c>
      <c r="B136" t="str">
        <f>_xll.BDP($A136,B$1)</f>
        <v>KINGDOM OF SWEDEN</v>
      </c>
      <c r="C136" t="str">
        <f>_xll.BDP($A136,C$1)</f>
        <v>SE</v>
      </c>
      <c r="D136" t="str">
        <f>_xll.BDP($A136,D$1,"Fill = NR")</f>
        <v>Aaa</v>
      </c>
      <c r="E136" t="str">
        <f>_xll.BDP($A136,E$1,"Fill = NR")</f>
        <v>AAAu</v>
      </c>
    </row>
    <row r="137" spans="1:5" x14ac:dyDescent="0.25">
      <c r="A137" t="s">
        <v>1277</v>
      </c>
      <c r="B137" t="str">
        <f>_xll.BDP($A137,B$1)</f>
        <v>REPUBLIC OF SINGAPORE</v>
      </c>
      <c r="C137" t="str">
        <f>_xll.BDP($A137,C$1)</f>
        <v>SG</v>
      </c>
      <c r="D137" t="str">
        <f>_xll.BDP($A137,D$1,"Fill = NR")</f>
        <v>Aaa</v>
      </c>
      <c r="E137" t="str">
        <f>_xll.BDP($A137,E$1,"Fill = NR")</f>
        <v>AAAu</v>
      </c>
    </row>
    <row r="138" spans="1:5" x14ac:dyDescent="0.25">
      <c r="A138" t="s">
        <v>1278</v>
      </c>
      <c r="B138" t="str">
        <f>_xll.BDP($A138,B$1)</f>
        <v>REPUBLIC OF SLOVENIA</v>
      </c>
      <c r="C138" t="str">
        <f>_xll.BDP($A138,C$1)</f>
        <v>SI</v>
      </c>
      <c r="D138" t="str">
        <f>_xll.BDP($A138,D$1,"Fill = NR")</f>
        <v>A3</v>
      </c>
      <c r="E138" t="str">
        <f>_xll.BDP($A138,E$1,"Fill = NR")</f>
        <v>AA-</v>
      </c>
    </row>
    <row r="139" spans="1:5" x14ac:dyDescent="0.25">
      <c r="A139" t="s">
        <v>1279</v>
      </c>
      <c r="B139" t="str">
        <f>_xll.BDP($A139,B$1)</f>
        <v>SLOVAK REPUBLIC</v>
      </c>
      <c r="C139" t="str">
        <f>_xll.BDP($A139,C$1)</f>
        <v>SK</v>
      </c>
      <c r="D139" t="str">
        <f>_xll.BDP($A139,D$1,"Fill = NR")</f>
        <v>A2</v>
      </c>
      <c r="E139" t="str">
        <f>_xll.BDP($A139,E$1,"Fill = NR")</f>
        <v>A+</v>
      </c>
    </row>
    <row r="140" spans="1:5" x14ac:dyDescent="0.25">
      <c r="A140" t="s">
        <v>1280</v>
      </c>
      <c r="B140" t="str">
        <f>_xll.BDP($A140,B$1)</f>
        <v>SAN MARINO</v>
      </c>
      <c r="C140" t="str">
        <f>_xll.BDP($A140,C$1)</f>
        <v>SM</v>
      </c>
      <c r="D140" t="str">
        <f>_xll.BDP($A140,D$1,"Fill = NR")</f>
        <v>NR</v>
      </c>
      <c r="E140" t="str">
        <f>_xll.BDP($A140,E$1,"Fill = NR")</f>
        <v>NR</v>
      </c>
    </row>
    <row r="141" spans="1:5" x14ac:dyDescent="0.25">
      <c r="A141" t="s">
        <v>1281</v>
      </c>
      <c r="B141" t="str">
        <f>_xll.BDP($A141,B$1)</f>
        <v>REPUBLIC OF SENEGAL</v>
      </c>
      <c r="C141" t="str">
        <f>_xll.BDP($A141,C$1)</f>
        <v>SN</v>
      </c>
      <c r="D141" t="str">
        <f>_xll.BDP($A141,D$1,"Fill = NR")</f>
        <v>Ba3</v>
      </c>
      <c r="E141" t="str">
        <f>_xll.BDP($A141,E$1,"Fill = NR")</f>
        <v>B+</v>
      </c>
    </row>
    <row r="142" spans="1:5" x14ac:dyDescent="0.25">
      <c r="A142" t="s">
        <v>1282</v>
      </c>
      <c r="B142" t="str">
        <f>_xll.BDP($A142,B$1)</f>
        <v>REPUBLIC OF SURINAME</v>
      </c>
      <c r="C142" t="str">
        <f>_xll.BDP($A142,C$1)</f>
        <v>SR</v>
      </c>
      <c r="D142" t="str">
        <f>_xll.BDP($A142,D$1,"Fill = NR")</f>
        <v>Caa3</v>
      </c>
      <c r="E142" t="str">
        <f>_xll.BDP($A142,E$1,"Fill = NR")</f>
        <v>CC</v>
      </c>
    </row>
    <row r="143" spans="1:5" x14ac:dyDescent="0.25">
      <c r="A143" t="s">
        <v>1283</v>
      </c>
      <c r="B143" t="str">
        <f>_xll.BDP($A143,B$1)</f>
        <v>REPUBLIC OF EL SALVADOR</v>
      </c>
      <c r="C143" t="str">
        <f>_xll.BDP($A143,C$1)</f>
        <v>SV</v>
      </c>
      <c r="D143" t="str">
        <f>_xll.BDP($A143,D$1,"Fill = NR")</f>
        <v>B3</v>
      </c>
      <c r="E143" t="str">
        <f>_xll.BDP($A143,E$1,"Fill = NR")</f>
        <v>B-</v>
      </c>
    </row>
    <row r="144" spans="1:5" x14ac:dyDescent="0.25">
      <c r="A144" t="s">
        <v>1284</v>
      </c>
      <c r="B144" t="str">
        <f>_xll.BDP($A144,B$1)</f>
        <v>TURKS AND CAICOS ISLANDS</v>
      </c>
      <c r="C144" t="str">
        <f>_xll.BDP($A144,C$1)</f>
        <v>TC</v>
      </c>
      <c r="D144" t="str">
        <f>_xll.BDP($A144,D$1,"Fill = NR")</f>
        <v>NR</v>
      </c>
      <c r="E144" t="str">
        <f>_xll.BDP($A144,E$1,"Fill = NR")</f>
        <v>BBB+</v>
      </c>
    </row>
    <row r="145" spans="1:5" x14ac:dyDescent="0.25">
      <c r="A145" t="s">
        <v>1285</v>
      </c>
      <c r="B145" t="str">
        <f>_xll.BDP($A145,B$1)</f>
        <v>TOGOLESE REPUBLIC</v>
      </c>
      <c r="C145" t="str">
        <f>_xll.BDP($A145,C$1)</f>
        <v>TG</v>
      </c>
      <c r="D145" t="str">
        <f>_xll.BDP($A145,D$1,"Fill = NR")</f>
        <v>NR</v>
      </c>
      <c r="E145" t="str">
        <f>_xll.BDP($A145,E$1,"Fill = NR")</f>
        <v>B</v>
      </c>
    </row>
    <row r="146" spans="1:5" x14ac:dyDescent="0.25">
      <c r="A146" t="s">
        <v>1286</v>
      </c>
      <c r="B146" t="str">
        <f>_xll.BDP($A146,B$1)</f>
        <v>KINGDOM OF THAILAND</v>
      </c>
      <c r="C146" t="str">
        <f>_xll.BDP($A146,C$1)</f>
        <v>TH</v>
      </c>
      <c r="D146" t="str">
        <f>_xll.BDP($A146,D$1,"Fill = NR")</f>
        <v>Baa1</v>
      </c>
      <c r="E146" t="str">
        <f>_xll.BDP($A146,E$1,"Fill = NR")</f>
        <v>A-</v>
      </c>
    </row>
    <row r="147" spans="1:5" x14ac:dyDescent="0.25">
      <c r="A147" t="s">
        <v>1287</v>
      </c>
      <c r="B147" t="str">
        <f>_xll.BDP($A147,B$1)</f>
        <v>REPUBLIC OF TAJIKISTAN</v>
      </c>
      <c r="C147" t="str">
        <f>_xll.BDP($A147,C$1)</f>
        <v>TJ</v>
      </c>
      <c r="D147" t="str">
        <f>_xll.BDP($A147,D$1,"Fill = NR")</f>
        <v>B3</v>
      </c>
      <c r="E147" t="str">
        <f>_xll.BDP($A147,E$1,"Fill = NR")</f>
        <v>B-</v>
      </c>
    </row>
    <row r="148" spans="1:5" x14ac:dyDescent="0.25">
      <c r="A148" t="s">
        <v>1288</v>
      </c>
      <c r="B148" t="str">
        <f>_xll.BDP($A148,B$1)</f>
        <v>REPUBLIC OF TURKMENISTAN</v>
      </c>
      <c r="C148" t="str">
        <f>_xll.BDP($A148,C$1)</f>
        <v>TM</v>
      </c>
      <c r="D148" t="str">
        <f>_xll.BDP($A148,D$1,"Fill = NR")</f>
        <v>NR</v>
      </c>
      <c r="E148" t="str">
        <f>_xll.BDP($A148,E$1,"Fill = NR")</f>
        <v>NR</v>
      </c>
    </row>
    <row r="149" spans="1:5" x14ac:dyDescent="0.25">
      <c r="A149" t="s">
        <v>1289</v>
      </c>
      <c r="B149" t="str">
        <f>_xll.BDP($A149,B$1)</f>
        <v>TUNISIAN REPUBLIC</v>
      </c>
      <c r="C149" t="str">
        <f>_xll.BDP($A149,C$1)</f>
        <v>TN</v>
      </c>
      <c r="D149" t="str">
        <f>_xll.BDP($A149,D$1,"Fill = NR")</f>
        <v>B3</v>
      </c>
      <c r="E149" t="str">
        <f>_xll.BDP($A149,E$1,"Fill = NR")</f>
        <v>NR</v>
      </c>
    </row>
    <row r="150" spans="1:5" x14ac:dyDescent="0.25">
      <c r="A150" t="s">
        <v>1290</v>
      </c>
      <c r="B150" t="str">
        <f>_xll.BDP($A150,B$1)</f>
        <v>REPUBLIC OF TURKEY</v>
      </c>
      <c r="C150" t="str">
        <f>_xll.BDP($A150,C$1)</f>
        <v>TR</v>
      </c>
      <c r="D150" t="str">
        <f>_xll.BDP($A150,D$1,"Fill = NR")</f>
        <v>B2</v>
      </c>
      <c r="E150" t="str">
        <f>_xll.BDP($A150,E$1,"Fill = NR")</f>
        <v>BB-u</v>
      </c>
    </row>
    <row r="151" spans="1:5" x14ac:dyDescent="0.25">
      <c r="A151" t="s">
        <v>1291</v>
      </c>
      <c r="B151" t="str">
        <f>_xll.BDP($A151,B$1)</f>
        <v>REPUBLIC OF TRINIDAD &amp; TOBAG</v>
      </c>
      <c r="C151" t="str">
        <f>_xll.BDP($A151,C$1)</f>
        <v>TT</v>
      </c>
      <c r="D151" t="str">
        <f>_xll.BDP($A151,D$1,"Fill = NR")</f>
        <v>Ba1</v>
      </c>
      <c r="E151" t="str">
        <f>_xll.BDP($A151,E$1,"Fill = NR")</f>
        <v>BBB-</v>
      </c>
    </row>
    <row r="152" spans="1:5" x14ac:dyDescent="0.25">
      <c r="A152" t="s">
        <v>1292</v>
      </c>
      <c r="B152" t="str">
        <f>_xll.BDP($A152,B$1)</f>
        <v>TAIWAN</v>
      </c>
      <c r="C152" t="str">
        <f>_xll.BDP($A152,C$1)</f>
        <v>TW</v>
      </c>
      <c r="D152" t="str">
        <f>_xll.BDP($A152,D$1,"Fill = NR")</f>
        <v>Aa3</v>
      </c>
      <c r="E152" t="str">
        <f>_xll.BDP($A152,E$1,"Fill = NR")</f>
        <v>AA-u</v>
      </c>
    </row>
    <row r="153" spans="1:5" x14ac:dyDescent="0.25">
      <c r="A153" t="s">
        <v>1293</v>
      </c>
      <c r="B153" t="str">
        <f>_xll.BDP($A153,B$1)</f>
        <v>UNITED REPUBLIC OF TANZANIA</v>
      </c>
      <c r="C153" t="str">
        <f>_xll.BDP($A153,C$1)</f>
        <v>TZ</v>
      </c>
      <c r="D153" t="str">
        <f>_xll.BDP($A153,D$1,"Fill = NR")</f>
        <v>NR</v>
      </c>
      <c r="E153" t="str">
        <f>_xll.BDP($A153,E$1,"Fill = NR")</f>
        <v>NR</v>
      </c>
    </row>
    <row r="154" spans="1:5" x14ac:dyDescent="0.25">
      <c r="A154" t="s">
        <v>1294</v>
      </c>
      <c r="B154" t="str">
        <f>_xll.BDP($A154,B$1)</f>
        <v>UKRAINE</v>
      </c>
      <c r="C154" t="str">
        <f>_xll.BDP($A154,C$1)</f>
        <v>UA</v>
      </c>
      <c r="D154" t="str">
        <f>_xll.BDP($A154,D$1,"Fill = NR")</f>
        <v>B3</v>
      </c>
      <c r="E154" t="str">
        <f>_xll.BDP($A154,E$1,"Fill = NR")</f>
        <v>B</v>
      </c>
    </row>
    <row r="155" spans="1:5" x14ac:dyDescent="0.25">
      <c r="A155" t="s">
        <v>1295</v>
      </c>
      <c r="B155" t="str">
        <f>_xll.BDP($A155,B$1)</f>
        <v>REPUBLIC OF UGANDA</v>
      </c>
      <c r="C155" t="str">
        <f>_xll.BDP($A155,C$1)</f>
        <v>UG</v>
      </c>
      <c r="D155" t="str">
        <f>_xll.BDP($A155,D$1,"Fill = NR")</f>
        <v>B2</v>
      </c>
      <c r="E155" t="str">
        <f>_xll.BDP($A155,E$1,"Fill = NR")</f>
        <v>B</v>
      </c>
    </row>
    <row r="156" spans="1:5" x14ac:dyDescent="0.25">
      <c r="A156" t="s">
        <v>1296</v>
      </c>
      <c r="B156" t="str">
        <f>_xll.BDP($A156,B$1)</f>
        <v>UNITED STATES OF AMERICA</v>
      </c>
      <c r="C156" t="str">
        <f>_xll.BDP($A156,C$1)</f>
        <v>US</v>
      </c>
      <c r="D156" t="str">
        <f>_xll.BDP($A156,D$1,"Fill = NR")</f>
        <v>Aaa</v>
      </c>
      <c r="E156" t="str">
        <f>_xll.BDP($A156,E$1,"Fill = NR")</f>
        <v>AA+u</v>
      </c>
    </row>
    <row r="157" spans="1:5" x14ac:dyDescent="0.25">
      <c r="A157" t="s">
        <v>1297</v>
      </c>
      <c r="B157" t="str">
        <f>_xll.BDP($A157,B$1)</f>
        <v>ORIENTAL REPUBLIC OF URUGUAY</v>
      </c>
      <c r="C157" t="str">
        <f>_xll.BDP($A157,C$1)</f>
        <v>UY</v>
      </c>
      <c r="D157" t="str">
        <f>_xll.BDP($A157,D$1,"Fill = NR")</f>
        <v>Baa2</v>
      </c>
      <c r="E157" t="str">
        <f>_xll.BDP($A157,E$1,"Fill = NR")</f>
        <v>BBB</v>
      </c>
    </row>
    <row r="158" spans="1:5" x14ac:dyDescent="0.25">
      <c r="A158" t="s">
        <v>1298</v>
      </c>
      <c r="B158" t="str">
        <f>_xll.BDP($A158,B$1)</f>
        <v>REPUBLIC OF UZBEKISTAN</v>
      </c>
      <c r="C158" t="str">
        <f>_xll.BDP($A158,C$1)</f>
        <v>UZ</v>
      </c>
      <c r="D158" t="str">
        <f>_xll.BDP($A158,D$1,"Fill = NR")</f>
        <v>B1</v>
      </c>
      <c r="E158" t="str">
        <f>_xll.BDP($A158,E$1,"Fill = NR")</f>
        <v>BB-</v>
      </c>
    </row>
    <row r="159" spans="1:5" x14ac:dyDescent="0.25">
      <c r="A159" t="s">
        <v>1299</v>
      </c>
      <c r="B159" t="str">
        <f>_xll.BDP($A159,B$1)</f>
        <v>ST VINCENT &amp; THE GRENADINES</v>
      </c>
      <c r="C159" t="str">
        <f>_xll.BDP($A159,C$1)</f>
        <v>VC</v>
      </c>
      <c r="D159" t="str">
        <f>_xll.BDP($A159,D$1,"Fill = NR")</f>
        <v>B3</v>
      </c>
      <c r="E159" t="str">
        <f>_xll.BDP($A159,E$1,"Fill = NR")</f>
        <v>NR</v>
      </c>
    </row>
    <row r="160" spans="1:5" x14ac:dyDescent="0.25">
      <c r="A160" t="s">
        <v>1300</v>
      </c>
      <c r="B160" t="str">
        <f>_xll.BDP($A160,B$1)</f>
        <v>REPUBLIC OF VENEZUELA</v>
      </c>
      <c r="C160" t="str">
        <f>_xll.BDP($A160,C$1)</f>
        <v>VE</v>
      </c>
      <c r="D160" t="str">
        <f>_xll.BDP($A160,D$1,"Fill = NR")</f>
        <v>C</v>
      </c>
      <c r="E160" t="str">
        <f>_xll.BDP($A160,E$1,"Fill = NR")</f>
        <v>CCC-</v>
      </c>
    </row>
    <row r="161" spans="1:5" x14ac:dyDescent="0.25">
      <c r="A161" t="s">
        <v>1301</v>
      </c>
      <c r="B161" t="str">
        <f>_xll.BDP($A161,B$1)</f>
        <v>SOCIALIST REPUBLIC OF VIETNA</v>
      </c>
      <c r="C161" t="str">
        <f>_xll.BDP($A161,C$1)</f>
        <v>VN</v>
      </c>
      <c r="D161" t="str">
        <f>_xll.BDP($A161,D$1,"Fill = NR")</f>
        <v>Ba3</v>
      </c>
      <c r="E161" t="str">
        <f>_xll.BDP($A161,E$1,"Fill = NR")</f>
        <v>BB</v>
      </c>
    </row>
    <row r="162" spans="1:5" x14ac:dyDescent="0.25">
      <c r="A162" t="s">
        <v>1302</v>
      </c>
      <c r="B162" t="str">
        <f>_xll.BDP($A162,B$1)</f>
        <v>REPUBLIC OF SOUTH AFRICA</v>
      </c>
      <c r="C162" t="str">
        <f>_xll.BDP($A162,C$1)</f>
        <v>ZA</v>
      </c>
      <c r="D162" t="str">
        <f>_xll.BDP($A162,D$1,"Fill = NR")</f>
        <v>Ba2</v>
      </c>
      <c r="E162" t="str">
        <f>_xll.BDP($A162,E$1,"Fill = NR")</f>
        <v>BB</v>
      </c>
    </row>
    <row r="163" spans="1:5" x14ac:dyDescent="0.25">
      <c r="A163" t="s">
        <v>1303</v>
      </c>
      <c r="B163" t="str">
        <f>_xll.BDP($A163,B$1)</f>
        <v>REPUBLIC OF ZAMBIA</v>
      </c>
      <c r="C163" t="str">
        <f>_xll.BDP($A163,C$1)</f>
        <v>ZM</v>
      </c>
      <c r="D163" t="str">
        <f>_xll.BDP($A163,D$1,"Fill = NR")</f>
        <v>Ca</v>
      </c>
      <c r="E163" t="str">
        <f>_xll.BDP($A163,E$1,"Fill = NR")</f>
        <v>CCC-</v>
      </c>
    </row>
  </sheetData>
  <sortState xmlns:xlrd2="http://schemas.microsoft.com/office/spreadsheetml/2017/richdata2" ref="A2:E163">
    <sortCondition ref="C2:C1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EEFB-C361-48CE-98BF-EA5C598D01E7}">
  <dimension ref="A1:K9"/>
  <sheetViews>
    <sheetView workbookViewId="0">
      <selection activeCell="F3" sqref="F3"/>
    </sheetView>
  </sheetViews>
  <sheetFormatPr defaultRowHeight="15" x14ac:dyDescent="0.25"/>
  <cols>
    <col min="1" max="1" width="16.42578125" bestFit="1" customWidth="1"/>
    <col min="2" max="2" width="10.42578125" bestFit="1" customWidth="1"/>
    <col min="3" max="3" width="37.140625" bestFit="1" customWidth="1"/>
    <col min="4" max="4" width="11.28515625" bestFit="1" customWidth="1"/>
    <col min="5" max="5" width="11.42578125" bestFit="1" customWidth="1"/>
    <col min="9" max="9" width="10.42578125" bestFit="1" customWidth="1"/>
  </cols>
  <sheetData>
    <row r="1" spans="1:11" x14ac:dyDescent="0.25">
      <c r="A1" t="s">
        <v>1304</v>
      </c>
      <c r="B1" t="s">
        <v>1305</v>
      </c>
      <c r="C1" t="s">
        <v>1306</v>
      </c>
      <c r="D1" t="s">
        <v>1307</v>
      </c>
      <c r="E1" t="s">
        <v>1308</v>
      </c>
      <c r="F1" t="s">
        <v>1309</v>
      </c>
      <c r="G1" t="s">
        <v>1310</v>
      </c>
      <c r="H1" t="s">
        <v>1311</v>
      </c>
      <c r="I1" t="s">
        <v>1312</v>
      </c>
      <c r="J1" t="s">
        <v>1313</v>
      </c>
      <c r="K1" t="s">
        <v>1314</v>
      </c>
    </row>
    <row r="2" spans="1:11" x14ac:dyDescent="0.25">
      <c r="A2" t="s">
        <v>1315</v>
      </c>
      <c r="B2" t="s">
        <v>1316</v>
      </c>
      <c r="C2" t="str">
        <f>_xll.BDP(B2&amp;" BUID",C$1)</f>
        <v>AUDUSD Crncy Fut  Mar21</v>
      </c>
      <c r="D2" t="s">
        <v>1317</v>
      </c>
      <c r="E2" t="str">
        <f>_xll.BDP(D2,"ID059")</f>
        <v>IX2079928-0</v>
      </c>
      <c r="F2" t="str">
        <f>_xll.BDP(D2,"Currency")</f>
        <v>AUD</v>
      </c>
      <c r="G2" t="s">
        <v>1318</v>
      </c>
      <c r="H2" t="s">
        <v>1319</v>
      </c>
      <c r="I2" t="str">
        <f>_xll.BDP(H2,"ID059")</f>
        <v>IX244867-0</v>
      </c>
      <c r="J2" t="str">
        <f>_xll.BDP(H2,"Currency")</f>
        <v>USD</v>
      </c>
      <c r="K2" t="s">
        <v>46</v>
      </c>
    </row>
    <row r="3" spans="1:11" x14ac:dyDescent="0.25">
      <c r="A3" t="s">
        <v>1320</v>
      </c>
      <c r="B3" t="s">
        <v>1321</v>
      </c>
      <c r="C3" t="str">
        <f>_xll.BDP(B3&amp;" BUID",C$1)</f>
        <v>BP CURRENCY FUT   Mar21</v>
      </c>
      <c r="D3" t="s">
        <v>1322</v>
      </c>
      <c r="E3" t="str">
        <f>_xll.BDP(D3,"ID059")</f>
        <v>IX844122-0</v>
      </c>
      <c r="F3" t="str">
        <f>_xll.BDP(D3,"Currency")</f>
        <v>GBP</v>
      </c>
      <c r="G3" t="s">
        <v>1323</v>
      </c>
      <c r="H3" t="s">
        <v>1319</v>
      </c>
      <c r="I3" t="str">
        <f>_xll.BDP(H3,"ID059")</f>
        <v>IX244867-0</v>
      </c>
      <c r="J3" t="str">
        <f>_xll.BDP(H3,"Currency")</f>
        <v>USD</v>
      </c>
      <c r="K3" t="s">
        <v>46</v>
      </c>
    </row>
    <row r="4" spans="1:11" x14ac:dyDescent="0.25">
      <c r="A4" t="s">
        <v>1324</v>
      </c>
      <c r="B4" t="s">
        <v>1325</v>
      </c>
      <c r="C4" t="str">
        <f>_xll.BDP(B4&amp;" BUID",C$1)</f>
        <v>C$ CURRENCY FUT   Mar21</v>
      </c>
      <c r="D4" t="s">
        <v>1326</v>
      </c>
      <c r="E4" t="str">
        <f>_xll.BDP(D4,"ID059")</f>
        <v>IX207929-0</v>
      </c>
      <c r="F4" t="str">
        <f>_xll.BDP(D4,"Currency")</f>
        <v>CAD</v>
      </c>
      <c r="G4" t="s">
        <v>1327</v>
      </c>
      <c r="H4" t="s">
        <v>1319</v>
      </c>
      <c r="I4" t="str">
        <f>_xll.BDP(H4,"ID059")</f>
        <v>IX244867-0</v>
      </c>
      <c r="J4" t="str">
        <f>_xll.BDP(H4,"Currency")</f>
        <v>USD</v>
      </c>
      <c r="K4" t="s">
        <v>46</v>
      </c>
    </row>
    <row r="5" spans="1:11" x14ac:dyDescent="0.25">
      <c r="A5" t="s">
        <v>1328</v>
      </c>
      <c r="B5" t="s">
        <v>1329</v>
      </c>
      <c r="C5" t="str">
        <f>_xll.BDP(B5&amp;" BUID",C$1)</f>
        <v>EURO FX CURR FUT  Mar21</v>
      </c>
      <c r="D5" t="s">
        <v>1330</v>
      </c>
      <c r="E5" t="str">
        <f>_xll.BDP(D5,"ID059")</f>
        <v>IX378827-0</v>
      </c>
      <c r="F5" t="str">
        <f>_xll.BDP(D5,"Currency")</f>
        <v>EUR</v>
      </c>
      <c r="G5" t="s">
        <v>1331</v>
      </c>
      <c r="H5" t="s">
        <v>1319</v>
      </c>
      <c r="I5" t="str">
        <f>_xll.BDP(H5,"ID059")</f>
        <v>IX244867-0</v>
      </c>
      <c r="J5" t="str">
        <f>_xll.BDP(H5,"Currency")</f>
        <v>USD</v>
      </c>
      <c r="K5" t="s">
        <v>46</v>
      </c>
    </row>
    <row r="6" spans="1:11" x14ac:dyDescent="0.25">
      <c r="A6" t="s">
        <v>1332</v>
      </c>
      <c r="B6" t="s">
        <v>1333</v>
      </c>
      <c r="C6" t="str">
        <f>_xll.BDP(B6&amp;" BUID",C$1)</f>
        <v>EURO/CHF FUTURE   Mar21</v>
      </c>
      <c r="D6" t="s">
        <v>1330</v>
      </c>
      <c r="E6" t="str">
        <f>_xll.BDP(D6,"ID059")</f>
        <v>IX378827-0</v>
      </c>
      <c r="F6" t="str">
        <f>_xll.BDP(D6,"Currency")</f>
        <v>EUR</v>
      </c>
      <c r="G6" t="s">
        <v>1331</v>
      </c>
      <c r="H6" t="s">
        <v>1334</v>
      </c>
      <c r="I6" t="str">
        <f>_xll.BDP(H6,"ID059")</f>
        <v>IX208045-0</v>
      </c>
      <c r="J6" t="str">
        <f>_xll.BDP(H6,"Currency")</f>
        <v>CHF</v>
      </c>
      <c r="K6" t="s">
        <v>1335</v>
      </c>
    </row>
    <row r="7" spans="1:11" x14ac:dyDescent="0.25">
      <c r="A7" t="s">
        <v>1336</v>
      </c>
      <c r="B7" t="s">
        <v>1337</v>
      </c>
      <c r="C7" t="str">
        <f>_xll.BDP(B7&amp;" BUID",C$1)</f>
        <v>EURO/GBP FUTURE   Mar21</v>
      </c>
      <c r="D7" t="s">
        <v>1330</v>
      </c>
      <c r="E7" t="str">
        <f>_xll.BDP(D7,"ID059")</f>
        <v>IX378827-0</v>
      </c>
      <c r="F7" t="str">
        <f>_xll.BDP(D7,"Currency")</f>
        <v>EUR</v>
      </c>
      <c r="G7" t="s">
        <v>1331</v>
      </c>
      <c r="H7" t="s">
        <v>1322</v>
      </c>
      <c r="I7" t="str">
        <f>_xll.BDP(H7,"ID059")</f>
        <v>IX844122-0</v>
      </c>
      <c r="J7" t="str">
        <f>_xll.BDP(H7,"Currency")</f>
        <v>GBP</v>
      </c>
      <c r="K7" t="s">
        <v>1323</v>
      </c>
    </row>
    <row r="8" spans="1:11" x14ac:dyDescent="0.25">
      <c r="A8" t="s">
        <v>1338</v>
      </c>
      <c r="B8" t="s">
        <v>1339</v>
      </c>
      <c r="C8" t="str">
        <f>_xll.BDP(B8&amp;" BUID",C$1)</f>
        <v>EURO/JPY FUTURE   Mar21</v>
      </c>
      <c r="D8" t="s">
        <v>1330</v>
      </c>
      <c r="E8" t="str">
        <f>_xll.BDP(D8,"ID059")</f>
        <v>IX378827-0</v>
      </c>
      <c r="F8" t="str">
        <f>_xll.BDP(D8,"Currency")</f>
        <v>EUR</v>
      </c>
      <c r="G8" t="s">
        <v>1331</v>
      </c>
      <c r="H8" t="s">
        <v>1340</v>
      </c>
      <c r="I8" t="str">
        <f>_xll.BDP(H8,"ID059")</f>
        <v>IX207979-0</v>
      </c>
      <c r="J8" t="str">
        <f>_xll.BDP(H8,"Currency")</f>
        <v>JPY</v>
      </c>
      <c r="K8" t="s">
        <v>1341</v>
      </c>
    </row>
    <row r="9" spans="1:11" x14ac:dyDescent="0.25">
      <c r="A9" t="s">
        <v>1342</v>
      </c>
      <c r="B9" t="s">
        <v>1343</v>
      </c>
      <c r="C9" t="str">
        <f>_xll.BDP(B9&amp;" BUID",C$1)</f>
        <v>JPN YEN CURR FUT  Mar21</v>
      </c>
      <c r="D9" t="s">
        <v>1340</v>
      </c>
      <c r="E9" t="str">
        <f>_xll.BDP(D9,"ID059")</f>
        <v>IX207979-0</v>
      </c>
      <c r="F9" t="str">
        <f>_xll.BDP(D9,"Currency")</f>
        <v>JPY</v>
      </c>
      <c r="G9" t="s">
        <v>1341</v>
      </c>
      <c r="H9" t="s">
        <v>1319</v>
      </c>
      <c r="I9" t="str">
        <f>_xll.BDP(H9,"ID059")</f>
        <v>IX244867-0</v>
      </c>
      <c r="J9" t="str">
        <f>_xll.BDP(H9,"Currency")</f>
        <v>USD</v>
      </c>
      <c r="K9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49"/>
  <sheetViews>
    <sheetView workbookViewId="0">
      <pane ySplit="1" topLeftCell="A435" activePane="bottomLeft" state="frozen"/>
      <selection activeCell="B155" sqref="B155"/>
      <selection pane="bottomLeft" activeCell="A448" sqref="A448"/>
    </sheetView>
  </sheetViews>
  <sheetFormatPr defaultRowHeight="15" x14ac:dyDescent="0.25"/>
  <cols>
    <col min="1" max="1" width="32.85546875" bestFit="1" customWidth="1"/>
    <col min="2" max="2" width="19.7109375" bestFit="1" customWidth="1"/>
    <col min="3" max="3" width="12.28515625" bestFit="1" customWidth="1"/>
    <col min="4" max="4" width="15.140625" bestFit="1" customWidth="1"/>
    <col min="5" max="5" width="19.7109375" customWidth="1"/>
    <col min="6" max="6" width="13.42578125" bestFit="1" customWidth="1"/>
    <col min="7" max="7" width="10.28515625" bestFit="1" customWidth="1"/>
    <col min="9" max="9" width="12.140625" bestFit="1" customWidth="1"/>
    <col min="12" max="12" width="10.7109375" bestFit="1" customWidth="1"/>
  </cols>
  <sheetData>
    <row r="1" spans="1:12" x14ac:dyDescent="0.25">
      <c r="A1" t="s">
        <v>1138</v>
      </c>
      <c r="B1" t="s">
        <v>1344</v>
      </c>
      <c r="C1" t="s">
        <v>1345</v>
      </c>
      <c r="D1" t="s">
        <v>1346</v>
      </c>
      <c r="E1" t="s">
        <v>1347</v>
      </c>
      <c r="F1" t="s">
        <v>1348</v>
      </c>
      <c r="G1" t="s">
        <v>1349</v>
      </c>
      <c r="H1" t="s">
        <v>1350</v>
      </c>
      <c r="I1" t="s">
        <v>1351</v>
      </c>
      <c r="J1" t="s">
        <v>1352</v>
      </c>
      <c r="K1" t="s">
        <v>1353</v>
      </c>
      <c r="L1" t="s">
        <v>1354</v>
      </c>
    </row>
    <row r="2" spans="1:12" x14ac:dyDescent="0.25">
      <c r="A2" t="s">
        <v>1355</v>
      </c>
      <c r="B2" t="s">
        <v>1059</v>
      </c>
      <c r="D2" t="s">
        <v>1356</v>
      </c>
      <c r="E2" t="s">
        <v>1357</v>
      </c>
      <c r="F2" t="b">
        <v>0</v>
      </c>
      <c r="G2" t="b">
        <v>0</v>
      </c>
      <c r="J2" t="b">
        <v>1</v>
      </c>
      <c r="K2" t="s">
        <v>1358</v>
      </c>
    </row>
    <row r="3" spans="1:12" x14ac:dyDescent="0.25">
      <c r="A3" t="s">
        <v>1359</v>
      </c>
      <c r="B3" s="4" t="s">
        <v>1052</v>
      </c>
      <c r="D3" t="s">
        <v>1360</v>
      </c>
      <c r="E3" t="s">
        <v>1361</v>
      </c>
      <c r="F3" t="b">
        <v>1</v>
      </c>
      <c r="G3" t="b">
        <v>1</v>
      </c>
      <c r="H3">
        <v>1</v>
      </c>
      <c r="I3" t="s">
        <v>1362</v>
      </c>
      <c r="J3" t="b">
        <v>1</v>
      </c>
      <c r="K3" t="s">
        <v>1363</v>
      </c>
    </row>
    <row r="4" spans="1:12" x14ac:dyDescent="0.25">
      <c r="A4" t="s">
        <v>1364</v>
      </c>
      <c r="B4" t="s">
        <v>1059</v>
      </c>
      <c r="D4" t="s">
        <v>1365</v>
      </c>
      <c r="E4" s="8" t="s">
        <v>1366</v>
      </c>
      <c r="F4" t="b">
        <v>0</v>
      </c>
      <c r="G4" t="b">
        <v>0</v>
      </c>
      <c r="J4" t="b">
        <v>1</v>
      </c>
      <c r="K4" t="s">
        <v>1358</v>
      </c>
    </row>
    <row r="5" spans="1:12" x14ac:dyDescent="0.25">
      <c r="A5" t="s">
        <v>1367</v>
      </c>
      <c r="B5" s="4" t="s">
        <v>1368</v>
      </c>
      <c r="D5" t="s">
        <v>1369</v>
      </c>
      <c r="E5" s="8" t="s">
        <v>1370</v>
      </c>
      <c r="F5" t="b">
        <v>0</v>
      </c>
      <c r="G5" t="b">
        <v>0</v>
      </c>
      <c r="J5" t="b">
        <v>0</v>
      </c>
      <c r="K5" t="s">
        <v>1371</v>
      </c>
    </row>
    <row r="6" spans="1:12" x14ac:dyDescent="0.25">
      <c r="A6" t="s">
        <v>1372</v>
      </c>
      <c r="B6" s="4" t="s">
        <v>1059</v>
      </c>
      <c r="D6" t="s">
        <v>1373</v>
      </c>
      <c r="E6" s="8" t="s">
        <v>1374</v>
      </c>
      <c r="F6" t="b">
        <v>0</v>
      </c>
      <c r="G6" t="b">
        <v>0</v>
      </c>
      <c r="J6" t="b">
        <v>1</v>
      </c>
      <c r="K6" t="s">
        <v>1358</v>
      </c>
    </row>
    <row r="7" spans="1:12" x14ac:dyDescent="0.25">
      <c r="A7" t="s">
        <v>1375</v>
      </c>
      <c r="B7" s="4" t="s">
        <v>1376</v>
      </c>
      <c r="D7" t="s">
        <v>1377</v>
      </c>
      <c r="E7" s="8" t="s">
        <v>1378</v>
      </c>
      <c r="F7" t="b">
        <v>0</v>
      </c>
      <c r="G7" t="b">
        <v>0</v>
      </c>
      <c r="J7" t="b">
        <v>0</v>
      </c>
      <c r="K7" t="s">
        <v>1358</v>
      </c>
    </row>
    <row r="8" spans="1:12" x14ac:dyDescent="0.25">
      <c r="A8" t="s">
        <v>1379</v>
      </c>
      <c r="B8" s="4" t="s">
        <v>1376</v>
      </c>
      <c r="D8" t="s">
        <v>1380</v>
      </c>
      <c r="E8" s="8" t="s">
        <v>1381</v>
      </c>
      <c r="F8" t="b">
        <v>0</v>
      </c>
      <c r="G8" t="b">
        <v>0</v>
      </c>
      <c r="J8" t="b">
        <v>0</v>
      </c>
      <c r="K8" t="s">
        <v>1358</v>
      </c>
    </row>
    <row r="9" spans="1:12" x14ac:dyDescent="0.25">
      <c r="A9" t="s">
        <v>1382</v>
      </c>
      <c r="B9" s="4" t="s">
        <v>1376</v>
      </c>
      <c r="D9" t="s">
        <v>1383</v>
      </c>
      <c r="E9" s="8" t="s">
        <v>1384</v>
      </c>
      <c r="F9" t="b">
        <v>0</v>
      </c>
      <c r="G9" t="b">
        <v>0</v>
      </c>
      <c r="J9" t="b">
        <v>0</v>
      </c>
      <c r="K9" t="s">
        <v>1358</v>
      </c>
    </row>
    <row r="10" spans="1:12" x14ac:dyDescent="0.25">
      <c r="A10" t="s">
        <v>1385</v>
      </c>
      <c r="B10" s="4" t="s">
        <v>34</v>
      </c>
      <c r="D10" t="s">
        <v>1386</v>
      </c>
      <c r="E10" t="s">
        <v>1387</v>
      </c>
      <c r="F10" t="b">
        <v>1</v>
      </c>
      <c r="G10" t="b">
        <v>1</v>
      </c>
      <c r="H10">
        <v>1</v>
      </c>
      <c r="I10" t="s">
        <v>1388</v>
      </c>
      <c r="J10" t="b">
        <v>0</v>
      </c>
      <c r="K10" t="s">
        <v>1389</v>
      </c>
    </row>
    <row r="11" spans="1:12" x14ac:dyDescent="0.25">
      <c r="A11" t="s">
        <v>1390</v>
      </c>
      <c r="B11" t="s">
        <v>1368</v>
      </c>
      <c r="D11" t="s">
        <v>1391</v>
      </c>
      <c r="E11" t="s">
        <v>1392</v>
      </c>
      <c r="F11" t="b">
        <v>1</v>
      </c>
      <c r="G11" t="b">
        <v>0</v>
      </c>
      <c r="H11">
        <v>2</v>
      </c>
      <c r="J11" t="b">
        <v>0</v>
      </c>
      <c r="K11" t="s">
        <v>1371</v>
      </c>
    </row>
    <row r="12" spans="1:12" x14ac:dyDescent="0.25">
      <c r="A12" t="s">
        <v>1393</v>
      </c>
      <c r="B12" s="4" t="s">
        <v>34</v>
      </c>
      <c r="D12" t="s">
        <v>1394</v>
      </c>
      <c r="E12" t="s">
        <v>1395</v>
      </c>
      <c r="F12" t="b">
        <v>1</v>
      </c>
      <c r="G12" t="b">
        <v>1</v>
      </c>
      <c r="H12">
        <v>1</v>
      </c>
      <c r="I12" s="7" t="s">
        <v>1388</v>
      </c>
      <c r="J12" t="b">
        <v>0</v>
      </c>
      <c r="K12" t="s">
        <v>1363</v>
      </c>
    </row>
    <row r="13" spans="1:12" x14ac:dyDescent="0.25">
      <c r="A13" t="s">
        <v>1396</v>
      </c>
      <c r="B13" t="s">
        <v>1059</v>
      </c>
      <c r="D13" t="s">
        <v>1397</v>
      </c>
      <c r="E13" t="s">
        <v>1398</v>
      </c>
      <c r="F13" t="b">
        <v>0</v>
      </c>
      <c r="G13" t="b">
        <v>0</v>
      </c>
      <c r="J13" t="b">
        <v>1</v>
      </c>
      <c r="K13" t="s">
        <v>1358</v>
      </c>
    </row>
    <row r="14" spans="1:12" x14ac:dyDescent="0.25">
      <c r="A14" t="s">
        <v>1399</v>
      </c>
      <c r="B14" s="4" t="s">
        <v>1059</v>
      </c>
      <c r="D14" t="s">
        <v>1400</v>
      </c>
      <c r="E14" t="s">
        <v>1401</v>
      </c>
      <c r="F14" t="b">
        <v>0</v>
      </c>
      <c r="G14" t="b">
        <v>0</v>
      </c>
      <c r="J14" t="b">
        <v>1</v>
      </c>
      <c r="K14" t="s">
        <v>1358</v>
      </c>
    </row>
    <row r="15" spans="1:12" x14ac:dyDescent="0.25">
      <c r="A15" t="s">
        <v>1402</v>
      </c>
      <c r="B15" t="s">
        <v>1059</v>
      </c>
      <c r="D15" t="s">
        <v>1403</v>
      </c>
      <c r="E15" t="s">
        <v>1404</v>
      </c>
      <c r="F15" t="b">
        <v>1</v>
      </c>
      <c r="G15" t="b">
        <v>1</v>
      </c>
      <c r="H15">
        <v>1</v>
      </c>
      <c r="I15" t="s">
        <v>1405</v>
      </c>
      <c r="J15" t="b">
        <v>1</v>
      </c>
      <c r="K15" t="s">
        <v>1358</v>
      </c>
      <c r="L15" s="12">
        <v>43641</v>
      </c>
    </row>
    <row r="16" spans="1:12" x14ac:dyDescent="0.25">
      <c r="A16" t="s">
        <v>1406</v>
      </c>
      <c r="B16" t="s">
        <v>1059</v>
      </c>
      <c r="D16" t="s">
        <v>1407</v>
      </c>
      <c r="E16" t="s">
        <v>1408</v>
      </c>
      <c r="F16" t="b">
        <v>0</v>
      </c>
      <c r="G16" t="b">
        <v>0</v>
      </c>
      <c r="J16" t="b">
        <v>1</v>
      </c>
      <c r="K16" t="s">
        <v>1363</v>
      </c>
    </row>
    <row r="17" spans="1:11" x14ac:dyDescent="0.25">
      <c r="A17" t="s">
        <v>1409</v>
      </c>
      <c r="B17" s="4" t="s">
        <v>1410</v>
      </c>
      <c r="D17" t="s">
        <v>1411</v>
      </c>
      <c r="E17" t="s">
        <v>1412</v>
      </c>
      <c r="F17" t="b">
        <v>0</v>
      </c>
      <c r="G17" t="b">
        <v>0</v>
      </c>
      <c r="J17" t="b">
        <v>0</v>
      </c>
      <c r="K17" t="s">
        <v>1413</v>
      </c>
    </row>
    <row r="18" spans="1:11" x14ac:dyDescent="0.25">
      <c r="A18" t="s">
        <v>1414</v>
      </c>
      <c r="B18" t="s">
        <v>44</v>
      </c>
      <c r="C18" t="s">
        <v>1415</v>
      </c>
      <c r="D18" t="s">
        <v>1416</v>
      </c>
      <c r="E18" t="s">
        <v>1417</v>
      </c>
      <c r="F18" t="b">
        <v>1</v>
      </c>
      <c r="G18" t="b">
        <v>0</v>
      </c>
      <c r="H18">
        <v>2</v>
      </c>
      <c r="J18" t="b">
        <v>0</v>
      </c>
      <c r="K18" t="s">
        <v>1363</v>
      </c>
    </row>
    <row r="19" spans="1:11" x14ac:dyDescent="0.25">
      <c r="A19" t="s">
        <v>1418</v>
      </c>
      <c r="B19" s="4" t="s">
        <v>1376</v>
      </c>
      <c r="D19" t="s">
        <v>1419</v>
      </c>
      <c r="E19" s="8" t="s">
        <v>1420</v>
      </c>
      <c r="F19" t="b">
        <v>0</v>
      </c>
      <c r="G19" t="b">
        <v>0</v>
      </c>
      <c r="J19" t="b">
        <v>0</v>
      </c>
      <c r="K19" t="s">
        <v>1358</v>
      </c>
    </row>
    <row r="20" spans="1:11" x14ac:dyDescent="0.25">
      <c r="A20" t="s">
        <v>1421</v>
      </c>
      <c r="B20" t="s">
        <v>1410</v>
      </c>
      <c r="D20" t="s">
        <v>1422</v>
      </c>
      <c r="E20" t="s">
        <v>1423</v>
      </c>
      <c r="F20" t="b">
        <v>1</v>
      </c>
      <c r="G20" t="b">
        <v>1</v>
      </c>
      <c r="H20">
        <v>1</v>
      </c>
      <c r="I20" t="s">
        <v>1424</v>
      </c>
      <c r="J20" t="b">
        <v>1</v>
      </c>
      <c r="K20" t="s">
        <v>1363</v>
      </c>
    </row>
    <row r="21" spans="1:11" x14ac:dyDescent="0.25">
      <c r="A21" t="s">
        <v>1425</v>
      </c>
      <c r="B21" s="4" t="s">
        <v>1410</v>
      </c>
      <c r="D21" t="s">
        <v>1426</v>
      </c>
      <c r="E21" s="8" t="s">
        <v>1427</v>
      </c>
      <c r="F21" t="b">
        <v>1</v>
      </c>
      <c r="G21" t="b">
        <v>0</v>
      </c>
      <c r="H21">
        <v>2</v>
      </c>
      <c r="J21" t="b">
        <v>0</v>
      </c>
      <c r="K21" t="s">
        <v>1363</v>
      </c>
    </row>
    <row r="22" spans="1:11" x14ac:dyDescent="0.25">
      <c r="A22" t="s">
        <v>1428</v>
      </c>
      <c r="B22" t="s">
        <v>1059</v>
      </c>
      <c r="D22" t="s">
        <v>1429</v>
      </c>
      <c r="E22" t="s">
        <v>1430</v>
      </c>
      <c r="F22" t="b">
        <v>0</v>
      </c>
      <c r="G22" t="b">
        <v>0</v>
      </c>
      <c r="J22" t="b">
        <v>1</v>
      </c>
      <c r="K22" t="s">
        <v>1358</v>
      </c>
    </row>
    <row r="23" spans="1:11" x14ac:dyDescent="0.25">
      <c r="A23" t="s">
        <v>1431</v>
      </c>
      <c r="B23" t="s">
        <v>1059</v>
      </c>
      <c r="D23" t="s">
        <v>1432</v>
      </c>
      <c r="E23" t="s">
        <v>1433</v>
      </c>
      <c r="F23" t="b">
        <v>0</v>
      </c>
      <c r="G23" t="b">
        <v>0</v>
      </c>
      <c r="J23" t="b">
        <v>1</v>
      </c>
      <c r="K23" t="s">
        <v>1358</v>
      </c>
    </row>
    <row r="24" spans="1:11" x14ac:dyDescent="0.25">
      <c r="A24" t="s">
        <v>1434</v>
      </c>
      <c r="B24" t="s">
        <v>1368</v>
      </c>
      <c r="D24" t="s">
        <v>1435</v>
      </c>
      <c r="E24" t="s">
        <v>1436</v>
      </c>
      <c r="F24" t="b">
        <v>0</v>
      </c>
      <c r="G24" t="b">
        <v>0</v>
      </c>
      <c r="H24">
        <v>2</v>
      </c>
      <c r="J24" t="b">
        <v>0</v>
      </c>
      <c r="K24" t="s">
        <v>1371</v>
      </c>
    </row>
    <row r="25" spans="1:11" x14ac:dyDescent="0.25">
      <c r="A25" t="s">
        <v>1437</v>
      </c>
      <c r="B25" t="s">
        <v>1059</v>
      </c>
      <c r="D25" t="s">
        <v>1438</v>
      </c>
      <c r="E25" s="8" t="s">
        <v>1439</v>
      </c>
      <c r="F25" t="b">
        <v>0</v>
      </c>
      <c r="G25" t="b">
        <v>0</v>
      </c>
      <c r="J25" t="b">
        <v>1</v>
      </c>
      <c r="K25" t="s">
        <v>1371</v>
      </c>
    </row>
    <row r="26" spans="1:11" x14ac:dyDescent="0.25">
      <c r="A26" t="s">
        <v>1440</v>
      </c>
      <c r="B26" t="s">
        <v>1059</v>
      </c>
      <c r="D26" t="s">
        <v>1441</v>
      </c>
      <c r="E26" t="s">
        <v>1442</v>
      </c>
      <c r="F26" t="b">
        <v>0</v>
      </c>
      <c r="G26" t="b">
        <v>0</v>
      </c>
      <c r="J26" t="b">
        <v>1</v>
      </c>
      <c r="K26" t="s">
        <v>1358</v>
      </c>
    </row>
    <row r="27" spans="1:11" x14ac:dyDescent="0.25">
      <c r="A27" t="s">
        <v>1443</v>
      </c>
      <c r="B27" s="4" t="s">
        <v>1059</v>
      </c>
      <c r="D27" t="s">
        <v>1444</v>
      </c>
      <c r="E27" t="s">
        <v>1445</v>
      </c>
      <c r="F27" t="b">
        <v>0</v>
      </c>
      <c r="G27" t="b">
        <v>0</v>
      </c>
      <c r="J27" t="b">
        <v>1</v>
      </c>
      <c r="K27" t="s">
        <v>1363</v>
      </c>
    </row>
    <row r="28" spans="1:11" x14ac:dyDescent="0.25">
      <c r="A28" t="s">
        <v>1446</v>
      </c>
      <c r="B28" t="s">
        <v>1059</v>
      </c>
      <c r="D28" t="s">
        <v>1447</v>
      </c>
      <c r="E28" t="s">
        <v>1448</v>
      </c>
      <c r="F28" t="b">
        <v>0</v>
      </c>
      <c r="G28" t="b">
        <v>0</v>
      </c>
      <c r="J28" t="b">
        <v>1</v>
      </c>
      <c r="K28" t="s">
        <v>1363</v>
      </c>
    </row>
    <row r="29" spans="1:11" x14ac:dyDescent="0.25">
      <c r="A29" t="s">
        <v>1449</v>
      </c>
      <c r="B29" s="4" t="s">
        <v>1052</v>
      </c>
      <c r="D29" t="s">
        <v>1450</v>
      </c>
      <c r="E29" s="8" t="s">
        <v>1451</v>
      </c>
      <c r="F29" t="b">
        <v>0</v>
      </c>
      <c r="G29" t="b">
        <v>0</v>
      </c>
      <c r="J29" t="b">
        <v>0</v>
      </c>
      <c r="K29" t="s">
        <v>1358</v>
      </c>
    </row>
    <row r="30" spans="1:11" x14ac:dyDescent="0.25">
      <c r="A30" t="s">
        <v>1452</v>
      </c>
      <c r="B30" s="4" t="s">
        <v>1410</v>
      </c>
      <c r="D30" t="s">
        <v>1453</v>
      </c>
      <c r="E30" s="8" t="s">
        <v>1454</v>
      </c>
      <c r="F30" t="b">
        <v>1</v>
      </c>
      <c r="G30" t="b">
        <v>1</v>
      </c>
      <c r="H30">
        <v>1</v>
      </c>
      <c r="I30" t="s">
        <v>1455</v>
      </c>
      <c r="J30" t="b">
        <v>1</v>
      </c>
      <c r="K30" t="s">
        <v>1363</v>
      </c>
    </row>
    <row r="31" spans="1:11" x14ac:dyDescent="0.25">
      <c r="A31" t="s">
        <v>1456</v>
      </c>
      <c r="B31" t="s">
        <v>1059</v>
      </c>
      <c r="D31" t="s">
        <v>1457</v>
      </c>
      <c r="E31" s="8" t="s">
        <v>1458</v>
      </c>
      <c r="F31" t="b">
        <v>0</v>
      </c>
      <c r="G31" t="b">
        <v>0</v>
      </c>
      <c r="J31" t="b">
        <v>1</v>
      </c>
      <c r="K31" t="s">
        <v>1363</v>
      </c>
    </row>
    <row r="32" spans="1:11" x14ac:dyDescent="0.25">
      <c r="A32" t="s">
        <v>1459</v>
      </c>
      <c r="B32" s="4" t="s">
        <v>1410</v>
      </c>
      <c r="D32" t="s">
        <v>1460</v>
      </c>
      <c r="E32" s="8" t="s">
        <v>1461</v>
      </c>
      <c r="F32" t="b">
        <v>1</v>
      </c>
      <c r="G32" t="b">
        <v>0</v>
      </c>
      <c r="H32">
        <v>2</v>
      </c>
      <c r="J32" t="b">
        <v>0</v>
      </c>
      <c r="K32" t="s">
        <v>1363</v>
      </c>
    </row>
    <row r="33" spans="1:11" x14ac:dyDescent="0.25">
      <c r="A33" t="s">
        <v>1462</v>
      </c>
      <c r="B33" t="s">
        <v>1052</v>
      </c>
      <c r="C33" t="s">
        <v>1463</v>
      </c>
      <c r="D33" t="s">
        <v>1464</v>
      </c>
      <c r="E33" t="s">
        <v>1465</v>
      </c>
      <c r="F33" t="b">
        <v>1</v>
      </c>
      <c r="G33" t="b">
        <v>0</v>
      </c>
      <c r="H33">
        <v>2</v>
      </c>
      <c r="J33" t="b">
        <v>0</v>
      </c>
      <c r="K33" t="s">
        <v>1363</v>
      </c>
    </row>
    <row r="34" spans="1:11" x14ac:dyDescent="0.25">
      <c r="A34" t="s">
        <v>1466</v>
      </c>
      <c r="B34" s="4" t="s">
        <v>1059</v>
      </c>
      <c r="D34" t="s">
        <v>1467</v>
      </c>
      <c r="E34" t="s">
        <v>1468</v>
      </c>
      <c r="F34" t="b">
        <v>0</v>
      </c>
      <c r="G34" t="b">
        <v>0</v>
      </c>
      <c r="J34" t="b">
        <v>1</v>
      </c>
      <c r="K34" t="s">
        <v>1358</v>
      </c>
    </row>
    <row r="35" spans="1:11" x14ac:dyDescent="0.25">
      <c r="A35" t="s">
        <v>1469</v>
      </c>
      <c r="B35" t="s">
        <v>1052</v>
      </c>
      <c r="D35" t="s">
        <v>1470</v>
      </c>
      <c r="E35" t="s">
        <v>1471</v>
      </c>
      <c r="F35" t="b">
        <v>1</v>
      </c>
      <c r="G35" t="b">
        <v>0</v>
      </c>
      <c r="H35">
        <v>2</v>
      </c>
      <c r="J35" t="b">
        <v>0</v>
      </c>
      <c r="K35" t="s">
        <v>1363</v>
      </c>
    </row>
    <row r="36" spans="1:11" x14ac:dyDescent="0.25">
      <c r="A36" t="s">
        <v>1472</v>
      </c>
      <c r="B36" s="4" t="s">
        <v>1410</v>
      </c>
      <c r="D36" s="10" t="s">
        <v>1473</v>
      </c>
      <c r="E36" t="s">
        <v>1474</v>
      </c>
      <c r="F36" t="b">
        <v>1</v>
      </c>
      <c r="G36" t="b">
        <v>1</v>
      </c>
      <c r="H36">
        <v>1</v>
      </c>
      <c r="I36" t="s">
        <v>1475</v>
      </c>
      <c r="J36" t="b">
        <v>1</v>
      </c>
      <c r="K36" t="s">
        <v>1363</v>
      </c>
    </row>
    <row r="37" spans="1:11" x14ac:dyDescent="0.25">
      <c r="A37" t="s">
        <v>1476</v>
      </c>
      <c r="B37" t="s">
        <v>1410</v>
      </c>
      <c r="D37" t="s">
        <v>1477</v>
      </c>
      <c r="E37" t="s">
        <v>1478</v>
      </c>
      <c r="F37" t="b">
        <v>1</v>
      </c>
      <c r="G37" t="b">
        <v>1</v>
      </c>
      <c r="H37">
        <v>1</v>
      </c>
      <c r="I37" t="s">
        <v>1479</v>
      </c>
      <c r="J37" t="b">
        <v>1</v>
      </c>
      <c r="K37" t="s">
        <v>1363</v>
      </c>
    </row>
    <row r="38" spans="1:11" x14ac:dyDescent="0.25">
      <c r="A38" t="s">
        <v>1480</v>
      </c>
      <c r="B38" s="4" t="s">
        <v>1410</v>
      </c>
      <c r="D38" s="10" t="s">
        <v>1481</v>
      </c>
      <c r="E38" t="s">
        <v>1482</v>
      </c>
      <c r="F38" t="b">
        <v>1</v>
      </c>
      <c r="G38" t="b">
        <v>1</v>
      </c>
      <c r="H38">
        <v>1</v>
      </c>
      <c r="I38" t="s">
        <v>1483</v>
      </c>
      <c r="J38" t="b">
        <v>1</v>
      </c>
      <c r="K38" t="s">
        <v>1363</v>
      </c>
    </row>
    <row r="39" spans="1:11" x14ac:dyDescent="0.25">
      <c r="A39" t="s">
        <v>1484</v>
      </c>
      <c r="B39" s="4" t="s">
        <v>1410</v>
      </c>
      <c r="D39" t="s">
        <v>1485</v>
      </c>
      <c r="E39" s="8" t="s">
        <v>1486</v>
      </c>
      <c r="F39" t="b">
        <v>1</v>
      </c>
      <c r="G39" t="b">
        <v>1</v>
      </c>
      <c r="H39">
        <v>1</v>
      </c>
      <c r="I39" t="s">
        <v>1487</v>
      </c>
      <c r="J39" t="b">
        <v>1</v>
      </c>
      <c r="K39" t="s">
        <v>1363</v>
      </c>
    </row>
    <row r="40" spans="1:11" x14ac:dyDescent="0.25">
      <c r="A40" t="s">
        <v>1488</v>
      </c>
      <c r="B40" s="4" t="s">
        <v>34</v>
      </c>
      <c r="D40" t="s">
        <v>1489</v>
      </c>
      <c r="E40" t="s">
        <v>1490</v>
      </c>
      <c r="F40" t="b">
        <v>0</v>
      </c>
      <c r="G40" t="b">
        <v>0</v>
      </c>
      <c r="J40" t="b">
        <v>0</v>
      </c>
      <c r="K40" t="s">
        <v>1371</v>
      </c>
    </row>
    <row r="41" spans="1:11" x14ac:dyDescent="0.25">
      <c r="A41" t="s">
        <v>1491</v>
      </c>
      <c r="B41" t="s">
        <v>1059</v>
      </c>
      <c r="D41" t="s">
        <v>1492</v>
      </c>
      <c r="E41" t="s">
        <v>1493</v>
      </c>
      <c r="F41" t="b">
        <v>0</v>
      </c>
      <c r="G41" t="b">
        <v>0</v>
      </c>
      <c r="J41" t="b">
        <v>1</v>
      </c>
      <c r="K41" t="s">
        <v>1358</v>
      </c>
    </row>
    <row r="42" spans="1:11" x14ac:dyDescent="0.25">
      <c r="A42" t="s">
        <v>1494</v>
      </c>
      <c r="B42" s="4" t="s">
        <v>1410</v>
      </c>
      <c r="D42" t="s">
        <v>1495</v>
      </c>
      <c r="E42" t="s">
        <v>1496</v>
      </c>
      <c r="F42" t="b">
        <v>1</v>
      </c>
      <c r="G42" t="b">
        <v>0</v>
      </c>
      <c r="H42">
        <v>1</v>
      </c>
      <c r="J42" t="b">
        <v>0</v>
      </c>
      <c r="K42" t="s">
        <v>1413</v>
      </c>
    </row>
    <row r="43" spans="1:11" x14ac:dyDescent="0.25">
      <c r="A43" t="s">
        <v>1497</v>
      </c>
      <c r="B43" t="s">
        <v>34</v>
      </c>
      <c r="D43" t="s">
        <v>1498</v>
      </c>
      <c r="E43" t="s">
        <v>1499</v>
      </c>
      <c r="F43" t="b">
        <v>1</v>
      </c>
      <c r="G43" t="b">
        <v>0</v>
      </c>
      <c r="H43">
        <v>2</v>
      </c>
      <c r="J43" t="b">
        <v>0</v>
      </c>
      <c r="K43" t="s">
        <v>1371</v>
      </c>
    </row>
    <row r="44" spans="1:11" x14ac:dyDescent="0.25">
      <c r="A44" t="s">
        <v>1500</v>
      </c>
      <c r="B44" t="s">
        <v>34</v>
      </c>
      <c r="D44" t="s">
        <v>1501</v>
      </c>
      <c r="E44" s="8" t="s">
        <v>1502</v>
      </c>
      <c r="F44" t="b">
        <v>1</v>
      </c>
      <c r="G44" t="b">
        <v>0</v>
      </c>
      <c r="H44">
        <v>2</v>
      </c>
      <c r="J44" t="b">
        <v>0</v>
      </c>
      <c r="K44" t="s">
        <v>1371</v>
      </c>
    </row>
    <row r="45" spans="1:11" x14ac:dyDescent="0.25">
      <c r="A45" t="s">
        <v>1503</v>
      </c>
      <c r="B45" s="4" t="s">
        <v>34</v>
      </c>
      <c r="D45" t="s">
        <v>1504</v>
      </c>
      <c r="E45" t="s">
        <v>1505</v>
      </c>
      <c r="F45" t="b">
        <v>0</v>
      </c>
      <c r="G45" t="b">
        <v>0</v>
      </c>
      <c r="J45" t="b">
        <v>0</v>
      </c>
      <c r="K45" t="s">
        <v>1371</v>
      </c>
    </row>
    <row r="46" spans="1:11" x14ac:dyDescent="0.25">
      <c r="A46" t="s">
        <v>1506</v>
      </c>
      <c r="B46" t="s">
        <v>1410</v>
      </c>
      <c r="D46" t="s">
        <v>1507</v>
      </c>
      <c r="E46" t="s">
        <v>1508</v>
      </c>
      <c r="F46" t="b">
        <v>1</v>
      </c>
      <c r="G46" t="b">
        <v>0</v>
      </c>
      <c r="H46">
        <v>1</v>
      </c>
      <c r="J46" t="b">
        <v>0</v>
      </c>
      <c r="K46" t="s">
        <v>1363</v>
      </c>
    </row>
    <row r="47" spans="1:11" x14ac:dyDescent="0.25">
      <c r="A47" t="s">
        <v>1509</v>
      </c>
      <c r="B47" s="4" t="s">
        <v>34</v>
      </c>
      <c r="D47" t="s">
        <v>1510</v>
      </c>
      <c r="E47" t="s">
        <v>1511</v>
      </c>
      <c r="F47" t="b">
        <v>1</v>
      </c>
      <c r="G47" t="b">
        <v>1</v>
      </c>
      <c r="H47">
        <v>1</v>
      </c>
      <c r="I47" s="7" t="s">
        <v>1388</v>
      </c>
      <c r="J47" t="b">
        <v>0</v>
      </c>
      <c r="K47" t="s">
        <v>1363</v>
      </c>
    </row>
    <row r="48" spans="1:11" x14ac:dyDescent="0.25">
      <c r="A48" t="s">
        <v>1512</v>
      </c>
      <c r="B48" t="s">
        <v>1052</v>
      </c>
      <c r="D48" t="s">
        <v>1513</v>
      </c>
      <c r="E48" t="s">
        <v>1514</v>
      </c>
      <c r="F48" t="b">
        <v>1</v>
      </c>
      <c r="G48" t="b">
        <v>1</v>
      </c>
      <c r="H48">
        <v>1</v>
      </c>
      <c r="I48" t="s">
        <v>1515</v>
      </c>
      <c r="J48" t="b">
        <v>0</v>
      </c>
      <c r="K48" t="s">
        <v>1363</v>
      </c>
    </row>
    <row r="49" spans="1:11" x14ac:dyDescent="0.25">
      <c r="A49" t="s">
        <v>1516</v>
      </c>
      <c r="B49" t="s">
        <v>1052</v>
      </c>
      <c r="C49" t="s">
        <v>70</v>
      </c>
      <c r="D49" t="s">
        <v>1517</v>
      </c>
      <c r="E49" t="s">
        <v>1518</v>
      </c>
      <c r="F49" t="b">
        <v>1</v>
      </c>
      <c r="G49" t="b">
        <v>0</v>
      </c>
      <c r="H49">
        <v>2</v>
      </c>
      <c r="J49" t="b">
        <v>0</v>
      </c>
      <c r="K49" t="s">
        <v>1358</v>
      </c>
    </row>
    <row r="50" spans="1:11" x14ac:dyDescent="0.25">
      <c r="A50" t="s">
        <v>1519</v>
      </c>
      <c r="B50" t="s">
        <v>1052</v>
      </c>
      <c r="D50" t="s">
        <v>1520</v>
      </c>
      <c r="E50" t="s">
        <v>1521</v>
      </c>
      <c r="F50" t="b">
        <v>1</v>
      </c>
      <c r="G50" t="b">
        <v>0</v>
      </c>
      <c r="H50">
        <v>2</v>
      </c>
      <c r="J50" t="b">
        <v>0</v>
      </c>
      <c r="K50" t="s">
        <v>1363</v>
      </c>
    </row>
    <row r="51" spans="1:11" x14ac:dyDescent="0.25">
      <c r="A51" t="s">
        <v>1522</v>
      </c>
      <c r="B51" t="s">
        <v>1059</v>
      </c>
      <c r="D51" t="s">
        <v>1523</v>
      </c>
      <c r="E51" t="s">
        <v>1524</v>
      </c>
      <c r="F51" t="b">
        <v>0</v>
      </c>
      <c r="G51" t="b">
        <v>0</v>
      </c>
      <c r="J51" t="b">
        <v>1</v>
      </c>
      <c r="K51" t="s">
        <v>1363</v>
      </c>
    </row>
    <row r="52" spans="1:11" x14ac:dyDescent="0.25">
      <c r="A52" t="s">
        <v>1525</v>
      </c>
      <c r="B52" s="4" t="s">
        <v>1052</v>
      </c>
      <c r="D52" t="s">
        <v>1526</v>
      </c>
      <c r="E52" t="s">
        <v>1527</v>
      </c>
      <c r="F52" t="b">
        <v>1</v>
      </c>
      <c r="G52" t="b">
        <v>1</v>
      </c>
      <c r="H52">
        <v>1</v>
      </c>
      <c r="I52" s="11" t="s">
        <v>1528</v>
      </c>
      <c r="J52" t="b">
        <v>0</v>
      </c>
      <c r="K52" t="s">
        <v>1363</v>
      </c>
    </row>
    <row r="53" spans="1:11" x14ac:dyDescent="0.25">
      <c r="A53" t="s">
        <v>1529</v>
      </c>
      <c r="B53" s="4" t="s">
        <v>1410</v>
      </c>
      <c r="D53" t="s">
        <v>1530</v>
      </c>
      <c r="E53" s="8" t="s">
        <v>1531</v>
      </c>
      <c r="F53" t="b">
        <v>1</v>
      </c>
      <c r="G53" t="b">
        <v>1</v>
      </c>
      <c r="H53">
        <v>1</v>
      </c>
      <c r="I53" t="s">
        <v>1532</v>
      </c>
      <c r="J53" t="b">
        <v>1</v>
      </c>
      <c r="K53" t="s">
        <v>1363</v>
      </c>
    </row>
    <row r="54" spans="1:11" x14ac:dyDescent="0.25">
      <c r="A54" t="s">
        <v>1533</v>
      </c>
      <c r="B54" t="s">
        <v>1052</v>
      </c>
      <c r="C54" t="s">
        <v>1053</v>
      </c>
      <c r="D54" t="s">
        <v>1534</v>
      </c>
      <c r="E54" t="s">
        <v>1535</v>
      </c>
      <c r="F54" t="b">
        <v>1</v>
      </c>
      <c r="G54" t="b">
        <v>0</v>
      </c>
      <c r="H54">
        <v>2</v>
      </c>
      <c r="J54" t="b">
        <v>0</v>
      </c>
      <c r="K54" t="s">
        <v>1363</v>
      </c>
    </row>
    <row r="55" spans="1:11" x14ac:dyDescent="0.25">
      <c r="A55" t="s">
        <v>1536</v>
      </c>
      <c r="B55" s="4" t="s">
        <v>1410</v>
      </c>
      <c r="D55" t="s">
        <v>1537</v>
      </c>
      <c r="E55" s="8" t="s">
        <v>1538</v>
      </c>
      <c r="F55" t="b">
        <v>1</v>
      </c>
      <c r="G55" t="b">
        <v>1</v>
      </c>
      <c r="H55">
        <v>1</v>
      </c>
      <c r="I55" t="s">
        <v>1539</v>
      </c>
      <c r="J55" t="b">
        <v>1</v>
      </c>
      <c r="K55" t="s">
        <v>1363</v>
      </c>
    </row>
    <row r="56" spans="1:11" x14ac:dyDescent="0.25">
      <c r="A56" t="s">
        <v>1540</v>
      </c>
      <c r="B56" s="4" t="s">
        <v>1410</v>
      </c>
      <c r="D56" t="s">
        <v>1541</v>
      </c>
      <c r="E56" s="8" t="s">
        <v>1542</v>
      </c>
      <c r="F56" t="b">
        <v>1</v>
      </c>
      <c r="G56" t="b">
        <v>1</v>
      </c>
      <c r="H56">
        <v>1</v>
      </c>
      <c r="I56" s="7" t="s">
        <v>1539</v>
      </c>
      <c r="J56" t="b">
        <v>1</v>
      </c>
      <c r="K56" t="s">
        <v>1363</v>
      </c>
    </row>
    <row r="57" spans="1:11" x14ac:dyDescent="0.25">
      <c r="A57" t="s">
        <v>1543</v>
      </c>
      <c r="B57" s="4" t="s">
        <v>1052</v>
      </c>
      <c r="D57" t="s">
        <v>1544</v>
      </c>
      <c r="E57" s="8" t="s">
        <v>1545</v>
      </c>
      <c r="F57" t="b">
        <v>1</v>
      </c>
      <c r="G57" t="b">
        <v>0</v>
      </c>
      <c r="H57">
        <v>2</v>
      </c>
      <c r="J57" t="b">
        <v>0</v>
      </c>
      <c r="K57" t="s">
        <v>1363</v>
      </c>
    </row>
    <row r="58" spans="1:11" x14ac:dyDescent="0.25">
      <c r="A58" t="s">
        <v>1546</v>
      </c>
      <c r="B58" s="4" t="s">
        <v>1052</v>
      </c>
      <c r="D58" t="s">
        <v>1547</v>
      </c>
      <c r="E58" t="s">
        <v>1548</v>
      </c>
      <c r="F58" t="b">
        <v>1</v>
      </c>
      <c r="G58" t="b">
        <v>1</v>
      </c>
      <c r="H58">
        <v>1</v>
      </c>
      <c r="I58" s="7" t="s">
        <v>1528</v>
      </c>
      <c r="J58" t="b">
        <v>0</v>
      </c>
      <c r="K58" t="s">
        <v>1363</v>
      </c>
    </row>
    <row r="59" spans="1:11" x14ac:dyDescent="0.25">
      <c r="A59" t="s">
        <v>1549</v>
      </c>
      <c r="B59" s="4" t="s">
        <v>1052</v>
      </c>
      <c r="D59" t="s">
        <v>1550</v>
      </c>
      <c r="E59" t="s">
        <v>1551</v>
      </c>
      <c r="F59" t="b">
        <v>1</v>
      </c>
      <c r="G59" t="b">
        <v>1</v>
      </c>
      <c r="H59">
        <v>1</v>
      </c>
      <c r="I59" t="s">
        <v>1552</v>
      </c>
      <c r="J59" t="b">
        <v>0</v>
      </c>
      <c r="K59" t="s">
        <v>1363</v>
      </c>
    </row>
    <row r="60" spans="1:11" x14ac:dyDescent="0.25">
      <c r="A60" t="s">
        <v>1553</v>
      </c>
      <c r="B60" s="4" t="s">
        <v>1410</v>
      </c>
      <c r="D60" s="10" t="s">
        <v>1554</v>
      </c>
      <c r="E60" t="s">
        <v>1555</v>
      </c>
      <c r="F60" t="b">
        <v>1</v>
      </c>
      <c r="G60" t="b">
        <v>1</v>
      </c>
      <c r="H60">
        <v>1</v>
      </c>
      <c r="I60" t="s">
        <v>1556</v>
      </c>
      <c r="J60" t="b">
        <v>1</v>
      </c>
      <c r="K60" t="s">
        <v>1363</v>
      </c>
    </row>
    <row r="61" spans="1:11" x14ac:dyDescent="0.25">
      <c r="A61" t="s">
        <v>1557</v>
      </c>
      <c r="B61" s="4" t="s">
        <v>1059</v>
      </c>
      <c r="D61" t="s">
        <v>1558</v>
      </c>
      <c r="E61" t="s">
        <v>1559</v>
      </c>
      <c r="F61" t="b">
        <v>0</v>
      </c>
      <c r="G61" t="b">
        <v>0</v>
      </c>
      <c r="J61" t="b">
        <v>1</v>
      </c>
      <c r="K61" t="s">
        <v>1371</v>
      </c>
    </row>
    <row r="62" spans="1:11" x14ac:dyDescent="0.25">
      <c r="A62" t="s">
        <v>1560</v>
      </c>
      <c r="B62" t="s">
        <v>1059</v>
      </c>
      <c r="D62" t="s">
        <v>1561</v>
      </c>
      <c r="E62" t="s">
        <v>1562</v>
      </c>
      <c r="F62" t="b">
        <v>0</v>
      </c>
      <c r="G62" t="b">
        <v>0</v>
      </c>
      <c r="J62" t="b">
        <v>1</v>
      </c>
      <c r="K62" t="s">
        <v>1358</v>
      </c>
    </row>
    <row r="63" spans="1:11" x14ac:dyDescent="0.25">
      <c r="A63" t="s">
        <v>1563</v>
      </c>
      <c r="B63" t="s">
        <v>1052</v>
      </c>
      <c r="C63" t="s">
        <v>70</v>
      </c>
      <c r="D63" t="s">
        <v>1564</v>
      </c>
      <c r="E63" t="s">
        <v>1565</v>
      </c>
      <c r="F63" t="b">
        <v>1</v>
      </c>
      <c r="G63" t="b">
        <v>0</v>
      </c>
      <c r="H63">
        <v>2</v>
      </c>
      <c r="J63" t="b">
        <v>0</v>
      </c>
      <c r="K63" t="s">
        <v>1358</v>
      </c>
    </row>
    <row r="64" spans="1:11" x14ac:dyDescent="0.25">
      <c r="A64" t="s">
        <v>1566</v>
      </c>
      <c r="B64" s="4" t="s">
        <v>1052</v>
      </c>
      <c r="D64" t="s">
        <v>1567</v>
      </c>
      <c r="E64" t="s">
        <v>1568</v>
      </c>
      <c r="F64" t="b">
        <v>1</v>
      </c>
      <c r="G64" t="b">
        <v>1</v>
      </c>
      <c r="H64">
        <v>1</v>
      </c>
      <c r="I64" s="7" t="s">
        <v>1552</v>
      </c>
      <c r="J64" t="b">
        <v>0</v>
      </c>
      <c r="K64" t="s">
        <v>1363</v>
      </c>
    </row>
    <row r="65" spans="1:12" x14ac:dyDescent="0.25">
      <c r="A65" t="s">
        <v>1569</v>
      </c>
      <c r="B65" s="4" t="s">
        <v>34</v>
      </c>
      <c r="C65" t="s">
        <v>1570</v>
      </c>
      <c r="D65" t="s">
        <v>1571</v>
      </c>
      <c r="E65" t="s">
        <v>1572</v>
      </c>
      <c r="F65" t="b">
        <v>1</v>
      </c>
      <c r="G65" t="b">
        <v>1</v>
      </c>
      <c r="H65">
        <v>1</v>
      </c>
      <c r="I65" t="s">
        <v>1573</v>
      </c>
      <c r="J65" t="b">
        <v>0</v>
      </c>
      <c r="K65" t="s">
        <v>1363</v>
      </c>
    </row>
    <row r="66" spans="1:12" x14ac:dyDescent="0.25">
      <c r="A66" t="s">
        <v>1574</v>
      </c>
      <c r="B66" s="4" t="s">
        <v>34</v>
      </c>
      <c r="D66" t="s">
        <v>1575</v>
      </c>
      <c r="E66" t="s">
        <v>1576</v>
      </c>
      <c r="F66" t="b">
        <v>1</v>
      </c>
      <c r="G66" t="b">
        <v>1</v>
      </c>
      <c r="H66">
        <v>1</v>
      </c>
      <c r="I66" t="s">
        <v>1577</v>
      </c>
      <c r="J66" t="b">
        <v>0</v>
      </c>
      <c r="K66" t="s">
        <v>1358</v>
      </c>
      <c r="L66" s="12">
        <v>43647</v>
      </c>
    </row>
    <row r="67" spans="1:12" x14ac:dyDescent="0.25">
      <c r="A67" t="s">
        <v>1578</v>
      </c>
      <c r="B67" s="4" t="s">
        <v>34</v>
      </c>
      <c r="D67" t="s">
        <v>1579</v>
      </c>
      <c r="E67" t="s">
        <v>1580</v>
      </c>
      <c r="F67" t="b">
        <v>1</v>
      </c>
      <c r="G67" t="b">
        <v>1</v>
      </c>
      <c r="H67">
        <v>1</v>
      </c>
      <c r="I67" t="s">
        <v>1581</v>
      </c>
      <c r="J67" t="b">
        <v>0</v>
      </c>
      <c r="K67" t="s">
        <v>1358</v>
      </c>
      <c r="L67" s="12">
        <v>43668</v>
      </c>
    </row>
    <row r="68" spans="1:12" x14ac:dyDescent="0.25">
      <c r="A68" t="s">
        <v>1582</v>
      </c>
      <c r="B68" s="4" t="s">
        <v>34</v>
      </c>
      <c r="D68" t="s">
        <v>1583</v>
      </c>
      <c r="E68" t="s">
        <v>1584</v>
      </c>
      <c r="F68" t="b">
        <v>1</v>
      </c>
      <c r="G68" t="b">
        <v>1</v>
      </c>
      <c r="H68">
        <v>1</v>
      </c>
      <c r="I68" t="s">
        <v>1585</v>
      </c>
      <c r="J68" t="b">
        <v>0</v>
      </c>
      <c r="K68" t="s">
        <v>1389</v>
      </c>
    </row>
    <row r="69" spans="1:12" x14ac:dyDescent="0.25">
      <c r="A69" t="s">
        <v>1586</v>
      </c>
      <c r="B69" s="4" t="s">
        <v>1059</v>
      </c>
      <c r="D69" t="s">
        <v>1587</v>
      </c>
      <c r="E69" t="s">
        <v>1588</v>
      </c>
      <c r="F69" t="b">
        <v>0</v>
      </c>
      <c r="G69" t="b">
        <v>0</v>
      </c>
      <c r="J69" t="b">
        <v>1</v>
      </c>
      <c r="K69" t="s">
        <v>1358</v>
      </c>
    </row>
    <row r="70" spans="1:12" x14ac:dyDescent="0.25">
      <c r="A70" t="s">
        <v>1589</v>
      </c>
      <c r="B70" s="4" t="s">
        <v>1410</v>
      </c>
      <c r="D70" t="s">
        <v>1590</v>
      </c>
      <c r="E70" t="s">
        <v>1591</v>
      </c>
      <c r="F70" t="b">
        <v>1</v>
      </c>
      <c r="G70" t="b">
        <v>1</v>
      </c>
      <c r="H70">
        <v>1</v>
      </c>
      <c r="I70" s="7" t="s">
        <v>1455</v>
      </c>
      <c r="J70" t="b">
        <v>1</v>
      </c>
      <c r="K70" t="s">
        <v>1363</v>
      </c>
    </row>
    <row r="71" spans="1:12" x14ac:dyDescent="0.25">
      <c r="A71" t="s">
        <v>1592</v>
      </c>
      <c r="B71" s="4" t="s">
        <v>34</v>
      </c>
      <c r="D71" t="s">
        <v>1593</v>
      </c>
      <c r="E71" t="s">
        <v>1594</v>
      </c>
      <c r="F71" t="b">
        <v>1</v>
      </c>
      <c r="G71" t="b">
        <v>1</v>
      </c>
      <c r="H71">
        <v>1</v>
      </c>
      <c r="I71" s="11" t="s">
        <v>1595</v>
      </c>
      <c r="J71" t="b">
        <v>0</v>
      </c>
      <c r="K71" t="s">
        <v>1363</v>
      </c>
    </row>
    <row r="72" spans="1:12" x14ac:dyDescent="0.25">
      <c r="A72" t="s">
        <v>1596</v>
      </c>
      <c r="B72" t="s">
        <v>1052</v>
      </c>
      <c r="D72" t="s">
        <v>1597</v>
      </c>
      <c r="E72" t="s">
        <v>1598</v>
      </c>
      <c r="F72" t="b">
        <v>1</v>
      </c>
      <c r="G72" t="b">
        <v>0</v>
      </c>
      <c r="H72">
        <v>2</v>
      </c>
      <c r="J72" t="b">
        <v>0</v>
      </c>
      <c r="K72" t="s">
        <v>1363</v>
      </c>
    </row>
    <row r="73" spans="1:12" x14ac:dyDescent="0.25">
      <c r="A73" t="s">
        <v>1599</v>
      </c>
      <c r="B73" t="s">
        <v>1052</v>
      </c>
      <c r="D73" t="s">
        <v>1600</v>
      </c>
      <c r="E73" t="s">
        <v>1601</v>
      </c>
      <c r="F73" t="b">
        <v>1</v>
      </c>
      <c r="G73" t="b">
        <v>0</v>
      </c>
      <c r="H73">
        <v>2</v>
      </c>
      <c r="J73" t="b">
        <v>0</v>
      </c>
      <c r="K73" t="s">
        <v>1363</v>
      </c>
    </row>
    <row r="74" spans="1:12" x14ac:dyDescent="0.25">
      <c r="A74" t="s">
        <v>1602</v>
      </c>
      <c r="B74" s="4" t="s">
        <v>1059</v>
      </c>
      <c r="D74" t="s">
        <v>1603</v>
      </c>
      <c r="E74" s="8" t="s">
        <v>1604</v>
      </c>
      <c r="F74" t="b">
        <v>0</v>
      </c>
      <c r="G74" t="b">
        <v>0</v>
      </c>
      <c r="J74" t="b">
        <v>1</v>
      </c>
      <c r="K74" t="s">
        <v>1358</v>
      </c>
    </row>
    <row r="75" spans="1:12" x14ac:dyDescent="0.25">
      <c r="A75" t="s">
        <v>1605</v>
      </c>
      <c r="B75" t="s">
        <v>1059</v>
      </c>
      <c r="D75" t="s">
        <v>1606</v>
      </c>
      <c r="E75" t="s">
        <v>1607</v>
      </c>
      <c r="F75" t="b">
        <v>0</v>
      </c>
      <c r="G75" t="b">
        <v>0</v>
      </c>
      <c r="J75" t="b">
        <v>1</v>
      </c>
      <c r="K75" t="s">
        <v>1363</v>
      </c>
    </row>
    <row r="76" spans="1:12" x14ac:dyDescent="0.25">
      <c r="A76" t="s">
        <v>1608</v>
      </c>
      <c r="B76" s="4" t="s">
        <v>1059</v>
      </c>
      <c r="D76" t="s">
        <v>513</v>
      </c>
      <c r="E76" s="8" t="s">
        <v>1609</v>
      </c>
      <c r="F76" t="b">
        <v>0</v>
      </c>
      <c r="G76" t="b">
        <v>0</v>
      </c>
      <c r="J76" t="b">
        <v>1</v>
      </c>
      <c r="K76" t="s">
        <v>1363</v>
      </c>
    </row>
    <row r="77" spans="1:12" x14ac:dyDescent="0.25">
      <c r="A77" t="s">
        <v>1610</v>
      </c>
      <c r="B77" t="s">
        <v>1052</v>
      </c>
      <c r="D77" t="s">
        <v>1611</v>
      </c>
      <c r="E77" t="s">
        <v>1612</v>
      </c>
      <c r="F77" t="b">
        <v>1</v>
      </c>
      <c r="G77" t="b">
        <v>0</v>
      </c>
      <c r="H77">
        <v>2</v>
      </c>
      <c r="J77" t="b">
        <v>0</v>
      </c>
      <c r="K77" t="s">
        <v>1363</v>
      </c>
    </row>
    <row r="78" spans="1:12" x14ac:dyDescent="0.25">
      <c r="A78" t="s">
        <v>1613</v>
      </c>
      <c r="B78" t="s">
        <v>1059</v>
      </c>
      <c r="D78" t="s">
        <v>1614</v>
      </c>
      <c r="E78" t="s">
        <v>1615</v>
      </c>
      <c r="F78" t="b">
        <v>0</v>
      </c>
      <c r="G78" t="b">
        <v>0</v>
      </c>
      <c r="J78" t="b">
        <v>1</v>
      </c>
      <c r="K78" t="s">
        <v>1363</v>
      </c>
    </row>
    <row r="79" spans="1:12" x14ac:dyDescent="0.25">
      <c r="A79" t="s">
        <v>1616</v>
      </c>
      <c r="B79" t="s">
        <v>1059</v>
      </c>
      <c r="D79" t="s">
        <v>1617</v>
      </c>
      <c r="E79" t="s">
        <v>1618</v>
      </c>
      <c r="F79" t="b">
        <v>0</v>
      </c>
      <c r="G79" t="b">
        <v>0</v>
      </c>
      <c r="J79" t="b">
        <v>1</v>
      </c>
      <c r="K79" t="s">
        <v>1363</v>
      </c>
    </row>
    <row r="80" spans="1:12" x14ac:dyDescent="0.25">
      <c r="A80" t="s">
        <v>1619</v>
      </c>
      <c r="B80" s="4" t="s">
        <v>1052</v>
      </c>
      <c r="D80" t="s">
        <v>1620</v>
      </c>
      <c r="E80" t="s">
        <v>1621</v>
      </c>
      <c r="F80" t="b">
        <v>1</v>
      </c>
      <c r="G80" t="b">
        <v>1</v>
      </c>
      <c r="H80">
        <v>1</v>
      </c>
      <c r="I80" s="11" t="s">
        <v>1622</v>
      </c>
      <c r="J80" t="b">
        <v>0</v>
      </c>
      <c r="K80" t="s">
        <v>1363</v>
      </c>
    </row>
    <row r="81" spans="1:11" x14ac:dyDescent="0.25">
      <c r="A81" t="s">
        <v>1623</v>
      </c>
      <c r="B81" t="s">
        <v>1059</v>
      </c>
      <c r="D81" t="s">
        <v>1624</v>
      </c>
      <c r="E81" t="s">
        <v>1625</v>
      </c>
      <c r="F81" t="b">
        <v>0</v>
      </c>
      <c r="G81" t="b">
        <v>0</v>
      </c>
      <c r="J81" t="b">
        <v>1</v>
      </c>
      <c r="K81" t="s">
        <v>1363</v>
      </c>
    </row>
    <row r="82" spans="1:11" x14ac:dyDescent="0.25">
      <c r="A82" t="s">
        <v>1626</v>
      </c>
      <c r="B82" s="4" t="s">
        <v>34</v>
      </c>
      <c r="D82" t="s">
        <v>1627</v>
      </c>
      <c r="E82" t="s">
        <v>1628</v>
      </c>
      <c r="F82" t="b">
        <v>1</v>
      </c>
      <c r="G82" t="b">
        <v>1</v>
      </c>
      <c r="H82">
        <v>1</v>
      </c>
      <c r="I82" s="11" t="s">
        <v>1629</v>
      </c>
      <c r="J82" t="b">
        <v>0</v>
      </c>
      <c r="K82" t="s">
        <v>1363</v>
      </c>
    </row>
    <row r="83" spans="1:11" x14ac:dyDescent="0.25">
      <c r="A83" t="s">
        <v>1630</v>
      </c>
      <c r="B83" s="4" t="s">
        <v>1052</v>
      </c>
      <c r="C83" t="s">
        <v>1463</v>
      </c>
      <c r="D83" t="s">
        <v>1631</v>
      </c>
      <c r="E83" t="s">
        <v>1632</v>
      </c>
      <c r="F83" t="b">
        <v>1</v>
      </c>
      <c r="G83" t="b">
        <v>0</v>
      </c>
      <c r="H83">
        <v>1</v>
      </c>
      <c r="J83" t="b">
        <v>0</v>
      </c>
      <c r="K83" t="s">
        <v>1363</v>
      </c>
    </row>
    <row r="84" spans="1:11" x14ac:dyDescent="0.25">
      <c r="A84" t="s">
        <v>1633</v>
      </c>
      <c r="B84" s="4" t="s">
        <v>34</v>
      </c>
      <c r="D84" t="s">
        <v>1634</v>
      </c>
      <c r="E84" t="s">
        <v>1635</v>
      </c>
      <c r="F84" t="b">
        <v>1</v>
      </c>
      <c r="G84" t="b">
        <v>0</v>
      </c>
      <c r="H84">
        <v>1</v>
      </c>
      <c r="J84" t="b">
        <v>0</v>
      </c>
      <c r="K84" t="s">
        <v>1363</v>
      </c>
    </row>
    <row r="85" spans="1:11" x14ac:dyDescent="0.25">
      <c r="A85" t="s">
        <v>1636</v>
      </c>
      <c r="B85" s="4" t="s">
        <v>34</v>
      </c>
      <c r="D85" t="s">
        <v>1637</v>
      </c>
      <c r="E85" t="s">
        <v>1638</v>
      </c>
      <c r="F85" t="b">
        <v>1</v>
      </c>
      <c r="G85" t="b">
        <v>1</v>
      </c>
      <c r="H85">
        <v>1</v>
      </c>
      <c r="I85" s="11" t="s">
        <v>1639</v>
      </c>
      <c r="J85" t="b">
        <v>0</v>
      </c>
      <c r="K85" t="s">
        <v>1363</v>
      </c>
    </row>
    <row r="86" spans="1:11" x14ac:dyDescent="0.25">
      <c r="A86" t="s">
        <v>1640</v>
      </c>
      <c r="B86" s="4" t="s">
        <v>34</v>
      </c>
      <c r="D86" t="s">
        <v>1641</v>
      </c>
      <c r="E86" t="s">
        <v>1642</v>
      </c>
      <c r="F86" t="b">
        <v>1</v>
      </c>
      <c r="G86" t="b">
        <v>1</v>
      </c>
      <c r="H86">
        <v>1</v>
      </c>
      <c r="I86" t="s">
        <v>1643</v>
      </c>
      <c r="J86" t="b">
        <v>0</v>
      </c>
      <c r="K86" t="s">
        <v>1363</v>
      </c>
    </row>
    <row r="87" spans="1:11" x14ac:dyDescent="0.25">
      <c r="A87" t="s">
        <v>1644</v>
      </c>
      <c r="B87" t="s">
        <v>1052</v>
      </c>
      <c r="C87" t="s">
        <v>1463</v>
      </c>
      <c r="D87" t="s">
        <v>1645</v>
      </c>
      <c r="E87" t="s">
        <v>1646</v>
      </c>
      <c r="F87" t="b">
        <v>1</v>
      </c>
      <c r="G87" t="b">
        <v>1</v>
      </c>
      <c r="H87">
        <v>1</v>
      </c>
      <c r="I87" t="s">
        <v>1647</v>
      </c>
      <c r="J87" t="b">
        <v>0</v>
      </c>
      <c r="K87" t="s">
        <v>1358</v>
      </c>
    </row>
    <row r="88" spans="1:11" x14ac:dyDescent="0.25">
      <c r="A88" t="s">
        <v>1648</v>
      </c>
      <c r="B88" s="4" t="s">
        <v>1052</v>
      </c>
      <c r="C88" t="s">
        <v>1463</v>
      </c>
      <c r="D88" t="s">
        <v>1649</v>
      </c>
      <c r="E88" t="s">
        <v>1650</v>
      </c>
      <c r="F88" t="b">
        <v>1</v>
      </c>
      <c r="G88" t="b">
        <v>1</v>
      </c>
      <c r="H88">
        <v>1</v>
      </c>
      <c r="I88" t="s">
        <v>1651</v>
      </c>
      <c r="J88" t="b">
        <v>0</v>
      </c>
      <c r="K88" t="s">
        <v>1358</v>
      </c>
    </row>
    <row r="89" spans="1:11" x14ac:dyDescent="0.25">
      <c r="A89" t="s">
        <v>1652</v>
      </c>
      <c r="B89" s="4" t="s">
        <v>1052</v>
      </c>
      <c r="D89" t="s">
        <v>1653</v>
      </c>
      <c r="E89" t="s">
        <v>1654</v>
      </c>
      <c r="F89" t="b">
        <v>1</v>
      </c>
      <c r="G89" t="b">
        <v>1</v>
      </c>
      <c r="H89">
        <v>1</v>
      </c>
      <c r="I89" t="s">
        <v>1655</v>
      </c>
      <c r="J89" t="b">
        <v>0</v>
      </c>
      <c r="K89" t="s">
        <v>1358</v>
      </c>
    </row>
    <row r="90" spans="1:11" x14ac:dyDescent="0.25">
      <c r="A90" t="s">
        <v>1656</v>
      </c>
      <c r="B90" t="s">
        <v>34</v>
      </c>
      <c r="C90" t="s">
        <v>1463</v>
      </c>
      <c r="D90" t="s">
        <v>1657</v>
      </c>
      <c r="E90" t="s">
        <v>1658</v>
      </c>
      <c r="F90" t="b">
        <v>1</v>
      </c>
      <c r="G90" t="b">
        <v>1</v>
      </c>
      <c r="H90">
        <v>1</v>
      </c>
      <c r="I90" t="s">
        <v>1659</v>
      </c>
      <c r="J90" t="b">
        <v>0</v>
      </c>
      <c r="K90" t="s">
        <v>1358</v>
      </c>
    </row>
    <row r="91" spans="1:11" x14ac:dyDescent="0.25">
      <c r="A91" t="s">
        <v>1660</v>
      </c>
      <c r="B91" s="4" t="s">
        <v>34</v>
      </c>
      <c r="D91" t="s">
        <v>1661</v>
      </c>
      <c r="E91" t="s">
        <v>1662</v>
      </c>
      <c r="F91" t="b">
        <v>1</v>
      </c>
      <c r="G91" t="b">
        <v>1</v>
      </c>
      <c r="H91">
        <v>1</v>
      </c>
      <c r="I91" t="s">
        <v>1663</v>
      </c>
      <c r="J91" t="b">
        <v>0</v>
      </c>
      <c r="K91" t="s">
        <v>1363</v>
      </c>
    </row>
    <row r="92" spans="1:11" x14ac:dyDescent="0.25">
      <c r="A92" t="s">
        <v>1664</v>
      </c>
      <c r="B92" s="4" t="s">
        <v>34</v>
      </c>
      <c r="C92" t="s">
        <v>70</v>
      </c>
      <c r="D92" t="s">
        <v>1665</v>
      </c>
      <c r="E92" t="s">
        <v>1666</v>
      </c>
      <c r="F92" t="b">
        <v>1</v>
      </c>
      <c r="G92" t="b">
        <v>1</v>
      </c>
      <c r="H92">
        <v>1</v>
      </c>
      <c r="I92" t="s">
        <v>1667</v>
      </c>
      <c r="J92" t="b">
        <v>0</v>
      </c>
      <c r="K92" t="s">
        <v>1358</v>
      </c>
    </row>
    <row r="93" spans="1:11" x14ac:dyDescent="0.25">
      <c r="A93" t="s">
        <v>1668</v>
      </c>
      <c r="B93" s="4" t="s">
        <v>34</v>
      </c>
      <c r="D93" t="s">
        <v>1669</v>
      </c>
      <c r="E93" t="s">
        <v>1670</v>
      </c>
      <c r="F93" t="b">
        <v>1</v>
      </c>
      <c r="G93" t="b">
        <v>1</v>
      </c>
      <c r="H93">
        <v>1</v>
      </c>
      <c r="I93" t="s">
        <v>1671</v>
      </c>
      <c r="J93" t="b">
        <v>0</v>
      </c>
      <c r="K93" t="s">
        <v>1363</v>
      </c>
    </row>
    <row r="94" spans="1:11" x14ac:dyDescent="0.25">
      <c r="A94" t="s">
        <v>1672</v>
      </c>
      <c r="B94" s="4" t="s">
        <v>34</v>
      </c>
      <c r="D94" t="s">
        <v>1673</v>
      </c>
      <c r="E94" t="s">
        <v>1674</v>
      </c>
      <c r="F94" t="b">
        <v>1</v>
      </c>
      <c r="G94" t="b">
        <v>1</v>
      </c>
      <c r="H94">
        <v>1</v>
      </c>
      <c r="I94" t="s">
        <v>1675</v>
      </c>
      <c r="J94" t="b">
        <v>0</v>
      </c>
      <c r="K94" t="s">
        <v>1363</v>
      </c>
    </row>
    <row r="95" spans="1:11" x14ac:dyDescent="0.25">
      <c r="A95" t="s">
        <v>1676</v>
      </c>
      <c r="B95" s="4" t="s">
        <v>34</v>
      </c>
      <c r="D95" t="s">
        <v>1677</v>
      </c>
      <c r="E95" t="s">
        <v>1678</v>
      </c>
      <c r="F95" t="b">
        <v>1</v>
      </c>
      <c r="G95" t="b">
        <v>1</v>
      </c>
      <c r="H95">
        <v>1</v>
      </c>
      <c r="I95" t="s">
        <v>1679</v>
      </c>
      <c r="J95" t="b">
        <v>0</v>
      </c>
      <c r="K95" t="s">
        <v>1363</v>
      </c>
    </row>
    <row r="96" spans="1:11" x14ac:dyDescent="0.25">
      <c r="A96" t="s">
        <v>1680</v>
      </c>
      <c r="B96" s="4" t="s">
        <v>34</v>
      </c>
      <c r="D96" t="s">
        <v>1681</v>
      </c>
      <c r="E96" t="s">
        <v>1682</v>
      </c>
      <c r="F96" t="b">
        <v>1</v>
      </c>
      <c r="G96" t="b">
        <v>1</v>
      </c>
      <c r="H96">
        <v>1</v>
      </c>
      <c r="I96" t="s">
        <v>1683</v>
      </c>
      <c r="J96" t="b">
        <v>0</v>
      </c>
      <c r="K96" t="s">
        <v>1363</v>
      </c>
    </row>
    <row r="97" spans="1:12" x14ac:dyDescent="0.25">
      <c r="A97" t="s">
        <v>1684</v>
      </c>
      <c r="B97" s="4" t="s">
        <v>34</v>
      </c>
      <c r="D97" t="s">
        <v>1685</v>
      </c>
      <c r="E97" t="s">
        <v>1686</v>
      </c>
      <c r="F97" t="b">
        <v>1</v>
      </c>
      <c r="G97" t="b">
        <v>1</v>
      </c>
      <c r="H97">
        <v>1</v>
      </c>
      <c r="I97" t="s">
        <v>1687</v>
      </c>
      <c r="J97" t="b">
        <v>0</v>
      </c>
      <c r="K97" t="s">
        <v>1363</v>
      </c>
      <c r="L97" s="12">
        <v>43343</v>
      </c>
    </row>
    <row r="98" spans="1:12" x14ac:dyDescent="0.25">
      <c r="A98" t="s">
        <v>1688</v>
      </c>
      <c r="B98" t="s">
        <v>1410</v>
      </c>
      <c r="D98" t="s">
        <v>1689</v>
      </c>
      <c r="E98" s="8" t="s">
        <v>1690</v>
      </c>
      <c r="F98" t="b">
        <v>1</v>
      </c>
      <c r="G98" t="b">
        <v>1</v>
      </c>
      <c r="H98">
        <v>1</v>
      </c>
      <c r="I98" s="11" t="s">
        <v>1691</v>
      </c>
      <c r="J98" t="b">
        <v>1</v>
      </c>
      <c r="K98" t="s">
        <v>1363</v>
      </c>
    </row>
    <row r="99" spans="1:12" x14ac:dyDescent="0.25">
      <c r="A99" t="s">
        <v>1692</v>
      </c>
      <c r="B99" t="s">
        <v>34</v>
      </c>
      <c r="D99" t="s">
        <v>1693</v>
      </c>
      <c r="E99" t="s">
        <v>1694</v>
      </c>
      <c r="F99" t="b">
        <v>1</v>
      </c>
      <c r="G99" t="b">
        <v>1</v>
      </c>
      <c r="H99">
        <v>1</v>
      </c>
      <c r="I99" t="s">
        <v>1695</v>
      </c>
      <c r="J99" t="b">
        <v>0</v>
      </c>
      <c r="K99" t="s">
        <v>1371</v>
      </c>
    </row>
    <row r="100" spans="1:12" x14ac:dyDescent="0.25">
      <c r="A100" t="s">
        <v>1696</v>
      </c>
      <c r="B100" t="s">
        <v>34</v>
      </c>
      <c r="D100" t="s">
        <v>1697</v>
      </c>
      <c r="E100" s="8" t="s">
        <v>1698</v>
      </c>
      <c r="F100" t="b">
        <v>1</v>
      </c>
      <c r="G100" t="b">
        <v>1</v>
      </c>
      <c r="H100">
        <v>1</v>
      </c>
      <c r="I100" t="s">
        <v>1699</v>
      </c>
      <c r="J100" t="b">
        <v>0</v>
      </c>
      <c r="K100" t="s">
        <v>1358</v>
      </c>
    </row>
    <row r="101" spans="1:12" x14ac:dyDescent="0.25">
      <c r="A101" t="s">
        <v>1700</v>
      </c>
      <c r="B101" s="4" t="s">
        <v>44</v>
      </c>
      <c r="D101" t="s">
        <v>1701</v>
      </c>
      <c r="E101" t="s">
        <v>1702</v>
      </c>
      <c r="F101" t="b">
        <v>1</v>
      </c>
      <c r="G101" t="b">
        <v>1</v>
      </c>
      <c r="H101">
        <v>1</v>
      </c>
      <c r="I101" t="s">
        <v>1703</v>
      </c>
      <c r="J101" t="b">
        <v>0</v>
      </c>
      <c r="K101" t="s">
        <v>1363</v>
      </c>
    </row>
    <row r="102" spans="1:12" x14ac:dyDescent="0.25">
      <c r="A102" t="s">
        <v>1704</v>
      </c>
      <c r="B102" s="4" t="s">
        <v>1059</v>
      </c>
      <c r="D102" t="s">
        <v>1705</v>
      </c>
      <c r="E102" t="s">
        <v>1706</v>
      </c>
      <c r="F102" t="b">
        <v>0</v>
      </c>
      <c r="G102" t="b">
        <v>0</v>
      </c>
      <c r="J102" t="b">
        <v>1</v>
      </c>
      <c r="K102" t="s">
        <v>1358</v>
      </c>
    </row>
    <row r="103" spans="1:12" x14ac:dyDescent="0.25">
      <c r="A103" t="s">
        <v>1707</v>
      </c>
      <c r="B103" s="4" t="s">
        <v>1410</v>
      </c>
      <c r="C103" t="s">
        <v>422</v>
      </c>
      <c r="D103" t="s">
        <v>1708</v>
      </c>
      <c r="E103" t="s">
        <v>1709</v>
      </c>
      <c r="F103" t="b">
        <v>0</v>
      </c>
      <c r="G103" t="b">
        <v>0</v>
      </c>
      <c r="H103">
        <v>2</v>
      </c>
      <c r="J103" t="b">
        <v>0</v>
      </c>
      <c r="K103" t="s">
        <v>1371</v>
      </c>
    </row>
    <row r="104" spans="1:12" x14ac:dyDescent="0.25">
      <c r="A104" t="s">
        <v>1710</v>
      </c>
      <c r="B104" s="4" t="s">
        <v>1410</v>
      </c>
      <c r="C104" t="s">
        <v>422</v>
      </c>
      <c r="D104" t="s">
        <v>1711</v>
      </c>
      <c r="E104" t="s">
        <v>1712</v>
      </c>
      <c r="F104" t="b">
        <v>0</v>
      </c>
      <c r="G104" t="b">
        <v>0</v>
      </c>
      <c r="H104">
        <v>2</v>
      </c>
      <c r="J104" t="b">
        <v>0</v>
      </c>
      <c r="K104" t="s">
        <v>1371</v>
      </c>
    </row>
    <row r="105" spans="1:12" x14ac:dyDescent="0.25">
      <c r="A105" t="s">
        <v>1713</v>
      </c>
      <c r="B105" s="4" t="s">
        <v>34</v>
      </c>
      <c r="C105" t="s">
        <v>422</v>
      </c>
      <c r="D105" t="s">
        <v>1714</v>
      </c>
      <c r="E105" t="s">
        <v>1715</v>
      </c>
      <c r="F105" t="b">
        <v>0</v>
      </c>
      <c r="G105" t="b">
        <v>0</v>
      </c>
      <c r="H105">
        <v>2</v>
      </c>
      <c r="J105" t="b">
        <v>0</v>
      </c>
      <c r="K105" t="s">
        <v>1371</v>
      </c>
    </row>
    <row r="106" spans="1:12" x14ac:dyDescent="0.25">
      <c r="A106" t="s">
        <v>1716</v>
      </c>
      <c r="B106" s="4" t="s">
        <v>34</v>
      </c>
      <c r="C106" t="s">
        <v>422</v>
      </c>
      <c r="D106" t="s">
        <v>1717</v>
      </c>
      <c r="E106" t="s">
        <v>1718</v>
      </c>
      <c r="F106" t="b">
        <v>0</v>
      </c>
      <c r="G106" t="b">
        <v>0</v>
      </c>
      <c r="H106">
        <v>2</v>
      </c>
      <c r="J106" t="b">
        <v>0</v>
      </c>
      <c r="K106" t="s">
        <v>1371</v>
      </c>
    </row>
    <row r="107" spans="1:12" x14ac:dyDescent="0.25">
      <c r="A107" t="s">
        <v>1719</v>
      </c>
      <c r="B107" s="4" t="s">
        <v>34</v>
      </c>
      <c r="C107" t="s">
        <v>422</v>
      </c>
      <c r="D107" t="s">
        <v>1720</v>
      </c>
      <c r="E107" t="s">
        <v>1721</v>
      </c>
      <c r="F107" t="b">
        <v>0</v>
      </c>
      <c r="G107" t="b">
        <v>0</v>
      </c>
      <c r="H107">
        <v>2</v>
      </c>
      <c r="J107" t="b">
        <v>0</v>
      </c>
      <c r="K107" t="s">
        <v>1371</v>
      </c>
    </row>
    <row r="108" spans="1:12" x14ac:dyDescent="0.25">
      <c r="A108" t="s">
        <v>1722</v>
      </c>
      <c r="B108" s="4" t="s">
        <v>1410</v>
      </c>
      <c r="C108" t="s">
        <v>422</v>
      </c>
      <c r="D108" t="s">
        <v>1723</v>
      </c>
      <c r="E108" t="s">
        <v>1724</v>
      </c>
      <c r="F108" t="b">
        <v>0</v>
      </c>
      <c r="G108" t="b">
        <v>0</v>
      </c>
      <c r="H108">
        <v>2</v>
      </c>
      <c r="J108" t="b">
        <v>0</v>
      </c>
      <c r="K108" t="s">
        <v>1371</v>
      </c>
    </row>
    <row r="109" spans="1:12" x14ac:dyDescent="0.25">
      <c r="A109" t="s">
        <v>1725</v>
      </c>
      <c r="B109" s="4" t="s">
        <v>1410</v>
      </c>
      <c r="C109" t="s">
        <v>422</v>
      </c>
      <c r="D109" t="s">
        <v>1726</v>
      </c>
      <c r="E109" t="s">
        <v>1727</v>
      </c>
      <c r="F109" t="b">
        <v>0</v>
      </c>
      <c r="G109" t="b">
        <v>0</v>
      </c>
      <c r="H109">
        <v>2</v>
      </c>
      <c r="J109" t="b">
        <v>0</v>
      </c>
      <c r="K109" t="s">
        <v>1371</v>
      </c>
    </row>
    <row r="110" spans="1:12" x14ac:dyDescent="0.25">
      <c r="A110" t="s">
        <v>1728</v>
      </c>
      <c r="B110" s="4" t="s">
        <v>1052</v>
      </c>
      <c r="C110" t="s">
        <v>422</v>
      </c>
      <c r="D110" t="s">
        <v>1729</v>
      </c>
      <c r="E110" t="s">
        <v>1730</v>
      </c>
      <c r="F110" t="b">
        <v>0</v>
      </c>
      <c r="G110" t="b">
        <v>0</v>
      </c>
      <c r="H110">
        <v>2</v>
      </c>
      <c r="J110" t="b">
        <v>0</v>
      </c>
      <c r="K110" t="s">
        <v>1371</v>
      </c>
    </row>
    <row r="111" spans="1:12" x14ac:dyDescent="0.25">
      <c r="A111" t="s">
        <v>1731</v>
      </c>
      <c r="B111" s="4" t="s">
        <v>34</v>
      </c>
      <c r="C111" t="s">
        <v>422</v>
      </c>
      <c r="D111" t="s">
        <v>1732</v>
      </c>
      <c r="E111" t="s">
        <v>1733</v>
      </c>
      <c r="F111" t="b">
        <v>0</v>
      </c>
      <c r="G111" t="b">
        <v>0</v>
      </c>
      <c r="H111">
        <v>2</v>
      </c>
      <c r="J111" t="b">
        <v>0</v>
      </c>
      <c r="K111" t="s">
        <v>1371</v>
      </c>
    </row>
    <row r="112" spans="1:12" x14ac:dyDescent="0.25">
      <c r="A112" t="s">
        <v>1734</v>
      </c>
      <c r="B112" s="4" t="s">
        <v>1410</v>
      </c>
      <c r="C112" t="s">
        <v>422</v>
      </c>
      <c r="D112" t="s">
        <v>1735</v>
      </c>
      <c r="E112" t="s">
        <v>1736</v>
      </c>
      <c r="F112" t="b">
        <v>0</v>
      </c>
      <c r="G112" t="b">
        <v>0</v>
      </c>
      <c r="H112">
        <v>2</v>
      </c>
      <c r="J112" t="b">
        <v>0</v>
      </c>
      <c r="K112" t="s">
        <v>1371</v>
      </c>
    </row>
    <row r="113" spans="1:11" x14ac:dyDescent="0.25">
      <c r="A113" t="s">
        <v>1737</v>
      </c>
      <c r="B113" s="4" t="s">
        <v>34</v>
      </c>
      <c r="C113" t="s">
        <v>422</v>
      </c>
      <c r="D113" t="s">
        <v>1738</v>
      </c>
      <c r="E113" t="s">
        <v>1739</v>
      </c>
      <c r="F113" t="b">
        <v>0</v>
      </c>
      <c r="G113" t="b">
        <v>0</v>
      </c>
      <c r="H113">
        <v>2</v>
      </c>
      <c r="J113" t="b">
        <v>0</v>
      </c>
      <c r="K113" t="s">
        <v>1371</v>
      </c>
    </row>
    <row r="114" spans="1:11" x14ac:dyDescent="0.25">
      <c r="A114" t="s">
        <v>1740</v>
      </c>
      <c r="B114" s="4" t="s">
        <v>34</v>
      </c>
      <c r="C114" t="s">
        <v>422</v>
      </c>
      <c r="D114" t="s">
        <v>1741</v>
      </c>
      <c r="E114" t="s">
        <v>1742</v>
      </c>
      <c r="F114" t="b">
        <v>0</v>
      </c>
      <c r="G114" t="b">
        <v>0</v>
      </c>
      <c r="H114">
        <v>2</v>
      </c>
      <c r="J114" t="b">
        <v>0</v>
      </c>
      <c r="K114" t="s">
        <v>1371</v>
      </c>
    </row>
    <row r="115" spans="1:11" x14ac:dyDescent="0.25">
      <c r="A115" t="s">
        <v>1743</v>
      </c>
      <c r="B115" s="4" t="s">
        <v>1052</v>
      </c>
      <c r="C115" t="s">
        <v>422</v>
      </c>
      <c r="D115" t="s">
        <v>1744</v>
      </c>
      <c r="E115" t="s">
        <v>1745</v>
      </c>
      <c r="F115" t="b">
        <v>0</v>
      </c>
      <c r="G115" t="b">
        <v>0</v>
      </c>
      <c r="H115">
        <v>2</v>
      </c>
      <c r="J115" t="b">
        <v>0</v>
      </c>
      <c r="K115" t="s">
        <v>1371</v>
      </c>
    </row>
    <row r="116" spans="1:11" x14ac:dyDescent="0.25">
      <c r="A116" t="s">
        <v>1746</v>
      </c>
      <c r="B116" s="4" t="s">
        <v>1410</v>
      </c>
      <c r="C116" t="s">
        <v>422</v>
      </c>
      <c r="D116" t="s">
        <v>1747</v>
      </c>
      <c r="E116" t="s">
        <v>1748</v>
      </c>
      <c r="F116" t="b">
        <v>0</v>
      </c>
      <c r="G116" t="b">
        <v>0</v>
      </c>
      <c r="H116">
        <v>2</v>
      </c>
      <c r="J116" t="b">
        <v>0</v>
      </c>
      <c r="K116" t="s">
        <v>1371</v>
      </c>
    </row>
    <row r="117" spans="1:11" x14ac:dyDescent="0.25">
      <c r="A117" t="s">
        <v>1749</v>
      </c>
      <c r="B117" s="4" t="s">
        <v>34</v>
      </c>
      <c r="C117" t="s">
        <v>422</v>
      </c>
      <c r="D117" t="s">
        <v>1750</v>
      </c>
      <c r="E117" t="s">
        <v>1751</v>
      </c>
      <c r="F117" t="b">
        <v>0</v>
      </c>
      <c r="G117" t="b">
        <v>0</v>
      </c>
      <c r="H117">
        <v>2</v>
      </c>
      <c r="J117" t="b">
        <v>0</v>
      </c>
      <c r="K117" t="s">
        <v>1371</v>
      </c>
    </row>
    <row r="118" spans="1:11" x14ac:dyDescent="0.25">
      <c r="A118" t="s">
        <v>1752</v>
      </c>
      <c r="B118" s="4" t="s">
        <v>34</v>
      </c>
      <c r="C118" t="s">
        <v>422</v>
      </c>
      <c r="D118" t="s">
        <v>1753</v>
      </c>
      <c r="E118" t="s">
        <v>1754</v>
      </c>
      <c r="F118" t="b">
        <v>0</v>
      </c>
      <c r="G118" t="b">
        <v>0</v>
      </c>
      <c r="H118">
        <v>2</v>
      </c>
      <c r="J118" t="b">
        <v>0</v>
      </c>
      <c r="K118" t="s">
        <v>1371</v>
      </c>
    </row>
    <row r="119" spans="1:11" x14ac:dyDescent="0.25">
      <c r="A119" t="s">
        <v>1755</v>
      </c>
      <c r="B119" s="4" t="s">
        <v>34</v>
      </c>
      <c r="C119" t="s">
        <v>422</v>
      </c>
      <c r="D119" t="s">
        <v>1756</v>
      </c>
      <c r="E119" t="s">
        <v>1757</v>
      </c>
      <c r="F119" t="b">
        <v>0</v>
      </c>
      <c r="G119" t="b">
        <v>0</v>
      </c>
      <c r="H119">
        <v>2</v>
      </c>
      <c r="J119" t="b">
        <v>0</v>
      </c>
      <c r="K119" t="s">
        <v>1371</v>
      </c>
    </row>
    <row r="120" spans="1:11" x14ac:dyDescent="0.25">
      <c r="A120" t="s">
        <v>1758</v>
      </c>
      <c r="B120" s="4" t="s">
        <v>34</v>
      </c>
      <c r="C120" t="s">
        <v>422</v>
      </c>
      <c r="D120" t="s">
        <v>1759</v>
      </c>
      <c r="E120" t="s">
        <v>1760</v>
      </c>
      <c r="F120" t="b">
        <v>0</v>
      </c>
      <c r="G120" t="b">
        <v>0</v>
      </c>
      <c r="H120">
        <v>2</v>
      </c>
      <c r="J120" t="b">
        <v>0</v>
      </c>
      <c r="K120" t="s">
        <v>1371</v>
      </c>
    </row>
    <row r="121" spans="1:11" x14ac:dyDescent="0.25">
      <c r="A121" t="s">
        <v>1761</v>
      </c>
      <c r="B121" s="4" t="s">
        <v>34</v>
      </c>
      <c r="C121" t="s">
        <v>422</v>
      </c>
      <c r="D121" t="s">
        <v>1762</v>
      </c>
      <c r="E121" t="s">
        <v>1763</v>
      </c>
      <c r="F121" t="b">
        <v>0</v>
      </c>
      <c r="G121" t="b">
        <v>0</v>
      </c>
      <c r="H121">
        <v>2</v>
      </c>
      <c r="J121" t="b">
        <v>0</v>
      </c>
      <c r="K121" t="s">
        <v>1371</v>
      </c>
    </row>
    <row r="122" spans="1:11" x14ac:dyDescent="0.25">
      <c r="A122" t="s">
        <v>1764</v>
      </c>
      <c r="B122" s="4" t="s">
        <v>34</v>
      </c>
      <c r="C122" t="s">
        <v>422</v>
      </c>
      <c r="D122" t="s">
        <v>1765</v>
      </c>
      <c r="E122" t="s">
        <v>1766</v>
      </c>
      <c r="F122" t="b">
        <v>0</v>
      </c>
      <c r="G122" t="b">
        <v>0</v>
      </c>
      <c r="H122">
        <v>2</v>
      </c>
      <c r="J122" t="b">
        <v>0</v>
      </c>
      <c r="K122" t="s">
        <v>1371</v>
      </c>
    </row>
    <row r="123" spans="1:11" x14ac:dyDescent="0.25">
      <c r="A123" t="s">
        <v>1767</v>
      </c>
      <c r="B123" s="4" t="s">
        <v>34</v>
      </c>
      <c r="C123" t="s">
        <v>422</v>
      </c>
      <c r="D123" t="s">
        <v>1768</v>
      </c>
      <c r="E123" t="s">
        <v>1769</v>
      </c>
      <c r="F123" t="b">
        <v>0</v>
      </c>
      <c r="G123" t="b">
        <v>0</v>
      </c>
      <c r="H123">
        <v>2</v>
      </c>
      <c r="J123" t="b">
        <v>0</v>
      </c>
      <c r="K123" t="s">
        <v>1371</v>
      </c>
    </row>
    <row r="124" spans="1:11" x14ac:dyDescent="0.25">
      <c r="A124" t="s">
        <v>1770</v>
      </c>
      <c r="B124" s="4" t="s">
        <v>34</v>
      </c>
      <c r="C124" t="s">
        <v>422</v>
      </c>
      <c r="D124" t="s">
        <v>1771</v>
      </c>
      <c r="E124" t="s">
        <v>1772</v>
      </c>
      <c r="F124" t="b">
        <v>0</v>
      </c>
      <c r="G124" t="b">
        <v>0</v>
      </c>
      <c r="H124">
        <v>2</v>
      </c>
      <c r="J124" t="b">
        <v>0</v>
      </c>
      <c r="K124" t="s">
        <v>1371</v>
      </c>
    </row>
    <row r="125" spans="1:11" x14ac:dyDescent="0.25">
      <c r="A125" t="s">
        <v>1773</v>
      </c>
      <c r="B125" s="4" t="s">
        <v>34</v>
      </c>
      <c r="C125" t="s">
        <v>422</v>
      </c>
      <c r="D125" t="s">
        <v>1774</v>
      </c>
      <c r="E125" t="s">
        <v>1775</v>
      </c>
      <c r="F125" t="b">
        <v>0</v>
      </c>
      <c r="G125" t="b">
        <v>0</v>
      </c>
      <c r="H125">
        <v>2</v>
      </c>
      <c r="J125" t="b">
        <v>0</v>
      </c>
      <c r="K125" t="s">
        <v>1371</v>
      </c>
    </row>
    <row r="126" spans="1:11" x14ac:dyDescent="0.25">
      <c r="A126" t="s">
        <v>1776</v>
      </c>
      <c r="B126" s="4" t="s">
        <v>34</v>
      </c>
      <c r="C126" t="s">
        <v>422</v>
      </c>
      <c r="D126" t="s">
        <v>1777</v>
      </c>
      <c r="E126" t="s">
        <v>1778</v>
      </c>
      <c r="F126" t="b">
        <v>0</v>
      </c>
      <c r="G126" t="b">
        <v>0</v>
      </c>
      <c r="H126">
        <v>2</v>
      </c>
      <c r="J126" t="b">
        <v>0</v>
      </c>
      <c r="K126" t="s">
        <v>1371</v>
      </c>
    </row>
    <row r="127" spans="1:11" x14ac:dyDescent="0.25">
      <c r="A127" t="s">
        <v>1779</v>
      </c>
      <c r="B127" s="4" t="s">
        <v>34</v>
      </c>
      <c r="C127" t="s">
        <v>422</v>
      </c>
      <c r="D127" t="s">
        <v>1780</v>
      </c>
      <c r="E127" t="s">
        <v>1781</v>
      </c>
      <c r="F127" t="b">
        <v>0</v>
      </c>
      <c r="G127" t="b">
        <v>0</v>
      </c>
      <c r="H127">
        <v>2</v>
      </c>
      <c r="J127" t="b">
        <v>0</v>
      </c>
      <c r="K127" t="s">
        <v>1371</v>
      </c>
    </row>
    <row r="128" spans="1:11" x14ac:dyDescent="0.25">
      <c r="A128" t="s">
        <v>1782</v>
      </c>
      <c r="B128" s="4" t="s">
        <v>34</v>
      </c>
      <c r="C128" t="s">
        <v>422</v>
      </c>
      <c r="D128" t="s">
        <v>1783</v>
      </c>
      <c r="E128" t="s">
        <v>1784</v>
      </c>
      <c r="F128" t="b">
        <v>0</v>
      </c>
      <c r="G128" t="b">
        <v>0</v>
      </c>
      <c r="H128">
        <v>2</v>
      </c>
      <c r="J128" t="b">
        <v>0</v>
      </c>
      <c r="K128" t="s">
        <v>1371</v>
      </c>
    </row>
    <row r="129" spans="1:11" x14ac:dyDescent="0.25">
      <c r="A129" t="s">
        <v>1785</v>
      </c>
      <c r="B129" s="4" t="s">
        <v>34</v>
      </c>
      <c r="C129" t="s">
        <v>422</v>
      </c>
      <c r="D129" t="s">
        <v>1786</v>
      </c>
      <c r="E129" t="s">
        <v>1787</v>
      </c>
      <c r="F129" t="b">
        <v>0</v>
      </c>
      <c r="G129" t="b">
        <v>0</v>
      </c>
      <c r="H129">
        <v>2</v>
      </c>
      <c r="J129" t="b">
        <v>0</v>
      </c>
      <c r="K129" t="s">
        <v>1371</v>
      </c>
    </row>
    <row r="130" spans="1:11" x14ac:dyDescent="0.25">
      <c r="A130" t="s">
        <v>1788</v>
      </c>
      <c r="B130" s="4" t="s">
        <v>34</v>
      </c>
      <c r="C130" t="s">
        <v>422</v>
      </c>
      <c r="D130" t="s">
        <v>1789</v>
      </c>
      <c r="E130" t="s">
        <v>1790</v>
      </c>
      <c r="F130" t="b">
        <v>0</v>
      </c>
      <c r="G130" t="b">
        <v>0</v>
      </c>
      <c r="H130">
        <v>2</v>
      </c>
      <c r="J130" t="b">
        <v>0</v>
      </c>
      <c r="K130" t="s">
        <v>1371</v>
      </c>
    </row>
    <row r="131" spans="1:11" x14ac:dyDescent="0.25">
      <c r="A131" t="s">
        <v>1791</v>
      </c>
      <c r="B131" s="4" t="s">
        <v>34</v>
      </c>
      <c r="C131" t="s">
        <v>422</v>
      </c>
      <c r="D131" t="s">
        <v>1792</v>
      </c>
      <c r="E131" t="s">
        <v>1793</v>
      </c>
      <c r="F131" t="b">
        <v>0</v>
      </c>
      <c r="G131" t="b">
        <v>0</v>
      </c>
      <c r="H131">
        <v>2</v>
      </c>
      <c r="J131" t="b">
        <v>0</v>
      </c>
      <c r="K131" t="s">
        <v>1371</v>
      </c>
    </row>
    <row r="132" spans="1:11" x14ac:dyDescent="0.25">
      <c r="A132" t="s">
        <v>1794</v>
      </c>
      <c r="B132" s="4" t="s">
        <v>34</v>
      </c>
      <c r="C132" t="s">
        <v>422</v>
      </c>
      <c r="D132" t="s">
        <v>1795</v>
      </c>
      <c r="E132" t="s">
        <v>1796</v>
      </c>
      <c r="F132" t="b">
        <v>0</v>
      </c>
      <c r="G132" t="b">
        <v>0</v>
      </c>
      <c r="H132">
        <v>2</v>
      </c>
      <c r="J132" t="b">
        <v>0</v>
      </c>
      <c r="K132" t="s">
        <v>1371</v>
      </c>
    </row>
    <row r="133" spans="1:11" x14ac:dyDescent="0.25">
      <c r="A133" t="s">
        <v>1797</v>
      </c>
      <c r="B133" s="4" t="s">
        <v>34</v>
      </c>
      <c r="C133" t="s">
        <v>422</v>
      </c>
      <c r="D133" t="s">
        <v>1798</v>
      </c>
      <c r="E133" t="s">
        <v>1799</v>
      </c>
      <c r="F133" t="b">
        <v>0</v>
      </c>
      <c r="G133" t="b">
        <v>0</v>
      </c>
      <c r="H133">
        <v>2</v>
      </c>
      <c r="J133" t="b">
        <v>0</v>
      </c>
      <c r="K133" t="s">
        <v>1371</v>
      </c>
    </row>
    <row r="134" spans="1:11" x14ac:dyDescent="0.25">
      <c r="A134" t="s">
        <v>1800</v>
      </c>
      <c r="B134" s="4" t="s">
        <v>34</v>
      </c>
      <c r="C134" t="s">
        <v>422</v>
      </c>
      <c r="D134" t="s">
        <v>1801</v>
      </c>
      <c r="E134" t="s">
        <v>1802</v>
      </c>
      <c r="F134" t="b">
        <v>0</v>
      </c>
      <c r="G134" t="b">
        <v>0</v>
      </c>
      <c r="H134">
        <v>2</v>
      </c>
      <c r="J134" t="b">
        <v>0</v>
      </c>
      <c r="K134" t="s">
        <v>1371</v>
      </c>
    </row>
    <row r="135" spans="1:11" x14ac:dyDescent="0.25">
      <c r="A135" t="s">
        <v>1803</v>
      </c>
      <c r="B135" s="4" t="s">
        <v>34</v>
      </c>
      <c r="C135" t="s">
        <v>422</v>
      </c>
      <c r="D135" t="s">
        <v>1804</v>
      </c>
      <c r="E135" t="s">
        <v>1805</v>
      </c>
      <c r="F135" t="b">
        <v>0</v>
      </c>
      <c r="G135" t="b">
        <v>0</v>
      </c>
      <c r="H135">
        <v>2</v>
      </c>
      <c r="J135" t="b">
        <v>0</v>
      </c>
      <c r="K135" t="s">
        <v>1371</v>
      </c>
    </row>
    <row r="136" spans="1:11" x14ac:dyDescent="0.25">
      <c r="A136" t="s">
        <v>1806</v>
      </c>
      <c r="B136" s="4" t="s">
        <v>34</v>
      </c>
      <c r="C136" t="s">
        <v>422</v>
      </c>
      <c r="D136" t="s">
        <v>1807</v>
      </c>
      <c r="E136" t="s">
        <v>1808</v>
      </c>
      <c r="F136" t="b">
        <v>0</v>
      </c>
      <c r="G136" t="b">
        <v>0</v>
      </c>
      <c r="H136">
        <v>2</v>
      </c>
      <c r="J136" t="b">
        <v>0</v>
      </c>
      <c r="K136" t="s">
        <v>1371</v>
      </c>
    </row>
    <row r="137" spans="1:11" x14ac:dyDescent="0.25">
      <c r="A137" t="s">
        <v>1809</v>
      </c>
      <c r="B137" s="4" t="s">
        <v>34</v>
      </c>
      <c r="C137" t="s">
        <v>422</v>
      </c>
      <c r="D137" t="s">
        <v>1810</v>
      </c>
      <c r="E137" t="s">
        <v>1811</v>
      </c>
      <c r="F137" t="b">
        <v>0</v>
      </c>
      <c r="G137" t="b">
        <v>0</v>
      </c>
      <c r="H137">
        <v>2</v>
      </c>
      <c r="J137" t="b">
        <v>0</v>
      </c>
      <c r="K137" t="s">
        <v>1371</v>
      </c>
    </row>
    <row r="138" spans="1:11" x14ac:dyDescent="0.25">
      <c r="A138" t="s">
        <v>1812</v>
      </c>
      <c r="B138" s="4" t="s">
        <v>34</v>
      </c>
      <c r="C138" t="s">
        <v>422</v>
      </c>
      <c r="D138" t="s">
        <v>1813</v>
      </c>
      <c r="E138" t="s">
        <v>1814</v>
      </c>
      <c r="F138" t="b">
        <v>0</v>
      </c>
      <c r="G138" t="b">
        <v>0</v>
      </c>
      <c r="H138">
        <v>2</v>
      </c>
      <c r="J138" t="b">
        <v>0</v>
      </c>
      <c r="K138" t="s">
        <v>1371</v>
      </c>
    </row>
    <row r="139" spans="1:11" x14ac:dyDescent="0.25">
      <c r="A139" t="s">
        <v>1815</v>
      </c>
      <c r="B139" s="4" t="s">
        <v>34</v>
      </c>
      <c r="C139" t="s">
        <v>422</v>
      </c>
      <c r="D139" t="s">
        <v>1816</v>
      </c>
      <c r="E139" t="s">
        <v>1817</v>
      </c>
      <c r="F139" t="b">
        <v>0</v>
      </c>
      <c r="G139" t="b">
        <v>0</v>
      </c>
      <c r="H139">
        <v>2</v>
      </c>
      <c r="J139" t="b">
        <v>0</v>
      </c>
      <c r="K139" t="s">
        <v>1371</v>
      </c>
    </row>
    <row r="140" spans="1:11" x14ac:dyDescent="0.25">
      <c r="A140" t="s">
        <v>1818</v>
      </c>
      <c r="B140" s="4" t="s">
        <v>34</v>
      </c>
      <c r="C140" t="s">
        <v>422</v>
      </c>
      <c r="D140" t="s">
        <v>1819</v>
      </c>
      <c r="E140" t="s">
        <v>1820</v>
      </c>
      <c r="F140" t="b">
        <v>0</v>
      </c>
      <c r="G140" t="b">
        <v>0</v>
      </c>
      <c r="H140">
        <v>2</v>
      </c>
      <c r="J140" t="b">
        <v>0</v>
      </c>
      <c r="K140" t="s">
        <v>1371</v>
      </c>
    </row>
    <row r="141" spans="1:11" x14ac:dyDescent="0.25">
      <c r="A141" t="s">
        <v>1821</v>
      </c>
      <c r="B141" s="4" t="s">
        <v>1410</v>
      </c>
      <c r="C141" t="s">
        <v>422</v>
      </c>
      <c r="D141" t="s">
        <v>1822</v>
      </c>
      <c r="E141" t="s">
        <v>1823</v>
      </c>
      <c r="F141" t="b">
        <v>0</v>
      </c>
      <c r="G141" t="b">
        <v>0</v>
      </c>
      <c r="H141">
        <v>2</v>
      </c>
      <c r="J141" t="b">
        <v>0</v>
      </c>
      <c r="K141" t="s">
        <v>1371</v>
      </c>
    </row>
    <row r="142" spans="1:11" x14ac:dyDescent="0.25">
      <c r="A142" t="s">
        <v>1824</v>
      </c>
      <c r="B142" s="4" t="s">
        <v>34</v>
      </c>
      <c r="C142" t="s">
        <v>422</v>
      </c>
      <c r="D142" t="s">
        <v>1825</v>
      </c>
      <c r="E142" t="s">
        <v>1826</v>
      </c>
      <c r="F142" t="b">
        <v>0</v>
      </c>
      <c r="G142" t="b">
        <v>0</v>
      </c>
      <c r="H142">
        <v>2</v>
      </c>
      <c r="J142" t="b">
        <v>0</v>
      </c>
      <c r="K142" t="s">
        <v>1371</v>
      </c>
    </row>
    <row r="143" spans="1:11" x14ac:dyDescent="0.25">
      <c r="A143" t="s">
        <v>1827</v>
      </c>
      <c r="B143" s="4" t="s">
        <v>34</v>
      </c>
      <c r="C143" t="s">
        <v>422</v>
      </c>
      <c r="D143" t="s">
        <v>1828</v>
      </c>
      <c r="E143" t="s">
        <v>1829</v>
      </c>
      <c r="F143" t="b">
        <v>0</v>
      </c>
      <c r="G143" t="b">
        <v>0</v>
      </c>
      <c r="H143">
        <v>2</v>
      </c>
      <c r="J143" t="b">
        <v>0</v>
      </c>
      <c r="K143" t="s">
        <v>1371</v>
      </c>
    </row>
    <row r="144" spans="1:11" x14ac:dyDescent="0.25">
      <c r="A144" t="s">
        <v>1830</v>
      </c>
      <c r="B144" s="4" t="s">
        <v>34</v>
      </c>
      <c r="C144" t="s">
        <v>422</v>
      </c>
      <c r="D144" t="s">
        <v>1831</v>
      </c>
      <c r="E144" t="s">
        <v>1832</v>
      </c>
      <c r="F144" t="b">
        <v>0</v>
      </c>
      <c r="G144" t="b">
        <v>0</v>
      </c>
      <c r="H144">
        <v>2</v>
      </c>
      <c r="J144" t="b">
        <v>0</v>
      </c>
      <c r="K144" t="s">
        <v>1371</v>
      </c>
    </row>
    <row r="145" spans="1:11" x14ac:dyDescent="0.25">
      <c r="A145" t="s">
        <v>1833</v>
      </c>
      <c r="B145" s="4" t="s">
        <v>34</v>
      </c>
      <c r="C145" t="s">
        <v>422</v>
      </c>
      <c r="D145" t="s">
        <v>1834</v>
      </c>
      <c r="E145" t="s">
        <v>1835</v>
      </c>
      <c r="F145" t="b">
        <v>0</v>
      </c>
      <c r="G145" t="b">
        <v>0</v>
      </c>
      <c r="H145">
        <v>2</v>
      </c>
      <c r="J145" t="b">
        <v>0</v>
      </c>
      <c r="K145" t="s">
        <v>1371</v>
      </c>
    </row>
    <row r="146" spans="1:11" x14ac:dyDescent="0.25">
      <c r="A146" t="s">
        <v>1836</v>
      </c>
      <c r="B146" s="4" t="s">
        <v>34</v>
      </c>
      <c r="C146" t="s">
        <v>422</v>
      </c>
      <c r="D146" t="s">
        <v>1837</v>
      </c>
      <c r="E146" t="s">
        <v>1838</v>
      </c>
      <c r="F146" t="b">
        <v>0</v>
      </c>
      <c r="G146" t="b">
        <v>0</v>
      </c>
      <c r="H146">
        <v>2</v>
      </c>
      <c r="J146" t="b">
        <v>0</v>
      </c>
      <c r="K146" t="s">
        <v>1371</v>
      </c>
    </row>
    <row r="147" spans="1:11" x14ac:dyDescent="0.25">
      <c r="A147" t="s">
        <v>1839</v>
      </c>
      <c r="B147" s="4" t="s">
        <v>1410</v>
      </c>
      <c r="C147" t="s">
        <v>422</v>
      </c>
      <c r="D147" t="s">
        <v>1840</v>
      </c>
      <c r="E147" t="s">
        <v>1841</v>
      </c>
      <c r="F147" t="b">
        <v>0</v>
      </c>
      <c r="G147" t="b">
        <v>0</v>
      </c>
      <c r="H147">
        <v>2</v>
      </c>
      <c r="J147" t="b">
        <v>0</v>
      </c>
      <c r="K147" t="s">
        <v>1371</v>
      </c>
    </row>
    <row r="148" spans="1:11" x14ac:dyDescent="0.25">
      <c r="A148" t="s">
        <v>1842</v>
      </c>
      <c r="B148" s="4" t="s">
        <v>34</v>
      </c>
      <c r="C148" t="s">
        <v>422</v>
      </c>
      <c r="D148" t="s">
        <v>1843</v>
      </c>
      <c r="E148" t="s">
        <v>1844</v>
      </c>
      <c r="F148" t="b">
        <v>0</v>
      </c>
      <c r="G148" t="b">
        <v>0</v>
      </c>
      <c r="H148">
        <v>2</v>
      </c>
      <c r="J148" t="b">
        <v>0</v>
      </c>
      <c r="K148" t="s">
        <v>1371</v>
      </c>
    </row>
    <row r="149" spans="1:11" x14ac:dyDescent="0.25">
      <c r="A149" t="s">
        <v>1845</v>
      </c>
      <c r="B149" s="4" t="s">
        <v>34</v>
      </c>
      <c r="C149" t="s">
        <v>422</v>
      </c>
      <c r="D149" t="s">
        <v>1846</v>
      </c>
      <c r="E149" t="s">
        <v>1847</v>
      </c>
      <c r="F149" t="b">
        <v>0</v>
      </c>
      <c r="G149" t="b">
        <v>0</v>
      </c>
      <c r="H149">
        <v>2</v>
      </c>
      <c r="J149" t="b">
        <v>0</v>
      </c>
      <c r="K149" t="s">
        <v>1371</v>
      </c>
    </row>
    <row r="150" spans="1:11" x14ac:dyDescent="0.25">
      <c r="A150" t="s">
        <v>1848</v>
      </c>
      <c r="B150" s="4" t="s">
        <v>34</v>
      </c>
      <c r="C150" t="s">
        <v>422</v>
      </c>
      <c r="D150" t="s">
        <v>1849</v>
      </c>
      <c r="E150" t="s">
        <v>1850</v>
      </c>
      <c r="F150" t="b">
        <v>0</v>
      </c>
      <c r="G150" t="b">
        <v>0</v>
      </c>
      <c r="H150">
        <v>2</v>
      </c>
      <c r="J150" t="b">
        <v>0</v>
      </c>
      <c r="K150" t="s">
        <v>1371</v>
      </c>
    </row>
    <row r="151" spans="1:11" x14ac:dyDescent="0.25">
      <c r="A151" t="s">
        <v>1851</v>
      </c>
      <c r="B151" s="4" t="s">
        <v>34</v>
      </c>
      <c r="C151" t="s">
        <v>422</v>
      </c>
      <c r="D151" t="s">
        <v>1852</v>
      </c>
      <c r="E151" t="s">
        <v>1853</v>
      </c>
      <c r="F151" t="b">
        <v>0</v>
      </c>
      <c r="G151" t="b">
        <v>0</v>
      </c>
      <c r="H151">
        <v>2</v>
      </c>
      <c r="J151" t="b">
        <v>0</v>
      </c>
      <c r="K151" t="s">
        <v>1371</v>
      </c>
    </row>
    <row r="152" spans="1:11" x14ac:dyDescent="0.25">
      <c r="A152" t="s">
        <v>1854</v>
      </c>
      <c r="B152" s="4" t="s">
        <v>34</v>
      </c>
      <c r="C152" t="s">
        <v>422</v>
      </c>
      <c r="D152" t="s">
        <v>1855</v>
      </c>
      <c r="E152" t="s">
        <v>1856</v>
      </c>
      <c r="F152" t="b">
        <v>0</v>
      </c>
      <c r="G152" t="b">
        <v>0</v>
      </c>
      <c r="H152">
        <v>2</v>
      </c>
      <c r="J152" t="b">
        <v>0</v>
      </c>
      <c r="K152" t="s">
        <v>1371</v>
      </c>
    </row>
    <row r="153" spans="1:11" x14ac:dyDescent="0.25">
      <c r="A153" t="s">
        <v>1857</v>
      </c>
      <c r="B153" s="4" t="s">
        <v>34</v>
      </c>
      <c r="C153" t="s">
        <v>422</v>
      </c>
      <c r="D153" t="s">
        <v>1858</v>
      </c>
      <c r="E153" t="s">
        <v>1859</v>
      </c>
      <c r="F153" t="b">
        <v>0</v>
      </c>
      <c r="G153" t="b">
        <v>0</v>
      </c>
      <c r="H153">
        <v>2</v>
      </c>
      <c r="J153" t="b">
        <v>0</v>
      </c>
      <c r="K153" t="s">
        <v>1371</v>
      </c>
    </row>
    <row r="154" spans="1:11" x14ac:dyDescent="0.25">
      <c r="A154" t="s">
        <v>1860</v>
      </c>
      <c r="B154" s="4" t="s">
        <v>34</v>
      </c>
      <c r="C154" t="s">
        <v>422</v>
      </c>
      <c r="D154" t="s">
        <v>1861</v>
      </c>
      <c r="E154" t="s">
        <v>1862</v>
      </c>
      <c r="F154" t="b">
        <v>0</v>
      </c>
      <c r="G154" t="b">
        <v>0</v>
      </c>
      <c r="H154">
        <v>2</v>
      </c>
      <c r="J154" t="b">
        <v>0</v>
      </c>
      <c r="K154" t="s">
        <v>1371</v>
      </c>
    </row>
    <row r="155" spans="1:11" x14ac:dyDescent="0.25">
      <c r="A155" t="s">
        <v>1863</v>
      </c>
      <c r="B155" s="4" t="s">
        <v>34</v>
      </c>
      <c r="C155" t="s">
        <v>422</v>
      </c>
      <c r="D155" t="s">
        <v>1864</v>
      </c>
      <c r="E155" t="s">
        <v>1865</v>
      </c>
      <c r="F155" t="b">
        <v>0</v>
      </c>
      <c r="G155" t="b">
        <v>0</v>
      </c>
      <c r="H155">
        <v>2</v>
      </c>
      <c r="J155" t="b">
        <v>0</v>
      </c>
      <c r="K155" t="s">
        <v>1371</v>
      </c>
    </row>
    <row r="156" spans="1:11" x14ac:dyDescent="0.25">
      <c r="A156" t="s">
        <v>1866</v>
      </c>
      <c r="B156" s="4" t="s">
        <v>34</v>
      </c>
      <c r="D156" t="s">
        <v>1867</v>
      </c>
      <c r="E156" t="s">
        <v>1868</v>
      </c>
      <c r="F156" t="b">
        <v>0</v>
      </c>
      <c r="G156" t="b">
        <v>0</v>
      </c>
      <c r="H156">
        <v>2</v>
      </c>
      <c r="J156" t="b">
        <v>0</v>
      </c>
      <c r="K156" t="s">
        <v>1363</v>
      </c>
    </row>
    <row r="157" spans="1:11" x14ac:dyDescent="0.25">
      <c r="A157" t="s">
        <v>1869</v>
      </c>
      <c r="B157" s="4" t="s">
        <v>34</v>
      </c>
      <c r="C157" t="s">
        <v>422</v>
      </c>
      <c r="D157" t="s">
        <v>1870</v>
      </c>
      <c r="E157" t="s">
        <v>1871</v>
      </c>
      <c r="F157" t="b">
        <v>0</v>
      </c>
      <c r="G157" t="b">
        <v>0</v>
      </c>
      <c r="H157">
        <v>2</v>
      </c>
      <c r="J157" t="b">
        <v>0</v>
      </c>
      <c r="K157" t="s">
        <v>1371</v>
      </c>
    </row>
    <row r="158" spans="1:11" x14ac:dyDescent="0.25">
      <c r="A158" t="s">
        <v>1872</v>
      </c>
      <c r="B158" s="4" t="s">
        <v>34</v>
      </c>
      <c r="C158" t="s">
        <v>422</v>
      </c>
      <c r="D158" t="s">
        <v>1873</v>
      </c>
      <c r="E158" t="s">
        <v>1874</v>
      </c>
      <c r="F158" t="b">
        <v>0</v>
      </c>
      <c r="G158" t="b">
        <v>0</v>
      </c>
      <c r="H158">
        <v>2</v>
      </c>
      <c r="J158" t="b">
        <v>0</v>
      </c>
      <c r="K158" t="s">
        <v>1371</v>
      </c>
    </row>
    <row r="159" spans="1:11" x14ac:dyDescent="0.25">
      <c r="A159" t="s">
        <v>1875</v>
      </c>
      <c r="B159" s="4" t="s">
        <v>34</v>
      </c>
      <c r="C159" t="s">
        <v>422</v>
      </c>
      <c r="D159" t="s">
        <v>1876</v>
      </c>
      <c r="E159" t="s">
        <v>1877</v>
      </c>
      <c r="F159" t="b">
        <v>0</v>
      </c>
      <c r="G159" t="b">
        <v>0</v>
      </c>
      <c r="H159">
        <v>2</v>
      </c>
      <c r="J159" t="b">
        <v>0</v>
      </c>
      <c r="K159" t="s">
        <v>1371</v>
      </c>
    </row>
    <row r="160" spans="1:11" x14ac:dyDescent="0.25">
      <c r="A160" t="s">
        <v>1878</v>
      </c>
      <c r="B160" s="4" t="s">
        <v>34</v>
      </c>
      <c r="D160" t="s">
        <v>1879</v>
      </c>
      <c r="E160" t="s">
        <v>1880</v>
      </c>
      <c r="F160" t="b">
        <v>1</v>
      </c>
      <c r="G160" t="b">
        <v>0</v>
      </c>
      <c r="H160">
        <v>1</v>
      </c>
      <c r="J160" t="b">
        <v>0</v>
      </c>
      <c r="K160" t="s">
        <v>1363</v>
      </c>
    </row>
    <row r="161" spans="1:11" x14ac:dyDescent="0.25">
      <c r="A161" t="s">
        <v>1881</v>
      </c>
      <c r="B161" s="4" t="s">
        <v>44</v>
      </c>
      <c r="D161" t="s">
        <v>1882</v>
      </c>
      <c r="E161" t="s">
        <v>1883</v>
      </c>
      <c r="F161" t="b">
        <v>1</v>
      </c>
      <c r="G161" t="b">
        <v>1</v>
      </c>
      <c r="H161">
        <v>1</v>
      </c>
      <c r="I161" t="s">
        <v>1884</v>
      </c>
      <c r="J161" t="b">
        <v>0</v>
      </c>
      <c r="K161" t="s">
        <v>1363</v>
      </c>
    </row>
    <row r="162" spans="1:11" x14ac:dyDescent="0.25">
      <c r="A162" t="s">
        <v>1885</v>
      </c>
      <c r="B162" t="s">
        <v>1410</v>
      </c>
      <c r="D162" t="s">
        <v>1886</v>
      </c>
      <c r="E162" t="s">
        <v>1887</v>
      </c>
      <c r="F162" t="b">
        <v>1</v>
      </c>
      <c r="G162" t="b">
        <v>1</v>
      </c>
      <c r="H162">
        <v>1</v>
      </c>
      <c r="I162" t="s">
        <v>1888</v>
      </c>
      <c r="J162" t="b">
        <v>1</v>
      </c>
      <c r="K162" t="s">
        <v>1363</v>
      </c>
    </row>
    <row r="163" spans="1:11" x14ac:dyDescent="0.25">
      <c r="A163" t="s">
        <v>1889</v>
      </c>
      <c r="B163" s="4" t="s">
        <v>34</v>
      </c>
      <c r="D163" t="s">
        <v>1890</v>
      </c>
      <c r="E163" t="s">
        <v>1891</v>
      </c>
      <c r="F163" t="b">
        <v>1</v>
      </c>
      <c r="G163" t="b">
        <v>1</v>
      </c>
      <c r="H163">
        <v>1</v>
      </c>
      <c r="I163" t="s">
        <v>1892</v>
      </c>
      <c r="J163" t="b">
        <v>0</v>
      </c>
      <c r="K163" t="s">
        <v>1363</v>
      </c>
    </row>
    <row r="164" spans="1:11" x14ac:dyDescent="0.25">
      <c r="A164" t="s">
        <v>1893</v>
      </c>
      <c r="B164" s="4" t="s">
        <v>34</v>
      </c>
      <c r="D164" t="s">
        <v>1894</v>
      </c>
      <c r="E164" t="s">
        <v>1895</v>
      </c>
      <c r="F164" t="b">
        <v>1</v>
      </c>
      <c r="G164" t="b">
        <v>1</v>
      </c>
      <c r="H164">
        <v>1</v>
      </c>
      <c r="I164" t="s">
        <v>1896</v>
      </c>
      <c r="J164" t="b">
        <v>0</v>
      </c>
      <c r="K164" t="s">
        <v>1363</v>
      </c>
    </row>
    <row r="165" spans="1:11" x14ac:dyDescent="0.25">
      <c r="A165" t="s">
        <v>1897</v>
      </c>
      <c r="B165" s="4" t="s">
        <v>34</v>
      </c>
      <c r="D165" t="s">
        <v>1898</v>
      </c>
      <c r="E165" t="s">
        <v>1899</v>
      </c>
      <c r="F165" t="b">
        <v>1</v>
      </c>
      <c r="G165" t="b">
        <v>1</v>
      </c>
      <c r="H165">
        <v>1</v>
      </c>
      <c r="I165" s="7" t="s">
        <v>1896</v>
      </c>
      <c r="J165" t="b">
        <v>0</v>
      </c>
      <c r="K165" t="s">
        <v>1363</v>
      </c>
    </row>
    <row r="166" spans="1:11" x14ac:dyDescent="0.25">
      <c r="A166" t="s">
        <v>1900</v>
      </c>
      <c r="B166" s="4" t="s">
        <v>1052</v>
      </c>
      <c r="D166" t="s">
        <v>1901</v>
      </c>
      <c r="E166" t="s">
        <v>1902</v>
      </c>
      <c r="F166" t="b">
        <v>0</v>
      </c>
      <c r="G166" t="b">
        <v>0</v>
      </c>
      <c r="H166">
        <v>2</v>
      </c>
      <c r="J166" t="b">
        <v>0</v>
      </c>
      <c r="K166" t="s">
        <v>1358</v>
      </c>
    </row>
    <row r="167" spans="1:11" x14ac:dyDescent="0.25">
      <c r="A167" t="s">
        <v>1903</v>
      </c>
      <c r="B167" s="4" t="s">
        <v>44</v>
      </c>
      <c r="D167" t="s">
        <v>1904</v>
      </c>
      <c r="E167" t="s">
        <v>1905</v>
      </c>
      <c r="F167" t="b">
        <v>0</v>
      </c>
      <c r="G167" t="b">
        <v>0</v>
      </c>
      <c r="H167">
        <v>2</v>
      </c>
      <c r="J167" t="b">
        <v>0</v>
      </c>
      <c r="K167" t="s">
        <v>1363</v>
      </c>
    </row>
    <row r="168" spans="1:11" x14ac:dyDescent="0.25">
      <c r="A168" t="s">
        <v>1906</v>
      </c>
      <c r="B168" s="4" t="s">
        <v>34</v>
      </c>
      <c r="D168" t="s">
        <v>1907</v>
      </c>
      <c r="E168" t="s">
        <v>1908</v>
      </c>
      <c r="F168" t="b">
        <v>1</v>
      </c>
      <c r="G168" t="b">
        <v>1</v>
      </c>
      <c r="H168">
        <v>1</v>
      </c>
      <c r="I168" s="7" t="s">
        <v>1896</v>
      </c>
      <c r="J168" t="b">
        <v>0</v>
      </c>
      <c r="K168" t="s">
        <v>1363</v>
      </c>
    </row>
    <row r="169" spans="1:11" x14ac:dyDescent="0.25">
      <c r="A169" t="s">
        <v>1909</v>
      </c>
      <c r="B169" s="4" t="s">
        <v>34</v>
      </c>
      <c r="D169" t="s">
        <v>1910</v>
      </c>
      <c r="E169" t="s">
        <v>1911</v>
      </c>
      <c r="F169" t="b">
        <v>1</v>
      </c>
      <c r="G169" t="b">
        <v>1</v>
      </c>
      <c r="H169">
        <v>1</v>
      </c>
      <c r="I169" t="s">
        <v>1912</v>
      </c>
      <c r="J169" t="b">
        <v>0</v>
      </c>
      <c r="K169" t="s">
        <v>1358</v>
      </c>
    </row>
    <row r="170" spans="1:11" x14ac:dyDescent="0.25">
      <c r="A170" t="s">
        <v>1913</v>
      </c>
      <c r="B170" s="4" t="s">
        <v>34</v>
      </c>
      <c r="D170" t="s">
        <v>1914</v>
      </c>
      <c r="E170" t="s">
        <v>1915</v>
      </c>
      <c r="F170" t="b">
        <v>1</v>
      </c>
      <c r="G170" t="b">
        <v>1</v>
      </c>
      <c r="H170">
        <v>1</v>
      </c>
      <c r="I170" s="7" t="s">
        <v>1912</v>
      </c>
      <c r="J170" t="b">
        <v>0</v>
      </c>
      <c r="K170" t="s">
        <v>1358</v>
      </c>
    </row>
    <row r="171" spans="1:11" x14ac:dyDescent="0.25">
      <c r="A171" t="s">
        <v>1916</v>
      </c>
      <c r="B171" s="4" t="s">
        <v>34</v>
      </c>
      <c r="D171" t="s">
        <v>1917</v>
      </c>
      <c r="E171" t="s">
        <v>1918</v>
      </c>
      <c r="F171" t="b">
        <v>1</v>
      </c>
      <c r="G171" t="b">
        <v>1</v>
      </c>
      <c r="H171">
        <v>1</v>
      </c>
      <c r="I171" t="s">
        <v>1919</v>
      </c>
      <c r="J171" t="b">
        <v>0</v>
      </c>
      <c r="K171" t="s">
        <v>1363</v>
      </c>
    </row>
    <row r="172" spans="1:11" x14ac:dyDescent="0.25">
      <c r="A172" t="s">
        <v>1920</v>
      </c>
      <c r="B172" s="4" t="s">
        <v>1059</v>
      </c>
      <c r="D172" t="s">
        <v>1921</v>
      </c>
      <c r="E172" t="s">
        <v>1922</v>
      </c>
      <c r="F172" t="b">
        <v>0</v>
      </c>
      <c r="G172" t="b">
        <v>0</v>
      </c>
      <c r="J172" t="b">
        <v>1</v>
      </c>
      <c r="K172" t="s">
        <v>1363</v>
      </c>
    </row>
    <row r="173" spans="1:11" x14ac:dyDescent="0.25">
      <c r="A173" t="s">
        <v>1923</v>
      </c>
      <c r="B173" s="4" t="s">
        <v>1059</v>
      </c>
      <c r="D173" t="s">
        <v>1924</v>
      </c>
      <c r="E173" t="s">
        <v>1925</v>
      </c>
      <c r="F173" t="b">
        <v>0</v>
      </c>
      <c r="G173" t="b">
        <v>0</v>
      </c>
      <c r="J173" t="b">
        <v>1</v>
      </c>
      <c r="K173" t="s">
        <v>1363</v>
      </c>
    </row>
    <row r="174" spans="1:11" x14ac:dyDescent="0.25">
      <c r="A174" t="s">
        <v>1926</v>
      </c>
      <c r="B174" s="4" t="s">
        <v>34</v>
      </c>
      <c r="D174" t="s">
        <v>1927</v>
      </c>
      <c r="E174" t="s">
        <v>1928</v>
      </c>
      <c r="F174" t="b">
        <v>1</v>
      </c>
      <c r="G174" t="b">
        <v>0</v>
      </c>
      <c r="H174">
        <v>1</v>
      </c>
      <c r="J174" t="b">
        <v>0</v>
      </c>
      <c r="K174" t="s">
        <v>1363</v>
      </c>
    </row>
    <row r="175" spans="1:11" x14ac:dyDescent="0.25">
      <c r="A175" t="s">
        <v>1929</v>
      </c>
      <c r="B175" s="4" t="s">
        <v>34</v>
      </c>
      <c r="D175" t="s">
        <v>1930</v>
      </c>
      <c r="E175" t="s">
        <v>1931</v>
      </c>
      <c r="F175" t="b">
        <v>1</v>
      </c>
      <c r="G175" t="b">
        <v>1</v>
      </c>
      <c r="H175">
        <v>1</v>
      </c>
      <c r="I175" s="11" t="s">
        <v>1932</v>
      </c>
      <c r="J175" t="b">
        <v>0</v>
      </c>
      <c r="K175" t="s">
        <v>1358</v>
      </c>
    </row>
    <row r="176" spans="1:11" x14ac:dyDescent="0.25">
      <c r="A176" t="s">
        <v>1933</v>
      </c>
      <c r="B176" s="4" t="s">
        <v>34</v>
      </c>
      <c r="D176" t="s">
        <v>1934</v>
      </c>
      <c r="E176" t="s">
        <v>1935</v>
      </c>
      <c r="F176" t="b">
        <v>1</v>
      </c>
      <c r="G176" t="b">
        <v>1</v>
      </c>
      <c r="H176">
        <v>1</v>
      </c>
      <c r="I176" s="11" t="s">
        <v>1936</v>
      </c>
      <c r="J176" t="b">
        <v>0</v>
      </c>
      <c r="K176" t="s">
        <v>1358</v>
      </c>
    </row>
    <row r="177" spans="1:11" x14ac:dyDescent="0.25">
      <c r="A177" t="s">
        <v>1937</v>
      </c>
      <c r="B177" s="4" t="s">
        <v>34</v>
      </c>
      <c r="D177" t="s">
        <v>1938</v>
      </c>
      <c r="E177" t="s">
        <v>1939</v>
      </c>
      <c r="F177" t="b">
        <v>1</v>
      </c>
      <c r="G177" t="b">
        <v>1</v>
      </c>
      <c r="H177">
        <v>1</v>
      </c>
      <c r="I177" s="11" t="s">
        <v>1940</v>
      </c>
      <c r="J177" t="b">
        <v>0</v>
      </c>
      <c r="K177" t="s">
        <v>1358</v>
      </c>
    </row>
    <row r="178" spans="1:11" x14ac:dyDescent="0.25">
      <c r="A178" t="s">
        <v>1941</v>
      </c>
      <c r="B178" s="4" t="s">
        <v>1052</v>
      </c>
      <c r="C178" t="s">
        <v>70</v>
      </c>
      <c r="D178" t="s">
        <v>1942</v>
      </c>
      <c r="E178" t="s">
        <v>1943</v>
      </c>
      <c r="F178" t="b">
        <v>1</v>
      </c>
      <c r="G178" t="b">
        <v>1</v>
      </c>
      <c r="H178">
        <v>1</v>
      </c>
      <c r="I178" t="s">
        <v>1944</v>
      </c>
      <c r="J178" t="b">
        <v>0</v>
      </c>
      <c r="K178" t="s">
        <v>1363</v>
      </c>
    </row>
    <row r="179" spans="1:11" x14ac:dyDescent="0.25">
      <c r="A179" t="s">
        <v>1945</v>
      </c>
      <c r="B179" s="4" t="s">
        <v>1052</v>
      </c>
      <c r="C179" t="s">
        <v>1946</v>
      </c>
      <c r="D179" t="s">
        <v>1947</v>
      </c>
      <c r="E179" t="s">
        <v>1948</v>
      </c>
      <c r="F179" t="b">
        <v>1</v>
      </c>
      <c r="G179" t="b">
        <v>1</v>
      </c>
      <c r="H179">
        <v>1</v>
      </c>
      <c r="I179" s="11" t="s">
        <v>1949</v>
      </c>
      <c r="J179" t="b">
        <v>0</v>
      </c>
      <c r="K179" t="s">
        <v>1363</v>
      </c>
    </row>
    <row r="180" spans="1:11" x14ac:dyDescent="0.25">
      <c r="A180" t="s">
        <v>1950</v>
      </c>
      <c r="B180" s="4" t="s">
        <v>1052</v>
      </c>
      <c r="D180" t="s">
        <v>1951</v>
      </c>
      <c r="E180" t="s">
        <v>1952</v>
      </c>
      <c r="F180" t="b">
        <v>1</v>
      </c>
      <c r="G180" t="b">
        <v>1</v>
      </c>
      <c r="H180">
        <v>1</v>
      </c>
      <c r="I180" s="11" t="s">
        <v>1953</v>
      </c>
      <c r="J180" t="b">
        <v>0</v>
      </c>
      <c r="K180" t="s">
        <v>1363</v>
      </c>
    </row>
    <row r="181" spans="1:11" x14ac:dyDescent="0.25">
      <c r="A181" t="s">
        <v>1954</v>
      </c>
      <c r="B181" s="4" t="s">
        <v>1052</v>
      </c>
      <c r="C181" t="s">
        <v>1463</v>
      </c>
      <c r="D181" t="s">
        <v>1955</v>
      </c>
      <c r="E181" t="s">
        <v>1956</v>
      </c>
      <c r="F181" t="b">
        <v>1</v>
      </c>
      <c r="G181" t="b">
        <v>1</v>
      </c>
      <c r="H181">
        <v>1</v>
      </c>
      <c r="I181" s="11" t="s">
        <v>1957</v>
      </c>
      <c r="J181" t="b">
        <v>0</v>
      </c>
      <c r="K181" t="s">
        <v>1363</v>
      </c>
    </row>
    <row r="182" spans="1:11" x14ac:dyDescent="0.25">
      <c r="A182" t="s">
        <v>1958</v>
      </c>
      <c r="B182" s="4" t="s">
        <v>34</v>
      </c>
      <c r="D182" t="s">
        <v>1959</v>
      </c>
      <c r="E182" t="s">
        <v>1960</v>
      </c>
      <c r="F182" t="b">
        <v>1</v>
      </c>
      <c r="G182" t="b">
        <v>1</v>
      </c>
      <c r="H182">
        <v>1</v>
      </c>
      <c r="I182" t="s">
        <v>1961</v>
      </c>
      <c r="J182" t="b">
        <v>0</v>
      </c>
      <c r="K182" t="s">
        <v>1371</v>
      </c>
    </row>
    <row r="183" spans="1:11" x14ac:dyDescent="0.25">
      <c r="A183" t="s">
        <v>1962</v>
      </c>
      <c r="B183" s="4" t="s">
        <v>44</v>
      </c>
      <c r="D183" t="s">
        <v>1963</v>
      </c>
      <c r="E183" t="s">
        <v>1964</v>
      </c>
      <c r="F183" t="b">
        <v>1</v>
      </c>
      <c r="G183" t="b">
        <v>1</v>
      </c>
      <c r="H183">
        <v>1</v>
      </c>
      <c r="I183" t="s">
        <v>1965</v>
      </c>
      <c r="J183" t="b">
        <v>0</v>
      </c>
      <c r="K183" t="s">
        <v>1358</v>
      </c>
    </row>
    <row r="184" spans="1:11" x14ac:dyDescent="0.25">
      <c r="A184" t="s">
        <v>1966</v>
      </c>
      <c r="B184" s="4" t="s">
        <v>34</v>
      </c>
      <c r="D184" t="s">
        <v>1967</v>
      </c>
      <c r="E184" t="s">
        <v>1968</v>
      </c>
      <c r="F184" t="b">
        <v>1</v>
      </c>
      <c r="G184" t="b">
        <v>1</v>
      </c>
      <c r="H184">
        <v>1</v>
      </c>
      <c r="I184" t="s">
        <v>1969</v>
      </c>
      <c r="J184" t="b">
        <v>0</v>
      </c>
      <c r="K184" t="s">
        <v>1358</v>
      </c>
    </row>
    <row r="185" spans="1:11" x14ac:dyDescent="0.25">
      <c r="A185" t="s">
        <v>1970</v>
      </c>
      <c r="B185" s="4" t="s">
        <v>1052</v>
      </c>
      <c r="D185" t="s">
        <v>1971</v>
      </c>
      <c r="E185" s="8" t="s">
        <v>1972</v>
      </c>
      <c r="F185" t="b">
        <v>1</v>
      </c>
      <c r="G185" t="b">
        <v>1</v>
      </c>
      <c r="H185">
        <v>1</v>
      </c>
      <c r="I185" t="s">
        <v>1973</v>
      </c>
      <c r="J185" t="b">
        <v>0</v>
      </c>
      <c r="K185" t="s">
        <v>1363</v>
      </c>
    </row>
    <row r="186" spans="1:11" x14ac:dyDescent="0.25">
      <c r="A186" t="s">
        <v>1974</v>
      </c>
      <c r="B186" s="4" t="s">
        <v>34</v>
      </c>
      <c r="D186" t="s">
        <v>1975</v>
      </c>
      <c r="E186" t="s">
        <v>1976</v>
      </c>
      <c r="F186" t="b">
        <v>1</v>
      </c>
      <c r="G186" t="b">
        <v>1</v>
      </c>
      <c r="H186">
        <v>1</v>
      </c>
      <c r="I186" t="s">
        <v>1977</v>
      </c>
      <c r="J186" t="b">
        <v>0</v>
      </c>
      <c r="K186" t="s">
        <v>1358</v>
      </c>
    </row>
    <row r="187" spans="1:11" x14ac:dyDescent="0.25">
      <c r="A187" t="s">
        <v>1978</v>
      </c>
      <c r="B187" s="4" t="s">
        <v>34</v>
      </c>
      <c r="D187" t="s">
        <v>1979</v>
      </c>
      <c r="E187" t="s">
        <v>1980</v>
      </c>
      <c r="F187" t="b">
        <v>1</v>
      </c>
      <c r="G187" t="b">
        <v>1</v>
      </c>
      <c r="H187">
        <v>1</v>
      </c>
      <c r="I187" s="11" t="s">
        <v>1981</v>
      </c>
      <c r="J187" t="b">
        <v>0</v>
      </c>
      <c r="K187" t="s">
        <v>1358</v>
      </c>
    </row>
    <row r="188" spans="1:11" x14ac:dyDescent="0.25">
      <c r="A188" t="s">
        <v>1982</v>
      </c>
      <c r="B188" s="4" t="s">
        <v>1052</v>
      </c>
      <c r="D188" t="s">
        <v>1983</v>
      </c>
      <c r="E188" t="s">
        <v>1984</v>
      </c>
      <c r="F188" t="b">
        <v>1</v>
      </c>
      <c r="G188" t="b">
        <v>1</v>
      </c>
      <c r="H188">
        <v>1</v>
      </c>
      <c r="I188" t="s">
        <v>1985</v>
      </c>
      <c r="J188" t="b">
        <v>0</v>
      </c>
      <c r="K188" t="s">
        <v>1358</v>
      </c>
    </row>
    <row r="189" spans="1:11" x14ac:dyDescent="0.25">
      <c r="A189" t="s">
        <v>1986</v>
      </c>
      <c r="B189" s="4" t="s">
        <v>1052</v>
      </c>
      <c r="D189" t="s">
        <v>1987</v>
      </c>
      <c r="E189" t="s">
        <v>1988</v>
      </c>
      <c r="F189" t="b">
        <v>0</v>
      </c>
      <c r="G189" t="b">
        <v>0</v>
      </c>
      <c r="H189">
        <v>2</v>
      </c>
      <c r="J189" t="b">
        <v>0</v>
      </c>
      <c r="K189" t="s">
        <v>1358</v>
      </c>
    </row>
    <row r="190" spans="1:11" x14ac:dyDescent="0.25">
      <c r="A190" t="s">
        <v>1989</v>
      </c>
      <c r="B190" t="s">
        <v>1052</v>
      </c>
      <c r="D190" t="s">
        <v>1990</v>
      </c>
      <c r="E190" t="s">
        <v>1991</v>
      </c>
      <c r="F190" t="b">
        <v>0</v>
      </c>
      <c r="G190" t="b">
        <v>0</v>
      </c>
      <c r="H190">
        <v>2</v>
      </c>
      <c r="J190" t="b">
        <v>0</v>
      </c>
      <c r="K190" t="s">
        <v>1358</v>
      </c>
    </row>
    <row r="191" spans="1:11" x14ac:dyDescent="0.25">
      <c r="A191" t="s">
        <v>1992</v>
      </c>
      <c r="B191" t="s">
        <v>1052</v>
      </c>
      <c r="D191" t="s">
        <v>1993</v>
      </c>
      <c r="E191" t="s">
        <v>1994</v>
      </c>
      <c r="F191" t="b">
        <v>0</v>
      </c>
      <c r="G191" t="b">
        <v>0</v>
      </c>
      <c r="H191">
        <v>2</v>
      </c>
      <c r="J191" t="b">
        <v>0</v>
      </c>
      <c r="K191" t="s">
        <v>1363</v>
      </c>
    </row>
    <row r="192" spans="1:11" x14ac:dyDescent="0.25">
      <c r="A192" t="s">
        <v>1995</v>
      </c>
      <c r="B192" t="s">
        <v>1052</v>
      </c>
      <c r="D192" t="s">
        <v>1996</v>
      </c>
      <c r="E192" t="s">
        <v>1997</v>
      </c>
      <c r="F192" t="b">
        <v>0</v>
      </c>
      <c r="G192" t="b">
        <v>0</v>
      </c>
      <c r="H192">
        <v>2</v>
      </c>
      <c r="J192" t="b">
        <v>0</v>
      </c>
      <c r="K192" t="s">
        <v>1363</v>
      </c>
    </row>
    <row r="193" spans="1:12" x14ac:dyDescent="0.25">
      <c r="A193" t="s">
        <v>1998</v>
      </c>
      <c r="B193" t="s">
        <v>1052</v>
      </c>
      <c r="D193" t="s">
        <v>1999</v>
      </c>
      <c r="E193" t="s">
        <v>2000</v>
      </c>
      <c r="F193" t="b">
        <v>0</v>
      </c>
      <c r="G193" t="b">
        <v>0</v>
      </c>
      <c r="H193">
        <v>2</v>
      </c>
      <c r="J193" t="b">
        <v>0</v>
      </c>
      <c r="K193" t="s">
        <v>1363</v>
      </c>
    </row>
    <row r="194" spans="1:12" x14ac:dyDescent="0.25">
      <c r="A194" t="s">
        <v>2001</v>
      </c>
      <c r="B194" t="s">
        <v>1410</v>
      </c>
      <c r="D194" t="s">
        <v>2002</v>
      </c>
      <c r="E194" t="s">
        <v>2003</v>
      </c>
      <c r="F194" t="b">
        <v>0</v>
      </c>
      <c r="G194" t="b">
        <v>0</v>
      </c>
      <c r="H194">
        <v>2</v>
      </c>
      <c r="J194" t="b">
        <v>0</v>
      </c>
      <c r="K194" t="s">
        <v>1363</v>
      </c>
    </row>
    <row r="195" spans="1:12" x14ac:dyDescent="0.25">
      <c r="A195" t="s">
        <v>2004</v>
      </c>
      <c r="B195" t="s">
        <v>1052</v>
      </c>
      <c r="D195" t="s">
        <v>2005</v>
      </c>
      <c r="E195" t="s">
        <v>2006</v>
      </c>
      <c r="F195" t="b">
        <v>0</v>
      </c>
      <c r="G195" t="b">
        <v>0</v>
      </c>
      <c r="H195">
        <v>2</v>
      </c>
      <c r="J195" t="b">
        <v>0</v>
      </c>
      <c r="K195" t="s">
        <v>1358</v>
      </c>
    </row>
    <row r="196" spans="1:12" x14ac:dyDescent="0.25">
      <c r="A196" t="s">
        <v>2007</v>
      </c>
      <c r="B196" t="s">
        <v>1052</v>
      </c>
      <c r="D196" t="s">
        <v>2008</v>
      </c>
      <c r="E196" t="s">
        <v>2009</v>
      </c>
      <c r="F196" t="b">
        <v>0</v>
      </c>
      <c r="G196" t="b">
        <v>0</v>
      </c>
      <c r="H196">
        <v>2</v>
      </c>
      <c r="J196" t="b">
        <v>0</v>
      </c>
      <c r="K196" t="s">
        <v>1363</v>
      </c>
    </row>
    <row r="197" spans="1:12" x14ac:dyDescent="0.25">
      <c r="A197" t="s">
        <v>2010</v>
      </c>
      <c r="B197" t="s">
        <v>1052</v>
      </c>
      <c r="D197" t="s">
        <v>2011</v>
      </c>
      <c r="E197" t="s">
        <v>2012</v>
      </c>
      <c r="F197" t="b">
        <v>0</v>
      </c>
      <c r="G197" t="b">
        <v>0</v>
      </c>
      <c r="H197">
        <v>2</v>
      </c>
      <c r="J197" t="b">
        <v>0</v>
      </c>
      <c r="K197" t="s">
        <v>1363</v>
      </c>
    </row>
    <row r="198" spans="1:12" x14ac:dyDescent="0.25">
      <c r="A198" t="s">
        <v>2013</v>
      </c>
      <c r="B198" t="s">
        <v>1410</v>
      </c>
      <c r="D198" t="s">
        <v>2014</v>
      </c>
      <c r="E198" t="s">
        <v>2015</v>
      </c>
      <c r="F198" t="b">
        <v>1</v>
      </c>
      <c r="G198" t="b">
        <v>1</v>
      </c>
      <c r="H198">
        <v>1</v>
      </c>
      <c r="I198" t="s">
        <v>2016</v>
      </c>
      <c r="J198" t="b">
        <v>1</v>
      </c>
      <c r="K198" t="s">
        <v>1363</v>
      </c>
    </row>
    <row r="199" spans="1:12" x14ac:dyDescent="0.25">
      <c r="A199" t="s">
        <v>2017</v>
      </c>
      <c r="B199" t="s">
        <v>1052</v>
      </c>
      <c r="D199" t="s">
        <v>2018</v>
      </c>
      <c r="E199" t="s">
        <v>2019</v>
      </c>
      <c r="F199" t="b">
        <v>1</v>
      </c>
      <c r="G199" t="b">
        <v>1</v>
      </c>
      <c r="H199">
        <v>1</v>
      </c>
      <c r="I199" t="s">
        <v>2020</v>
      </c>
      <c r="J199" t="b">
        <v>0</v>
      </c>
      <c r="K199" t="s">
        <v>1358</v>
      </c>
      <c r="L199" s="12">
        <v>43647</v>
      </c>
    </row>
    <row r="200" spans="1:12" x14ac:dyDescent="0.25">
      <c r="A200" t="s">
        <v>2021</v>
      </c>
      <c r="B200" t="s">
        <v>1052</v>
      </c>
      <c r="D200" t="s">
        <v>2022</v>
      </c>
      <c r="E200" t="s">
        <v>2023</v>
      </c>
      <c r="F200" t="b">
        <v>1</v>
      </c>
      <c r="G200" t="b">
        <v>1</v>
      </c>
      <c r="H200">
        <v>1</v>
      </c>
      <c r="I200" t="s">
        <v>2024</v>
      </c>
      <c r="J200" t="b">
        <v>0</v>
      </c>
      <c r="K200" t="s">
        <v>1363</v>
      </c>
      <c r="L200" s="12">
        <v>43704</v>
      </c>
    </row>
    <row r="201" spans="1:12" x14ac:dyDescent="0.25">
      <c r="A201" t="s">
        <v>2025</v>
      </c>
      <c r="B201" t="s">
        <v>34</v>
      </c>
      <c r="D201" t="s">
        <v>2026</v>
      </c>
      <c r="E201" t="s">
        <v>2027</v>
      </c>
      <c r="F201" t="b">
        <v>1</v>
      </c>
      <c r="G201" t="b">
        <v>1</v>
      </c>
      <c r="H201">
        <v>1</v>
      </c>
      <c r="I201" s="7" t="s">
        <v>1643</v>
      </c>
      <c r="J201" t="b">
        <v>0</v>
      </c>
      <c r="K201" t="s">
        <v>1363</v>
      </c>
    </row>
    <row r="202" spans="1:12" x14ac:dyDescent="0.25">
      <c r="A202" t="s">
        <v>2028</v>
      </c>
      <c r="B202" t="s">
        <v>34</v>
      </c>
      <c r="D202" t="s">
        <v>2029</v>
      </c>
      <c r="E202" t="s">
        <v>2030</v>
      </c>
      <c r="F202" t="b">
        <v>1</v>
      </c>
      <c r="G202" t="b">
        <v>1</v>
      </c>
      <c r="H202">
        <v>1</v>
      </c>
      <c r="I202" t="s">
        <v>2031</v>
      </c>
      <c r="J202" t="b">
        <v>0</v>
      </c>
      <c r="K202" t="s">
        <v>1363</v>
      </c>
    </row>
    <row r="203" spans="1:12" x14ac:dyDescent="0.25">
      <c r="A203" t="s">
        <v>2032</v>
      </c>
      <c r="B203" s="4" t="s">
        <v>135</v>
      </c>
      <c r="D203" t="s">
        <v>2033</v>
      </c>
      <c r="E203" t="s">
        <v>2034</v>
      </c>
      <c r="F203" t="b">
        <v>1</v>
      </c>
      <c r="G203" t="b">
        <v>1</v>
      </c>
      <c r="H203">
        <v>1</v>
      </c>
      <c r="I203" t="s">
        <v>2035</v>
      </c>
      <c r="J203" t="b">
        <v>0</v>
      </c>
      <c r="K203" t="s">
        <v>1363</v>
      </c>
    </row>
    <row r="204" spans="1:12" x14ac:dyDescent="0.25">
      <c r="A204" t="s">
        <v>2036</v>
      </c>
      <c r="B204" s="4" t="s">
        <v>1052</v>
      </c>
      <c r="D204" t="s">
        <v>2037</v>
      </c>
      <c r="E204" t="s">
        <v>2038</v>
      </c>
      <c r="F204" t="b">
        <v>1</v>
      </c>
      <c r="G204" t="b">
        <v>1</v>
      </c>
      <c r="H204">
        <v>1</v>
      </c>
      <c r="I204" t="s">
        <v>2039</v>
      </c>
      <c r="J204" t="b">
        <v>0</v>
      </c>
      <c r="K204" t="s">
        <v>1363</v>
      </c>
    </row>
    <row r="205" spans="1:12" x14ac:dyDescent="0.25">
      <c r="A205" t="s">
        <v>2040</v>
      </c>
      <c r="B205" s="4" t="s">
        <v>1052</v>
      </c>
      <c r="D205" t="s">
        <v>2041</v>
      </c>
      <c r="E205" t="s">
        <v>2042</v>
      </c>
      <c r="F205" t="b">
        <v>1</v>
      </c>
      <c r="G205" t="b">
        <v>1</v>
      </c>
      <c r="H205">
        <v>1</v>
      </c>
      <c r="I205" t="s">
        <v>2043</v>
      </c>
      <c r="J205" t="b">
        <v>0</v>
      </c>
      <c r="K205" t="s">
        <v>1363</v>
      </c>
      <c r="L205" s="12">
        <v>43555</v>
      </c>
    </row>
    <row r="206" spans="1:12" x14ac:dyDescent="0.25">
      <c r="A206" t="s">
        <v>2044</v>
      </c>
      <c r="B206" s="4" t="s">
        <v>1052</v>
      </c>
      <c r="D206" t="s">
        <v>2045</v>
      </c>
      <c r="E206" t="s">
        <v>2046</v>
      </c>
      <c r="F206" t="b">
        <v>1</v>
      </c>
      <c r="G206" t="b">
        <v>1</v>
      </c>
      <c r="H206">
        <v>1</v>
      </c>
      <c r="I206" t="s">
        <v>2047</v>
      </c>
      <c r="J206" t="b">
        <v>0</v>
      </c>
      <c r="K206" t="s">
        <v>1363</v>
      </c>
      <c r="L206" s="12">
        <v>43555</v>
      </c>
    </row>
    <row r="207" spans="1:12" x14ac:dyDescent="0.25">
      <c r="A207" t="s">
        <v>2048</v>
      </c>
      <c r="B207" s="4" t="s">
        <v>34</v>
      </c>
      <c r="C207" t="s">
        <v>422</v>
      </c>
      <c r="D207" t="s">
        <v>2049</v>
      </c>
      <c r="E207" t="s">
        <v>2050</v>
      </c>
      <c r="F207" t="b">
        <v>0</v>
      </c>
      <c r="G207" t="b">
        <v>0</v>
      </c>
      <c r="H207">
        <v>2</v>
      </c>
      <c r="J207" t="b">
        <v>0</v>
      </c>
      <c r="K207" t="s">
        <v>1371</v>
      </c>
    </row>
    <row r="208" spans="1:12" x14ac:dyDescent="0.25">
      <c r="A208" t="s">
        <v>2051</v>
      </c>
      <c r="B208" s="4" t="s">
        <v>1368</v>
      </c>
      <c r="D208" t="s">
        <v>2052</v>
      </c>
      <c r="E208" t="s">
        <v>2053</v>
      </c>
      <c r="F208" t="b">
        <v>0</v>
      </c>
      <c r="G208" t="b">
        <v>0</v>
      </c>
      <c r="H208">
        <v>2</v>
      </c>
      <c r="J208" t="b">
        <v>0</v>
      </c>
      <c r="K208" t="s">
        <v>1371</v>
      </c>
    </row>
    <row r="209" spans="1:12" x14ac:dyDescent="0.25">
      <c r="A209" t="s">
        <v>2054</v>
      </c>
      <c r="B209" s="4" t="s">
        <v>1368</v>
      </c>
      <c r="D209" t="s">
        <v>2055</v>
      </c>
      <c r="E209" t="s">
        <v>2056</v>
      </c>
      <c r="F209" t="b">
        <v>0</v>
      </c>
      <c r="G209" t="b">
        <v>0</v>
      </c>
      <c r="H209">
        <v>2</v>
      </c>
      <c r="J209" t="b">
        <v>0</v>
      </c>
      <c r="K209" t="s">
        <v>1371</v>
      </c>
    </row>
    <row r="210" spans="1:12" x14ac:dyDescent="0.25">
      <c r="A210" t="s">
        <v>2057</v>
      </c>
      <c r="B210" s="4" t="s">
        <v>1410</v>
      </c>
      <c r="D210" t="s">
        <v>2058</v>
      </c>
      <c r="E210" t="s">
        <v>2059</v>
      </c>
      <c r="F210" t="b">
        <v>1</v>
      </c>
      <c r="G210" t="b">
        <v>1</v>
      </c>
      <c r="H210">
        <v>1</v>
      </c>
      <c r="I210" t="s">
        <v>2060</v>
      </c>
      <c r="J210" t="b">
        <v>1</v>
      </c>
      <c r="K210" t="s">
        <v>1363</v>
      </c>
      <c r="L210" s="12">
        <v>43655</v>
      </c>
    </row>
    <row r="211" spans="1:12" x14ac:dyDescent="0.25">
      <c r="A211" t="s">
        <v>2061</v>
      </c>
      <c r="B211" s="4" t="s">
        <v>34</v>
      </c>
      <c r="D211" t="s">
        <v>2062</v>
      </c>
      <c r="E211" t="s">
        <v>2063</v>
      </c>
      <c r="F211" t="b">
        <v>1</v>
      </c>
      <c r="G211" t="b">
        <v>1</v>
      </c>
      <c r="H211">
        <v>1</v>
      </c>
      <c r="I211" t="s">
        <v>2064</v>
      </c>
      <c r="J211" t="b">
        <v>0</v>
      </c>
      <c r="K211" t="s">
        <v>1363</v>
      </c>
      <c r="L211" s="12">
        <v>43612</v>
      </c>
    </row>
    <row r="212" spans="1:12" x14ac:dyDescent="0.25">
      <c r="A212" t="s">
        <v>2065</v>
      </c>
      <c r="B212" s="4" t="s">
        <v>34</v>
      </c>
      <c r="D212" t="s">
        <v>2066</v>
      </c>
      <c r="E212" t="s">
        <v>2067</v>
      </c>
      <c r="F212" t="b">
        <v>1</v>
      </c>
      <c r="G212" t="b">
        <v>1</v>
      </c>
      <c r="H212">
        <v>1</v>
      </c>
      <c r="I212" t="s">
        <v>2068</v>
      </c>
      <c r="J212" t="b">
        <v>0</v>
      </c>
      <c r="K212" t="s">
        <v>1363</v>
      </c>
      <c r="L212" s="12">
        <v>43612</v>
      </c>
    </row>
    <row r="213" spans="1:12" x14ac:dyDescent="0.25">
      <c r="A213" t="s">
        <v>2069</v>
      </c>
      <c r="B213" s="4" t="s">
        <v>34</v>
      </c>
      <c r="D213" t="s">
        <v>2070</v>
      </c>
      <c r="E213" t="s">
        <v>2071</v>
      </c>
      <c r="F213" t="b">
        <v>1</v>
      </c>
      <c r="G213" t="b">
        <v>1</v>
      </c>
      <c r="H213">
        <v>1</v>
      </c>
      <c r="I213" t="s">
        <v>2072</v>
      </c>
      <c r="J213" t="b">
        <v>0</v>
      </c>
      <c r="K213" t="s">
        <v>1363</v>
      </c>
      <c r="L213" s="12">
        <v>43612</v>
      </c>
    </row>
    <row r="214" spans="1:12" x14ac:dyDescent="0.25">
      <c r="A214" t="s">
        <v>2073</v>
      </c>
      <c r="B214" s="4" t="s">
        <v>34</v>
      </c>
      <c r="D214" t="s">
        <v>2074</v>
      </c>
      <c r="E214" t="s">
        <v>2075</v>
      </c>
      <c r="F214" t="b">
        <v>1</v>
      </c>
      <c r="G214" t="b">
        <v>1</v>
      </c>
      <c r="H214">
        <v>1</v>
      </c>
      <c r="I214" t="s">
        <v>2076</v>
      </c>
      <c r="J214" t="b">
        <v>0</v>
      </c>
      <c r="K214" t="s">
        <v>1363</v>
      </c>
      <c r="L214" s="12">
        <v>43612</v>
      </c>
    </row>
    <row r="215" spans="1:12" x14ac:dyDescent="0.25">
      <c r="A215" t="s">
        <v>2077</v>
      </c>
      <c r="B215" s="4" t="s">
        <v>1052</v>
      </c>
      <c r="D215" t="s">
        <v>2078</v>
      </c>
      <c r="E215" t="s">
        <v>2079</v>
      </c>
      <c r="F215" t="b">
        <v>1</v>
      </c>
      <c r="G215" t="b">
        <v>1</v>
      </c>
      <c r="H215">
        <v>1</v>
      </c>
      <c r="I215" t="s">
        <v>2080</v>
      </c>
      <c r="J215" t="b">
        <v>0</v>
      </c>
      <c r="K215" t="s">
        <v>1358</v>
      </c>
      <c r="L215" s="12">
        <v>43612</v>
      </c>
    </row>
    <row r="216" spans="1:12" x14ac:dyDescent="0.25">
      <c r="A216" t="s">
        <v>2081</v>
      </c>
      <c r="B216" s="4" t="s">
        <v>34</v>
      </c>
      <c r="D216" t="s">
        <v>2082</v>
      </c>
      <c r="E216" t="s">
        <v>2083</v>
      </c>
      <c r="F216" t="b">
        <v>1</v>
      </c>
      <c r="G216" t="b">
        <v>1</v>
      </c>
      <c r="H216">
        <v>1</v>
      </c>
      <c r="I216" t="s">
        <v>2084</v>
      </c>
      <c r="J216" t="b">
        <v>0</v>
      </c>
      <c r="K216" t="s">
        <v>1358</v>
      </c>
      <c r="L216" s="12">
        <v>43612</v>
      </c>
    </row>
    <row r="217" spans="1:12" x14ac:dyDescent="0.25">
      <c r="A217" t="s">
        <v>2085</v>
      </c>
      <c r="B217" s="4" t="s">
        <v>1052</v>
      </c>
      <c r="D217" t="s">
        <v>2086</v>
      </c>
      <c r="E217" t="s">
        <v>2087</v>
      </c>
      <c r="F217" t="b">
        <v>1</v>
      </c>
      <c r="G217" t="b">
        <v>1</v>
      </c>
      <c r="H217">
        <v>1</v>
      </c>
      <c r="I217" t="s">
        <v>2088</v>
      </c>
      <c r="J217" t="b">
        <v>0</v>
      </c>
      <c r="K217" t="s">
        <v>1363</v>
      </c>
      <c r="L217" s="12">
        <v>43612</v>
      </c>
    </row>
    <row r="218" spans="1:12" x14ac:dyDescent="0.25">
      <c r="A218" t="s">
        <v>2089</v>
      </c>
      <c r="B218" s="4" t="s">
        <v>34</v>
      </c>
      <c r="D218" t="s">
        <v>2090</v>
      </c>
      <c r="E218" t="s">
        <v>2091</v>
      </c>
      <c r="F218" t="b">
        <v>1</v>
      </c>
      <c r="G218" t="b">
        <v>1</v>
      </c>
      <c r="H218">
        <v>1</v>
      </c>
      <c r="I218" t="s">
        <v>2092</v>
      </c>
      <c r="J218" t="b">
        <v>0</v>
      </c>
      <c r="K218" t="s">
        <v>1363</v>
      </c>
      <c r="L218" s="12">
        <v>43612</v>
      </c>
    </row>
    <row r="219" spans="1:12" x14ac:dyDescent="0.25">
      <c r="A219" t="s">
        <v>2093</v>
      </c>
      <c r="B219" s="4" t="s">
        <v>34</v>
      </c>
      <c r="D219" t="s">
        <v>2094</v>
      </c>
      <c r="E219" t="s">
        <v>2095</v>
      </c>
      <c r="F219" t="b">
        <v>1</v>
      </c>
      <c r="G219" t="b">
        <v>1</v>
      </c>
      <c r="H219">
        <v>1</v>
      </c>
      <c r="I219" t="s">
        <v>2096</v>
      </c>
      <c r="J219" t="b">
        <v>0</v>
      </c>
      <c r="K219" t="s">
        <v>1363</v>
      </c>
      <c r="L219" s="12">
        <v>43614</v>
      </c>
    </row>
    <row r="220" spans="1:12" x14ac:dyDescent="0.25">
      <c r="A220" t="s">
        <v>2097</v>
      </c>
      <c r="B220" s="4" t="s">
        <v>1052</v>
      </c>
      <c r="D220" t="s">
        <v>2098</v>
      </c>
      <c r="E220" t="s">
        <v>2099</v>
      </c>
      <c r="F220" t="b">
        <v>1</v>
      </c>
      <c r="G220" t="b">
        <v>1</v>
      </c>
      <c r="H220">
        <v>1</v>
      </c>
      <c r="I220" t="s">
        <v>2100</v>
      </c>
      <c r="J220" t="b">
        <v>0</v>
      </c>
      <c r="K220" t="s">
        <v>1363</v>
      </c>
      <c r="L220" s="12">
        <v>43614</v>
      </c>
    </row>
    <row r="221" spans="1:12" x14ac:dyDescent="0.25">
      <c r="A221" t="s">
        <v>2101</v>
      </c>
      <c r="B221" s="4" t="s">
        <v>135</v>
      </c>
      <c r="D221" t="s">
        <v>2102</v>
      </c>
      <c r="E221" t="s">
        <v>2103</v>
      </c>
      <c r="F221" t="b">
        <v>1</v>
      </c>
      <c r="G221" t="b">
        <v>1</v>
      </c>
      <c r="H221">
        <v>1</v>
      </c>
      <c r="I221" t="s">
        <v>2104</v>
      </c>
      <c r="J221" t="b">
        <v>0</v>
      </c>
      <c r="K221" t="s">
        <v>1363</v>
      </c>
      <c r="L221" s="12">
        <v>43614</v>
      </c>
    </row>
    <row r="222" spans="1:12" x14ac:dyDescent="0.25">
      <c r="A222" t="s">
        <v>2105</v>
      </c>
      <c r="B222" s="4" t="s">
        <v>34</v>
      </c>
      <c r="D222" t="s">
        <v>2106</v>
      </c>
      <c r="E222" t="s">
        <v>2107</v>
      </c>
      <c r="F222" t="b">
        <v>1</v>
      </c>
      <c r="G222" t="b">
        <v>1</v>
      </c>
      <c r="H222">
        <v>1</v>
      </c>
      <c r="I222" t="s">
        <v>2108</v>
      </c>
      <c r="J222" t="b">
        <v>0</v>
      </c>
      <c r="K222" t="s">
        <v>1363</v>
      </c>
      <c r="L222" s="12">
        <v>43614</v>
      </c>
    </row>
    <row r="223" spans="1:12" x14ac:dyDescent="0.25">
      <c r="A223" t="s">
        <v>2109</v>
      </c>
      <c r="B223" s="4" t="s">
        <v>34</v>
      </c>
      <c r="D223" t="s">
        <v>2110</v>
      </c>
      <c r="E223" t="s">
        <v>2111</v>
      </c>
      <c r="F223" t="b">
        <v>1</v>
      </c>
      <c r="G223" t="b">
        <v>1</v>
      </c>
      <c r="H223">
        <v>1</v>
      </c>
      <c r="I223" t="s">
        <v>2112</v>
      </c>
      <c r="J223" t="b">
        <v>0</v>
      </c>
      <c r="K223" t="s">
        <v>1358</v>
      </c>
      <c r="L223" s="12">
        <v>43614</v>
      </c>
    </row>
    <row r="224" spans="1:12" x14ac:dyDescent="0.25">
      <c r="A224" t="s">
        <v>2113</v>
      </c>
      <c r="B224" s="4" t="s">
        <v>1410</v>
      </c>
      <c r="D224" t="s">
        <v>2114</v>
      </c>
      <c r="E224" t="s">
        <v>2115</v>
      </c>
      <c r="F224" t="b">
        <v>1</v>
      </c>
      <c r="G224" t="b">
        <v>1</v>
      </c>
      <c r="H224">
        <v>1</v>
      </c>
      <c r="I224" t="s">
        <v>2116</v>
      </c>
      <c r="J224" t="b">
        <v>1</v>
      </c>
      <c r="K224" t="s">
        <v>1358</v>
      </c>
      <c r="L224" s="12">
        <v>43627</v>
      </c>
    </row>
    <row r="225" spans="1:12" x14ac:dyDescent="0.25">
      <c r="A225" t="s">
        <v>2117</v>
      </c>
      <c r="B225" s="4" t="s">
        <v>34</v>
      </c>
      <c r="D225" t="s">
        <v>2118</v>
      </c>
      <c r="E225" t="s">
        <v>2119</v>
      </c>
      <c r="F225" t="b">
        <v>1</v>
      </c>
      <c r="G225" t="b">
        <v>1</v>
      </c>
      <c r="H225">
        <v>1</v>
      </c>
      <c r="I225" t="s">
        <v>1919</v>
      </c>
      <c r="J225" t="b">
        <v>0</v>
      </c>
      <c r="K225" t="s">
        <v>1363</v>
      </c>
      <c r="L225" s="12">
        <v>43627</v>
      </c>
    </row>
    <row r="226" spans="1:12" x14ac:dyDescent="0.25">
      <c r="A226" t="s">
        <v>2120</v>
      </c>
      <c r="B226" s="4" t="s">
        <v>34</v>
      </c>
      <c r="D226" t="s">
        <v>2121</v>
      </c>
      <c r="E226" t="s">
        <v>2122</v>
      </c>
      <c r="F226" t="b">
        <v>1</v>
      </c>
      <c r="G226" t="b">
        <v>1</v>
      </c>
      <c r="H226">
        <v>1</v>
      </c>
      <c r="I226" s="7" t="s">
        <v>1671</v>
      </c>
      <c r="J226" t="b">
        <v>0</v>
      </c>
      <c r="K226" t="s">
        <v>1363</v>
      </c>
      <c r="L226" s="12">
        <v>43627</v>
      </c>
    </row>
    <row r="227" spans="1:12" x14ac:dyDescent="0.25">
      <c r="A227" t="s">
        <v>2123</v>
      </c>
      <c r="B227" s="4" t="s">
        <v>1052</v>
      </c>
      <c r="D227" t="s">
        <v>2124</v>
      </c>
      <c r="E227" t="s">
        <v>2125</v>
      </c>
      <c r="F227" t="b">
        <v>1</v>
      </c>
      <c r="G227" t="b">
        <v>1</v>
      </c>
      <c r="H227">
        <v>1</v>
      </c>
      <c r="I227" s="7" t="s">
        <v>2043</v>
      </c>
      <c r="J227" t="b">
        <v>0</v>
      </c>
      <c r="K227" t="s">
        <v>1363</v>
      </c>
      <c r="L227" s="12">
        <v>43627</v>
      </c>
    </row>
    <row r="228" spans="1:12" x14ac:dyDescent="0.25">
      <c r="A228" t="s">
        <v>2126</v>
      </c>
      <c r="B228" s="4" t="s">
        <v>34</v>
      </c>
      <c r="D228" t="s">
        <v>2127</v>
      </c>
      <c r="E228" t="s">
        <v>2128</v>
      </c>
      <c r="F228" t="b">
        <v>1</v>
      </c>
      <c r="G228" t="b">
        <v>1</v>
      </c>
      <c r="H228">
        <v>1</v>
      </c>
      <c r="I228" s="7" t="s">
        <v>2112</v>
      </c>
      <c r="J228" t="b">
        <v>0</v>
      </c>
      <c r="K228" t="s">
        <v>1358</v>
      </c>
      <c r="L228" s="12">
        <v>43627</v>
      </c>
    </row>
    <row r="229" spans="1:12" x14ac:dyDescent="0.25">
      <c r="A229" t="s">
        <v>2129</v>
      </c>
      <c r="B229" s="4" t="s">
        <v>34</v>
      </c>
      <c r="D229" t="s">
        <v>2130</v>
      </c>
      <c r="E229" t="s">
        <v>2131</v>
      </c>
      <c r="F229" t="b">
        <v>1</v>
      </c>
      <c r="G229" t="b">
        <v>1</v>
      </c>
      <c r="H229">
        <v>1</v>
      </c>
      <c r="I229" s="7" t="s">
        <v>1932</v>
      </c>
      <c r="J229" t="b">
        <v>0</v>
      </c>
      <c r="K229" t="s">
        <v>1358</v>
      </c>
      <c r="L229" s="12">
        <v>43627</v>
      </c>
    </row>
    <row r="230" spans="1:12" x14ac:dyDescent="0.25">
      <c r="A230" t="s">
        <v>2132</v>
      </c>
      <c r="B230" s="4" t="s">
        <v>1052</v>
      </c>
      <c r="D230" t="s">
        <v>2133</v>
      </c>
      <c r="E230" t="s">
        <v>2134</v>
      </c>
      <c r="F230" t="b">
        <v>1</v>
      </c>
      <c r="G230" t="b">
        <v>1</v>
      </c>
      <c r="H230">
        <v>1</v>
      </c>
      <c r="I230" t="s">
        <v>2135</v>
      </c>
      <c r="J230" t="b">
        <v>0</v>
      </c>
      <c r="K230" t="s">
        <v>1358</v>
      </c>
      <c r="L230" s="12">
        <v>43647</v>
      </c>
    </row>
    <row r="231" spans="1:12" x14ac:dyDescent="0.25">
      <c r="A231" t="s">
        <v>2136</v>
      </c>
      <c r="B231" s="4" t="s">
        <v>1052</v>
      </c>
      <c r="D231" t="s">
        <v>2137</v>
      </c>
      <c r="E231" t="s">
        <v>2138</v>
      </c>
      <c r="F231" t="b">
        <v>1</v>
      </c>
      <c r="G231" t="b">
        <v>1</v>
      </c>
      <c r="H231">
        <v>1</v>
      </c>
      <c r="I231" t="s">
        <v>2139</v>
      </c>
      <c r="J231" t="b">
        <v>0</v>
      </c>
      <c r="K231" t="s">
        <v>1363</v>
      </c>
      <c r="L231" s="12">
        <v>43637</v>
      </c>
    </row>
    <row r="232" spans="1:12" x14ac:dyDescent="0.25">
      <c r="A232" t="s">
        <v>2140</v>
      </c>
      <c r="B232" s="4" t="s">
        <v>34</v>
      </c>
      <c r="D232" t="s">
        <v>2141</v>
      </c>
      <c r="E232" t="s">
        <v>2142</v>
      </c>
      <c r="F232" t="b">
        <v>1</v>
      </c>
      <c r="G232" t="b">
        <v>1</v>
      </c>
      <c r="H232">
        <v>1</v>
      </c>
      <c r="I232" t="s">
        <v>2143</v>
      </c>
      <c r="J232" t="b">
        <v>0</v>
      </c>
      <c r="K232" t="s">
        <v>1358</v>
      </c>
      <c r="L232" s="12">
        <v>43637</v>
      </c>
    </row>
    <row r="233" spans="1:12" x14ac:dyDescent="0.25">
      <c r="A233" t="s">
        <v>2144</v>
      </c>
      <c r="B233" s="4" t="s">
        <v>34</v>
      </c>
      <c r="D233" t="s">
        <v>2145</v>
      </c>
      <c r="E233" t="s">
        <v>2146</v>
      </c>
      <c r="F233" t="b">
        <v>1</v>
      </c>
      <c r="G233" t="b">
        <v>1</v>
      </c>
      <c r="H233">
        <v>1</v>
      </c>
      <c r="I233" t="s">
        <v>2147</v>
      </c>
      <c r="J233" t="b">
        <v>0</v>
      </c>
      <c r="K233" t="s">
        <v>1363</v>
      </c>
      <c r="L233" s="12">
        <v>43637</v>
      </c>
    </row>
    <row r="234" spans="1:12" x14ac:dyDescent="0.25">
      <c r="A234" t="s">
        <v>2148</v>
      </c>
      <c r="B234" s="4" t="s">
        <v>1052</v>
      </c>
      <c r="D234" t="s">
        <v>2149</v>
      </c>
      <c r="E234" t="s">
        <v>2150</v>
      </c>
      <c r="F234" t="b">
        <v>1</v>
      </c>
      <c r="G234" t="b">
        <v>1</v>
      </c>
      <c r="H234">
        <v>1</v>
      </c>
      <c r="I234" t="s">
        <v>2151</v>
      </c>
      <c r="J234" t="b">
        <v>0</v>
      </c>
      <c r="K234" t="s">
        <v>1358</v>
      </c>
      <c r="L234" s="12">
        <v>43637</v>
      </c>
    </row>
    <row r="235" spans="1:12" x14ac:dyDescent="0.25">
      <c r="A235" t="s">
        <v>2152</v>
      </c>
      <c r="B235" s="4" t="s">
        <v>34</v>
      </c>
      <c r="D235" t="s">
        <v>2153</v>
      </c>
      <c r="E235" t="s">
        <v>2154</v>
      </c>
      <c r="F235" t="b">
        <v>1</v>
      </c>
      <c r="G235" t="b">
        <v>1</v>
      </c>
      <c r="H235">
        <v>1</v>
      </c>
      <c r="I235" t="s">
        <v>2155</v>
      </c>
      <c r="J235" t="b">
        <v>0</v>
      </c>
      <c r="K235" t="s">
        <v>1358</v>
      </c>
      <c r="L235" s="12">
        <v>43637</v>
      </c>
    </row>
    <row r="236" spans="1:12" x14ac:dyDescent="0.25">
      <c r="A236" t="s">
        <v>2156</v>
      </c>
      <c r="B236" s="4" t="s">
        <v>34</v>
      </c>
      <c r="D236" t="s">
        <v>2157</v>
      </c>
      <c r="E236" t="s">
        <v>2158</v>
      </c>
      <c r="F236" t="b">
        <v>1</v>
      </c>
      <c r="G236" t="b">
        <v>1</v>
      </c>
      <c r="H236">
        <v>1</v>
      </c>
      <c r="I236" t="s">
        <v>2159</v>
      </c>
      <c r="J236" t="b">
        <v>0</v>
      </c>
      <c r="K236" t="s">
        <v>1358</v>
      </c>
      <c r="L236" s="12">
        <v>43638</v>
      </c>
    </row>
    <row r="237" spans="1:12" x14ac:dyDescent="0.25">
      <c r="A237" t="s">
        <v>2160</v>
      </c>
      <c r="B237" s="4" t="s">
        <v>1052</v>
      </c>
      <c r="D237" t="s">
        <v>2161</v>
      </c>
      <c r="E237" t="s">
        <v>2162</v>
      </c>
      <c r="F237" t="b">
        <v>1</v>
      </c>
      <c r="G237" t="b">
        <v>1</v>
      </c>
      <c r="H237">
        <v>1</v>
      </c>
      <c r="I237" t="s">
        <v>2163</v>
      </c>
      <c r="J237" t="b">
        <v>0</v>
      </c>
      <c r="K237" t="s">
        <v>1358</v>
      </c>
      <c r="L237" s="12">
        <v>43668</v>
      </c>
    </row>
    <row r="238" spans="1:12" x14ac:dyDescent="0.25">
      <c r="A238" t="s">
        <v>2164</v>
      </c>
      <c r="B238" s="4" t="s">
        <v>34</v>
      </c>
      <c r="D238" t="s">
        <v>2165</v>
      </c>
      <c r="E238" t="s">
        <v>2166</v>
      </c>
      <c r="F238" t="b">
        <v>1</v>
      </c>
      <c r="G238" t="b">
        <v>1</v>
      </c>
      <c r="H238">
        <v>1</v>
      </c>
      <c r="I238" t="s">
        <v>2167</v>
      </c>
      <c r="J238" t="b">
        <v>0</v>
      </c>
      <c r="K238" t="s">
        <v>1363</v>
      </c>
      <c r="L238" s="12">
        <v>43647</v>
      </c>
    </row>
    <row r="239" spans="1:12" x14ac:dyDescent="0.25">
      <c r="A239" t="s">
        <v>2168</v>
      </c>
      <c r="B239" s="4" t="s">
        <v>135</v>
      </c>
      <c r="D239" t="s">
        <v>2169</v>
      </c>
      <c r="E239" t="s">
        <v>2170</v>
      </c>
      <c r="F239" t="b">
        <v>1</v>
      </c>
      <c r="G239" t="b">
        <v>0</v>
      </c>
      <c r="H239">
        <v>1</v>
      </c>
      <c r="J239" t="b">
        <v>0</v>
      </c>
      <c r="K239" t="s">
        <v>1363</v>
      </c>
      <c r="L239" s="12"/>
    </row>
    <row r="240" spans="1:12" x14ac:dyDescent="0.25">
      <c r="A240" t="s">
        <v>2171</v>
      </c>
      <c r="B240" s="4" t="s">
        <v>1052</v>
      </c>
      <c r="D240" t="s">
        <v>2172</v>
      </c>
      <c r="E240" t="s">
        <v>2173</v>
      </c>
      <c r="F240" t="b">
        <v>1</v>
      </c>
      <c r="G240" t="b">
        <v>0</v>
      </c>
      <c r="H240">
        <v>1</v>
      </c>
      <c r="J240" t="b">
        <v>0</v>
      </c>
      <c r="K240" t="s">
        <v>1371</v>
      </c>
      <c r="L240" s="12"/>
    </row>
    <row r="241" spans="1:12" x14ac:dyDescent="0.25">
      <c r="A241" t="s">
        <v>2174</v>
      </c>
      <c r="B241" s="4" t="s">
        <v>1052</v>
      </c>
      <c r="D241" t="s">
        <v>2175</v>
      </c>
      <c r="E241" t="s">
        <v>2176</v>
      </c>
      <c r="F241" t="b">
        <v>1</v>
      </c>
      <c r="G241" t="b">
        <v>0</v>
      </c>
      <c r="H241">
        <v>1</v>
      </c>
      <c r="J241" t="b">
        <v>0</v>
      </c>
      <c r="K241" t="s">
        <v>1363</v>
      </c>
      <c r="L241" s="12"/>
    </row>
    <row r="242" spans="1:12" x14ac:dyDescent="0.25">
      <c r="A242" t="s">
        <v>2177</v>
      </c>
      <c r="B242" t="s">
        <v>1410</v>
      </c>
      <c r="D242" t="s">
        <v>2178</v>
      </c>
      <c r="E242" t="s">
        <v>2179</v>
      </c>
      <c r="F242" t="b">
        <v>1</v>
      </c>
      <c r="G242" t="b">
        <v>0</v>
      </c>
      <c r="H242">
        <v>1</v>
      </c>
      <c r="J242" t="b">
        <v>0</v>
      </c>
      <c r="K242" t="s">
        <v>1371</v>
      </c>
      <c r="L242" s="12"/>
    </row>
    <row r="243" spans="1:12" x14ac:dyDescent="0.25">
      <c r="A243" t="s">
        <v>2180</v>
      </c>
      <c r="B243" t="s">
        <v>1410</v>
      </c>
      <c r="D243" t="s">
        <v>2181</v>
      </c>
      <c r="E243" t="s">
        <v>2182</v>
      </c>
      <c r="F243" t="b">
        <v>1</v>
      </c>
      <c r="G243" t="b">
        <v>0</v>
      </c>
      <c r="H243">
        <v>1</v>
      </c>
      <c r="J243" t="b">
        <v>0</v>
      </c>
      <c r="K243" t="s">
        <v>1358</v>
      </c>
      <c r="L243" s="12"/>
    </row>
    <row r="244" spans="1:12" x14ac:dyDescent="0.25">
      <c r="A244" t="s">
        <v>2183</v>
      </c>
      <c r="B244" t="s">
        <v>1410</v>
      </c>
      <c r="D244" t="s">
        <v>2184</v>
      </c>
      <c r="E244" t="s">
        <v>2185</v>
      </c>
      <c r="F244" t="b">
        <v>1</v>
      </c>
      <c r="G244" t="b">
        <v>0</v>
      </c>
      <c r="H244">
        <v>1</v>
      </c>
      <c r="J244" t="b">
        <v>0</v>
      </c>
      <c r="K244" t="s">
        <v>1363</v>
      </c>
      <c r="L244" s="12"/>
    </row>
    <row r="245" spans="1:12" x14ac:dyDescent="0.25">
      <c r="A245" t="s">
        <v>2186</v>
      </c>
      <c r="B245" s="4" t="s">
        <v>1052</v>
      </c>
      <c r="D245" t="s">
        <v>2187</v>
      </c>
      <c r="E245" t="s">
        <v>2188</v>
      </c>
      <c r="F245" t="b">
        <v>1</v>
      </c>
      <c r="G245" t="b">
        <v>0</v>
      </c>
      <c r="H245">
        <v>1</v>
      </c>
      <c r="J245" t="b">
        <v>0</v>
      </c>
      <c r="K245" t="s">
        <v>1371</v>
      </c>
      <c r="L245" s="12"/>
    </row>
    <row r="246" spans="1:12" x14ac:dyDescent="0.25">
      <c r="A246" t="s">
        <v>2189</v>
      </c>
      <c r="B246" s="4" t="s">
        <v>1052</v>
      </c>
      <c r="D246" t="s">
        <v>2190</v>
      </c>
      <c r="E246" t="s">
        <v>2191</v>
      </c>
      <c r="F246" t="b">
        <v>1</v>
      </c>
      <c r="G246" t="b">
        <v>0</v>
      </c>
      <c r="H246">
        <v>1</v>
      </c>
      <c r="J246" t="b">
        <v>0</v>
      </c>
      <c r="K246" t="s">
        <v>1358</v>
      </c>
      <c r="L246" s="12"/>
    </row>
    <row r="247" spans="1:12" x14ac:dyDescent="0.25">
      <c r="A247" t="s">
        <v>2192</v>
      </c>
      <c r="B247" t="s">
        <v>1410</v>
      </c>
      <c r="D247" t="s">
        <v>2193</v>
      </c>
      <c r="E247" t="s">
        <v>2194</v>
      </c>
      <c r="F247" t="b">
        <v>1</v>
      </c>
      <c r="G247" t="b">
        <v>0</v>
      </c>
      <c r="H247">
        <v>1</v>
      </c>
      <c r="J247" t="b">
        <v>0</v>
      </c>
      <c r="K247" t="s">
        <v>1358</v>
      </c>
      <c r="L247" s="12"/>
    </row>
    <row r="248" spans="1:12" x14ac:dyDescent="0.25">
      <c r="A248" t="s">
        <v>2195</v>
      </c>
      <c r="B248" t="s">
        <v>1410</v>
      </c>
      <c r="D248" t="s">
        <v>2196</v>
      </c>
      <c r="E248" t="s">
        <v>2197</v>
      </c>
      <c r="F248" t="b">
        <v>1</v>
      </c>
      <c r="G248" t="b">
        <v>0</v>
      </c>
      <c r="H248">
        <v>1</v>
      </c>
      <c r="J248" t="b">
        <v>0</v>
      </c>
      <c r="K248" t="s">
        <v>1358</v>
      </c>
      <c r="L248" s="12"/>
    </row>
    <row r="249" spans="1:12" x14ac:dyDescent="0.25">
      <c r="A249" t="s">
        <v>2198</v>
      </c>
      <c r="B249" s="4" t="s">
        <v>34</v>
      </c>
      <c r="D249" t="s">
        <v>2199</v>
      </c>
      <c r="E249" t="s">
        <v>2200</v>
      </c>
      <c r="F249" t="b">
        <v>1</v>
      </c>
      <c r="G249" t="b">
        <v>0</v>
      </c>
      <c r="H249">
        <v>1</v>
      </c>
      <c r="J249" t="b">
        <v>0</v>
      </c>
      <c r="K249" t="s">
        <v>1371</v>
      </c>
      <c r="L249" s="12"/>
    </row>
    <row r="250" spans="1:12" x14ac:dyDescent="0.25">
      <c r="A250" t="s">
        <v>2201</v>
      </c>
      <c r="B250" t="s">
        <v>1410</v>
      </c>
      <c r="D250" t="s">
        <v>2202</v>
      </c>
      <c r="E250" t="s">
        <v>2203</v>
      </c>
      <c r="F250" t="b">
        <v>1</v>
      </c>
      <c r="G250" t="b">
        <v>0</v>
      </c>
      <c r="H250">
        <v>1</v>
      </c>
      <c r="J250" t="b">
        <v>0</v>
      </c>
      <c r="K250" t="s">
        <v>1358</v>
      </c>
      <c r="L250" s="12"/>
    </row>
    <row r="251" spans="1:12" x14ac:dyDescent="0.25">
      <c r="A251" t="s">
        <v>2204</v>
      </c>
      <c r="B251" t="s">
        <v>1368</v>
      </c>
      <c r="D251" t="s">
        <v>2205</v>
      </c>
      <c r="E251" t="s">
        <v>2206</v>
      </c>
      <c r="F251" t="b">
        <v>1</v>
      </c>
      <c r="G251" t="b">
        <v>0</v>
      </c>
      <c r="H251">
        <v>1</v>
      </c>
      <c r="J251" t="b">
        <v>0</v>
      </c>
      <c r="K251" t="s">
        <v>1371</v>
      </c>
      <c r="L251" s="12"/>
    </row>
    <row r="252" spans="1:12" x14ac:dyDescent="0.25">
      <c r="A252" t="s">
        <v>2207</v>
      </c>
      <c r="B252" t="s">
        <v>1368</v>
      </c>
      <c r="D252" t="s">
        <v>2208</v>
      </c>
      <c r="E252" t="s">
        <v>2209</v>
      </c>
      <c r="F252" t="b">
        <v>1</v>
      </c>
      <c r="G252" t="b">
        <v>0</v>
      </c>
      <c r="H252">
        <v>1</v>
      </c>
      <c r="J252" t="b">
        <v>0</v>
      </c>
      <c r="K252" t="s">
        <v>1371</v>
      </c>
      <c r="L252" s="12"/>
    </row>
    <row r="253" spans="1:12" x14ac:dyDescent="0.25">
      <c r="A253" t="s">
        <v>2210</v>
      </c>
      <c r="B253" s="4" t="s">
        <v>1052</v>
      </c>
      <c r="C253" t="s">
        <v>2211</v>
      </c>
      <c r="D253" t="s">
        <v>2212</v>
      </c>
      <c r="E253" t="s">
        <v>2213</v>
      </c>
      <c r="F253" t="b">
        <v>1</v>
      </c>
      <c r="G253" t="b">
        <v>0</v>
      </c>
      <c r="H253">
        <v>1</v>
      </c>
      <c r="J253" t="b">
        <v>0</v>
      </c>
      <c r="K253" t="s">
        <v>1371</v>
      </c>
      <c r="L253" s="12"/>
    </row>
    <row r="254" spans="1:12" x14ac:dyDescent="0.25">
      <c r="A254" t="s">
        <v>2214</v>
      </c>
      <c r="B254" s="4" t="s">
        <v>34</v>
      </c>
      <c r="C254" t="s">
        <v>2215</v>
      </c>
      <c r="D254" t="s">
        <v>2216</v>
      </c>
      <c r="E254" t="s">
        <v>2217</v>
      </c>
      <c r="F254" t="b">
        <v>1</v>
      </c>
      <c r="G254" t="b">
        <v>0</v>
      </c>
      <c r="H254">
        <v>1</v>
      </c>
      <c r="J254" t="b">
        <v>0</v>
      </c>
      <c r="K254" t="s">
        <v>1363</v>
      </c>
      <c r="L254" s="12"/>
    </row>
    <row r="255" spans="1:12" x14ac:dyDescent="0.25">
      <c r="A255" t="s">
        <v>2218</v>
      </c>
      <c r="B255" s="4" t="s">
        <v>1052</v>
      </c>
      <c r="D255" t="s">
        <v>2219</v>
      </c>
      <c r="E255" t="s">
        <v>2220</v>
      </c>
      <c r="F255" t="b">
        <v>1</v>
      </c>
      <c r="G255" t="b">
        <v>1</v>
      </c>
      <c r="H255">
        <v>1</v>
      </c>
      <c r="I255" t="s">
        <v>2221</v>
      </c>
      <c r="J255" t="b">
        <v>0</v>
      </c>
      <c r="K255" t="s">
        <v>1358</v>
      </c>
      <c r="L255" s="12">
        <v>43664</v>
      </c>
    </row>
    <row r="256" spans="1:12" x14ac:dyDescent="0.25">
      <c r="A256" t="s">
        <v>2222</v>
      </c>
      <c r="B256" s="4" t="s">
        <v>34</v>
      </c>
      <c r="D256" t="s">
        <v>2223</v>
      </c>
      <c r="E256" t="s">
        <v>2224</v>
      </c>
      <c r="F256" t="b">
        <v>1</v>
      </c>
      <c r="G256" t="b">
        <v>1</v>
      </c>
      <c r="H256">
        <v>1</v>
      </c>
      <c r="I256" t="s">
        <v>2225</v>
      </c>
      <c r="J256" t="b">
        <v>0</v>
      </c>
      <c r="K256" t="s">
        <v>1358</v>
      </c>
      <c r="L256" s="12">
        <v>43664</v>
      </c>
    </row>
    <row r="257" spans="1:12" x14ac:dyDescent="0.25">
      <c r="A257" t="s">
        <v>2226</v>
      </c>
      <c r="B257" s="4" t="s">
        <v>1052</v>
      </c>
      <c r="D257" t="s">
        <v>2227</v>
      </c>
      <c r="E257" t="s">
        <v>2228</v>
      </c>
      <c r="F257" t="b">
        <v>1</v>
      </c>
      <c r="G257" t="b">
        <v>1</v>
      </c>
      <c r="H257">
        <v>1</v>
      </c>
      <c r="I257" t="s">
        <v>2229</v>
      </c>
      <c r="J257" t="b">
        <v>0</v>
      </c>
      <c r="K257" t="s">
        <v>1363</v>
      </c>
      <c r="L257" s="12">
        <v>43664</v>
      </c>
    </row>
    <row r="258" spans="1:12" x14ac:dyDescent="0.25">
      <c r="A258" t="s">
        <v>2230</v>
      </c>
      <c r="B258" s="4" t="s">
        <v>1052</v>
      </c>
      <c r="D258" t="s">
        <v>2231</v>
      </c>
      <c r="E258" t="s">
        <v>2232</v>
      </c>
      <c r="F258" t="b">
        <v>1</v>
      </c>
      <c r="G258" t="b">
        <v>1</v>
      </c>
      <c r="H258">
        <v>1</v>
      </c>
      <c r="I258" t="s">
        <v>2233</v>
      </c>
      <c r="J258" t="b">
        <v>0</v>
      </c>
      <c r="K258" t="s">
        <v>1358</v>
      </c>
      <c r="L258" s="12">
        <v>43668</v>
      </c>
    </row>
    <row r="259" spans="1:12" x14ac:dyDescent="0.25">
      <c r="A259" t="s">
        <v>2234</v>
      </c>
      <c r="B259" s="4" t="s">
        <v>34</v>
      </c>
      <c r="D259" t="s">
        <v>2235</v>
      </c>
      <c r="E259" t="s">
        <v>2236</v>
      </c>
      <c r="F259" t="b">
        <v>1</v>
      </c>
      <c r="G259" t="b">
        <v>1</v>
      </c>
      <c r="H259">
        <v>1</v>
      </c>
      <c r="I259" t="s">
        <v>2237</v>
      </c>
      <c r="J259" t="b">
        <v>0</v>
      </c>
      <c r="K259" t="s">
        <v>1363</v>
      </c>
      <c r="L259" s="12">
        <v>43668</v>
      </c>
    </row>
    <row r="260" spans="1:12" x14ac:dyDescent="0.25">
      <c r="A260" t="s">
        <v>2238</v>
      </c>
      <c r="B260" s="4" t="s">
        <v>1052</v>
      </c>
      <c r="D260" t="s">
        <v>2239</v>
      </c>
      <c r="E260" t="s">
        <v>2240</v>
      </c>
      <c r="F260" t="b">
        <v>1</v>
      </c>
      <c r="G260" t="b">
        <v>1</v>
      </c>
      <c r="H260">
        <v>1</v>
      </c>
      <c r="I260" t="s">
        <v>2241</v>
      </c>
      <c r="J260" t="b">
        <v>0</v>
      </c>
      <c r="K260" t="s">
        <v>1358</v>
      </c>
      <c r="L260" s="12">
        <v>43668</v>
      </c>
    </row>
    <row r="261" spans="1:12" x14ac:dyDescent="0.25">
      <c r="A261" t="s">
        <v>2242</v>
      </c>
      <c r="B261" s="4" t="s">
        <v>34</v>
      </c>
      <c r="D261" t="s">
        <v>2243</v>
      </c>
      <c r="E261" t="s">
        <v>2244</v>
      </c>
      <c r="F261" t="b">
        <v>1</v>
      </c>
      <c r="G261" t="b">
        <v>1</v>
      </c>
      <c r="H261">
        <v>1</v>
      </c>
      <c r="I261" s="7" t="s">
        <v>2237</v>
      </c>
      <c r="J261" t="b">
        <v>0</v>
      </c>
      <c r="K261" t="s">
        <v>1363</v>
      </c>
      <c r="L261" s="12">
        <v>43668</v>
      </c>
    </row>
    <row r="262" spans="1:12" x14ac:dyDescent="0.25">
      <c r="A262" t="s">
        <v>2245</v>
      </c>
      <c r="B262" s="4" t="s">
        <v>1052</v>
      </c>
      <c r="D262" t="s">
        <v>2246</v>
      </c>
      <c r="E262" t="s">
        <v>2247</v>
      </c>
      <c r="F262" t="b">
        <v>1</v>
      </c>
      <c r="G262" t="b">
        <v>1</v>
      </c>
      <c r="H262">
        <v>1</v>
      </c>
      <c r="I262" t="s">
        <v>2248</v>
      </c>
      <c r="J262" t="b">
        <v>0</v>
      </c>
      <c r="K262" t="s">
        <v>1358</v>
      </c>
      <c r="L262" s="12">
        <v>43669</v>
      </c>
    </row>
    <row r="263" spans="1:12" x14ac:dyDescent="0.25">
      <c r="A263" t="s">
        <v>2249</v>
      </c>
      <c r="B263" s="4" t="s">
        <v>34</v>
      </c>
      <c r="D263" t="s">
        <v>2250</v>
      </c>
      <c r="E263" t="s">
        <v>2251</v>
      </c>
      <c r="F263" t="b">
        <v>1</v>
      </c>
      <c r="G263" t="b">
        <v>1</v>
      </c>
      <c r="H263">
        <v>1</v>
      </c>
      <c r="I263" t="s">
        <v>2252</v>
      </c>
      <c r="J263" t="b">
        <v>0</v>
      </c>
      <c r="K263" t="s">
        <v>1358</v>
      </c>
      <c r="L263" s="12">
        <v>43669</v>
      </c>
    </row>
    <row r="264" spans="1:12" x14ac:dyDescent="0.25">
      <c r="A264" t="s">
        <v>2253</v>
      </c>
      <c r="B264" s="4" t="s">
        <v>34</v>
      </c>
      <c r="D264" t="s">
        <v>2254</v>
      </c>
      <c r="E264" t="s">
        <v>2255</v>
      </c>
      <c r="F264" t="b">
        <v>1</v>
      </c>
      <c r="G264" t="b">
        <v>1</v>
      </c>
      <c r="H264">
        <v>1</v>
      </c>
      <c r="I264" t="s">
        <v>2256</v>
      </c>
      <c r="J264" t="b">
        <v>0</v>
      </c>
      <c r="K264" t="s">
        <v>1363</v>
      </c>
      <c r="L264" s="12">
        <v>43669</v>
      </c>
    </row>
    <row r="265" spans="1:12" x14ac:dyDescent="0.25">
      <c r="A265" t="s">
        <v>2257</v>
      </c>
      <c r="B265" s="4" t="s">
        <v>1052</v>
      </c>
      <c r="D265" t="s">
        <v>595</v>
      </c>
      <c r="E265" t="s">
        <v>2258</v>
      </c>
      <c r="F265" t="b">
        <v>1</v>
      </c>
      <c r="G265" t="b">
        <v>1</v>
      </c>
      <c r="H265">
        <v>1</v>
      </c>
      <c r="I265" s="7" t="s">
        <v>2229</v>
      </c>
      <c r="J265" t="b">
        <v>0</v>
      </c>
      <c r="K265" t="s">
        <v>1363</v>
      </c>
      <c r="L265" s="12">
        <v>43669</v>
      </c>
    </row>
    <row r="266" spans="1:12" x14ac:dyDescent="0.25">
      <c r="A266" t="s">
        <v>2259</v>
      </c>
      <c r="B266" s="4" t="s">
        <v>34</v>
      </c>
      <c r="D266" t="s">
        <v>2260</v>
      </c>
      <c r="E266" t="s">
        <v>2261</v>
      </c>
      <c r="F266" t="b">
        <v>1</v>
      </c>
      <c r="G266" t="b">
        <v>1</v>
      </c>
      <c r="H266">
        <v>1</v>
      </c>
      <c r="I266" t="s">
        <v>2262</v>
      </c>
      <c r="J266" t="b">
        <v>0</v>
      </c>
      <c r="K266" t="s">
        <v>1371</v>
      </c>
      <c r="L266" s="12">
        <v>43671</v>
      </c>
    </row>
    <row r="267" spans="1:12" x14ac:dyDescent="0.25">
      <c r="A267" t="s">
        <v>2263</v>
      </c>
      <c r="B267" s="4" t="s">
        <v>34</v>
      </c>
      <c r="D267" t="s">
        <v>2264</v>
      </c>
      <c r="E267" t="s">
        <v>2265</v>
      </c>
      <c r="F267" t="b">
        <v>1</v>
      </c>
      <c r="G267" t="b">
        <v>1</v>
      </c>
      <c r="H267">
        <v>1</v>
      </c>
      <c r="I267" t="s">
        <v>2266</v>
      </c>
      <c r="J267" t="b">
        <v>0</v>
      </c>
      <c r="K267" t="s">
        <v>1363</v>
      </c>
      <c r="L267" s="12">
        <v>43680</v>
      </c>
    </row>
    <row r="268" spans="1:12" x14ac:dyDescent="0.25">
      <c r="A268" t="s">
        <v>2267</v>
      </c>
      <c r="B268" s="4" t="s">
        <v>34</v>
      </c>
      <c r="D268" t="s">
        <v>2268</v>
      </c>
      <c r="E268" t="s">
        <v>2269</v>
      </c>
      <c r="F268" t="b">
        <v>1</v>
      </c>
      <c r="G268" t="b">
        <v>1</v>
      </c>
      <c r="H268">
        <v>1</v>
      </c>
      <c r="I268" t="s">
        <v>2270</v>
      </c>
      <c r="J268" t="b">
        <v>0</v>
      </c>
      <c r="K268" t="s">
        <v>1363</v>
      </c>
      <c r="L268" s="12">
        <v>43680</v>
      </c>
    </row>
    <row r="269" spans="1:12" x14ac:dyDescent="0.25">
      <c r="A269" t="s">
        <v>2271</v>
      </c>
      <c r="B269" s="4" t="s">
        <v>1059</v>
      </c>
      <c r="D269" t="s">
        <v>2272</v>
      </c>
      <c r="E269" t="s">
        <v>2273</v>
      </c>
      <c r="F269" t="b">
        <v>0</v>
      </c>
      <c r="G269" t="b">
        <v>0</v>
      </c>
      <c r="J269" t="b">
        <v>1</v>
      </c>
      <c r="K269" t="s">
        <v>1358</v>
      </c>
      <c r="L269" s="12"/>
    </row>
    <row r="270" spans="1:12" x14ac:dyDescent="0.25">
      <c r="A270" t="s">
        <v>2274</v>
      </c>
      <c r="B270" s="4" t="s">
        <v>34</v>
      </c>
      <c r="D270" t="s">
        <v>2275</v>
      </c>
      <c r="E270" t="s">
        <v>2276</v>
      </c>
      <c r="F270" t="b">
        <v>1</v>
      </c>
      <c r="G270" t="b">
        <v>1</v>
      </c>
      <c r="H270">
        <v>1</v>
      </c>
      <c r="I270" t="s">
        <v>2277</v>
      </c>
      <c r="J270" t="b">
        <v>0</v>
      </c>
      <c r="K270" t="s">
        <v>1363</v>
      </c>
      <c r="L270" s="12">
        <v>43704</v>
      </c>
    </row>
    <row r="271" spans="1:12" x14ac:dyDescent="0.25">
      <c r="A271" t="s">
        <v>2278</v>
      </c>
      <c r="B271" s="4" t="s">
        <v>34</v>
      </c>
      <c r="D271" t="s">
        <v>2279</v>
      </c>
      <c r="E271" t="s">
        <v>2280</v>
      </c>
      <c r="F271" t="b">
        <v>1</v>
      </c>
      <c r="G271" t="b">
        <v>1</v>
      </c>
      <c r="H271">
        <v>1</v>
      </c>
      <c r="I271" t="s">
        <v>2281</v>
      </c>
      <c r="J271" t="b">
        <v>0</v>
      </c>
      <c r="K271" t="s">
        <v>1363</v>
      </c>
      <c r="L271" s="12">
        <v>43704</v>
      </c>
    </row>
    <row r="272" spans="1:12" x14ac:dyDescent="0.25">
      <c r="A272" t="s">
        <v>2282</v>
      </c>
      <c r="B272" s="4" t="s">
        <v>1410</v>
      </c>
      <c r="D272" t="s">
        <v>2283</v>
      </c>
      <c r="E272" t="s">
        <v>2284</v>
      </c>
      <c r="F272" t="b">
        <v>1</v>
      </c>
      <c r="G272" t="b">
        <v>1</v>
      </c>
      <c r="H272">
        <v>1</v>
      </c>
      <c r="I272" t="s">
        <v>2285</v>
      </c>
      <c r="J272" t="b">
        <v>1</v>
      </c>
      <c r="K272" t="s">
        <v>1363</v>
      </c>
      <c r="L272" s="12">
        <v>43704</v>
      </c>
    </row>
    <row r="273" spans="1:12" x14ac:dyDescent="0.25">
      <c r="A273" t="s">
        <v>2286</v>
      </c>
      <c r="B273" s="4" t="s">
        <v>34</v>
      </c>
      <c r="D273" t="s">
        <v>2287</v>
      </c>
      <c r="E273" t="s">
        <v>2288</v>
      </c>
      <c r="F273" t="b">
        <v>1</v>
      </c>
      <c r="G273" t="b">
        <v>1</v>
      </c>
      <c r="H273">
        <v>1</v>
      </c>
      <c r="I273" s="7" t="s">
        <v>2277</v>
      </c>
      <c r="J273" t="b">
        <v>0</v>
      </c>
      <c r="K273" t="s">
        <v>1363</v>
      </c>
      <c r="L273" s="12">
        <v>43704</v>
      </c>
    </row>
    <row r="274" spans="1:12" x14ac:dyDescent="0.25">
      <c r="A274" t="s">
        <v>2289</v>
      </c>
      <c r="B274" s="4" t="s">
        <v>34</v>
      </c>
      <c r="D274" t="s">
        <v>2290</v>
      </c>
      <c r="E274" t="s">
        <v>2291</v>
      </c>
      <c r="F274" t="b">
        <v>1</v>
      </c>
      <c r="G274" t="b">
        <v>1</v>
      </c>
      <c r="H274">
        <v>1</v>
      </c>
      <c r="I274" t="s">
        <v>2292</v>
      </c>
      <c r="J274" t="b">
        <v>0</v>
      </c>
      <c r="K274" t="s">
        <v>1363</v>
      </c>
      <c r="L274" s="12">
        <v>43704</v>
      </c>
    </row>
    <row r="275" spans="1:12" x14ac:dyDescent="0.25">
      <c r="A275" t="s">
        <v>2293</v>
      </c>
      <c r="B275" s="4" t="s">
        <v>1052</v>
      </c>
      <c r="D275" t="s">
        <v>2294</v>
      </c>
      <c r="E275" t="s">
        <v>2295</v>
      </c>
      <c r="F275" t="b">
        <v>1</v>
      </c>
      <c r="G275" t="b">
        <v>1</v>
      </c>
      <c r="H275">
        <v>1</v>
      </c>
      <c r="I275" t="s">
        <v>2296</v>
      </c>
      <c r="J275" t="b">
        <v>0</v>
      </c>
      <c r="K275" t="s">
        <v>1358</v>
      </c>
      <c r="L275" s="12">
        <v>43704</v>
      </c>
    </row>
    <row r="276" spans="1:12" x14ac:dyDescent="0.25">
      <c r="A276" t="s">
        <v>2297</v>
      </c>
      <c r="B276" s="4" t="s">
        <v>34</v>
      </c>
      <c r="D276" t="s">
        <v>2298</v>
      </c>
      <c r="E276" t="s">
        <v>2299</v>
      </c>
      <c r="F276" t="b">
        <v>1</v>
      </c>
      <c r="G276" t="b">
        <v>1</v>
      </c>
      <c r="H276">
        <v>1</v>
      </c>
      <c r="I276" t="s">
        <v>2300</v>
      </c>
      <c r="J276" t="b">
        <v>0</v>
      </c>
      <c r="K276" t="s">
        <v>1358</v>
      </c>
      <c r="L276" s="12">
        <v>43704</v>
      </c>
    </row>
    <row r="277" spans="1:12" x14ac:dyDescent="0.25">
      <c r="A277" t="s">
        <v>2301</v>
      </c>
      <c r="B277" s="4" t="s">
        <v>1052</v>
      </c>
      <c r="D277" t="s">
        <v>2302</v>
      </c>
      <c r="E277" t="s">
        <v>2303</v>
      </c>
      <c r="F277" t="b">
        <v>1</v>
      </c>
      <c r="G277" t="b">
        <v>1</v>
      </c>
      <c r="H277">
        <v>1</v>
      </c>
      <c r="I277" t="s">
        <v>2304</v>
      </c>
      <c r="J277" t="b">
        <v>0</v>
      </c>
      <c r="K277" t="s">
        <v>1363</v>
      </c>
      <c r="L277" s="12">
        <v>43704</v>
      </c>
    </row>
    <row r="278" spans="1:12" x14ac:dyDescent="0.25">
      <c r="A278" t="s">
        <v>2305</v>
      </c>
      <c r="B278" s="4" t="s">
        <v>1052</v>
      </c>
      <c r="D278" t="s">
        <v>2306</v>
      </c>
      <c r="E278" t="s">
        <v>2307</v>
      </c>
      <c r="F278" t="b">
        <v>1</v>
      </c>
      <c r="G278" t="b">
        <v>1</v>
      </c>
      <c r="H278">
        <v>1</v>
      </c>
      <c r="I278" t="s">
        <v>2308</v>
      </c>
      <c r="J278" t="b">
        <v>0</v>
      </c>
      <c r="K278" t="s">
        <v>1363</v>
      </c>
      <c r="L278" s="12">
        <v>43704</v>
      </c>
    </row>
    <row r="279" spans="1:12" x14ac:dyDescent="0.25">
      <c r="A279" t="s">
        <v>2309</v>
      </c>
      <c r="B279" s="4" t="s">
        <v>34</v>
      </c>
      <c r="D279" t="s">
        <v>2310</v>
      </c>
      <c r="E279" t="s">
        <v>2311</v>
      </c>
      <c r="F279" t="b">
        <v>1</v>
      </c>
      <c r="G279" t="b">
        <v>1</v>
      </c>
      <c r="H279">
        <v>1</v>
      </c>
      <c r="I279" t="s">
        <v>2312</v>
      </c>
      <c r="J279" t="b">
        <v>0</v>
      </c>
      <c r="K279" t="s">
        <v>1358</v>
      </c>
      <c r="L279" s="12">
        <v>43704</v>
      </c>
    </row>
    <row r="280" spans="1:12" x14ac:dyDescent="0.25">
      <c r="A280" t="s">
        <v>2313</v>
      </c>
      <c r="B280" s="4" t="s">
        <v>34</v>
      </c>
      <c r="D280" t="s">
        <v>2314</v>
      </c>
      <c r="E280" t="s">
        <v>2315</v>
      </c>
      <c r="F280" t="b">
        <v>1</v>
      </c>
      <c r="G280" t="b">
        <v>1</v>
      </c>
      <c r="H280">
        <v>1</v>
      </c>
      <c r="I280" t="s">
        <v>2316</v>
      </c>
      <c r="J280" t="b">
        <v>0</v>
      </c>
      <c r="K280" t="s">
        <v>1363</v>
      </c>
      <c r="L280" s="12">
        <v>43704</v>
      </c>
    </row>
    <row r="281" spans="1:12" x14ac:dyDescent="0.25">
      <c r="A281" t="s">
        <v>2317</v>
      </c>
      <c r="B281" s="4" t="s">
        <v>135</v>
      </c>
      <c r="D281" t="s">
        <v>2318</v>
      </c>
      <c r="E281" t="s">
        <v>2319</v>
      </c>
      <c r="F281" t="b">
        <v>1</v>
      </c>
      <c r="G281" t="b">
        <v>1</v>
      </c>
      <c r="H281">
        <v>1</v>
      </c>
      <c r="I281" t="s">
        <v>2320</v>
      </c>
      <c r="J281" t="b">
        <v>0</v>
      </c>
      <c r="K281" t="s">
        <v>1363</v>
      </c>
      <c r="L281" s="12">
        <v>43704</v>
      </c>
    </row>
    <row r="282" spans="1:12" x14ac:dyDescent="0.25">
      <c r="A282" t="s">
        <v>2321</v>
      </c>
      <c r="B282" s="4" t="s">
        <v>34</v>
      </c>
      <c r="D282" t="s">
        <v>2322</v>
      </c>
      <c r="E282" t="s">
        <v>2323</v>
      </c>
      <c r="F282" t="b">
        <v>1</v>
      </c>
      <c r="G282" t="b">
        <v>1</v>
      </c>
      <c r="H282">
        <v>1</v>
      </c>
      <c r="I282" t="s">
        <v>2324</v>
      </c>
      <c r="J282" t="b">
        <v>0</v>
      </c>
      <c r="K282" t="s">
        <v>1358</v>
      </c>
      <c r="L282" s="12">
        <v>43705</v>
      </c>
    </row>
    <row r="283" spans="1:12" x14ac:dyDescent="0.25">
      <c r="A283" t="s">
        <v>2325</v>
      </c>
      <c r="B283" s="4" t="s">
        <v>34</v>
      </c>
      <c r="D283" t="s">
        <v>2326</v>
      </c>
      <c r="E283" t="s">
        <v>2327</v>
      </c>
      <c r="F283" t="b">
        <v>1</v>
      </c>
      <c r="G283" t="b">
        <v>1</v>
      </c>
      <c r="H283">
        <v>1</v>
      </c>
      <c r="I283" t="s">
        <v>2328</v>
      </c>
      <c r="J283" t="b">
        <v>0</v>
      </c>
      <c r="K283" t="s">
        <v>1363</v>
      </c>
      <c r="L283" s="12">
        <v>43705</v>
      </c>
    </row>
    <row r="284" spans="1:12" x14ac:dyDescent="0.25">
      <c r="A284" t="s">
        <v>2329</v>
      </c>
      <c r="B284" s="4" t="s">
        <v>34</v>
      </c>
      <c r="D284" t="s">
        <v>2330</v>
      </c>
      <c r="E284" t="s">
        <v>2331</v>
      </c>
      <c r="F284" t="b">
        <v>0</v>
      </c>
      <c r="G284" t="b">
        <v>0</v>
      </c>
      <c r="J284" t="b">
        <v>0</v>
      </c>
      <c r="K284" t="s">
        <v>1363</v>
      </c>
    </row>
    <row r="285" spans="1:12" x14ac:dyDescent="0.25">
      <c r="A285" t="s">
        <v>2332</v>
      </c>
      <c r="B285" s="4" t="s">
        <v>1410</v>
      </c>
      <c r="D285" t="s">
        <v>2333</v>
      </c>
      <c r="E285" t="s">
        <v>2334</v>
      </c>
      <c r="F285" t="b">
        <v>0</v>
      </c>
      <c r="G285" t="b">
        <v>0</v>
      </c>
      <c r="J285" t="b">
        <v>0</v>
      </c>
      <c r="K285" t="s">
        <v>1363</v>
      </c>
    </row>
    <row r="286" spans="1:12" x14ac:dyDescent="0.25">
      <c r="A286" t="s">
        <v>2335</v>
      </c>
      <c r="B286" s="4" t="s">
        <v>34</v>
      </c>
      <c r="D286" t="s">
        <v>2336</v>
      </c>
      <c r="E286" t="s">
        <v>2337</v>
      </c>
      <c r="F286" t="b">
        <v>0</v>
      </c>
      <c r="G286" t="b">
        <v>0</v>
      </c>
      <c r="J286" t="b">
        <v>0</v>
      </c>
      <c r="K286" t="s">
        <v>1363</v>
      </c>
    </row>
    <row r="287" spans="1:12" x14ac:dyDescent="0.25">
      <c r="A287" t="s">
        <v>2338</v>
      </c>
      <c r="B287" s="4" t="s">
        <v>1368</v>
      </c>
      <c r="D287" t="s">
        <v>2339</v>
      </c>
      <c r="E287" t="s">
        <v>2340</v>
      </c>
      <c r="F287" t="b">
        <v>0</v>
      </c>
      <c r="G287" t="b">
        <v>0</v>
      </c>
      <c r="J287" t="b">
        <v>0</v>
      </c>
      <c r="K287" t="s">
        <v>1363</v>
      </c>
    </row>
    <row r="288" spans="1:12" x14ac:dyDescent="0.25">
      <c r="A288" t="s">
        <v>2341</v>
      </c>
      <c r="B288" s="4" t="s">
        <v>34</v>
      </c>
      <c r="D288" t="s">
        <v>2342</v>
      </c>
      <c r="E288" t="s">
        <v>2343</v>
      </c>
      <c r="F288" t="b">
        <v>0</v>
      </c>
      <c r="G288" t="b">
        <v>0</v>
      </c>
      <c r="J288" t="b">
        <v>0</v>
      </c>
      <c r="K288" t="s">
        <v>1363</v>
      </c>
    </row>
    <row r="289" spans="1:12" x14ac:dyDescent="0.25">
      <c r="A289" t="s">
        <v>2344</v>
      </c>
      <c r="B289" s="4" t="s">
        <v>1052</v>
      </c>
      <c r="D289" t="s">
        <v>2345</v>
      </c>
      <c r="E289" t="s">
        <v>2346</v>
      </c>
      <c r="F289" t="b">
        <v>0</v>
      </c>
      <c r="G289" t="b">
        <v>0</v>
      </c>
      <c r="J289" t="b">
        <v>0</v>
      </c>
      <c r="K289" t="s">
        <v>1363</v>
      </c>
    </row>
    <row r="290" spans="1:12" x14ac:dyDescent="0.25">
      <c r="A290" t="s">
        <v>2347</v>
      </c>
      <c r="B290" s="4" t="s">
        <v>135</v>
      </c>
      <c r="D290" t="s">
        <v>2348</v>
      </c>
      <c r="E290" t="s">
        <v>2349</v>
      </c>
      <c r="F290" t="b">
        <v>0</v>
      </c>
      <c r="G290" t="b">
        <v>0</v>
      </c>
      <c r="J290" t="b">
        <v>0</v>
      </c>
      <c r="K290" t="s">
        <v>1363</v>
      </c>
    </row>
    <row r="291" spans="1:12" x14ac:dyDescent="0.25">
      <c r="A291" t="s">
        <v>2350</v>
      </c>
      <c r="B291" s="4" t="s">
        <v>1059</v>
      </c>
      <c r="D291" t="s">
        <v>2351</v>
      </c>
      <c r="E291" t="s">
        <v>2352</v>
      </c>
      <c r="F291" t="b">
        <v>0</v>
      </c>
      <c r="G291" t="b">
        <v>0</v>
      </c>
      <c r="J291" t="b">
        <v>0</v>
      </c>
      <c r="K291" t="s">
        <v>1358</v>
      </c>
    </row>
    <row r="292" spans="1:12" x14ac:dyDescent="0.25">
      <c r="A292" t="s">
        <v>2353</v>
      </c>
      <c r="B292" s="4" t="s">
        <v>1052</v>
      </c>
      <c r="D292" t="s">
        <v>2354</v>
      </c>
      <c r="E292" t="s">
        <v>2355</v>
      </c>
      <c r="F292" t="b">
        <v>0</v>
      </c>
      <c r="G292" t="b">
        <v>0</v>
      </c>
      <c r="J292" t="b">
        <v>0</v>
      </c>
      <c r="K292" t="s">
        <v>1363</v>
      </c>
    </row>
    <row r="293" spans="1:12" x14ac:dyDescent="0.25">
      <c r="A293" t="s">
        <v>2356</v>
      </c>
      <c r="B293" s="4" t="s">
        <v>34</v>
      </c>
      <c r="D293" t="s">
        <v>2357</v>
      </c>
      <c r="E293" t="s">
        <v>2358</v>
      </c>
      <c r="F293" t="b">
        <v>0</v>
      </c>
      <c r="G293" t="b">
        <v>0</v>
      </c>
      <c r="J293" t="b">
        <v>0</v>
      </c>
      <c r="K293" t="s">
        <v>1363</v>
      </c>
    </row>
    <row r="294" spans="1:12" x14ac:dyDescent="0.25">
      <c r="A294" t="s">
        <v>2359</v>
      </c>
      <c r="B294" s="4" t="s">
        <v>1059</v>
      </c>
      <c r="D294" t="s">
        <v>2360</v>
      </c>
      <c r="E294" t="s">
        <v>2361</v>
      </c>
      <c r="F294" t="b">
        <v>0</v>
      </c>
      <c r="G294" t="b">
        <v>0</v>
      </c>
      <c r="J294" t="b">
        <v>0</v>
      </c>
      <c r="K294" t="s">
        <v>1358</v>
      </c>
    </row>
    <row r="295" spans="1:12" x14ac:dyDescent="0.25">
      <c r="A295" t="s">
        <v>2362</v>
      </c>
      <c r="B295" s="4" t="s">
        <v>1410</v>
      </c>
      <c r="D295" t="s">
        <v>2363</v>
      </c>
      <c r="E295" t="s">
        <v>2364</v>
      </c>
      <c r="F295" t="b">
        <v>0</v>
      </c>
      <c r="G295" t="b">
        <v>0</v>
      </c>
      <c r="J295" t="b">
        <v>0</v>
      </c>
      <c r="K295" t="s">
        <v>2365</v>
      </c>
    </row>
    <row r="296" spans="1:12" x14ac:dyDescent="0.25">
      <c r="A296" t="s">
        <v>2366</v>
      </c>
      <c r="B296" s="4" t="s">
        <v>34</v>
      </c>
      <c r="D296" t="s">
        <v>2367</v>
      </c>
      <c r="E296" t="s">
        <v>2368</v>
      </c>
      <c r="F296" t="b">
        <v>0</v>
      </c>
      <c r="G296" t="b">
        <v>1</v>
      </c>
      <c r="H296">
        <v>1</v>
      </c>
      <c r="I296" t="s">
        <v>2369</v>
      </c>
      <c r="J296" t="b">
        <v>0</v>
      </c>
      <c r="K296" t="s">
        <v>1363</v>
      </c>
      <c r="L296" s="12">
        <v>43738</v>
      </c>
    </row>
    <row r="297" spans="1:12" x14ac:dyDescent="0.25">
      <c r="A297" t="s">
        <v>2370</v>
      </c>
      <c r="B297" s="4" t="s">
        <v>34</v>
      </c>
      <c r="D297" t="s">
        <v>2371</v>
      </c>
      <c r="E297" t="s">
        <v>2372</v>
      </c>
      <c r="F297" t="b">
        <v>0</v>
      </c>
      <c r="G297" t="b">
        <v>1</v>
      </c>
      <c r="H297">
        <v>1</v>
      </c>
      <c r="I297" t="s">
        <v>2373</v>
      </c>
      <c r="J297" t="b">
        <v>0</v>
      </c>
      <c r="K297" t="s">
        <v>1363</v>
      </c>
      <c r="L297" s="12">
        <v>43738</v>
      </c>
    </row>
    <row r="298" spans="1:12" x14ac:dyDescent="0.25">
      <c r="A298" t="s">
        <v>2374</v>
      </c>
      <c r="B298" s="4" t="s">
        <v>34</v>
      </c>
      <c r="D298" t="s">
        <v>2375</v>
      </c>
      <c r="E298" t="s">
        <v>2376</v>
      </c>
      <c r="F298" t="b">
        <v>0</v>
      </c>
      <c r="G298" t="b">
        <v>1</v>
      </c>
      <c r="H298">
        <v>1</v>
      </c>
      <c r="I298" t="s">
        <v>2377</v>
      </c>
      <c r="J298" t="b">
        <v>0</v>
      </c>
      <c r="K298" t="s">
        <v>1363</v>
      </c>
      <c r="L298" s="12">
        <v>43738</v>
      </c>
    </row>
    <row r="299" spans="1:12" x14ac:dyDescent="0.25">
      <c r="A299" t="s">
        <v>2378</v>
      </c>
      <c r="B299" s="4" t="s">
        <v>34</v>
      </c>
      <c r="D299" t="s">
        <v>2379</v>
      </c>
      <c r="E299" t="s">
        <v>2380</v>
      </c>
      <c r="F299" t="b">
        <v>0</v>
      </c>
      <c r="G299" t="b">
        <v>1</v>
      </c>
      <c r="H299">
        <v>1</v>
      </c>
      <c r="I299" t="s">
        <v>2381</v>
      </c>
      <c r="J299" t="b">
        <v>0</v>
      </c>
      <c r="K299" t="s">
        <v>1363</v>
      </c>
      <c r="L299" s="12">
        <v>43738</v>
      </c>
    </row>
    <row r="300" spans="1:12" x14ac:dyDescent="0.25">
      <c r="A300" t="s">
        <v>2382</v>
      </c>
      <c r="B300" t="s">
        <v>34</v>
      </c>
      <c r="D300" t="s">
        <v>2383</v>
      </c>
      <c r="E300" t="s">
        <v>2384</v>
      </c>
      <c r="F300" t="b">
        <v>0</v>
      </c>
      <c r="G300" t="b">
        <v>0</v>
      </c>
      <c r="J300" t="b">
        <v>0</v>
      </c>
      <c r="K300" t="s">
        <v>2365</v>
      </c>
    </row>
    <row r="301" spans="1:12" x14ac:dyDescent="0.25">
      <c r="A301" t="s">
        <v>2385</v>
      </c>
      <c r="B301" t="s">
        <v>1368</v>
      </c>
      <c r="D301" t="s">
        <v>2386</v>
      </c>
      <c r="E301" t="s">
        <v>2387</v>
      </c>
      <c r="F301" t="b">
        <v>0</v>
      </c>
      <c r="G301" t="b">
        <v>0</v>
      </c>
      <c r="J301" t="b">
        <v>0</v>
      </c>
      <c r="K301" t="s">
        <v>2365</v>
      </c>
    </row>
    <row r="302" spans="1:12" x14ac:dyDescent="0.25">
      <c r="A302" t="s">
        <v>2388</v>
      </c>
      <c r="B302" t="s">
        <v>1059</v>
      </c>
      <c r="D302" t="s">
        <v>2389</v>
      </c>
      <c r="E302" t="s">
        <v>2390</v>
      </c>
      <c r="F302" t="b">
        <v>0</v>
      </c>
      <c r="G302" t="b">
        <v>0</v>
      </c>
      <c r="J302" t="b">
        <v>0</v>
      </c>
      <c r="K302" t="s">
        <v>1371</v>
      </c>
    </row>
    <row r="303" spans="1:12" x14ac:dyDescent="0.25">
      <c r="A303" t="s">
        <v>2391</v>
      </c>
      <c r="B303" t="s">
        <v>34</v>
      </c>
      <c r="D303" t="s">
        <v>2392</v>
      </c>
      <c r="E303" t="s">
        <v>2393</v>
      </c>
      <c r="F303" t="b">
        <v>1</v>
      </c>
      <c r="G303" t="b">
        <v>1</v>
      </c>
      <c r="H303">
        <v>1</v>
      </c>
      <c r="I303" s="7" t="s">
        <v>1683</v>
      </c>
      <c r="J303" t="b">
        <v>0</v>
      </c>
      <c r="K303" t="s">
        <v>1363</v>
      </c>
      <c r="L303" s="12">
        <v>43769</v>
      </c>
    </row>
    <row r="304" spans="1:12" x14ac:dyDescent="0.25">
      <c r="A304" t="s">
        <v>2394</v>
      </c>
      <c r="B304" t="s">
        <v>1376</v>
      </c>
      <c r="D304" t="s">
        <v>2395</v>
      </c>
      <c r="E304" t="s">
        <v>2396</v>
      </c>
      <c r="F304" t="b">
        <v>0</v>
      </c>
      <c r="G304" t="b">
        <v>0</v>
      </c>
      <c r="J304" t="b">
        <v>0</v>
      </c>
      <c r="K304" t="s">
        <v>1358</v>
      </c>
    </row>
    <row r="305" spans="1:11" x14ac:dyDescent="0.25">
      <c r="A305" t="s">
        <v>2397</v>
      </c>
      <c r="B305" t="s">
        <v>2211</v>
      </c>
      <c r="D305" t="s">
        <v>2398</v>
      </c>
      <c r="E305" t="s">
        <v>2399</v>
      </c>
      <c r="F305" t="b">
        <v>0</v>
      </c>
      <c r="G305" t="b">
        <v>0</v>
      </c>
      <c r="J305" t="b">
        <v>0</v>
      </c>
      <c r="K305" t="s">
        <v>2365</v>
      </c>
    </row>
    <row r="306" spans="1:11" x14ac:dyDescent="0.25">
      <c r="A306" t="s">
        <v>2400</v>
      </c>
      <c r="B306" t="s">
        <v>34</v>
      </c>
      <c r="D306" t="s">
        <v>2401</v>
      </c>
      <c r="E306" t="s">
        <v>2402</v>
      </c>
      <c r="F306" t="b">
        <v>0</v>
      </c>
      <c r="G306" t="b">
        <v>0</v>
      </c>
      <c r="J306" t="b">
        <v>0</v>
      </c>
      <c r="K306" t="s">
        <v>1358</v>
      </c>
    </row>
    <row r="307" spans="1:11" x14ac:dyDescent="0.25">
      <c r="A307" t="s">
        <v>2403</v>
      </c>
      <c r="B307" t="s">
        <v>1059</v>
      </c>
      <c r="D307" t="s">
        <v>2404</v>
      </c>
      <c r="E307" t="s">
        <v>2405</v>
      </c>
      <c r="F307" t="b">
        <v>0</v>
      </c>
      <c r="G307" t="b">
        <v>0</v>
      </c>
      <c r="J307" t="b">
        <v>0</v>
      </c>
      <c r="K307" t="s">
        <v>1371</v>
      </c>
    </row>
    <row r="308" spans="1:11" x14ac:dyDescent="0.25">
      <c r="A308" t="s">
        <v>2406</v>
      </c>
      <c r="B308" t="s">
        <v>135</v>
      </c>
      <c r="D308" t="s">
        <v>2407</v>
      </c>
      <c r="E308" t="s">
        <v>2408</v>
      </c>
      <c r="F308" t="b">
        <v>0</v>
      </c>
      <c r="G308" t="b">
        <v>0</v>
      </c>
      <c r="J308" t="b">
        <v>0</v>
      </c>
      <c r="K308" t="s">
        <v>1358</v>
      </c>
    </row>
    <row r="309" spans="1:11" x14ac:dyDescent="0.25">
      <c r="A309" t="s">
        <v>2409</v>
      </c>
      <c r="B309" t="s">
        <v>1376</v>
      </c>
      <c r="D309" t="s">
        <v>2410</v>
      </c>
      <c r="E309" t="s">
        <v>2411</v>
      </c>
      <c r="F309" t="b">
        <v>0</v>
      </c>
      <c r="G309" t="b">
        <v>0</v>
      </c>
      <c r="J309" t="b">
        <v>0</v>
      </c>
      <c r="K309" t="s">
        <v>1358</v>
      </c>
    </row>
    <row r="310" spans="1:11" x14ac:dyDescent="0.25">
      <c r="A310" t="s">
        <v>2412</v>
      </c>
      <c r="B310" t="s">
        <v>1410</v>
      </c>
      <c r="D310" t="s">
        <v>2413</v>
      </c>
      <c r="E310" t="s">
        <v>2414</v>
      </c>
      <c r="F310" t="b">
        <v>0</v>
      </c>
      <c r="G310" t="b">
        <v>0</v>
      </c>
      <c r="J310" t="b">
        <v>0</v>
      </c>
      <c r="K310" t="s">
        <v>1358</v>
      </c>
    </row>
    <row r="311" spans="1:11" x14ac:dyDescent="0.25">
      <c r="A311" t="s">
        <v>2415</v>
      </c>
      <c r="B311" t="s">
        <v>1052</v>
      </c>
      <c r="D311" t="s">
        <v>2416</v>
      </c>
      <c r="E311" t="s">
        <v>2417</v>
      </c>
      <c r="F311" t="b">
        <v>0</v>
      </c>
      <c r="G311" t="b">
        <v>0</v>
      </c>
      <c r="J311" t="b">
        <v>0</v>
      </c>
      <c r="K311" t="s">
        <v>1371</v>
      </c>
    </row>
    <row r="312" spans="1:11" x14ac:dyDescent="0.25">
      <c r="A312" t="s">
        <v>2418</v>
      </c>
      <c r="B312" t="s">
        <v>34</v>
      </c>
      <c r="D312" t="s">
        <v>2419</v>
      </c>
      <c r="E312" t="s">
        <v>2420</v>
      </c>
      <c r="F312" t="b">
        <v>0</v>
      </c>
      <c r="G312" t="b">
        <v>0</v>
      </c>
      <c r="J312" t="b">
        <v>0</v>
      </c>
      <c r="K312" t="s">
        <v>2365</v>
      </c>
    </row>
    <row r="313" spans="1:11" x14ac:dyDescent="0.25">
      <c r="A313" t="s">
        <v>2421</v>
      </c>
      <c r="B313" t="s">
        <v>135</v>
      </c>
      <c r="D313" t="s">
        <v>2422</v>
      </c>
      <c r="E313" t="s">
        <v>2423</v>
      </c>
      <c r="F313" t="b">
        <v>0</v>
      </c>
      <c r="G313" t="b">
        <v>0</v>
      </c>
      <c r="J313" t="b">
        <v>0</v>
      </c>
      <c r="K313" t="s">
        <v>2365</v>
      </c>
    </row>
    <row r="314" spans="1:11" x14ac:dyDescent="0.25">
      <c r="A314" t="s">
        <v>2424</v>
      </c>
      <c r="B314" t="s">
        <v>135</v>
      </c>
      <c r="D314" t="s">
        <v>2425</v>
      </c>
      <c r="E314" t="s">
        <v>2426</v>
      </c>
      <c r="F314" t="b">
        <v>0</v>
      </c>
      <c r="G314" t="b">
        <v>0</v>
      </c>
      <c r="J314" t="b">
        <v>0</v>
      </c>
      <c r="K314" t="s">
        <v>1358</v>
      </c>
    </row>
    <row r="315" spans="1:11" x14ac:dyDescent="0.25">
      <c r="A315" t="s">
        <v>2427</v>
      </c>
      <c r="B315" t="s">
        <v>1376</v>
      </c>
      <c r="D315" t="s">
        <v>2428</v>
      </c>
      <c r="E315" t="s">
        <v>2429</v>
      </c>
      <c r="F315" t="b">
        <v>0</v>
      </c>
      <c r="G315" t="b">
        <v>0</v>
      </c>
      <c r="J315" t="b">
        <v>0</v>
      </c>
      <c r="K315" t="s">
        <v>1358</v>
      </c>
    </row>
    <row r="316" spans="1:11" x14ac:dyDescent="0.25">
      <c r="A316" t="s">
        <v>2430</v>
      </c>
      <c r="B316" t="s">
        <v>1410</v>
      </c>
      <c r="D316" t="s">
        <v>2431</v>
      </c>
      <c r="E316" t="s">
        <v>2432</v>
      </c>
      <c r="F316" t="b">
        <v>0</v>
      </c>
      <c r="G316" t="b">
        <v>0</v>
      </c>
      <c r="J316" t="b">
        <v>0</v>
      </c>
      <c r="K316" t="s">
        <v>1358</v>
      </c>
    </row>
    <row r="317" spans="1:11" x14ac:dyDescent="0.25">
      <c r="A317" t="s">
        <v>2433</v>
      </c>
      <c r="B317" t="s">
        <v>34</v>
      </c>
      <c r="D317" t="s">
        <v>2434</v>
      </c>
      <c r="E317" t="s">
        <v>2435</v>
      </c>
      <c r="F317" t="b">
        <v>0</v>
      </c>
      <c r="G317" t="b">
        <v>0</v>
      </c>
      <c r="J317" t="b">
        <v>0</v>
      </c>
      <c r="K317" t="s">
        <v>1358</v>
      </c>
    </row>
    <row r="318" spans="1:11" x14ac:dyDescent="0.25">
      <c r="A318" t="s">
        <v>2436</v>
      </c>
      <c r="B318" t="s">
        <v>34</v>
      </c>
      <c r="D318" t="s">
        <v>2437</v>
      </c>
      <c r="E318" t="s">
        <v>2438</v>
      </c>
      <c r="F318" t="b">
        <v>0</v>
      </c>
      <c r="G318" t="b">
        <v>0</v>
      </c>
      <c r="J318" t="b">
        <v>0</v>
      </c>
      <c r="K318" t="s">
        <v>1389</v>
      </c>
    </row>
    <row r="319" spans="1:11" x14ac:dyDescent="0.25">
      <c r="A319" t="s">
        <v>2439</v>
      </c>
      <c r="B319" t="s">
        <v>34</v>
      </c>
      <c r="D319" t="s">
        <v>2440</v>
      </c>
      <c r="E319" t="s">
        <v>2441</v>
      </c>
      <c r="F319" t="b">
        <v>0</v>
      </c>
      <c r="G319" t="b">
        <v>0</v>
      </c>
      <c r="J319" t="b">
        <v>0</v>
      </c>
      <c r="K319" t="s">
        <v>1371</v>
      </c>
    </row>
    <row r="320" spans="1:11" x14ac:dyDescent="0.25">
      <c r="A320" t="s">
        <v>2442</v>
      </c>
      <c r="B320" t="s">
        <v>34</v>
      </c>
      <c r="D320" t="s">
        <v>2443</v>
      </c>
      <c r="E320" t="s">
        <v>2444</v>
      </c>
      <c r="F320" t="b">
        <v>0</v>
      </c>
      <c r="G320" t="b">
        <v>0</v>
      </c>
      <c r="J320" t="b">
        <v>0</v>
      </c>
      <c r="K320" t="s">
        <v>2365</v>
      </c>
    </row>
    <row r="321" spans="1:11" x14ac:dyDescent="0.25">
      <c r="A321" t="s">
        <v>2445</v>
      </c>
      <c r="B321" t="s">
        <v>34</v>
      </c>
      <c r="D321" t="s">
        <v>2446</v>
      </c>
      <c r="E321" t="s">
        <v>2447</v>
      </c>
      <c r="F321" t="b">
        <v>0</v>
      </c>
      <c r="G321" t="b">
        <v>0</v>
      </c>
      <c r="J321" t="b">
        <v>0</v>
      </c>
      <c r="K321" t="s">
        <v>2365</v>
      </c>
    </row>
    <row r="322" spans="1:11" x14ac:dyDescent="0.25">
      <c r="A322" t="s">
        <v>2448</v>
      </c>
      <c r="B322" t="s">
        <v>34</v>
      </c>
      <c r="D322" t="s">
        <v>2449</v>
      </c>
      <c r="E322" t="s">
        <v>2450</v>
      </c>
      <c r="F322" t="b">
        <v>0</v>
      </c>
      <c r="G322" t="b">
        <v>0</v>
      </c>
      <c r="J322" t="b">
        <v>0</v>
      </c>
      <c r="K322" t="s">
        <v>1363</v>
      </c>
    </row>
    <row r="323" spans="1:11" x14ac:dyDescent="0.25">
      <c r="A323" t="s">
        <v>2451</v>
      </c>
      <c r="B323" t="s">
        <v>34</v>
      </c>
      <c r="D323" t="s">
        <v>2452</v>
      </c>
      <c r="E323" t="s">
        <v>2453</v>
      </c>
      <c r="F323" t="b">
        <v>0</v>
      </c>
      <c r="G323" t="b">
        <v>0</v>
      </c>
      <c r="J323" t="b">
        <v>0</v>
      </c>
      <c r="K323" t="s">
        <v>1358</v>
      </c>
    </row>
    <row r="324" spans="1:11" x14ac:dyDescent="0.25">
      <c r="A324" t="s">
        <v>2454</v>
      </c>
      <c r="B324" t="s">
        <v>135</v>
      </c>
      <c r="D324" t="s">
        <v>2455</v>
      </c>
      <c r="E324" t="s">
        <v>2456</v>
      </c>
      <c r="F324" t="b">
        <v>0</v>
      </c>
      <c r="G324" t="b">
        <v>0</v>
      </c>
      <c r="J324" t="b">
        <v>0</v>
      </c>
      <c r="K324" t="s">
        <v>2365</v>
      </c>
    </row>
    <row r="325" spans="1:11" x14ac:dyDescent="0.25">
      <c r="A325" t="s">
        <v>2457</v>
      </c>
      <c r="B325" t="s">
        <v>34</v>
      </c>
      <c r="D325" t="s">
        <v>2458</v>
      </c>
      <c r="E325" t="s">
        <v>2459</v>
      </c>
      <c r="F325" t="b">
        <v>0</v>
      </c>
      <c r="G325" t="b">
        <v>0</v>
      </c>
      <c r="J325" t="b">
        <v>0</v>
      </c>
      <c r="K325" t="s">
        <v>2365</v>
      </c>
    </row>
    <row r="326" spans="1:11" x14ac:dyDescent="0.25">
      <c r="A326" t="s">
        <v>2460</v>
      </c>
      <c r="B326" t="s">
        <v>1410</v>
      </c>
      <c r="D326" t="s">
        <v>2461</v>
      </c>
      <c r="E326" t="s">
        <v>2462</v>
      </c>
      <c r="F326" t="b">
        <v>0</v>
      </c>
      <c r="G326" t="b">
        <v>0</v>
      </c>
      <c r="J326" t="b">
        <v>0</v>
      </c>
      <c r="K326" t="s">
        <v>1358</v>
      </c>
    </row>
    <row r="327" spans="1:11" x14ac:dyDescent="0.25">
      <c r="A327" t="s">
        <v>2463</v>
      </c>
      <c r="B327" t="s">
        <v>1052</v>
      </c>
      <c r="D327" t="s">
        <v>2464</v>
      </c>
      <c r="E327" t="s">
        <v>2465</v>
      </c>
      <c r="F327" t="b">
        <v>0</v>
      </c>
      <c r="G327" t="b">
        <v>0</v>
      </c>
      <c r="J327" t="b">
        <v>0</v>
      </c>
      <c r="K327" t="s">
        <v>2365</v>
      </c>
    </row>
    <row r="328" spans="1:11" x14ac:dyDescent="0.25">
      <c r="A328" t="s">
        <v>2466</v>
      </c>
      <c r="B328" t="s">
        <v>135</v>
      </c>
      <c r="D328" t="s">
        <v>2467</v>
      </c>
      <c r="E328" t="s">
        <v>2468</v>
      </c>
      <c r="F328" t="b">
        <v>0</v>
      </c>
      <c r="G328" t="b">
        <v>0</v>
      </c>
      <c r="J328" t="b">
        <v>0</v>
      </c>
      <c r="K328" t="s">
        <v>2365</v>
      </c>
    </row>
    <row r="329" spans="1:11" x14ac:dyDescent="0.25">
      <c r="A329" t="s">
        <v>2469</v>
      </c>
      <c r="B329" t="s">
        <v>1052</v>
      </c>
      <c r="D329" t="s">
        <v>2470</v>
      </c>
      <c r="E329" t="s">
        <v>2471</v>
      </c>
      <c r="F329" t="b">
        <v>0</v>
      </c>
      <c r="G329" t="b">
        <v>0</v>
      </c>
      <c r="J329" t="b">
        <v>0</v>
      </c>
      <c r="K329" t="s">
        <v>2365</v>
      </c>
    </row>
    <row r="330" spans="1:11" x14ac:dyDescent="0.25">
      <c r="A330" t="s">
        <v>2472</v>
      </c>
      <c r="B330" t="s">
        <v>34</v>
      </c>
      <c r="D330" t="s">
        <v>2473</v>
      </c>
      <c r="E330" t="s">
        <v>2474</v>
      </c>
      <c r="F330" t="b">
        <v>0</v>
      </c>
      <c r="G330" t="b">
        <v>0</v>
      </c>
      <c r="J330" t="b">
        <v>0</v>
      </c>
      <c r="K330" t="s">
        <v>1371</v>
      </c>
    </row>
    <row r="331" spans="1:11" x14ac:dyDescent="0.25">
      <c r="A331" t="s">
        <v>2475</v>
      </c>
      <c r="B331" t="s">
        <v>34</v>
      </c>
      <c r="D331" t="s">
        <v>2476</v>
      </c>
      <c r="E331" t="s">
        <v>2477</v>
      </c>
      <c r="F331" t="b">
        <v>0</v>
      </c>
      <c r="G331" t="b">
        <v>0</v>
      </c>
      <c r="J331" t="b">
        <v>0</v>
      </c>
      <c r="K331" t="s">
        <v>1358</v>
      </c>
    </row>
    <row r="332" spans="1:11" x14ac:dyDescent="0.25">
      <c r="A332" t="s">
        <v>2478</v>
      </c>
      <c r="B332" t="s">
        <v>34</v>
      </c>
      <c r="D332" t="s">
        <v>2479</v>
      </c>
      <c r="E332" t="s">
        <v>2480</v>
      </c>
      <c r="F332" t="b">
        <v>0</v>
      </c>
      <c r="G332" t="b">
        <v>0</v>
      </c>
      <c r="J332" t="b">
        <v>0</v>
      </c>
      <c r="K332" t="s">
        <v>2365</v>
      </c>
    </row>
    <row r="333" spans="1:11" x14ac:dyDescent="0.25">
      <c r="A333" t="s">
        <v>2481</v>
      </c>
      <c r="B333" t="s">
        <v>34</v>
      </c>
      <c r="D333" t="s">
        <v>2482</v>
      </c>
      <c r="E333" t="s">
        <v>2483</v>
      </c>
      <c r="F333" t="b">
        <v>0</v>
      </c>
      <c r="G333" t="b">
        <v>0</v>
      </c>
      <c r="J333" t="b">
        <v>0</v>
      </c>
      <c r="K333" t="s">
        <v>2365</v>
      </c>
    </row>
    <row r="334" spans="1:11" x14ac:dyDescent="0.25">
      <c r="A334" t="s">
        <v>2484</v>
      </c>
      <c r="B334" t="s">
        <v>34</v>
      </c>
      <c r="D334" t="s">
        <v>2485</v>
      </c>
      <c r="E334" t="s">
        <v>2486</v>
      </c>
      <c r="F334" t="b">
        <v>0</v>
      </c>
      <c r="G334" t="b">
        <v>0</v>
      </c>
      <c r="J334" t="b">
        <v>0</v>
      </c>
      <c r="K334" t="s">
        <v>1371</v>
      </c>
    </row>
    <row r="335" spans="1:11" x14ac:dyDescent="0.25">
      <c r="A335" t="s">
        <v>2487</v>
      </c>
      <c r="B335" t="s">
        <v>34</v>
      </c>
      <c r="D335" t="s">
        <v>2488</v>
      </c>
      <c r="E335" t="s">
        <v>2489</v>
      </c>
      <c r="F335" t="b">
        <v>0</v>
      </c>
      <c r="G335" t="b">
        <v>0</v>
      </c>
      <c r="J335" t="b">
        <v>0</v>
      </c>
      <c r="K335" t="s">
        <v>2365</v>
      </c>
    </row>
    <row r="336" spans="1:11" x14ac:dyDescent="0.25">
      <c r="A336" t="s">
        <v>2490</v>
      </c>
      <c r="B336" t="s">
        <v>34</v>
      </c>
      <c r="D336" t="s">
        <v>2491</v>
      </c>
      <c r="E336" t="s">
        <v>2492</v>
      </c>
      <c r="F336" t="b">
        <v>0</v>
      </c>
      <c r="G336" t="b">
        <v>0</v>
      </c>
      <c r="J336" t="b">
        <v>0</v>
      </c>
      <c r="K336" t="s">
        <v>2365</v>
      </c>
    </row>
    <row r="337" spans="1:12" x14ac:dyDescent="0.25">
      <c r="A337" t="s">
        <v>2493</v>
      </c>
      <c r="B337" t="s">
        <v>34</v>
      </c>
      <c r="D337" t="s">
        <v>2494</v>
      </c>
      <c r="E337" t="s">
        <v>2495</v>
      </c>
      <c r="F337" t="b">
        <v>0</v>
      </c>
      <c r="G337" t="b">
        <v>0</v>
      </c>
      <c r="J337" t="b">
        <v>0</v>
      </c>
      <c r="K337" t="s">
        <v>1358</v>
      </c>
    </row>
    <row r="338" spans="1:12" x14ac:dyDescent="0.25">
      <c r="A338" t="s">
        <v>2496</v>
      </c>
      <c r="B338" t="s">
        <v>34</v>
      </c>
      <c r="D338" t="s">
        <v>2497</v>
      </c>
      <c r="E338" t="s">
        <v>2498</v>
      </c>
      <c r="F338" t="b">
        <v>0</v>
      </c>
      <c r="G338" t="b">
        <v>0</v>
      </c>
      <c r="J338" t="b">
        <v>0</v>
      </c>
      <c r="K338" t="s">
        <v>2365</v>
      </c>
    </row>
    <row r="339" spans="1:12" x14ac:dyDescent="0.25">
      <c r="A339" t="s">
        <v>2499</v>
      </c>
      <c r="B339" t="s">
        <v>34</v>
      </c>
      <c r="D339" t="s">
        <v>2500</v>
      </c>
      <c r="E339" t="s">
        <v>2501</v>
      </c>
      <c r="F339" t="b">
        <v>0</v>
      </c>
      <c r="G339" t="b">
        <v>0</v>
      </c>
      <c r="J339" t="b">
        <v>0</v>
      </c>
      <c r="K339" t="s">
        <v>1363</v>
      </c>
    </row>
    <row r="340" spans="1:12" x14ac:dyDescent="0.25">
      <c r="A340" t="s">
        <v>2502</v>
      </c>
      <c r="B340" t="s">
        <v>135</v>
      </c>
      <c r="D340" t="s">
        <v>2503</v>
      </c>
      <c r="E340" t="s">
        <v>2504</v>
      </c>
      <c r="F340" t="b">
        <v>0</v>
      </c>
      <c r="G340" t="b">
        <v>0</v>
      </c>
      <c r="J340" t="b">
        <v>0</v>
      </c>
      <c r="K340" t="s">
        <v>1358</v>
      </c>
    </row>
    <row r="341" spans="1:12" x14ac:dyDescent="0.25">
      <c r="A341" t="s">
        <v>2505</v>
      </c>
      <c r="B341" t="s">
        <v>34</v>
      </c>
      <c r="D341" t="s">
        <v>2506</v>
      </c>
      <c r="E341" t="s">
        <v>2507</v>
      </c>
      <c r="F341" t="b">
        <v>0</v>
      </c>
      <c r="G341" t="b">
        <v>0</v>
      </c>
      <c r="J341" t="b">
        <v>0</v>
      </c>
      <c r="K341" t="s">
        <v>2365</v>
      </c>
    </row>
    <row r="342" spans="1:12" x14ac:dyDescent="0.25">
      <c r="A342" t="s">
        <v>2508</v>
      </c>
      <c r="B342" t="s">
        <v>34</v>
      </c>
      <c r="D342" t="s">
        <v>2509</v>
      </c>
      <c r="E342" t="s">
        <v>2510</v>
      </c>
      <c r="F342" t="b">
        <v>0</v>
      </c>
      <c r="G342" t="b">
        <v>0</v>
      </c>
      <c r="J342" t="b">
        <v>0</v>
      </c>
      <c r="K342" t="s">
        <v>2365</v>
      </c>
    </row>
    <row r="343" spans="1:12" x14ac:dyDescent="0.25">
      <c r="A343" t="s">
        <v>2511</v>
      </c>
      <c r="B343" t="s">
        <v>34</v>
      </c>
      <c r="D343" t="s">
        <v>2512</v>
      </c>
      <c r="E343" t="s">
        <v>2513</v>
      </c>
      <c r="F343" t="b">
        <v>1</v>
      </c>
      <c r="G343" t="b">
        <v>1</v>
      </c>
      <c r="H343">
        <v>1</v>
      </c>
      <c r="I343" s="7" t="s">
        <v>2031</v>
      </c>
      <c r="J343" t="b">
        <v>0</v>
      </c>
      <c r="K343" t="s">
        <v>1363</v>
      </c>
      <c r="L343" s="12">
        <v>43794</v>
      </c>
    </row>
    <row r="344" spans="1:12" x14ac:dyDescent="0.25">
      <c r="A344" t="s">
        <v>2514</v>
      </c>
      <c r="B344" t="s">
        <v>34</v>
      </c>
      <c r="D344" t="s">
        <v>2515</v>
      </c>
      <c r="E344" t="s">
        <v>2516</v>
      </c>
      <c r="F344" t="b">
        <v>1</v>
      </c>
      <c r="G344" t="b">
        <v>1</v>
      </c>
      <c r="H344">
        <v>1</v>
      </c>
      <c r="I344" t="s">
        <v>2517</v>
      </c>
      <c r="J344" t="b">
        <v>0</v>
      </c>
      <c r="K344" t="s">
        <v>1363</v>
      </c>
      <c r="L344" s="12">
        <v>43796</v>
      </c>
    </row>
    <row r="345" spans="1:12" x14ac:dyDescent="0.25">
      <c r="A345" t="s">
        <v>2518</v>
      </c>
      <c r="B345" t="s">
        <v>1052</v>
      </c>
      <c r="D345" t="s">
        <v>2519</v>
      </c>
      <c r="E345" t="s">
        <v>2520</v>
      </c>
      <c r="F345" t="b">
        <v>1</v>
      </c>
      <c r="G345" t="b">
        <v>1</v>
      </c>
      <c r="H345">
        <v>1</v>
      </c>
      <c r="I345" t="s">
        <v>2521</v>
      </c>
      <c r="J345" t="b">
        <v>0</v>
      </c>
      <c r="K345" t="s">
        <v>1363</v>
      </c>
      <c r="L345" s="12">
        <v>43796</v>
      </c>
    </row>
    <row r="346" spans="1:12" x14ac:dyDescent="0.25">
      <c r="A346" t="s">
        <v>2522</v>
      </c>
      <c r="B346" t="s">
        <v>1052</v>
      </c>
      <c r="D346" t="s">
        <v>2523</v>
      </c>
      <c r="E346" t="s">
        <v>2524</v>
      </c>
      <c r="F346" t="b">
        <v>1</v>
      </c>
      <c r="G346" t="b">
        <v>1</v>
      </c>
      <c r="H346">
        <v>1</v>
      </c>
      <c r="I346" t="s">
        <v>2525</v>
      </c>
      <c r="J346" t="b">
        <v>0</v>
      </c>
      <c r="K346" t="s">
        <v>1363</v>
      </c>
      <c r="L346" s="12">
        <v>43796</v>
      </c>
    </row>
    <row r="347" spans="1:12" x14ac:dyDescent="0.25">
      <c r="A347" t="s">
        <v>2526</v>
      </c>
      <c r="B347" t="s">
        <v>1052</v>
      </c>
      <c r="D347" t="s">
        <v>2527</v>
      </c>
      <c r="E347" t="s">
        <v>2528</v>
      </c>
      <c r="F347" t="b">
        <v>1</v>
      </c>
      <c r="G347" t="b">
        <v>1</v>
      </c>
      <c r="H347">
        <v>1</v>
      </c>
      <c r="I347" t="s">
        <v>2529</v>
      </c>
      <c r="J347" t="b">
        <v>0</v>
      </c>
      <c r="K347" t="s">
        <v>1363</v>
      </c>
      <c r="L347" s="12">
        <v>43796</v>
      </c>
    </row>
    <row r="348" spans="1:12" x14ac:dyDescent="0.25">
      <c r="A348" t="s">
        <v>2530</v>
      </c>
      <c r="B348" t="s">
        <v>34</v>
      </c>
      <c r="D348" t="s">
        <v>2531</v>
      </c>
      <c r="E348" t="s">
        <v>2532</v>
      </c>
      <c r="F348" t="b">
        <v>1</v>
      </c>
      <c r="G348" t="b">
        <v>1</v>
      </c>
      <c r="H348">
        <v>1</v>
      </c>
      <c r="I348" s="7" t="s">
        <v>2084</v>
      </c>
      <c r="J348" t="b">
        <v>0</v>
      </c>
      <c r="K348" t="s">
        <v>1358</v>
      </c>
      <c r="L348" s="12">
        <v>43796</v>
      </c>
    </row>
    <row r="349" spans="1:12" x14ac:dyDescent="0.25">
      <c r="A349" t="s">
        <v>2533</v>
      </c>
      <c r="B349" t="s">
        <v>34</v>
      </c>
      <c r="D349" t="s">
        <v>2534</v>
      </c>
      <c r="E349" t="s">
        <v>2535</v>
      </c>
      <c r="F349" t="b">
        <v>1</v>
      </c>
      <c r="G349" t="b">
        <v>1</v>
      </c>
      <c r="H349">
        <v>1</v>
      </c>
      <c r="I349" t="s">
        <v>2536</v>
      </c>
      <c r="J349" t="b">
        <v>0</v>
      </c>
      <c r="K349" t="s">
        <v>1358</v>
      </c>
      <c r="L349" s="12">
        <v>43796</v>
      </c>
    </row>
    <row r="350" spans="1:12" x14ac:dyDescent="0.25">
      <c r="A350" t="s">
        <v>2537</v>
      </c>
      <c r="B350" t="s">
        <v>34</v>
      </c>
      <c r="D350" t="s">
        <v>2538</v>
      </c>
      <c r="E350" t="s">
        <v>2539</v>
      </c>
      <c r="F350" t="b">
        <v>1</v>
      </c>
      <c r="G350" t="b">
        <v>1</v>
      </c>
      <c r="H350">
        <v>1</v>
      </c>
      <c r="I350" t="s">
        <v>2540</v>
      </c>
      <c r="J350" t="b">
        <v>0</v>
      </c>
      <c r="K350" t="s">
        <v>1363</v>
      </c>
      <c r="L350" s="12">
        <v>43796</v>
      </c>
    </row>
    <row r="351" spans="1:12" x14ac:dyDescent="0.25">
      <c r="A351" t="s">
        <v>2541</v>
      </c>
      <c r="B351" t="s">
        <v>34</v>
      </c>
      <c r="D351" t="s">
        <v>2542</v>
      </c>
      <c r="E351" t="s">
        <v>2543</v>
      </c>
      <c r="F351" t="b">
        <v>1</v>
      </c>
      <c r="G351" t="b">
        <v>1</v>
      </c>
      <c r="H351">
        <v>1</v>
      </c>
      <c r="I351" t="s">
        <v>2544</v>
      </c>
      <c r="J351" t="b">
        <v>0</v>
      </c>
      <c r="K351" t="s">
        <v>1363</v>
      </c>
      <c r="L351" s="12">
        <v>43796</v>
      </c>
    </row>
    <row r="352" spans="1:12" x14ac:dyDescent="0.25">
      <c r="A352" t="s">
        <v>2545</v>
      </c>
      <c r="B352" t="s">
        <v>34</v>
      </c>
      <c r="D352" t="s">
        <v>2546</v>
      </c>
      <c r="E352" t="s">
        <v>2547</v>
      </c>
      <c r="F352" t="b">
        <v>1</v>
      </c>
      <c r="G352" t="b">
        <v>1</v>
      </c>
      <c r="H352">
        <v>1</v>
      </c>
      <c r="I352" t="s">
        <v>2548</v>
      </c>
      <c r="J352" t="b">
        <v>0</v>
      </c>
      <c r="K352" t="s">
        <v>1371</v>
      </c>
      <c r="L352" s="12">
        <v>43796</v>
      </c>
    </row>
    <row r="353" spans="1:12" x14ac:dyDescent="0.25">
      <c r="A353" t="s">
        <v>2549</v>
      </c>
      <c r="B353" t="s">
        <v>34</v>
      </c>
      <c r="D353" t="s">
        <v>2550</v>
      </c>
      <c r="E353" t="s">
        <v>2551</v>
      </c>
      <c r="F353" t="b">
        <v>1</v>
      </c>
      <c r="G353" t="b">
        <v>1</v>
      </c>
      <c r="H353">
        <v>1</v>
      </c>
      <c r="I353" t="s">
        <v>2552</v>
      </c>
      <c r="J353" t="b">
        <v>0</v>
      </c>
      <c r="K353" t="s">
        <v>1363</v>
      </c>
      <c r="L353" s="12">
        <v>43796</v>
      </c>
    </row>
    <row r="354" spans="1:12" x14ac:dyDescent="0.25">
      <c r="A354" t="s">
        <v>2553</v>
      </c>
      <c r="B354" t="s">
        <v>34</v>
      </c>
      <c r="D354" t="s">
        <v>2554</v>
      </c>
      <c r="E354" t="s">
        <v>2555</v>
      </c>
      <c r="F354" t="b">
        <v>1</v>
      </c>
      <c r="G354" t="b">
        <v>1</v>
      </c>
      <c r="H354">
        <v>1</v>
      </c>
      <c r="I354" t="s">
        <v>2556</v>
      </c>
      <c r="J354" t="b">
        <v>0</v>
      </c>
      <c r="K354" t="s">
        <v>1358</v>
      </c>
      <c r="L354" s="12">
        <v>43796</v>
      </c>
    </row>
    <row r="355" spans="1:12" x14ac:dyDescent="0.25">
      <c r="A355" t="s">
        <v>2557</v>
      </c>
      <c r="B355" t="s">
        <v>1052</v>
      </c>
      <c r="D355" t="s">
        <v>2558</v>
      </c>
      <c r="E355" t="s">
        <v>2559</v>
      </c>
      <c r="F355" t="b">
        <v>1</v>
      </c>
      <c r="G355" t="b">
        <v>1</v>
      </c>
      <c r="H355">
        <v>1</v>
      </c>
      <c r="I355" t="s">
        <v>2560</v>
      </c>
      <c r="J355" t="b">
        <v>0</v>
      </c>
      <c r="K355" t="s">
        <v>1358</v>
      </c>
      <c r="L355" s="12">
        <v>43796</v>
      </c>
    </row>
    <row r="356" spans="1:12" x14ac:dyDescent="0.25">
      <c r="A356" t="s">
        <v>2561</v>
      </c>
      <c r="B356" t="s">
        <v>34</v>
      </c>
      <c r="D356" t="s">
        <v>2562</v>
      </c>
      <c r="E356" t="s">
        <v>2563</v>
      </c>
      <c r="F356" t="b">
        <v>0</v>
      </c>
      <c r="G356" t="b">
        <v>0</v>
      </c>
      <c r="J356" t="b">
        <v>0</v>
      </c>
      <c r="K356" t="s">
        <v>1358</v>
      </c>
    </row>
    <row r="357" spans="1:12" x14ac:dyDescent="0.25">
      <c r="A357" t="s">
        <v>2564</v>
      </c>
      <c r="B357" t="s">
        <v>1410</v>
      </c>
      <c r="D357" t="s">
        <v>2565</v>
      </c>
      <c r="E357" t="s">
        <v>2566</v>
      </c>
      <c r="F357" t="b">
        <v>1</v>
      </c>
      <c r="G357" t="b">
        <v>1</v>
      </c>
      <c r="H357">
        <v>1</v>
      </c>
      <c r="I357" t="s">
        <v>2567</v>
      </c>
      <c r="J357" t="b">
        <v>1</v>
      </c>
      <c r="K357" t="s">
        <v>1363</v>
      </c>
      <c r="L357" s="12">
        <v>43808</v>
      </c>
    </row>
    <row r="358" spans="1:12" x14ac:dyDescent="0.25">
      <c r="A358" t="s">
        <v>2568</v>
      </c>
      <c r="B358" t="s">
        <v>1052</v>
      </c>
      <c r="C358" t="s">
        <v>70</v>
      </c>
      <c r="D358" t="s">
        <v>2569</v>
      </c>
      <c r="E358" t="s">
        <v>2570</v>
      </c>
      <c r="F358" t="b">
        <v>1</v>
      </c>
      <c r="G358" t="b">
        <v>1</v>
      </c>
      <c r="H358">
        <v>1</v>
      </c>
      <c r="I358" t="s">
        <v>2571</v>
      </c>
      <c r="J358" t="b">
        <v>0</v>
      </c>
      <c r="K358" t="s">
        <v>1358</v>
      </c>
      <c r="L358" s="12">
        <v>43817</v>
      </c>
    </row>
    <row r="359" spans="1:12" x14ac:dyDescent="0.25">
      <c r="A359" t="s">
        <v>2572</v>
      </c>
      <c r="B359" t="s">
        <v>1052</v>
      </c>
      <c r="D359" t="s">
        <v>2573</v>
      </c>
      <c r="E359" t="s">
        <v>2574</v>
      </c>
      <c r="F359" t="b">
        <v>1</v>
      </c>
      <c r="G359" t="b">
        <v>1</v>
      </c>
      <c r="H359">
        <v>1</v>
      </c>
      <c r="I359" s="7" t="s">
        <v>2080</v>
      </c>
      <c r="J359" t="b">
        <v>0</v>
      </c>
      <c r="K359" t="s">
        <v>1358</v>
      </c>
      <c r="L359" s="12">
        <v>43817</v>
      </c>
    </row>
    <row r="360" spans="1:12" x14ac:dyDescent="0.25">
      <c r="A360" t="s">
        <v>2575</v>
      </c>
      <c r="B360" t="s">
        <v>34</v>
      </c>
      <c r="D360" t="s">
        <v>2576</v>
      </c>
      <c r="E360" t="s">
        <v>2577</v>
      </c>
      <c r="F360" t="b">
        <v>1</v>
      </c>
      <c r="G360" t="b">
        <v>1</v>
      </c>
      <c r="I360" t="s">
        <v>2578</v>
      </c>
      <c r="J360" t="b">
        <v>0</v>
      </c>
      <c r="K360" t="s">
        <v>1358</v>
      </c>
      <c r="L360" s="12">
        <v>43830</v>
      </c>
    </row>
    <row r="361" spans="1:12" x14ac:dyDescent="0.25">
      <c r="A361" t="s">
        <v>2579</v>
      </c>
      <c r="B361" t="s">
        <v>34</v>
      </c>
      <c r="D361" t="s">
        <v>2580</v>
      </c>
      <c r="E361" t="s">
        <v>2581</v>
      </c>
      <c r="F361" t="b">
        <v>1</v>
      </c>
      <c r="G361" t="b">
        <v>1</v>
      </c>
      <c r="I361" s="11" t="s">
        <v>2582</v>
      </c>
      <c r="J361" t="b">
        <v>0</v>
      </c>
      <c r="K361" t="s">
        <v>1358</v>
      </c>
      <c r="L361" s="12">
        <v>43830</v>
      </c>
    </row>
    <row r="362" spans="1:12" x14ac:dyDescent="0.25">
      <c r="A362" t="s">
        <v>2583</v>
      </c>
      <c r="B362" t="s">
        <v>34</v>
      </c>
      <c r="D362" t="s">
        <v>2584</v>
      </c>
      <c r="E362" t="s">
        <v>2585</v>
      </c>
      <c r="F362" t="b">
        <v>1</v>
      </c>
      <c r="G362" t="b">
        <v>1</v>
      </c>
      <c r="H362">
        <v>1</v>
      </c>
      <c r="I362" t="s">
        <v>2586</v>
      </c>
      <c r="J362" t="b">
        <v>0</v>
      </c>
      <c r="K362" t="s">
        <v>1358</v>
      </c>
      <c r="L362" s="12">
        <v>43830</v>
      </c>
    </row>
    <row r="363" spans="1:12" x14ac:dyDescent="0.25">
      <c r="A363" t="s">
        <v>2587</v>
      </c>
      <c r="B363" t="s">
        <v>34</v>
      </c>
      <c r="D363" t="s">
        <v>2588</v>
      </c>
      <c r="E363" t="s">
        <v>2589</v>
      </c>
      <c r="F363" t="b">
        <v>0</v>
      </c>
      <c r="G363" t="b">
        <v>0</v>
      </c>
      <c r="J363" t="b">
        <v>0</v>
      </c>
      <c r="K363" t="s">
        <v>1363</v>
      </c>
    </row>
    <row r="364" spans="1:12" x14ac:dyDescent="0.25">
      <c r="A364" t="s">
        <v>2590</v>
      </c>
      <c r="B364" t="s">
        <v>1059</v>
      </c>
      <c r="D364" t="s">
        <v>2591</v>
      </c>
      <c r="E364" t="s">
        <v>2592</v>
      </c>
      <c r="F364" t="b">
        <v>0</v>
      </c>
      <c r="G364" t="b">
        <v>0</v>
      </c>
      <c r="J364" t="b">
        <v>0</v>
      </c>
      <c r="K364" t="s">
        <v>1363</v>
      </c>
    </row>
    <row r="365" spans="1:12" x14ac:dyDescent="0.25">
      <c r="A365" t="s">
        <v>2593</v>
      </c>
      <c r="B365" t="s">
        <v>1410</v>
      </c>
      <c r="D365" t="s">
        <v>2594</v>
      </c>
      <c r="E365" t="s">
        <v>2595</v>
      </c>
      <c r="F365" t="b">
        <v>0</v>
      </c>
      <c r="G365" t="b">
        <v>0</v>
      </c>
      <c r="J365" t="b">
        <v>0</v>
      </c>
      <c r="K365" t="s">
        <v>2365</v>
      </c>
    </row>
    <row r="366" spans="1:12" x14ac:dyDescent="0.25">
      <c r="A366" t="s">
        <v>2596</v>
      </c>
      <c r="B366" t="s">
        <v>34</v>
      </c>
      <c r="D366" t="s">
        <v>2597</v>
      </c>
      <c r="E366" t="s">
        <v>2598</v>
      </c>
      <c r="F366" t="b">
        <v>0</v>
      </c>
      <c r="G366" t="b">
        <v>0</v>
      </c>
      <c r="J366" t="b">
        <v>0</v>
      </c>
      <c r="K366" t="s">
        <v>2365</v>
      </c>
    </row>
    <row r="367" spans="1:12" x14ac:dyDescent="0.25">
      <c r="A367" t="s">
        <v>2599</v>
      </c>
      <c r="B367" t="s">
        <v>34</v>
      </c>
      <c r="D367" t="s">
        <v>2600</v>
      </c>
      <c r="E367" t="s">
        <v>2601</v>
      </c>
      <c r="F367" t="b">
        <v>1</v>
      </c>
      <c r="G367" t="b">
        <v>1</v>
      </c>
      <c r="H367">
        <v>1</v>
      </c>
      <c r="I367" t="s">
        <v>2602</v>
      </c>
      <c r="J367" t="b">
        <v>0</v>
      </c>
      <c r="K367" t="s">
        <v>1363</v>
      </c>
      <c r="L367" s="12">
        <v>43859</v>
      </c>
    </row>
    <row r="368" spans="1:12" x14ac:dyDescent="0.25">
      <c r="A368" t="s">
        <v>2603</v>
      </c>
      <c r="B368" t="s">
        <v>34</v>
      </c>
      <c r="D368" t="s">
        <v>2604</v>
      </c>
      <c r="E368" t="s">
        <v>2605</v>
      </c>
      <c r="F368" t="b">
        <v>0</v>
      </c>
      <c r="G368" t="b">
        <v>0</v>
      </c>
      <c r="J368" t="b">
        <v>0</v>
      </c>
      <c r="K368" t="s">
        <v>1363</v>
      </c>
    </row>
    <row r="369" spans="1:12" x14ac:dyDescent="0.25">
      <c r="A369" t="s">
        <v>2606</v>
      </c>
      <c r="B369" t="s">
        <v>1052</v>
      </c>
      <c r="D369" t="s">
        <v>2607</v>
      </c>
      <c r="E369" t="s">
        <v>2608</v>
      </c>
      <c r="F369" t="b">
        <v>0</v>
      </c>
      <c r="G369" t="b">
        <v>0</v>
      </c>
      <c r="J369" t="b">
        <v>0</v>
      </c>
      <c r="K369" t="s">
        <v>1358</v>
      </c>
    </row>
    <row r="370" spans="1:12" x14ac:dyDescent="0.25">
      <c r="A370" t="s">
        <v>2609</v>
      </c>
      <c r="B370" t="s">
        <v>1410</v>
      </c>
      <c r="D370" t="s">
        <v>2610</v>
      </c>
      <c r="E370" t="s">
        <v>2611</v>
      </c>
      <c r="F370" t="b">
        <v>0</v>
      </c>
      <c r="G370" t="b">
        <v>0</v>
      </c>
      <c r="J370" t="b">
        <v>0</v>
      </c>
      <c r="K370" t="s">
        <v>1363</v>
      </c>
    </row>
    <row r="371" spans="1:12" x14ac:dyDescent="0.25">
      <c r="A371" t="s">
        <v>2612</v>
      </c>
      <c r="B371" t="s">
        <v>1052</v>
      </c>
      <c r="D371" t="s">
        <v>2613</v>
      </c>
      <c r="E371" t="s">
        <v>2614</v>
      </c>
      <c r="F371" t="b">
        <v>0</v>
      </c>
      <c r="G371" t="b">
        <v>0</v>
      </c>
      <c r="J371" t="b">
        <v>0</v>
      </c>
      <c r="K371" t="s">
        <v>1363</v>
      </c>
    </row>
    <row r="372" spans="1:12" x14ac:dyDescent="0.25">
      <c r="A372" t="s">
        <v>2615</v>
      </c>
      <c r="B372" t="s">
        <v>34</v>
      </c>
      <c r="D372" t="s">
        <v>2616</v>
      </c>
      <c r="E372" t="s">
        <v>2617</v>
      </c>
      <c r="F372" t="b">
        <v>0</v>
      </c>
      <c r="G372" t="b">
        <v>0</v>
      </c>
      <c r="J372" t="b">
        <v>0</v>
      </c>
      <c r="K372" t="s">
        <v>1371</v>
      </c>
    </row>
    <row r="373" spans="1:12" x14ac:dyDescent="0.25">
      <c r="A373" t="s">
        <v>2618</v>
      </c>
      <c r="B373" t="s">
        <v>34</v>
      </c>
      <c r="D373" t="s">
        <v>2619</v>
      </c>
      <c r="E373" t="s">
        <v>2620</v>
      </c>
      <c r="F373" t="b">
        <v>0</v>
      </c>
      <c r="G373" t="b">
        <v>0</v>
      </c>
      <c r="J373" t="b">
        <v>0</v>
      </c>
      <c r="K373" t="s">
        <v>1358</v>
      </c>
    </row>
    <row r="374" spans="1:12" x14ac:dyDescent="0.25">
      <c r="A374" t="s">
        <v>2621</v>
      </c>
      <c r="B374" t="s">
        <v>1376</v>
      </c>
      <c r="D374" t="s">
        <v>2622</v>
      </c>
      <c r="E374" t="s">
        <v>2623</v>
      </c>
      <c r="F374" t="b">
        <v>0</v>
      </c>
      <c r="G374" t="b">
        <v>0</v>
      </c>
      <c r="J374" t="b">
        <v>0</v>
      </c>
      <c r="K374" t="s">
        <v>1358</v>
      </c>
    </row>
    <row r="375" spans="1:12" x14ac:dyDescent="0.25">
      <c r="A375" t="s">
        <v>2624</v>
      </c>
      <c r="B375" t="s">
        <v>1052</v>
      </c>
      <c r="D375" t="s">
        <v>2625</v>
      </c>
      <c r="E375" t="s">
        <v>2626</v>
      </c>
      <c r="F375" t="b">
        <v>0</v>
      </c>
      <c r="G375" t="b">
        <v>0</v>
      </c>
      <c r="J375" t="b">
        <v>0</v>
      </c>
      <c r="K375" t="s">
        <v>1363</v>
      </c>
    </row>
    <row r="376" spans="1:12" x14ac:dyDescent="0.25">
      <c r="A376" t="s">
        <v>2627</v>
      </c>
      <c r="B376" t="s">
        <v>1052</v>
      </c>
      <c r="D376" t="s">
        <v>2628</v>
      </c>
      <c r="E376" t="s">
        <v>2629</v>
      </c>
      <c r="F376" t="b">
        <v>1</v>
      </c>
      <c r="G376" t="b">
        <v>1</v>
      </c>
      <c r="H376">
        <v>1</v>
      </c>
      <c r="I376" t="s">
        <v>2630</v>
      </c>
      <c r="J376" t="b">
        <v>0</v>
      </c>
      <c r="K376" t="s">
        <v>1363</v>
      </c>
      <c r="L376" s="12">
        <v>43889</v>
      </c>
    </row>
    <row r="377" spans="1:12" x14ac:dyDescent="0.25">
      <c r="A377" t="s">
        <v>2631</v>
      </c>
      <c r="B377" s="4" t="s">
        <v>1052</v>
      </c>
      <c r="D377" t="s">
        <v>2632</v>
      </c>
      <c r="E377" t="s">
        <v>2633</v>
      </c>
      <c r="F377" t="b">
        <v>1</v>
      </c>
      <c r="G377" t="b">
        <v>1</v>
      </c>
      <c r="H377">
        <v>1</v>
      </c>
      <c r="I377" t="s">
        <v>2634</v>
      </c>
      <c r="J377" t="b">
        <v>0</v>
      </c>
      <c r="K377" t="s">
        <v>1363</v>
      </c>
      <c r="L377" s="12">
        <v>43889</v>
      </c>
    </row>
    <row r="378" spans="1:12" x14ac:dyDescent="0.25">
      <c r="A378" t="s">
        <v>2635</v>
      </c>
      <c r="B378" s="4" t="s">
        <v>1052</v>
      </c>
      <c r="D378" t="s">
        <v>2636</v>
      </c>
      <c r="E378" t="s">
        <v>2637</v>
      </c>
      <c r="F378" t="b">
        <v>1</v>
      </c>
      <c r="G378" t="b">
        <v>1</v>
      </c>
      <c r="H378">
        <v>1</v>
      </c>
      <c r="I378" t="s">
        <v>2638</v>
      </c>
      <c r="J378" t="b">
        <v>0</v>
      </c>
      <c r="K378" t="s">
        <v>1363</v>
      </c>
      <c r="L378" s="12">
        <v>43889</v>
      </c>
    </row>
    <row r="379" spans="1:12" x14ac:dyDescent="0.25">
      <c r="A379" t="s">
        <v>2639</v>
      </c>
      <c r="B379" t="s">
        <v>34</v>
      </c>
      <c r="D379" t="s">
        <v>2640</v>
      </c>
      <c r="E379" t="s">
        <v>2641</v>
      </c>
      <c r="F379" t="b">
        <v>1</v>
      </c>
      <c r="G379" t="b">
        <v>1</v>
      </c>
      <c r="H379">
        <v>1</v>
      </c>
      <c r="I379" t="s">
        <v>2642</v>
      </c>
      <c r="J379" t="b">
        <v>0</v>
      </c>
      <c r="K379" t="s">
        <v>1358</v>
      </c>
      <c r="L379" s="12">
        <v>43889</v>
      </c>
    </row>
    <row r="380" spans="1:12" x14ac:dyDescent="0.25">
      <c r="A380" t="s">
        <v>2643</v>
      </c>
      <c r="B380" s="4" t="s">
        <v>1052</v>
      </c>
      <c r="D380" t="s">
        <v>2644</v>
      </c>
      <c r="E380" t="s">
        <v>2645</v>
      </c>
      <c r="F380" t="b">
        <v>1</v>
      </c>
      <c r="G380" t="b">
        <v>1</v>
      </c>
      <c r="H380">
        <v>1</v>
      </c>
      <c r="I380" s="7" t="s">
        <v>2630</v>
      </c>
      <c r="J380" t="b">
        <v>0</v>
      </c>
      <c r="K380" t="s">
        <v>1363</v>
      </c>
      <c r="L380" s="12">
        <v>43889</v>
      </c>
    </row>
    <row r="381" spans="1:12" x14ac:dyDescent="0.25">
      <c r="A381" t="s">
        <v>2646</v>
      </c>
      <c r="B381" s="4" t="s">
        <v>1052</v>
      </c>
      <c r="D381" t="s">
        <v>2647</v>
      </c>
      <c r="E381" t="s">
        <v>2648</v>
      </c>
      <c r="F381" t="b">
        <v>1</v>
      </c>
      <c r="G381" t="b">
        <v>1</v>
      </c>
      <c r="H381">
        <v>1</v>
      </c>
      <c r="I381" s="7" t="s">
        <v>2638</v>
      </c>
      <c r="J381" t="b">
        <v>0</v>
      </c>
      <c r="K381" t="s">
        <v>1363</v>
      </c>
      <c r="L381" s="12">
        <v>43889</v>
      </c>
    </row>
    <row r="382" spans="1:12" x14ac:dyDescent="0.25">
      <c r="A382" t="s">
        <v>2649</v>
      </c>
      <c r="B382" s="4" t="s">
        <v>1052</v>
      </c>
      <c r="D382" t="s">
        <v>2650</v>
      </c>
      <c r="E382" t="s">
        <v>2651</v>
      </c>
      <c r="F382" t="b">
        <v>1</v>
      </c>
      <c r="G382" t="b">
        <v>1</v>
      </c>
      <c r="H382">
        <v>1</v>
      </c>
      <c r="I382" s="7" t="s">
        <v>2296</v>
      </c>
      <c r="J382" t="b">
        <v>0</v>
      </c>
      <c r="K382" t="s">
        <v>1358</v>
      </c>
      <c r="L382" s="12">
        <v>43889</v>
      </c>
    </row>
    <row r="383" spans="1:12" x14ac:dyDescent="0.25">
      <c r="A383" t="s">
        <v>2652</v>
      </c>
      <c r="B383" s="4" t="s">
        <v>1052</v>
      </c>
      <c r="D383" t="s">
        <v>2653</v>
      </c>
      <c r="E383" t="s">
        <v>2654</v>
      </c>
      <c r="F383" t="b">
        <v>1</v>
      </c>
      <c r="G383" t="b">
        <v>1</v>
      </c>
      <c r="H383">
        <v>1</v>
      </c>
      <c r="I383" s="7" t="s">
        <v>2634</v>
      </c>
      <c r="J383" t="b">
        <v>0</v>
      </c>
      <c r="K383" t="s">
        <v>1363</v>
      </c>
      <c r="L383" s="12">
        <v>43889</v>
      </c>
    </row>
    <row r="384" spans="1:12" x14ac:dyDescent="0.25">
      <c r="A384" t="s">
        <v>2655</v>
      </c>
      <c r="B384" t="s">
        <v>34</v>
      </c>
      <c r="D384" t="s">
        <v>2656</v>
      </c>
      <c r="E384" t="s">
        <v>2657</v>
      </c>
      <c r="F384" t="b">
        <v>1</v>
      </c>
      <c r="G384" t="b">
        <v>1</v>
      </c>
      <c r="H384">
        <v>1</v>
      </c>
      <c r="I384" s="11" t="s">
        <v>2658</v>
      </c>
      <c r="J384" t="b">
        <v>0</v>
      </c>
      <c r="K384" t="s">
        <v>1363</v>
      </c>
      <c r="L384" s="12">
        <v>43889</v>
      </c>
    </row>
    <row r="385" spans="1:12" x14ac:dyDescent="0.25">
      <c r="A385" t="s">
        <v>2659</v>
      </c>
      <c r="B385" t="s">
        <v>34</v>
      </c>
      <c r="D385" t="s">
        <v>2660</v>
      </c>
      <c r="E385" t="s">
        <v>2661</v>
      </c>
      <c r="F385" t="b">
        <v>1</v>
      </c>
      <c r="G385" t="b">
        <v>1</v>
      </c>
      <c r="H385">
        <v>1</v>
      </c>
      <c r="I385" s="7" t="s">
        <v>2658</v>
      </c>
      <c r="J385" t="b">
        <v>0</v>
      </c>
      <c r="K385" t="s">
        <v>1363</v>
      </c>
      <c r="L385" s="12">
        <v>43889</v>
      </c>
    </row>
    <row r="386" spans="1:12" x14ac:dyDescent="0.25">
      <c r="A386" t="s">
        <v>2662</v>
      </c>
      <c r="B386" s="4" t="s">
        <v>1073</v>
      </c>
      <c r="D386" t="s">
        <v>2663</v>
      </c>
      <c r="E386" t="s">
        <v>2664</v>
      </c>
      <c r="F386" t="b">
        <v>0</v>
      </c>
      <c r="G386" t="b">
        <v>0</v>
      </c>
      <c r="J386" t="b">
        <v>0</v>
      </c>
      <c r="K386" t="s">
        <v>1363</v>
      </c>
    </row>
    <row r="387" spans="1:12" x14ac:dyDescent="0.25">
      <c r="A387" t="s">
        <v>2665</v>
      </c>
      <c r="B387" t="s">
        <v>34</v>
      </c>
      <c r="D387" t="s">
        <v>2666</v>
      </c>
      <c r="E387" t="s">
        <v>2667</v>
      </c>
      <c r="F387" t="b">
        <v>0</v>
      </c>
      <c r="G387" t="b">
        <v>0</v>
      </c>
      <c r="J387" t="b">
        <v>0</v>
      </c>
      <c r="K387" t="s">
        <v>1358</v>
      </c>
    </row>
    <row r="388" spans="1:12" x14ac:dyDescent="0.25">
      <c r="A388" t="s">
        <v>2668</v>
      </c>
      <c r="B388" t="s">
        <v>34</v>
      </c>
      <c r="D388" t="s">
        <v>2669</v>
      </c>
      <c r="E388" t="s">
        <v>2670</v>
      </c>
      <c r="F388" t="b">
        <v>0</v>
      </c>
      <c r="G388" t="b">
        <v>0</v>
      </c>
      <c r="J388" t="b">
        <v>0</v>
      </c>
      <c r="K388" t="s">
        <v>2365</v>
      </c>
    </row>
    <row r="389" spans="1:12" x14ac:dyDescent="0.25">
      <c r="A389" t="s">
        <v>2671</v>
      </c>
      <c r="B389" t="s">
        <v>1410</v>
      </c>
      <c r="D389" t="s">
        <v>2672</v>
      </c>
      <c r="E389" t="s">
        <v>2673</v>
      </c>
      <c r="F389" t="b">
        <v>0</v>
      </c>
      <c r="G389" t="b">
        <v>0</v>
      </c>
      <c r="J389" t="b">
        <v>0</v>
      </c>
      <c r="K389" t="s">
        <v>1371</v>
      </c>
    </row>
    <row r="390" spans="1:12" x14ac:dyDescent="0.25">
      <c r="A390" t="s">
        <v>2674</v>
      </c>
      <c r="B390" t="s">
        <v>1059</v>
      </c>
      <c r="D390" t="s">
        <v>2675</v>
      </c>
      <c r="E390" t="s">
        <v>2676</v>
      </c>
      <c r="F390" t="b">
        <v>1</v>
      </c>
      <c r="G390" t="b">
        <v>1</v>
      </c>
      <c r="H390">
        <v>1</v>
      </c>
      <c r="I390" t="s">
        <v>2677</v>
      </c>
      <c r="J390" t="b">
        <v>1</v>
      </c>
      <c r="K390" t="s">
        <v>1363</v>
      </c>
      <c r="L390" s="12">
        <v>43921</v>
      </c>
    </row>
    <row r="391" spans="1:12" x14ac:dyDescent="0.25">
      <c r="A391" t="s">
        <v>2678</v>
      </c>
      <c r="B391" t="s">
        <v>1052</v>
      </c>
      <c r="D391" t="s">
        <v>2679</v>
      </c>
      <c r="E391" t="s">
        <v>2680</v>
      </c>
      <c r="F391" t="b">
        <v>1</v>
      </c>
      <c r="G391" t="b">
        <v>1</v>
      </c>
      <c r="H391">
        <v>1</v>
      </c>
      <c r="I391" t="s">
        <v>2681</v>
      </c>
      <c r="J391" t="b">
        <v>0</v>
      </c>
      <c r="K391" t="s">
        <v>1363</v>
      </c>
      <c r="L391" s="12">
        <v>43921</v>
      </c>
    </row>
    <row r="392" spans="1:12" x14ac:dyDescent="0.25">
      <c r="A392" t="s">
        <v>2682</v>
      </c>
      <c r="B392" t="s">
        <v>34</v>
      </c>
      <c r="D392" t="s">
        <v>2683</v>
      </c>
      <c r="E392" t="s">
        <v>2684</v>
      </c>
      <c r="F392" t="b">
        <v>0</v>
      </c>
      <c r="G392" t="b">
        <v>0</v>
      </c>
      <c r="J392" t="b">
        <v>0</v>
      </c>
      <c r="K392" t="s">
        <v>1358</v>
      </c>
    </row>
    <row r="393" spans="1:12" x14ac:dyDescent="0.25">
      <c r="A393" t="s">
        <v>2685</v>
      </c>
      <c r="B393" t="s">
        <v>34</v>
      </c>
      <c r="D393" t="s">
        <v>2686</v>
      </c>
      <c r="E393" t="s">
        <v>2687</v>
      </c>
      <c r="F393" t="b">
        <v>0</v>
      </c>
      <c r="G393" t="b">
        <v>0</v>
      </c>
      <c r="J393" t="b">
        <v>0</v>
      </c>
      <c r="K393" t="s">
        <v>1363</v>
      </c>
    </row>
    <row r="394" spans="1:12" x14ac:dyDescent="0.25">
      <c r="A394" t="s">
        <v>2688</v>
      </c>
      <c r="B394" t="s">
        <v>34</v>
      </c>
      <c r="D394" t="s">
        <v>2689</v>
      </c>
      <c r="E394" t="s">
        <v>2690</v>
      </c>
      <c r="F394" t="b">
        <v>0</v>
      </c>
      <c r="G394" t="b">
        <v>0</v>
      </c>
      <c r="J394" t="b">
        <v>0</v>
      </c>
      <c r="K394" t="s">
        <v>2365</v>
      </c>
    </row>
    <row r="395" spans="1:12" x14ac:dyDescent="0.25">
      <c r="A395" t="s">
        <v>2691</v>
      </c>
      <c r="B395" t="s">
        <v>1052</v>
      </c>
      <c r="D395" t="s">
        <v>2692</v>
      </c>
      <c r="E395" t="s">
        <v>2693</v>
      </c>
      <c r="F395" t="b">
        <v>0</v>
      </c>
      <c r="G395" t="b">
        <v>0</v>
      </c>
      <c r="J395" t="b">
        <v>0</v>
      </c>
      <c r="K395" t="s">
        <v>2365</v>
      </c>
    </row>
    <row r="396" spans="1:12" x14ac:dyDescent="0.25">
      <c r="A396" t="s">
        <v>2694</v>
      </c>
      <c r="B396" t="s">
        <v>1059</v>
      </c>
      <c r="D396" t="s">
        <v>2695</v>
      </c>
      <c r="E396" t="s">
        <v>2696</v>
      </c>
      <c r="F396" t="b">
        <v>1</v>
      </c>
      <c r="G396" t="b">
        <v>1</v>
      </c>
      <c r="H396">
        <v>1</v>
      </c>
      <c r="I396" t="s">
        <v>2697</v>
      </c>
      <c r="J396" t="b">
        <v>1</v>
      </c>
      <c r="K396" t="s">
        <v>1363</v>
      </c>
      <c r="L396" s="12">
        <v>43951</v>
      </c>
    </row>
    <row r="397" spans="1:12" x14ac:dyDescent="0.25">
      <c r="A397" t="s">
        <v>2698</v>
      </c>
      <c r="B397" t="s">
        <v>34</v>
      </c>
      <c r="D397" t="s">
        <v>2699</v>
      </c>
      <c r="E397" t="s">
        <v>2700</v>
      </c>
      <c r="F397" t="b">
        <v>1</v>
      </c>
      <c r="G397" t="b">
        <v>1</v>
      </c>
      <c r="H397">
        <v>1</v>
      </c>
      <c r="I397" t="s">
        <v>2701</v>
      </c>
      <c r="J397" t="b">
        <v>0</v>
      </c>
      <c r="K397" t="s">
        <v>1363</v>
      </c>
      <c r="L397" s="12">
        <v>43951</v>
      </c>
    </row>
    <row r="398" spans="1:12" x14ac:dyDescent="0.25">
      <c r="A398" t="s">
        <v>2702</v>
      </c>
      <c r="B398" t="s">
        <v>1052</v>
      </c>
      <c r="D398" t="s">
        <v>2703</v>
      </c>
      <c r="E398" t="s">
        <v>2704</v>
      </c>
      <c r="F398" t="b">
        <v>1</v>
      </c>
      <c r="G398" t="b">
        <v>1</v>
      </c>
      <c r="H398">
        <v>1</v>
      </c>
      <c r="I398" t="s">
        <v>2705</v>
      </c>
      <c r="J398" t="b">
        <v>0</v>
      </c>
      <c r="K398" t="s">
        <v>1363</v>
      </c>
      <c r="L398" s="12">
        <v>43951</v>
      </c>
    </row>
    <row r="399" spans="1:12" x14ac:dyDescent="0.25">
      <c r="A399" t="s">
        <v>2706</v>
      </c>
      <c r="B399" t="s">
        <v>34</v>
      </c>
      <c r="D399" t="s">
        <v>2707</v>
      </c>
      <c r="E399" t="s">
        <v>2708</v>
      </c>
      <c r="F399" t="b">
        <v>1</v>
      </c>
      <c r="G399" t="b">
        <v>1</v>
      </c>
      <c r="H399">
        <v>1</v>
      </c>
      <c r="I399" s="17" t="s">
        <v>2709</v>
      </c>
      <c r="J399" t="b">
        <v>0</v>
      </c>
      <c r="K399" t="s">
        <v>1363</v>
      </c>
      <c r="L399" s="12">
        <v>44011</v>
      </c>
    </row>
    <row r="400" spans="1:12" x14ac:dyDescent="0.25">
      <c r="A400" t="s">
        <v>2710</v>
      </c>
      <c r="B400" t="s">
        <v>34</v>
      </c>
      <c r="D400" t="s">
        <v>2711</v>
      </c>
      <c r="E400" t="s">
        <v>2712</v>
      </c>
      <c r="F400" t="b">
        <v>1</v>
      </c>
      <c r="G400" t="b">
        <v>1</v>
      </c>
      <c r="H400">
        <v>1</v>
      </c>
      <c r="I400" s="17" t="s">
        <v>2713</v>
      </c>
      <c r="J400" t="b">
        <v>0</v>
      </c>
      <c r="K400" t="s">
        <v>1363</v>
      </c>
      <c r="L400" s="12">
        <v>44011</v>
      </c>
    </row>
    <row r="401" spans="1:12" x14ac:dyDescent="0.25">
      <c r="A401" t="s">
        <v>2714</v>
      </c>
      <c r="B401" t="s">
        <v>34</v>
      </c>
      <c r="D401" t="s">
        <v>2715</v>
      </c>
      <c r="E401" t="s">
        <v>2716</v>
      </c>
      <c r="F401" t="b">
        <v>1</v>
      </c>
      <c r="G401" t="b">
        <v>1</v>
      </c>
      <c r="H401">
        <v>1</v>
      </c>
      <c r="I401" s="17" t="s">
        <v>2717</v>
      </c>
      <c r="J401" t="b">
        <v>0</v>
      </c>
      <c r="K401" t="s">
        <v>1363</v>
      </c>
      <c r="L401" s="12">
        <v>44011</v>
      </c>
    </row>
    <row r="402" spans="1:12" x14ac:dyDescent="0.25">
      <c r="A402" t="s">
        <v>2718</v>
      </c>
      <c r="B402" t="s">
        <v>34</v>
      </c>
      <c r="D402" t="s">
        <v>2719</v>
      </c>
      <c r="E402" t="s">
        <v>2720</v>
      </c>
      <c r="F402" t="b">
        <v>1</v>
      </c>
      <c r="G402" t="b">
        <v>1</v>
      </c>
      <c r="H402">
        <v>1</v>
      </c>
      <c r="I402" s="17" t="s">
        <v>2721</v>
      </c>
      <c r="J402" t="b">
        <v>0</v>
      </c>
      <c r="K402" t="s">
        <v>1358</v>
      </c>
      <c r="L402" s="12">
        <v>44015</v>
      </c>
    </row>
    <row r="403" spans="1:12" x14ac:dyDescent="0.25">
      <c r="A403" t="s">
        <v>2722</v>
      </c>
      <c r="B403" t="s">
        <v>1052</v>
      </c>
      <c r="D403" t="s">
        <v>2723</v>
      </c>
      <c r="E403" t="s">
        <v>2724</v>
      </c>
      <c r="F403" t="b">
        <v>1</v>
      </c>
      <c r="G403" t="b">
        <v>1</v>
      </c>
      <c r="H403">
        <v>1</v>
      </c>
      <c r="I403" s="7" t="s">
        <v>1362</v>
      </c>
      <c r="J403" t="b">
        <v>1</v>
      </c>
      <c r="K403" t="s">
        <v>1363</v>
      </c>
      <c r="L403" s="12">
        <v>44015</v>
      </c>
    </row>
    <row r="404" spans="1:12" x14ac:dyDescent="0.25">
      <c r="A404" t="s">
        <v>2725</v>
      </c>
      <c r="B404" t="s">
        <v>1052</v>
      </c>
      <c r="D404" t="s">
        <v>2726</v>
      </c>
      <c r="E404" t="s">
        <v>2727</v>
      </c>
      <c r="F404" t="b">
        <v>0</v>
      </c>
      <c r="G404" t="b">
        <v>0</v>
      </c>
      <c r="J404" t="b">
        <v>0</v>
      </c>
      <c r="K404" t="s">
        <v>1363</v>
      </c>
    </row>
    <row r="405" spans="1:12" x14ac:dyDescent="0.25">
      <c r="A405" t="s">
        <v>2728</v>
      </c>
      <c r="B405" t="s">
        <v>34</v>
      </c>
      <c r="D405" t="s">
        <v>2729</v>
      </c>
      <c r="E405" t="s">
        <v>2730</v>
      </c>
      <c r="F405" t="b">
        <v>1</v>
      </c>
      <c r="G405" t="b">
        <v>1</v>
      </c>
      <c r="H405">
        <v>1</v>
      </c>
      <c r="I405" t="s">
        <v>2731</v>
      </c>
      <c r="J405" t="b">
        <v>0</v>
      </c>
      <c r="K405" t="s">
        <v>1363</v>
      </c>
      <c r="L405" s="12">
        <v>44045</v>
      </c>
    </row>
    <row r="406" spans="1:12" x14ac:dyDescent="0.25">
      <c r="A406" t="s">
        <v>2732</v>
      </c>
      <c r="B406" t="s">
        <v>34</v>
      </c>
      <c r="D406" t="s">
        <v>2733</v>
      </c>
      <c r="E406" t="s">
        <v>2734</v>
      </c>
      <c r="F406" t="b">
        <v>1</v>
      </c>
      <c r="G406" t="b">
        <v>1</v>
      </c>
      <c r="H406">
        <v>1</v>
      </c>
      <c r="I406" s="7" t="s">
        <v>2709</v>
      </c>
      <c r="J406" t="b">
        <v>0</v>
      </c>
      <c r="K406" t="s">
        <v>1363</v>
      </c>
      <c r="L406" s="12">
        <v>44045</v>
      </c>
    </row>
    <row r="407" spans="1:12" x14ac:dyDescent="0.25">
      <c r="A407" t="s">
        <v>2735</v>
      </c>
      <c r="B407" t="s">
        <v>34</v>
      </c>
      <c r="D407" t="s">
        <v>2736</v>
      </c>
      <c r="E407" t="s">
        <v>2737</v>
      </c>
      <c r="F407" t="b">
        <v>1</v>
      </c>
      <c r="G407" t="b">
        <v>1</v>
      </c>
      <c r="H407">
        <v>1</v>
      </c>
      <c r="I407" s="7" t="s">
        <v>2540</v>
      </c>
      <c r="J407" t="b">
        <v>0</v>
      </c>
      <c r="K407" t="s">
        <v>1363</v>
      </c>
      <c r="L407" s="12">
        <v>44045</v>
      </c>
    </row>
    <row r="408" spans="1:12" x14ac:dyDescent="0.25">
      <c r="A408" t="s">
        <v>2738</v>
      </c>
      <c r="B408" t="s">
        <v>34</v>
      </c>
      <c r="D408" t="s">
        <v>2739</v>
      </c>
      <c r="E408" t="s">
        <v>2740</v>
      </c>
      <c r="F408" t="b">
        <v>1</v>
      </c>
      <c r="G408" t="b">
        <v>1</v>
      </c>
      <c r="H408">
        <v>1</v>
      </c>
      <c r="I408" t="s">
        <v>2741</v>
      </c>
      <c r="J408" t="b">
        <v>0</v>
      </c>
      <c r="K408" t="s">
        <v>1358</v>
      </c>
      <c r="L408" s="12">
        <v>44045</v>
      </c>
    </row>
    <row r="409" spans="1:12" x14ac:dyDescent="0.25">
      <c r="A409" t="s">
        <v>2742</v>
      </c>
      <c r="B409" t="s">
        <v>34</v>
      </c>
      <c r="D409" t="s">
        <v>2743</v>
      </c>
      <c r="E409" t="s">
        <v>2744</v>
      </c>
      <c r="F409" t="b">
        <v>1</v>
      </c>
      <c r="G409" t="b">
        <v>1</v>
      </c>
      <c r="H409">
        <v>1</v>
      </c>
      <c r="I409" t="s">
        <v>2745</v>
      </c>
      <c r="J409" t="b">
        <v>0</v>
      </c>
      <c r="K409" t="s">
        <v>1363</v>
      </c>
      <c r="L409" s="12">
        <v>44045</v>
      </c>
    </row>
    <row r="410" spans="1:12" x14ac:dyDescent="0.25">
      <c r="A410" t="s">
        <v>2746</v>
      </c>
      <c r="B410" t="s">
        <v>34</v>
      </c>
      <c r="C410" t="s">
        <v>2211</v>
      </c>
      <c r="D410" t="s">
        <v>2747</v>
      </c>
      <c r="E410" t="s">
        <v>2748</v>
      </c>
      <c r="F410" t="b">
        <v>0</v>
      </c>
      <c r="G410" t="b">
        <v>0</v>
      </c>
      <c r="J410" t="b">
        <v>0</v>
      </c>
      <c r="K410" t="s">
        <v>1371</v>
      </c>
      <c r="L410" s="12"/>
    </row>
    <row r="411" spans="1:12" x14ac:dyDescent="0.25">
      <c r="A411" t="s">
        <v>2749</v>
      </c>
      <c r="B411" t="s">
        <v>34</v>
      </c>
      <c r="D411" t="s">
        <v>2750</v>
      </c>
      <c r="E411" t="s">
        <v>2751</v>
      </c>
      <c r="F411" t="b">
        <v>1</v>
      </c>
      <c r="G411" t="b">
        <v>1</v>
      </c>
      <c r="H411">
        <v>1</v>
      </c>
      <c r="I411" t="s">
        <v>2752</v>
      </c>
      <c r="J411" t="b">
        <v>0</v>
      </c>
      <c r="K411" t="s">
        <v>1371</v>
      </c>
      <c r="L411" s="12">
        <v>44074</v>
      </c>
    </row>
    <row r="412" spans="1:12" x14ac:dyDescent="0.25">
      <c r="A412" t="s">
        <v>2753</v>
      </c>
      <c r="B412" t="s">
        <v>34</v>
      </c>
      <c r="D412" t="s">
        <v>2754</v>
      </c>
      <c r="E412" t="s">
        <v>2755</v>
      </c>
      <c r="F412" t="b">
        <v>1</v>
      </c>
      <c r="G412" t="b">
        <v>1</v>
      </c>
      <c r="H412">
        <v>1</v>
      </c>
      <c r="I412" t="s">
        <v>2756</v>
      </c>
      <c r="J412" t="b">
        <v>0</v>
      </c>
      <c r="K412" t="s">
        <v>1358</v>
      </c>
      <c r="L412" s="12">
        <v>44074</v>
      </c>
    </row>
    <row r="413" spans="1:12" x14ac:dyDescent="0.25">
      <c r="A413" t="s">
        <v>2757</v>
      </c>
      <c r="B413" t="s">
        <v>1052</v>
      </c>
      <c r="D413" t="s">
        <v>2758</v>
      </c>
      <c r="E413" t="s">
        <v>2759</v>
      </c>
      <c r="F413" t="b">
        <v>1</v>
      </c>
      <c r="G413" t="b">
        <v>1</v>
      </c>
      <c r="H413">
        <v>1</v>
      </c>
      <c r="I413" t="s">
        <v>2760</v>
      </c>
      <c r="J413" t="b">
        <v>0</v>
      </c>
      <c r="K413" t="s">
        <v>1358</v>
      </c>
      <c r="L413" s="12">
        <v>44074</v>
      </c>
    </row>
    <row r="414" spans="1:12" x14ac:dyDescent="0.25">
      <c r="A414" t="s">
        <v>2761</v>
      </c>
      <c r="B414" t="s">
        <v>1059</v>
      </c>
      <c r="D414" t="s">
        <v>2762</v>
      </c>
      <c r="E414" t="s">
        <v>2763</v>
      </c>
      <c r="F414" t="b">
        <v>0</v>
      </c>
      <c r="G414" t="b">
        <v>0</v>
      </c>
      <c r="J414" t="b">
        <v>0</v>
      </c>
      <c r="K414" t="s">
        <v>1363</v>
      </c>
      <c r="L414" s="12"/>
    </row>
    <row r="415" spans="1:12" x14ac:dyDescent="0.25">
      <c r="A415" t="s">
        <v>2764</v>
      </c>
      <c r="B415" t="s">
        <v>1052</v>
      </c>
      <c r="D415" t="s">
        <v>2765</v>
      </c>
      <c r="E415" t="s">
        <v>2766</v>
      </c>
      <c r="F415" t="b">
        <v>0</v>
      </c>
      <c r="G415" t="b">
        <v>0</v>
      </c>
      <c r="J415" t="b">
        <v>0</v>
      </c>
      <c r="K415" t="s">
        <v>1358</v>
      </c>
      <c r="L415" s="12"/>
    </row>
    <row r="416" spans="1:12" x14ac:dyDescent="0.25">
      <c r="A416" t="s">
        <v>2767</v>
      </c>
      <c r="B416" t="s">
        <v>34</v>
      </c>
      <c r="D416" t="s">
        <v>2768</v>
      </c>
      <c r="E416" t="s">
        <v>2769</v>
      </c>
      <c r="F416" t="b">
        <v>1</v>
      </c>
      <c r="G416" t="b">
        <v>1</v>
      </c>
      <c r="H416">
        <v>1</v>
      </c>
      <c r="I416" t="s">
        <v>2770</v>
      </c>
      <c r="J416" t="b">
        <v>0</v>
      </c>
      <c r="K416" t="s">
        <v>1363</v>
      </c>
      <c r="L416" s="12">
        <v>44102</v>
      </c>
    </row>
    <row r="417" spans="1:12" x14ac:dyDescent="0.25">
      <c r="A417" t="s">
        <v>2771</v>
      </c>
      <c r="B417" t="s">
        <v>34</v>
      </c>
      <c r="D417" t="s">
        <v>2772</v>
      </c>
      <c r="E417" t="s">
        <v>2773</v>
      </c>
      <c r="F417" t="b">
        <v>1</v>
      </c>
      <c r="G417" t="b">
        <v>1</v>
      </c>
      <c r="H417">
        <v>1</v>
      </c>
      <c r="I417" t="s">
        <v>2774</v>
      </c>
      <c r="J417" t="b">
        <v>0</v>
      </c>
      <c r="K417" t="s">
        <v>1358</v>
      </c>
      <c r="L417" s="12">
        <v>44102</v>
      </c>
    </row>
    <row r="418" spans="1:12" x14ac:dyDescent="0.25">
      <c r="A418" t="s">
        <v>2775</v>
      </c>
      <c r="B418" t="s">
        <v>1052</v>
      </c>
      <c r="D418" t="s">
        <v>2776</v>
      </c>
      <c r="E418" t="s">
        <v>2777</v>
      </c>
      <c r="F418" t="b">
        <v>1</v>
      </c>
      <c r="G418" t="b">
        <v>1</v>
      </c>
      <c r="H418">
        <v>1</v>
      </c>
      <c r="I418" t="s">
        <v>2778</v>
      </c>
      <c r="J418" t="b">
        <v>0</v>
      </c>
      <c r="K418" t="s">
        <v>1363</v>
      </c>
      <c r="L418" s="12">
        <v>44102</v>
      </c>
    </row>
    <row r="419" spans="1:12" x14ac:dyDescent="0.25">
      <c r="A419" t="s">
        <v>2779</v>
      </c>
      <c r="B419" t="s">
        <v>1052</v>
      </c>
      <c r="D419" t="s">
        <v>2780</v>
      </c>
      <c r="E419" t="s">
        <v>2781</v>
      </c>
      <c r="F419" t="b">
        <v>1</v>
      </c>
      <c r="G419" t="b">
        <v>1</v>
      </c>
      <c r="H419">
        <v>1</v>
      </c>
      <c r="I419" s="7" t="s">
        <v>2778</v>
      </c>
      <c r="J419" t="b">
        <v>0</v>
      </c>
      <c r="K419" t="s">
        <v>1363</v>
      </c>
      <c r="L419" s="12">
        <v>44102</v>
      </c>
    </row>
    <row r="420" spans="1:12" x14ac:dyDescent="0.25">
      <c r="A420" t="s">
        <v>2782</v>
      </c>
      <c r="B420" t="s">
        <v>34</v>
      </c>
      <c r="D420" t="s">
        <v>2783</v>
      </c>
      <c r="E420" t="s">
        <v>2784</v>
      </c>
      <c r="F420" t="b">
        <v>1</v>
      </c>
      <c r="G420" t="b">
        <v>1</v>
      </c>
      <c r="H420">
        <v>1</v>
      </c>
      <c r="I420" t="s">
        <v>2785</v>
      </c>
      <c r="J420" t="b">
        <v>0</v>
      </c>
      <c r="K420" t="s">
        <v>1358</v>
      </c>
      <c r="L420" s="12">
        <v>44102</v>
      </c>
    </row>
    <row r="421" spans="1:12" x14ac:dyDescent="0.25">
      <c r="A421" t="s">
        <v>2786</v>
      </c>
      <c r="B421" t="s">
        <v>34</v>
      </c>
      <c r="D421" t="s">
        <v>2787</v>
      </c>
      <c r="E421" t="s">
        <v>2788</v>
      </c>
      <c r="F421" t="b">
        <v>1</v>
      </c>
      <c r="G421" t="b">
        <v>1</v>
      </c>
      <c r="H421">
        <v>1</v>
      </c>
      <c r="I421" t="s">
        <v>2789</v>
      </c>
      <c r="J421" t="b">
        <v>0</v>
      </c>
      <c r="K421" t="s">
        <v>1371</v>
      </c>
      <c r="L421" s="12">
        <v>44102</v>
      </c>
    </row>
    <row r="422" spans="1:12" x14ac:dyDescent="0.25">
      <c r="A422" t="s">
        <v>2790</v>
      </c>
      <c r="B422" t="s">
        <v>34</v>
      </c>
      <c r="D422" t="s">
        <v>2791</v>
      </c>
      <c r="E422" t="s">
        <v>2792</v>
      </c>
      <c r="F422" t="b">
        <v>1</v>
      </c>
      <c r="G422" t="b">
        <v>1</v>
      </c>
      <c r="H422">
        <v>1</v>
      </c>
      <c r="I422" t="s">
        <v>2793</v>
      </c>
      <c r="J422" t="b">
        <v>0</v>
      </c>
      <c r="K422" t="s">
        <v>1363</v>
      </c>
      <c r="L422" s="12">
        <v>44102</v>
      </c>
    </row>
    <row r="423" spans="1:12" x14ac:dyDescent="0.25">
      <c r="A423" t="s">
        <v>2794</v>
      </c>
      <c r="B423" t="s">
        <v>34</v>
      </c>
      <c r="D423" t="s">
        <v>2795</v>
      </c>
      <c r="E423" t="s">
        <v>2796</v>
      </c>
      <c r="F423" t="b">
        <v>1</v>
      </c>
      <c r="G423" t="b">
        <v>1</v>
      </c>
      <c r="H423">
        <v>1</v>
      </c>
      <c r="I423" s="7" t="s">
        <v>2789</v>
      </c>
      <c r="J423" t="b">
        <v>0</v>
      </c>
      <c r="K423" t="s">
        <v>1371</v>
      </c>
      <c r="L423" s="12">
        <v>44107</v>
      </c>
    </row>
    <row r="424" spans="1:12" x14ac:dyDescent="0.25">
      <c r="A424" t="s">
        <v>2797</v>
      </c>
      <c r="B424" t="s">
        <v>1052</v>
      </c>
      <c r="D424" t="s">
        <v>2798</v>
      </c>
      <c r="E424" t="s">
        <v>2799</v>
      </c>
      <c r="F424" t="b">
        <v>1</v>
      </c>
      <c r="G424" t="b">
        <v>1</v>
      </c>
      <c r="H424">
        <v>1</v>
      </c>
      <c r="I424" s="7" t="s">
        <v>2778</v>
      </c>
      <c r="J424" t="b">
        <v>0</v>
      </c>
      <c r="K424" t="s">
        <v>1363</v>
      </c>
      <c r="L424" s="12">
        <v>44107</v>
      </c>
    </row>
    <row r="425" spans="1:12" x14ac:dyDescent="0.25">
      <c r="A425" t="s">
        <v>2800</v>
      </c>
      <c r="B425" t="s">
        <v>34</v>
      </c>
      <c r="D425" t="s">
        <v>2801</v>
      </c>
      <c r="E425" t="s">
        <v>2802</v>
      </c>
      <c r="F425" t="b">
        <v>1</v>
      </c>
      <c r="G425" t="b">
        <v>1</v>
      </c>
      <c r="H425">
        <v>1</v>
      </c>
      <c r="I425" t="s">
        <v>2803</v>
      </c>
      <c r="J425" t="b">
        <v>0</v>
      </c>
      <c r="K425" t="s">
        <v>1363</v>
      </c>
      <c r="L425" s="12">
        <v>44165</v>
      </c>
    </row>
    <row r="426" spans="1:12" x14ac:dyDescent="0.25">
      <c r="A426" t="s">
        <v>2804</v>
      </c>
      <c r="B426" t="s">
        <v>1052</v>
      </c>
      <c r="D426" t="s">
        <v>2805</v>
      </c>
      <c r="E426" t="s">
        <v>2806</v>
      </c>
      <c r="F426" t="b">
        <v>0</v>
      </c>
      <c r="G426" t="b">
        <v>0</v>
      </c>
      <c r="J426" t="b">
        <v>0</v>
      </c>
      <c r="K426" t="s">
        <v>1358</v>
      </c>
    </row>
    <row r="427" spans="1:12" x14ac:dyDescent="0.25">
      <c r="A427" t="s">
        <v>2807</v>
      </c>
      <c r="B427" t="s">
        <v>34</v>
      </c>
      <c r="D427" t="s">
        <v>2808</v>
      </c>
      <c r="E427" t="s">
        <v>2809</v>
      </c>
      <c r="F427" t="b">
        <v>1</v>
      </c>
      <c r="G427" t="b">
        <v>1</v>
      </c>
      <c r="H427">
        <v>1</v>
      </c>
      <c r="I427" t="s">
        <v>2810</v>
      </c>
      <c r="J427" t="b">
        <v>0</v>
      </c>
      <c r="K427" t="s">
        <v>1363</v>
      </c>
      <c r="L427" s="12">
        <v>44169</v>
      </c>
    </row>
    <row r="428" spans="1:12" x14ac:dyDescent="0.25">
      <c r="A428" t="s">
        <v>2811</v>
      </c>
      <c r="B428" t="s">
        <v>34</v>
      </c>
      <c r="D428" t="s">
        <v>2812</v>
      </c>
      <c r="E428" t="s">
        <v>2813</v>
      </c>
      <c r="F428" t="b">
        <v>1</v>
      </c>
      <c r="G428" t="b">
        <v>1</v>
      </c>
      <c r="H428">
        <v>1</v>
      </c>
      <c r="I428" t="s">
        <v>2814</v>
      </c>
      <c r="J428" t="b">
        <v>0</v>
      </c>
      <c r="K428" t="s">
        <v>1363</v>
      </c>
      <c r="L428" s="12">
        <v>44173</v>
      </c>
    </row>
    <row r="429" spans="1:12" x14ac:dyDescent="0.25">
      <c r="A429" t="s">
        <v>2815</v>
      </c>
      <c r="B429" t="s">
        <v>1059</v>
      </c>
      <c r="D429" t="s">
        <v>2816</v>
      </c>
      <c r="E429" t="s">
        <v>2817</v>
      </c>
      <c r="F429" t="b">
        <v>0</v>
      </c>
      <c r="G429" t="b">
        <v>0</v>
      </c>
      <c r="J429" t="b">
        <v>0</v>
      </c>
      <c r="K429" t="s">
        <v>1358</v>
      </c>
    </row>
    <row r="430" spans="1:12" x14ac:dyDescent="0.25">
      <c r="A430" t="s">
        <v>2818</v>
      </c>
      <c r="B430" t="s">
        <v>34</v>
      </c>
      <c r="D430" t="s">
        <v>2819</v>
      </c>
      <c r="E430" t="s">
        <v>2820</v>
      </c>
      <c r="F430" t="b">
        <v>0</v>
      </c>
      <c r="G430" t="b">
        <v>0</v>
      </c>
      <c r="J430" t="b">
        <v>0</v>
      </c>
      <c r="K430" t="s">
        <v>1371</v>
      </c>
    </row>
    <row r="431" spans="1:12" x14ac:dyDescent="0.25">
      <c r="A431" t="s">
        <v>2821</v>
      </c>
      <c r="B431" t="s">
        <v>34</v>
      </c>
      <c r="D431" t="s">
        <v>2822</v>
      </c>
      <c r="E431" t="s">
        <v>2823</v>
      </c>
      <c r="F431" t="b">
        <v>0</v>
      </c>
      <c r="G431" t="b">
        <v>0</v>
      </c>
      <c r="J431" t="b">
        <v>0</v>
      </c>
      <c r="K431" t="s">
        <v>1358</v>
      </c>
    </row>
    <row r="432" spans="1:12" x14ac:dyDescent="0.25">
      <c r="A432" t="s">
        <v>2824</v>
      </c>
      <c r="B432" t="s">
        <v>34</v>
      </c>
      <c r="D432" t="s">
        <v>2825</v>
      </c>
      <c r="E432" t="s">
        <v>2826</v>
      </c>
      <c r="F432" t="b">
        <v>0</v>
      </c>
      <c r="G432" t="b">
        <v>0</v>
      </c>
      <c r="J432" t="b">
        <v>0</v>
      </c>
      <c r="K432" t="s">
        <v>1371</v>
      </c>
    </row>
    <row r="433" spans="1:12" x14ac:dyDescent="0.25">
      <c r="A433" t="s">
        <v>2827</v>
      </c>
      <c r="B433" t="s">
        <v>34</v>
      </c>
      <c r="D433" t="s">
        <v>2828</v>
      </c>
      <c r="E433" t="s">
        <v>2829</v>
      </c>
      <c r="F433" t="b">
        <v>0</v>
      </c>
      <c r="G433" t="b">
        <v>0</v>
      </c>
      <c r="J433" t="b">
        <v>0</v>
      </c>
      <c r="K433" t="s">
        <v>1371</v>
      </c>
    </row>
    <row r="434" spans="1:12" x14ac:dyDescent="0.25">
      <c r="A434" t="s">
        <v>2830</v>
      </c>
      <c r="B434" t="s">
        <v>1052</v>
      </c>
      <c r="D434" t="s">
        <v>2831</v>
      </c>
      <c r="E434" t="s">
        <v>2832</v>
      </c>
      <c r="F434" t="b">
        <v>0</v>
      </c>
      <c r="G434" t="b">
        <v>0</v>
      </c>
      <c r="J434" t="b">
        <v>0</v>
      </c>
      <c r="K434" t="s">
        <v>1363</v>
      </c>
    </row>
    <row r="435" spans="1:12" x14ac:dyDescent="0.25">
      <c r="A435" t="s">
        <v>2833</v>
      </c>
      <c r="B435" t="s">
        <v>34</v>
      </c>
      <c r="D435" t="s">
        <v>2834</v>
      </c>
      <c r="E435" t="s">
        <v>2835</v>
      </c>
      <c r="F435" t="b">
        <v>1</v>
      </c>
      <c r="G435" t="b">
        <v>1</v>
      </c>
      <c r="H435">
        <v>1</v>
      </c>
      <c r="I435" t="s">
        <v>2836</v>
      </c>
      <c r="J435" t="b">
        <v>0</v>
      </c>
      <c r="K435" t="s">
        <v>1363</v>
      </c>
      <c r="L435" s="12">
        <v>44189</v>
      </c>
    </row>
    <row r="436" spans="1:12" x14ac:dyDescent="0.25">
      <c r="A436" t="s">
        <v>2837</v>
      </c>
      <c r="B436" t="s">
        <v>34</v>
      </c>
      <c r="D436" t="s">
        <v>2838</v>
      </c>
      <c r="E436" t="s">
        <v>2839</v>
      </c>
      <c r="F436" t="b">
        <v>1</v>
      </c>
      <c r="G436" t="b">
        <v>1</v>
      </c>
      <c r="H436">
        <v>1</v>
      </c>
      <c r="I436" s="7" t="s">
        <v>2814</v>
      </c>
      <c r="J436" t="b">
        <v>0</v>
      </c>
      <c r="K436" t="s">
        <v>1363</v>
      </c>
      <c r="L436" s="12">
        <v>44189</v>
      </c>
    </row>
    <row r="437" spans="1:12" x14ac:dyDescent="0.25">
      <c r="A437" t="s">
        <v>2840</v>
      </c>
      <c r="B437" t="s">
        <v>34</v>
      </c>
      <c r="D437" t="s">
        <v>2841</v>
      </c>
      <c r="E437" t="s">
        <v>2842</v>
      </c>
      <c r="F437" t="b">
        <v>1</v>
      </c>
      <c r="G437" t="b">
        <v>1</v>
      </c>
      <c r="H437">
        <v>1</v>
      </c>
      <c r="I437" t="s">
        <v>2843</v>
      </c>
      <c r="J437" t="b">
        <v>0</v>
      </c>
      <c r="K437" t="s">
        <v>1358</v>
      </c>
      <c r="L437" s="12">
        <v>44189</v>
      </c>
    </row>
    <row r="438" spans="1:12" x14ac:dyDescent="0.25">
      <c r="A438" t="s">
        <v>2844</v>
      </c>
      <c r="B438" t="s">
        <v>34</v>
      </c>
      <c r="D438" t="s">
        <v>2845</v>
      </c>
      <c r="E438" t="s">
        <v>2846</v>
      </c>
      <c r="F438" t="b">
        <v>1</v>
      </c>
      <c r="G438" t="b">
        <v>1</v>
      </c>
      <c r="H438">
        <v>1</v>
      </c>
      <c r="I438" t="s">
        <v>2847</v>
      </c>
      <c r="J438" t="b">
        <v>0</v>
      </c>
      <c r="K438" t="s">
        <v>1358</v>
      </c>
      <c r="L438" s="12">
        <v>44227</v>
      </c>
    </row>
    <row r="439" spans="1:12" x14ac:dyDescent="0.25">
      <c r="A439" t="s">
        <v>2848</v>
      </c>
      <c r="B439" t="s">
        <v>1059</v>
      </c>
      <c r="D439" t="s">
        <v>2849</v>
      </c>
      <c r="E439" t="s">
        <v>2850</v>
      </c>
      <c r="F439" t="b">
        <v>0</v>
      </c>
      <c r="G439" t="b">
        <v>0</v>
      </c>
      <c r="J439" t="b">
        <v>1</v>
      </c>
      <c r="K439" t="s">
        <v>1363</v>
      </c>
    </row>
    <row r="440" spans="1:12" x14ac:dyDescent="0.25">
      <c r="A440" t="s">
        <v>2851</v>
      </c>
      <c r="B440" t="s">
        <v>1059</v>
      </c>
      <c r="D440" t="s">
        <v>2852</v>
      </c>
      <c r="E440" t="s">
        <v>2853</v>
      </c>
      <c r="F440" t="b">
        <v>0</v>
      </c>
      <c r="G440" t="b">
        <v>0</v>
      </c>
      <c r="J440" t="b">
        <v>1</v>
      </c>
      <c r="K440" t="s">
        <v>1363</v>
      </c>
    </row>
    <row r="441" spans="1:12" x14ac:dyDescent="0.25">
      <c r="A441" t="s">
        <v>2854</v>
      </c>
      <c r="B441" t="s">
        <v>34</v>
      </c>
      <c r="D441" t="s">
        <v>2855</v>
      </c>
      <c r="E441" t="s">
        <v>2856</v>
      </c>
      <c r="F441" t="b">
        <v>0</v>
      </c>
      <c r="G441" t="b">
        <v>0</v>
      </c>
      <c r="J441" t="b">
        <v>1</v>
      </c>
      <c r="K441" t="s">
        <v>1371</v>
      </c>
    </row>
    <row r="442" spans="1:12" x14ac:dyDescent="0.25">
      <c r="A442" t="s">
        <v>2857</v>
      </c>
      <c r="B442" t="s">
        <v>1059</v>
      </c>
      <c r="D442" t="s">
        <v>2858</v>
      </c>
      <c r="E442" t="s">
        <v>2859</v>
      </c>
      <c r="F442" t="b">
        <v>0</v>
      </c>
      <c r="G442" t="b">
        <v>0</v>
      </c>
      <c r="J442" t="b">
        <v>1</v>
      </c>
      <c r="K442" t="s">
        <v>1358</v>
      </c>
    </row>
    <row r="443" spans="1:12" x14ac:dyDescent="0.25">
      <c r="A443" t="s">
        <v>2860</v>
      </c>
      <c r="B443" t="s">
        <v>34</v>
      </c>
      <c r="D443" t="s">
        <v>2861</v>
      </c>
      <c r="E443" t="s">
        <v>2862</v>
      </c>
      <c r="F443" t="b">
        <v>0</v>
      </c>
      <c r="G443" t="b">
        <v>0</v>
      </c>
      <c r="J443" t="b">
        <v>1</v>
      </c>
      <c r="K443" t="s">
        <v>1371</v>
      </c>
    </row>
    <row r="444" spans="1:12" x14ac:dyDescent="0.25">
      <c r="A444" t="s">
        <v>2863</v>
      </c>
      <c r="B444" t="s">
        <v>34</v>
      </c>
      <c r="D444" t="s">
        <v>2864</v>
      </c>
      <c r="E444" t="s">
        <v>2865</v>
      </c>
      <c r="F444" t="b">
        <v>0</v>
      </c>
      <c r="G444" t="b">
        <v>0</v>
      </c>
      <c r="J444" t="b">
        <v>1</v>
      </c>
      <c r="K444" t="s">
        <v>1371</v>
      </c>
    </row>
    <row r="445" spans="1:12" x14ac:dyDescent="0.25">
      <c r="A445" t="s">
        <v>2866</v>
      </c>
      <c r="B445" t="s">
        <v>34</v>
      </c>
      <c r="D445" t="s">
        <v>2867</v>
      </c>
      <c r="E445" t="s">
        <v>2868</v>
      </c>
      <c r="F445" t="b">
        <v>0</v>
      </c>
      <c r="G445" t="b">
        <v>0</v>
      </c>
      <c r="J445" t="b">
        <v>1</v>
      </c>
      <c r="K445" t="s">
        <v>1371</v>
      </c>
    </row>
    <row r="446" spans="1:12" x14ac:dyDescent="0.25">
      <c r="A446" t="s">
        <v>2869</v>
      </c>
      <c r="B446" t="s">
        <v>34</v>
      </c>
      <c r="D446" t="s">
        <v>2870</v>
      </c>
      <c r="E446" t="s">
        <v>2871</v>
      </c>
      <c r="F446" t="b">
        <v>0</v>
      </c>
      <c r="G446" t="b">
        <v>0</v>
      </c>
      <c r="J446" t="b">
        <v>1</v>
      </c>
      <c r="K446" t="s">
        <v>1371</v>
      </c>
    </row>
    <row r="447" spans="1:12" x14ac:dyDescent="0.25">
      <c r="A447" t="s">
        <v>2872</v>
      </c>
      <c r="B447" t="s">
        <v>34</v>
      </c>
      <c r="D447" t="s">
        <v>2873</v>
      </c>
      <c r="E447" t="s">
        <v>2874</v>
      </c>
      <c r="F447" t="b">
        <v>0</v>
      </c>
      <c r="G447" t="b">
        <v>0</v>
      </c>
      <c r="J447" t="b">
        <v>1</v>
      </c>
      <c r="K447" t="s">
        <v>1371</v>
      </c>
    </row>
    <row r="448" spans="1:12" x14ac:dyDescent="0.25">
      <c r="A448" t="s">
        <v>2875</v>
      </c>
      <c r="B448" t="s">
        <v>34</v>
      </c>
      <c r="D448" t="s">
        <v>2876</v>
      </c>
      <c r="E448" t="s">
        <v>2877</v>
      </c>
      <c r="F448" t="b">
        <v>0</v>
      </c>
      <c r="G448" t="b">
        <v>0</v>
      </c>
      <c r="J448" t="b">
        <v>1</v>
      </c>
      <c r="K448" t="s">
        <v>1371</v>
      </c>
    </row>
    <row r="449" spans="1:11" x14ac:dyDescent="0.25">
      <c r="A449" t="str">
        <f>_xll.BDP(E449&amp;" BBGID", "NAME")</f>
        <v>#N/A Invalid Security</v>
      </c>
      <c r="B449" t="str">
        <f>_xll.BDP(E449&amp;" BBGID", "FUND_ASSET_CLASS_FOCUS")</f>
        <v>#N/A Invalid Security</v>
      </c>
      <c r="D449" t="str">
        <f>_xll.BDP(E449 &amp;" BBGID","ID_ISIN")</f>
        <v>#N/A Invalid Security</v>
      </c>
      <c r="F449" t="b">
        <v>1</v>
      </c>
      <c r="G449" t="b">
        <v>1</v>
      </c>
      <c r="I449" t="s">
        <v>2878</v>
      </c>
      <c r="J449" t="b">
        <v>0</v>
      </c>
      <c r="K449" t="str">
        <f>UPPER(_xll.BDP(E449&amp;" BBGID",$K$1))</f>
        <v>#N/A INVALID SECURITY</v>
      </c>
    </row>
  </sheetData>
  <sortState xmlns:xlrd2="http://schemas.microsoft.com/office/spreadsheetml/2017/richdata2" ref="A10:K187">
    <sortCondition ref="I2:I187"/>
  </sortState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3"/>
  <sheetViews>
    <sheetView workbookViewId="0"/>
  </sheetViews>
  <sheetFormatPr defaultRowHeight="15" x14ac:dyDescent="0.25"/>
  <cols>
    <col min="1" max="1" width="49.42578125" bestFit="1" customWidth="1"/>
    <col min="2" max="3" width="7.28515625" bestFit="1" customWidth="1"/>
    <col min="4" max="4" width="8.7109375" bestFit="1" customWidth="1"/>
    <col min="5" max="5" width="13.42578125" bestFit="1" customWidth="1"/>
    <col min="6" max="6" width="25" bestFit="1" customWidth="1"/>
    <col min="7" max="7" width="8.7109375" bestFit="1" customWidth="1"/>
    <col min="8" max="8" width="9.28515625" bestFit="1" customWidth="1"/>
    <col min="9" max="9" width="14.5703125" bestFit="1" customWidth="1"/>
    <col min="10" max="10" width="11.140625" bestFit="1" customWidth="1"/>
    <col min="11" max="11" width="15.7109375" customWidth="1"/>
  </cols>
  <sheetData>
    <row r="1" spans="1:12" x14ac:dyDescent="0.25">
      <c r="A1" t="s">
        <v>2879</v>
      </c>
      <c r="B1" t="s">
        <v>2880</v>
      </c>
      <c r="C1" t="s">
        <v>2881</v>
      </c>
      <c r="D1" t="s">
        <v>2882</v>
      </c>
      <c r="E1" t="s">
        <v>2883</v>
      </c>
      <c r="F1" t="s">
        <v>2884</v>
      </c>
      <c r="G1" t="s">
        <v>2885</v>
      </c>
      <c r="H1" t="s">
        <v>2886</v>
      </c>
      <c r="I1" t="s">
        <v>2887</v>
      </c>
      <c r="J1" t="s">
        <v>2888</v>
      </c>
      <c r="K1" t="s">
        <v>2889</v>
      </c>
      <c r="L1" t="s">
        <v>2890</v>
      </c>
    </row>
    <row r="2" spans="1:12" x14ac:dyDescent="0.25">
      <c r="A2" t="s">
        <v>2891</v>
      </c>
      <c r="B2" t="s">
        <v>2892</v>
      </c>
      <c r="C2" t="s">
        <v>2893</v>
      </c>
      <c r="D2">
        <v>4</v>
      </c>
      <c r="E2" t="s">
        <v>2894</v>
      </c>
      <c r="F2" t="s">
        <v>2895</v>
      </c>
      <c r="G2">
        <v>142</v>
      </c>
      <c r="H2">
        <v>34</v>
      </c>
      <c r="I2" t="b">
        <v>0</v>
      </c>
      <c r="J2" t="b">
        <v>0</v>
      </c>
      <c r="K2" t="s">
        <v>2896</v>
      </c>
      <c r="L2" t="s">
        <v>2897</v>
      </c>
    </row>
    <row r="3" spans="1:12" x14ac:dyDescent="0.25">
      <c r="A3" t="s">
        <v>2898</v>
      </c>
      <c r="B3" t="s">
        <v>2899</v>
      </c>
      <c r="C3" t="s">
        <v>2900</v>
      </c>
      <c r="D3">
        <v>248</v>
      </c>
      <c r="E3" t="s">
        <v>2901</v>
      </c>
      <c r="F3" t="s">
        <v>2902</v>
      </c>
      <c r="G3">
        <v>150</v>
      </c>
      <c r="H3">
        <v>154</v>
      </c>
      <c r="I3" t="b">
        <v>0</v>
      </c>
      <c r="J3" t="b">
        <v>0</v>
      </c>
      <c r="K3" t="s">
        <v>2903</v>
      </c>
      <c r="L3" t="s">
        <v>1946</v>
      </c>
    </row>
    <row r="4" spans="1:12" x14ac:dyDescent="0.25">
      <c r="A4" t="s">
        <v>2904</v>
      </c>
      <c r="B4" t="s">
        <v>2905</v>
      </c>
      <c r="C4" t="s">
        <v>2906</v>
      </c>
      <c r="D4">
        <v>8</v>
      </c>
      <c r="E4" t="s">
        <v>2901</v>
      </c>
      <c r="F4" t="s">
        <v>2907</v>
      </c>
      <c r="G4">
        <v>150</v>
      </c>
      <c r="H4">
        <v>39</v>
      </c>
      <c r="I4" t="b">
        <v>0</v>
      </c>
      <c r="J4" t="b">
        <v>0</v>
      </c>
      <c r="K4" t="s">
        <v>2903</v>
      </c>
      <c r="L4" t="s">
        <v>2897</v>
      </c>
    </row>
    <row r="5" spans="1:12" x14ac:dyDescent="0.25">
      <c r="A5" t="s">
        <v>2908</v>
      </c>
      <c r="B5" t="s">
        <v>2909</v>
      </c>
      <c r="C5" t="s">
        <v>2910</v>
      </c>
      <c r="D5">
        <v>12</v>
      </c>
      <c r="E5" t="s">
        <v>2911</v>
      </c>
      <c r="F5" t="s">
        <v>2912</v>
      </c>
      <c r="G5">
        <v>2</v>
      </c>
      <c r="H5">
        <v>15</v>
      </c>
      <c r="I5" t="b">
        <v>0</v>
      </c>
      <c r="J5" t="b">
        <v>0</v>
      </c>
      <c r="K5" t="s">
        <v>2913</v>
      </c>
      <c r="L5" t="s">
        <v>2897</v>
      </c>
    </row>
    <row r="6" spans="1:12" x14ac:dyDescent="0.25">
      <c r="A6" t="s">
        <v>2914</v>
      </c>
      <c r="B6" t="s">
        <v>2915</v>
      </c>
      <c r="C6" t="s">
        <v>2916</v>
      </c>
      <c r="D6">
        <v>16</v>
      </c>
      <c r="E6" t="s">
        <v>2917</v>
      </c>
      <c r="F6" t="s">
        <v>2918</v>
      </c>
      <c r="G6">
        <v>9</v>
      </c>
      <c r="H6">
        <v>61</v>
      </c>
      <c r="I6" t="b">
        <v>0</v>
      </c>
      <c r="J6" t="b">
        <v>0</v>
      </c>
      <c r="K6" t="s">
        <v>2919</v>
      </c>
      <c r="L6" t="s">
        <v>2897</v>
      </c>
    </row>
    <row r="7" spans="1:12" x14ac:dyDescent="0.25">
      <c r="A7" t="s">
        <v>2920</v>
      </c>
      <c r="B7" t="s">
        <v>2921</v>
      </c>
      <c r="C7" t="s">
        <v>2922</v>
      </c>
      <c r="D7">
        <v>20</v>
      </c>
      <c r="E7" t="s">
        <v>2901</v>
      </c>
      <c r="F7" t="s">
        <v>2907</v>
      </c>
      <c r="G7">
        <v>150</v>
      </c>
      <c r="H7">
        <v>39</v>
      </c>
      <c r="I7" t="b">
        <v>0</v>
      </c>
      <c r="J7" t="b">
        <v>0</v>
      </c>
      <c r="K7" t="s">
        <v>2903</v>
      </c>
      <c r="L7" t="s">
        <v>2923</v>
      </c>
    </row>
    <row r="8" spans="1:12" x14ac:dyDescent="0.25">
      <c r="A8" t="s">
        <v>2924</v>
      </c>
      <c r="B8" t="s">
        <v>2925</v>
      </c>
      <c r="C8" t="s">
        <v>2926</v>
      </c>
      <c r="D8">
        <v>24</v>
      </c>
      <c r="E8" t="s">
        <v>2911</v>
      </c>
      <c r="F8" t="s">
        <v>2927</v>
      </c>
      <c r="G8">
        <v>2</v>
      </c>
      <c r="H8">
        <v>17</v>
      </c>
      <c r="I8" t="b">
        <v>0</v>
      </c>
      <c r="J8" t="b">
        <v>0</v>
      </c>
      <c r="K8" t="s">
        <v>2913</v>
      </c>
      <c r="L8" t="s">
        <v>2897</v>
      </c>
    </row>
    <row r="9" spans="1:12" x14ac:dyDescent="0.25">
      <c r="A9" t="s">
        <v>2928</v>
      </c>
      <c r="B9" t="s">
        <v>2929</v>
      </c>
      <c r="C9" t="s">
        <v>2930</v>
      </c>
      <c r="D9">
        <v>660</v>
      </c>
      <c r="E9" t="s">
        <v>2931</v>
      </c>
      <c r="F9" t="s">
        <v>2932</v>
      </c>
      <c r="G9">
        <v>19</v>
      </c>
      <c r="H9">
        <v>29</v>
      </c>
      <c r="I9" t="b">
        <v>0</v>
      </c>
      <c r="J9" t="b">
        <v>0</v>
      </c>
      <c r="K9" t="s">
        <v>2933</v>
      </c>
      <c r="L9" t="s">
        <v>2897</v>
      </c>
    </row>
    <row r="10" spans="1:12" x14ac:dyDescent="0.25">
      <c r="A10" t="s">
        <v>2934</v>
      </c>
      <c r="B10" t="s">
        <v>2935</v>
      </c>
      <c r="C10" t="s">
        <v>2936</v>
      </c>
      <c r="D10">
        <v>10</v>
      </c>
      <c r="I10" t="b">
        <v>0</v>
      </c>
      <c r="J10" t="b">
        <v>0</v>
      </c>
      <c r="L10" t="s">
        <v>1946</v>
      </c>
    </row>
    <row r="11" spans="1:12" x14ac:dyDescent="0.25">
      <c r="A11" t="s">
        <v>2937</v>
      </c>
      <c r="B11" t="s">
        <v>2938</v>
      </c>
      <c r="C11" t="s">
        <v>2939</v>
      </c>
      <c r="D11">
        <v>28</v>
      </c>
      <c r="E11" t="s">
        <v>2931</v>
      </c>
      <c r="F11" t="s">
        <v>2932</v>
      </c>
      <c r="G11">
        <v>19</v>
      </c>
      <c r="H11">
        <v>29</v>
      </c>
      <c r="I11" t="b">
        <v>0</v>
      </c>
      <c r="J11" t="b">
        <v>0</v>
      </c>
      <c r="K11" t="s">
        <v>2933</v>
      </c>
      <c r="L11" t="s">
        <v>2897</v>
      </c>
    </row>
    <row r="12" spans="1:12" x14ac:dyDescent="0.25">
      <c r="A12" t="s">
        <v>2940</v>
      </c>
      <c r="B12" t="s">
        <v>2941</v>
      </c>
      <c r="C12" t="s">
        <v>2942</v>
      </c>
      <c r="D12">
        <v>32</v>
      </c>
      <c r="E12" t="s">
        <v>2931</v>
      </c>
      <c r="F12" t="s">
        <v>2943</v>
      </c>
      <c r="G12">
        <v>19</v>
      </c>
      <c r="H12">
        <v>5</v>
      </c>
      <c r="I12" t="b">
        <v>1</v>
      </c>
      <c r="J12" t="b">
        <v>0</v>
      </c>
      <c r="K12" t="s">
        <v>2933</v>
      </c>
      <c r="L12" t="s">
        <v>2897</v>
      </c>
    </row>
    <row r="13" spans="1:12" x14ac:dyDescent="0.25">
      <c r="A13" t="s">
        <v>2944</v>
      </c>
      <c r="B13" t="s">
        <v>2945</v>
      </c>
      <c r="C13" t="s">
        <v>2946</v>
      </c>
      <c r="D13">
        <v>51</v>
      </c>
      <c r="E13" t="s">
        <v>2894</v>
      </c>
      <c r="F13" t="s">
        <v>2947</v>
      </c>
      <c r="G13">
        <v>142</v>
      </c>
      <c r="H13">
        <v>145</v>
      </c>
      <c r="I13" t="b">
        <v>0</v>
      </c>
      <c r="J13" t="b">
        <v>0</v>
      </c>
      <c r="K13" t="s">
        <v>2913</v>
      </c>
      <c r="L13" t="s">
        <v>2897</v>
      </c>
    </row>
    <row r="14" spans="1:12" x14ac:dyDescent="0.25">
      <c r="A14" t="s">
        <v>2948</v>
      </c>
      <c r="B14" t="s">
        <v>2949</v>
      </c>
      <c r="C14" t="s">
        <v>2950</v>
      </c>
      <c r="D14">
        <v>533</v>
      </c>
      <c r="E14" t="s">
        <v>2931</v>
      </c>
      <c r="F14" t="s">
        <v>2932</v>
      </c>
      <c r="G14">
        <v>19</v>
      </c>
      <c r="H14">
        <v>29</v>
      </c>
      <c r="I14" t="b">
        <v>0</v>
      </c>
      <c r="J14" t="b">
        <v>0</v>
      </c>
      <c r="K14" t="s">
        <v>2933</v>
      </c>
      <c r="L14" t="s">
        <v>2897</v>
      </c>
    </row>
    <row r="15" spans="1:12" x14ac:dyDescent="0.25">
      <c r="A15" t="s">
        <v>2951</v>
      </c>
      <c r="B15" t="s">
        <v>1318</v>
      </c>
      <c r="C15" t="s">
        <v>2952</v>
      </c>
      <c r="D15">
        <v>36</v>
      </c>
      <c r="E15" t="s">
        <v>2917</v>
      </c>
      <c r="F15" t="s">
        <v>2953</v>
      </c>
      <c r="G15">
        <v>9</v>
      </c>
      <c r="H15">
        <v>53</v>
      </c>
      <c r="I15" t="b">
        <v>0</v>
      </c>
      <c r="J15" t="b">
        <v>1</v>
      </c>
      <c r="K15" t="s">
        <v>2919</v>
      </c>
      <c r="L15" t="s">
        <v>2954</v>
      </c>
    </row>
    <row r="16" spans="1:12" x14ac:dyDescent="0.25">
      <c r="A16" t="s">
        <v>2955</v>
      </c>
      <c r="B16" t="s">
        <v>2956</v>
      </c>
      <c r="C16" t="s">
        <v>2957</v>
      </c>
      <c r="D16">
        <v>40</v>
      </c>
      <c r="E16" t="s">
        <v>2901</v>
      </c>
      <c r="F16" t="s">
        <v>2958</v>
      </c>
      <c r="G16">
        <v>150</v>
      </c>
      <c r="H16">
        <v>155</v>
      </c>
      <c r="I16" t="b">
        <v>0</v>
      </c>
      <c r="J16" t="b">
        <v>1</v>
      </c>
      <c r="K16" t="s">
        <v>2959</v>
      </c>
      <c r="L16" t="s">
        <v>2923</v>
      </c>
    </row>
    <row r="17" spans="1:12" x14ac:dyDescent="0.25">
      <c r="A17" t="s">
        <v>2960</v>
      </c>
      <c r="B17" t="s">
        <v>2961</v>
      </c>
      <c r="C17" t="s">
        <v>2962</v>
      </c>
      <c r="D17">
        <v>31</v>
      </c>
      <c r="E17" t="s">
        <v>2894</v>
      </c>
      <c r="F17" t="s">
        <v>2947</v>
      </c>
      <c r="G17">
        <v>142</v>
      </c>
      <c r="H17">
        <v>145</v>
      </c>
      <c r="I17" t="b">
        <v>0</v>
      </c>
      <c r="J17" t="b">
        <v>0</v>
      </c>
      <c r="K17" t="s">
        <v>2913</v>
      </c>
      <c r="L17" t="s">
        <v>2897</v>
      </c>
    </row>
    <row r="18" spans="1:12" x14ac:dyDescent="0.25">
      <c r="A18" t="s">
        <v>2963</v>
      </c>
      <c r="B18" t="s">
        <v>2964</v>
      </c>
      <c r="C18" t="s">
        <v>2965</v>
      </c>
      <c r="D18">
        <v>44</v>
      </c>
      <c r="E18" t="s">
        <v>2931</v>
      </c>
      <c r="F18" t="s">
        <v>2932</v>
      </c>
      <c r="G18">
        <v>19</v>
      </c>
      <c r="H18">
        <v>29</v>
      </c>
      <c r="I18" t="b">
        <v>0</v>
      </c>
      <c r="J18" t="b">
        <v>0</v>
      </c>
      <c r="K18" t="s">
        <v>2933</v>
      </c>
      <c r="L18" t="s">
        <v>2897</v>
      </c>
    </row>
    <row r="19" spans="1:12" x14ac:dyDescent="0.25">
      <c r="A19" t="s">
        <v>2966</v>
      </c>
      <c r="B19" t="s">
        <v>2967</v>
      </c>
      <c r="C19" t="s">
        <v>2968</v>
      </c>
      <c r="D19">
        <v>48</v>
      </c>
      <c r="E19" t="s">
        <v>2894</v>
      </c>
      <c r="F19" t="s">
        <v>2947</v>
      </c>
      <c r="G19">
        <v>142</v>
      </c>
      <c r="H19">
        <v>145</v>
      </c>
      <c r="I19" t="b">
        <v>1</v>
      </c>
      <c r="J19" t="b">
        <v>0</v>
      </c>
      <c r="K19" t="s">
        <v>2913</v>
      </c>
      <c r="L19" t="s">
        <v>2897</v>
      </c>
    </row>
    <row r="20" spans="1:12" x14ac:dyDescent="0.25">
      <c r="A20" t="s">
        <v>2969</v>
      </c>
      <c r="B20" t="s">
        <v>2970</v>
      </c>
      <c r="C20" t="s">
        <v>2971</v>
      </c>
      <c r="D20">
        <v>50</v>
      </c>
      <c r="E20" t="s">
        <v>2894</v>
      </c>
      <c r="F20" t="s">
        <v>2895</v>
      </c>
      <c r="G20">
        <v>142</v>
      </c>
      <c r="H20">
        <v>34</v>
      </c>
      <c r="I20" t="b">
        <v>1</v>
      </c>
      <c r="J20" t="b">
        <v>0</v>
      </c>
      <c r="K20" t="s">
        <v>2896</v>
      </c>
      <c r="L20" t="s">
        <v>2897</v>
      </c>
    </row>
    <row r="21" spans="1:12" x14ac:dyDescent="0.25">
      <c r="A21" t="s">
        <v>2972</v>
      </c>
      <c r="B21" t="s">
        <v>2973</v>
      </c>
      <c r="C21" t="s">
        <v>2974</v>
      </c>
      <c r="D21">
        <v>52</v>
      </c>
      <c r="E21" t="s">
        <v>2931</v>
      </c>
      <c r="F21" t="s">
        <v>2932</v>
      </c>
      <c r="G21">
        <v>19</v>
      </c>
      <c r="H21">
        <v>29</v>
      </c>
      <c r="I21" t="b">
        <v>0</v>
      </c>
      <c r="J21" t="b">
        <v>0</v>
      </c>
      <c r="K21" t="s">
        <v>2933</v>
      </c>
      <c r="L21" t="s">
        <v>2897</v>
      </c>
    </row>
    <row r="22" spans="1:12" x14ac:dyDescent="0.25">
      <c r="A22" t="s">
        <v>2975</v>
      </c>
      <c r="B22" t="s">
        <v>2976</v>
      </c>
      <c r="C22" t="s">
        <v>2977</v>
      </c>
      <c r="D22">
        <v>112</v>
      </c>
      <c r="E22" t="s">
        <v>2901</v>
      </c>
      <c r="F22" t="s">
        <v>2978</v>
      </c>
      <c r="G22">
        <v>150</v>
      </c>
      <c r="H22">
        <v>151</v>
      </c>
      <c r="I22" t="b">
        <v>0</v>
      </c>
      <c r="J22" t="b">
        <v>0</v>
      </c>
      <c r="K22" t="s">
        <v>2903</v>
      </c>
      <c r="L22" t="s">
        <v>2897</v>
      </c>
    </row>
    <row r="23" spans="1:12" x14ac:dyDescent="0.25">
      <c r="A23" t="s">
        <v>2979</v>
      </c>
      <c r="B23" t="s">
        <v>2980</v>
      </c>
      <c r="C23" t="s">
        <v>2981</v>
      </c>
      <c r="D23">
        <v>56</v>
      </c>
      <c r="E23" t="s">
        <v>2901</v>
      </c>
      <c r="F23" t="s">
        <v>2958</v>
      </c>
      <c r="G23">
        <v>150</v>
      </c>
      <c r="H23">
        <v>155</v>
      </c>
      <c r="I23" t="b">
        <v>0</v>
      </c>
      <c r="J23" t="b">
        <v>1</v>
      </c>
      <c r="K23" t="s">
        <v>2959</v>
      </c>
      <c r="L23" t="s">
        <v>2923</v>
      </c>
    </row>
    <row r="24" spans="1:12" x14ac:dyDescent="0.25">
      <c r="A24" t="s">
        <v>2982</v>
      </c>
      <c r="B24" t="s">
        <v>2983</v>
      </c>
      <c r="C24" t="s">
        <v>2984</v>
      </c>
      <c r="D24">
        <v>84</v>
      </c>
      <c r="E24" t="s">
        <v>2931</v>
      </c>
      <c r="F24" t="s">
        <v>2985</v>
      </c>
      <c r="G24">
        <v>19</v>
      </c>
      <c r="H24">
        <v>13</v>
      </c>
      <c r="I24" t="b">
        <v>0</v>
      </c>
      <c r="J24" t="b">
        <v>0</v>
      </c>
      <c r="K24" t="s">
        <v>2933</v>
      </c>
      <c r="L24" t="s">
        <v>2897</v>
      </c>
    </row>
    <row r="25" spans="1:12" x14ac:dyDescent="0.25">
      <c r="A25" t="s">
        <v>2986</v>
      </c>
      <c r="B25" t="s">
        <v>2987</v>
      </c>
      <c r="C25" t="s">
        <v>2988</v>
      </c>
      <c r="D25">
        <v>204</v>
      </c>
      <c r="E25" t="s">
        <v>2911</v>
      </c>
      <c r="F25" t="s">
        <v>2989</v>
      </c>
      <c r="G25">
        <v>2</v>
      </c>
      <c r="H25">
        <v>11</v>
      </c>
      <c r="I25" t="b">
        <v>1</v>
      </c>
      <c r="J25" t="b">
        <v>0</v>
      </c>
      <c r="K25" t="s">
        <v>2913</v>
      </c>
      <c r="L25" t="s">
        <v>2897</v>
      </c>
    </row>
    <row r="26" spans="1:12" x14ac:dyDescent="0.25">
      <c r="A26" t="s">
        <v>2990</v>
      </c>
      <c r="B26" t="s">
        <v>2991</v>
      </c>
      <c r="C26" t="s">
        <v>2992</v>
      </c>
      <c r="D26">
        <v>60</v>
      </c>
      <c r="E26" t="s">
        <v>2931</v>
      </c>
      <c r="F26" t="s">
        <v>2993</v>
      </c>
      <c r="G26">
        <v>19</v>
      </c>
      <c r="H26">
        <v>21</v>
      </c>
      <c r="I26" t="b">
        <v>0</v>
      </c>
      <c r="J26" t="b">
        <v>1</v>
      </c>
      <c r="K26" t="s">
        <v>2994</v>
      </c>
      <c r="L26" t="s">
        <v>2897</v>
      </c>
    </row>
    <row r="27" spans="1:12" x14ac:dyDescent="0.25">
      <c r="A27" t="s">
        <v>2995</v>
      </c>
      <c r="B27" t="s">
        <v>2996</v>
      </c>
      <c r="C27" t="s">
        <v>2997</v>
      </c>
      <c r="D27">
        <v>64</v>
      </c>
      <c r="E27" t="s">
        <v>2894</v>
      </c>
      <c r="F27" t="s">
        <v>2895</v>
      </c>
      <c r="G27">
        <v>142</v>
      </c>
      <c r="H27">
        <v>34</v>
      </c>
      <c r="I27" t="b">
        <v>0</v>
      </c>
      <c r="J27" t="b">
        <v>0</v>
      </c>
      <c r="K27" t="s">
        <v>2896</v>
      </c>
      <c r="L27" t="s">
        <v>2897</v>
      </c>
    </row>
    <row r="28" spans="1:12" x14ac:dyDescent="0.25">
      <c r="A28" t="s">
        <v>2998</v>
      </c>
      <c r="B28" t="s">
        <v>2999</v>
      </c>
      <c r="C28" t="s">
        <v>3000</v>
      </c>
      <c r="D28">
        <v>68</v>
      </c>
      <c r="E28" t="s">
        <v>2931</v>
      </c>
      <c r="F28" t="s">
        <v>2943</v>
      </c>
      <c r="G28">
        <v>19</v>
      </c>
      <c r="H28">
        <v>5</v>
      </c>
      <c r="I28" t="b">
        <v>0</v>
      </c>
      <c r="J28" t="b">
        <v>0</v>
      </c>
      <c r="K28" t="s">
        <v>2933</v>
      </c>
      <c r="L28" t="s">
        <v>2897</v>
      </c>
    </row>
    <row r="29" spans="1:12" x14ac:dyDescent="0.25">
      <c r="A29" t="s">
        <v>3001</v>
      </c>
      <c r="B29" t="s">
        <v>3002</v>
      </c>
      <c r="C29" t="s">
        <v>3003</v>
      </c>
      <c r="D29">
        <v>535</v>
      </c>
      <c r="E29" t="s">
        <v>2931</v>
      </c>
      <c r="F29" t="s">
        <v>2932</v>
      </c>
      <c r="G29">
        <v>19</v>
      </c>
      <c r="H29">
        <v>29</v>
      </c>
      <c r="I29" t="b">
        <v>0</v>
      </c>
      <c r="J29" t="b">
        <v>0</v>
      </c>
      <c r="K29" t="s">
        <v>2933</v>
      </c>
      <c r="L29" t="s">
        <v>1946</v>
      </c>
    </row>
    <row r="30" spans="1:12" x14ac:dyDescent="0.25">
      <c r="A30" t="s">
        <v>3004</v>
      </c>
      <c r="B30" t="s">
        <v>3005</v>
      </c>
      <c r="C30" t="s">
        <v>3006</v>
      </c>
      <c r="D30">
        <v>70</v>
      </c>
      <c r="E30" t="s">
        <v>2901</v>
      </c>
      <c r="F30" t="s">
        <v>2907</v>
      </c>
      <c r="G30">
        <v>150</v>
      </c>
      <c r="H30">
        <v>39</v>
      </c>
      <c r="I30" t="b">
        <v>0</v>
      </c>
      <c r="J30" t="b">
        <v>0</v>
      </c>
      <c r="K30" t="s">
        <v>2903</v>
      </c>
      <c r="L30" t="s">
        <v>2897</v>
      </c>
    </row>
    <row r="31" spans="1:12" x14ac:dyDescent="0.25">
      <c r="A31" t="s">
        <v>3007</v>
      </c>
      <c r="B31" t="s">
        <v>3008</v>
      </c>
      <c r="C31" t="s">
        <v>3009</v>
      </c>
      <c r="D31">
        <v>72</v>
      </c>
      <c r="E31" t="s">
        <v>2911</v>
      </c>
      <c r="F31" t="s">
        <v>3010</v>
      </c>
      <c r="G31">
        <v>2</v>
      </c>
      <c r="H31">
        <v>18</v>
      </c>
      <c r="I31" t="b">
        <v>0</v>
      </c>
      <c r="J31" t="b">
        <v>0</v>
      </c>
      <c r="K31" t="s">
        <v>2913</v>
      </c>
      <c r="L31" t="s">
        <v>2897</v>
      </c>
    </row>
    <row r="32" spans="1:12" x14ac:dyDescent="0.25">
      <c r="A32" t="s">
        <v>3011</v>
      </c>
      <c r="B32" t="s">
        <v>3012</v>
      </c>
      <c r="C32" t="s">
        <v>3013</v>
      </c>
      <c r="D32">
        <v>74</v>
      </c>
      <c r="I32" t="b">
        <v>0</v>
      </c>
      <c r="J32" t="b">
        <v>0</v>
      </c>
      <c r="L32" t="s">
        <v>1946</v>
      </c>
    </row>
    <row r="33" spans="1:12" x14ac:dyDescent="0.25">
      <c r="A33" t="s">
        <v>3014</v>
      </c>
      <c r="B33" t="s">
        <v>3015</v>
      </c>
      <c r="C33" t="s">
        <v>3016</v>
      </c>
      <c r="D33">
        <v>76</v>
      </c>
      <c r="E33" t="s">
        <v>2931</v>
      </c>
      <c r="F33" t="s">
        <v>2943</v>
      </c>
      <c r="G33">
        <v>19</v>
      </c>
      <c r="H33">
        <v>5</v>
      </c>
      <c r="I33" t="b">
        <v>1</v>
      </c>
      <c r="J33" t="b">
        <v>0</v>
      </c>
      <c r="K33" t="s">
        <v>2933</v>
      </c>
      <c r="L33" t="s">
        <v>2897</v>
      </c>
    </row>
    <row r="34" spans="1:12" x14ac:dyDescent="0.25">
      <c r="A34" t="s">
        <v>3017</v>
      </c>
      <c r="B34" t="s">
        <v>3018</v>
      </c>
      <c r="C34" t="s">
        <v>3019</v>
      </c>
      <c r="D34">
        <v>86</v>
      </c>
      <c r="I34" t="b">
        <v>0</v>
      </c>
      <c r="J34" t="b">
        <v>0</v>
      </c>
      <c r="L34" t="s">
        <v>1946</v>
      </c>
    </row>
    <row r="35" spans="1:12" x14ac:dyDescent="0.25">
      <c r="A35" t="s">
        <v>3020</v>
      </c>
      <c r="B35" t="s">
        <v>3021</v>
      </c>
      <c r="C35" t="s">
        <v>3022</v>
      </c>
      <c r="D35">
        <v>96</v>
      </c>
      <c r="E35" t="s">
        <v>2894</v>
      </c>
      <c r="F35" t="s">
        <v>3023</v>
      </c>
      <c r="G35">
        <v>142</v>
      </c>
      <c r="H35">
        <v>35</v>
      </c>
      <c r="I35" t="b">
        <v>0</v>
      </c>
      <c r="J35" t="b">
        <v>0</v>
      </c>
      <c r="K35" t="s">
        <v>2896</v>
      </c>
      <c r="L35" t="s">
        <v>2897</v>
      </c>
    </row>
    <row r="36" spans="1:12" x14ac:dyDescent="0.25">
      <c r="A36" t="s">
        <v>3024</v>
      </c>
      <c r="B36" t="s">
        <v>3025</v>
      </c>
      <c r="C36" t="s">
        <v>3026</v>
      </c>
      <c r="D36">
        <v>100</v>
      </c>
      <c r="E36" t="s">
        <v>2901</v>
      </c>
      <c r="F36" t="s">
        <v>2978</v>
      </c>
      <c r="G36">
        <v>150</v>
      </c>
      <c r="H36">
        <v>151</v>
      </c>
      <c r="I36" t="b">
        <v>0</v>
      </c>
      <c r="J36" t="b">
        <v>0</v>
      </c>
      <c r="K36" t="s">
        <v>2903</v>
      </c>
      <c r="L36" t="s">
        <v>2897</v>
      </c>
    </row>
    <row r="37" spans="1:12" x14ac:dyDescent="0.25">
      <c r="A37" t="s">
        <v>3027</v>
      </c>
      <c r="B37" t="s">
        <v>3028</v>
      </c>
      <c r="C37" t="s">
        <v>3029</v>
      </c>
      <c r="D37">
        <v>854</v>
      </c>
      <c r="E37" t="s">
        <v>2911</v>
      </c>
      <c r="F37" t="s">
        <v>2989</v>
      </c>
      <c r="G37">
        <v>2</v>
      </c>
      <c r="H37">
        <v>11</v>
      </c>
      <c r="I37" t="b">
        <v>1</v>
      </c>
      <c r="J37" t="b">
        <v>0</v>
      </c>
      <c r="K37" t="s">
        <v>2913</v>
      </c>
      <c r="L37" t="s">
        <v>2897</v>
      </c>
    </row>
    <row r="38" spans="1:12" x14ac:dyDescent="0.25">
      <c r="A38" t="s">
        <v>3030</v>
      </c>
      <c r="B38" t="s">
        <v>3031</v>
      </c>
      <c r="C38" t="s">
        <v>3032</v>
      </c>
      <c r="D38">
        <v>108</v>
      </c>
      <c r="E38" t="s">
        <v>2911</v>
      </c>
      <c r="F38" t="s">
        <v>3033</v>
      </c>
      <c r="G38">
        <v>2</v>
      </c>
      <c r="H38">
        <v>14</v>
      </c>
      <c r="I38" t="b">
        <v>0</v>
      </c>
      <c r="J38" t="b">
        <v>0</v>
      </c>
      <c r="K38" t="s">
        <v>2913</v>
      </c>
      <c r="L38" t="s">
        <v>2897</v>
      </c>
    </row>
    <row r="39" spans="1:12" x14ac:dyDescent="0.25">
      <c r="A39" t="s">
        <v>3034</v>
      </c>
      <c r="B39" t="s">
        <v>3035</v>
      </c>
      <c r="C39" t="s">
        <v>3036</v>
      </c>
      <c r="D39">
        <v>116</v>
      </c>
      <c r="E39" t="s">
        <v>2894</v>
      </c>
      <c r="F39" t="s">
        <v>3023</v>
      </c>
      <c r="G39">
        <v>142</v>
      </c>
      <c r="H39">
        <v>35</v>
      </c>
      <c r="I39" t="b">
        <v>0</v>
      </c>
      <c r="J39" t="b">
        <v>0</v>
      </c>
      <c r="K39" t="s">
        <v>2896</v>
      </c>
      <c r="L39" t="s">
        <v>2897</v>
      </c>
    </row>
    <row r="40" spans="1:12" x14ac:dyDescent="0.25">
      <c r="A40" t="s">
        <v>3037</v>
      </c>
      <c r="B40" t="s">
        <v>3038</v>
      </c>
      <c r="C40" t="s">
        <v>3039</v>
      </c>
      <c r="D40">
        <v>120</v>
      </c>
      <c r="E40" t="s">
        <v>2911</v>
      </c>
      <c r="F40" t="s">
        <v>2927</v>
      </c>
      <c r="G40">
        <v>2</v>
      </c>
      <c r="H40">
        <v>17</v>
      </c>
      <c r="I40" t="b">
        <v>0</v>
      </c>
      <c r="J40" t="b">
        <v>0</v>
      </c>
      <c r="K40" t="s">
        <v>2913</v>
      </c>
      <c r="L40" t="s">
        <v>2897</v>
      </c>
    </row>
    <row r="41" spans="1:12" x14ac:dyDescent="0.25">
      <c r="A41" t="s">
        <v>3040</v>
      </c>
      <c r="B41" t="s">
        <v>1327</v>
      </c>
      <c r="C41" t="s">
        <v>3041</v>
      </c>
      <c r="D41">
        <v>124</v>
      </c>
      <c r="E41" t="s">
        <v>2931</v>
      </c>
      <c r="F41" t="s">
        <v>2993</v>
      </c>
      <c r="G41">
        <v>19</v>
      </c>
      <c r="H41">
        <v>21</v>
      </c>
      <c r="I41" t="b">
        <v>0</v>
      </c>
      <c r="J41" t="b">
        <v>1</v>
      </c>
      <c r="K41" t="s">
        <v>2994</v>
      </c>
      <c r="L41" t="s">
        <v>3042</v>
      </c>
    </row>
    <row r="42" spans="1:12" x14ac:dyDescent="0.25">
      <c r="A42" t="s">
        <v>3043</v>
      </c>
      <c r="B42" t="s">
        <v>3044</v>
      </c>
      <c r="C42" t="s">
        <v>3045</v>
      </c>
      <c r="D42">
        <v>132</v>
      </c>
      <c r="E42" t="s">
        <v>2911</v>
      </c>
      <c r="F42" t="s">
        <v>2989</v>
      </c>
      <c r="G42">
        <v>2</v>
      </c>
      <c r="H42">
        <v>11</v>
      </c>
      <c r="I42" t="b">
        <v>0</v>
      </c>
      <c r="J42" t="b">
        <v>0</v>
      </c>
      <c r="K42" t="s">
        <v>2913</v>
      </c>
      <c r="L42" t="s">
        <v>2897</v>
      </c>
    </row>
    <row r="43" spans="1:12" x14ac:dyDescent="0.25">
      <c r="A43" t="s">
        <v>3046</v>
      </c>
      <c r="B43" t="s">
        <v>3047</v>
      </c>
      <c r="C43" t="s">
        <v>3048</v>
      </c>
      <c r="D43">
        <v>136</v>
      </c>
      <c r="E43" t="s">
        <v>2931</v>
      </c>
      <c r="F43" t="s">
        <v>2932</v>
      </c>
      <c r="G43">
        <v>19</v>
      </c>
      <c r="H43">
        <v>29</v>
      </c>
      <c r="I43" t="b">
        <v>0</v>
      </c>
      <c r="J43" t="b">
        <v>0</v>
      </c>
      <c r="K43" t="s">
        <v>2933</v>
      </c>
      <c r="L43" t="s">
        <v>2897</v>
      </c>
    </row>
    <row r="44" spans="1:12" x14ac:dyDescent="0.25">
      <c r="A44" t="s">
        <v>3049</v>
      </c>
      <c r="B44" t="s">
        <v>3050</v>
      </c>
      <c r="C44" t="s">
        <v>3051</v>
      </c>
      <c r="D44">
        <v>140</v>
      </c>
      <c r="E44" t="s">
        <v>2911</v>
      </c>
      <c r="F44" t="s">
        <v>2927</v>
      </c>
      <c r="G44">
        <v>2</v>
      </c>
      <c r="H44">
        <v>17</v>
      </c>
      <c r="I44" t="b">
        <v>0</v>
      </c>
      <c r="J44" t="b">
        <v>0</v>
      </c>
      <c r="K44" t="s">
        <v>2913</v>
      </c>
      <c r="L44" t="s">
        <v>2897</v>
      </c>
    </row>
    <row r="45" spans="1:12" x14ac:dyDescent="0.25">
      <c r="A45" t="s">
        <v>3052</v>
      </c>
      <c r="B45" t="s">
        <v>3053</v>
      </c>
      <c r="C45" t="s">
        <v>3054</v>
      </c>
      <c r="D45">
        <v>148</v>
      </c>
      <c r="E45" t="s">
        <v>2911</v>
      </c>
      <c r="F45" t="s">
        <v>2927</v>
      </c>
      <c r="G45">
        <v>2</v>
      </c>
      <c r="H45">
        <v>17</v>
      </c>
      <c r="I45" t="b">
        <v>0</v>
      </c>
      <c r="J45" t="b">
        <v>0</v>
      </c>
      <c r="K45" t="s">
        <v>2913</v>
      </c>
      <c r="L45" t="s">
        <v>2897</v>
      </c>
    </row>
    <row r="46" spans="1:12" x14ac:dyDescent="0.25">
      <c r="A46" t="s">
        <v>3055</v>
      </c>
      <c r="B46" t="s">
        <v>3056</v>
      </c>
      <c r="C46" t="s">
        <v>3057</v>
      </c>
      <c r="D46">
        <v>152</v>
      </c>
      <c r="E46" t="s">
        <v>2931</v>
      </c>
      <c r="F46" t="s">
        <v>2943</v>
      </c>
      <c r="G46">
        <v>19</v>
      </c>
      <c r="H46">
        <v>5</v>
      </c>
      <c r="I46" t="b">
        <v>1</v>
      </c>
      <c r="J46" t="b">
        <v>0</v>
      </c>
      <c r="K46" t="s">
        <v>2933</v>
      </c>
      <c r="L46" t="s">
        <v>2897</v>
      </c>
    </row>
    <row r="47" spans="1:12" x14ac:dyDescent="0.25">
      <c r="A47" t="s">
        <v>3058</v>
      </c>
      <c r="B47" t="s">
        <v>3059</v>
      </c>
      <c r="C47" t="s">
        <v>3060</v>
      </c>
      <c r="D47">
        <v>156</v>
      </c>
      <c r="E47" t="s">
        <v>2894</v>
      </c>
      <c r="F47" t="s">
        <v>3061</v>
      </c>
      <c r="G47">
        <v>142</v>
      </c>
      <c r="H47">
        <v>30</v>
      </c>
      <c r="I47" t="b">
        <v>1</v>
      </c>
      <c r="J47" t="b">
        <v>0</v>
      </c>
      <c r="K47" t="s">
        <v>2896</v>
      </c>
      <c r="L47" t="s">
        <v>2897</v>
      </c>
    </row>
    <row r="48" spans="1:12" x14ac:dyDescent="0.25">
      <c r="A48" t="s">
        <v>3062</v>
      </c>
      <c r="B48" t="s">
        <v>3063</v>
      </c>
      <c r="C48" t="s">
        <v>3064</v>
      </c>
      <c r="D48">
        <v>162</v>
      </c>
      <c r="I48" t="b">
        <v>0</v>
      </c>
      <c r="J48" t="b">
        <v>0</v>
      </c>
      <c r="L48" t="s">
        <v>2897</v>
      </c>
    </row>
    <row r="49" spans="1:12" x14ac:dyDescent="0.25">
      <c r="A49" t="s">
        <v>3065</v>
      </c>
      <c r="B49" t="s">
        <v>3066</v>
      </c>
      <c r="C49" t="s">
        <v>3067</v>
      </c>
      <c r="D49">
        <v>166</v>
      </c>
      <c r="I49" t="b">
        <v>0</v>
      </c>
      <c r="J49" t="b">
        <v>0</v>
      </c>
      <c r="L49" t="s">
        <v>2897</v>
      </c>
    </row>
    <row r="50" spans="1:12" x14ac:dyDescent="0.25">
      <c r="A50" t="s">
        <v>3068</v>
      </c>
      <c r="B50" t="s">
        <v>3069</v>
      </c>
      <c r="C50" t="s">
        <v>3070</v>
      </c>
      <c r="D50">
        <v>170</v>
      </c>
      <c r="E50" t="s">
        <v>2931</v>
      </c>
      <c r="F50" t="s">
        <v>2943</v>
      </c>
      <c r="G50">
        <v>19</v>
      </c>
      <c r="H50">
        <v>5</v>
      </c>
      <c r="I50" t="b">
        <v>1</v>
      </c>
      <c r="J50" t="b">
        <v>0</v>
      </c>
      <c r="K50" t="s">
        <v>2933</v>
      </c>
      <c r="L50" t="s">
        <v>2897</v>
      </c>
    </row>
    <row r="51" spans="1:12" x14ac:dyDescent="0.25">
      <c r="A51" t="s">
        <v>3071</v>
      </c>
      <c r="B51" t="s">
        <v>3072</v>
      </c>
      <c r="C51" t="s">
        <v>3073</v>
      </c>
      <c r="D51">
        <v>174</v>
      </c>
      <c r="E51" t="s">
        <v>2911</v>
      </c>
      <c r="F51" t="s">
        <v>3033</v>
      </c>
      <c r="G51">
        <v>2</v>
      </c>
      <c r="H51">
        <v>14</v>
      </c>
      <c r="I51" t="b">
        <v>0</v>
      </c>
      <c r="J51" t="b">
        <v>0</v>
      </c>
      <c r="K51" t="s">
        <v>2913</v>
      </c>
      <c r="L51" t="s">
        <v>2897</v>
      </c>
    </row>
    <row r="52" spans="1:12" x14ac:dyDescent="0.25">
      <c r="A52" t="s">
        <v>3074</v>
      </c>
      <c r="B52" t="s">
        <v>3075</v>
      </c>
      <c r="C52" t="s">
        <v>3076</v>
      </c>
      <c r="D52">
        <v>178</v>
      </c>
      <c r="E52" t="s">
        <v>2911</v>
      </c>
      <c r="F52" t="s">
        <v>2927</v>
      </c>
      <c r="G52">
        <v>2</v>
      </c>
      <c r="H52">
        <v>17</v>
      </c>
      <c r="I52" t="b">
        <v>0</v>
      </c>
      <c r="J52" t="b">
        <v>0</v>
      </c>
      <c r="K52" t="s">
        <v>2913</v>
      </c>
      <c r="L52" t="s">
        <v>2897</v>
      </c>
    </row>
    <row r="53" spans="1:12" x14ac:dyDescent="0.25">
      <c r="A53" t="s">
        <v>3077</v>
      </c>
      <c r="B53" t="s">
        <v>3078</v>
      </c>
      <c r="C53" t="s">
        <v>3079</v>
      </c>
      <c r="D53">
        <v>180</v>
      </c>
      <c r="E53" t="s">
        <v>2911</v>
      </c>
      <c r="F53" t="s">
        <v>2927</v>
      </c>
      <c r="G53">
        <v>2</v>
      </c>
      <c r="H53">
        <v>17</v>
      </c>
      <c r="I53" t="b">
        <v>0</v>
      </c>
      <c r="J53" t="b">
        <v>0</v>
      </c>
      <c r="K53" t="s">
        <v>2913</v>
      </c>
      <c r="L53" t="s">
        <v>2897</v>
      </c>
    </row>
    <row r="54" spans="1:12" x14ac:dyDescent="0.25">
      <c r="A54" t="s">
        <v>3080</v>
      </c>
      <c r="B54" t="s">
        <v>3081</v>
      </c>
      <c r="C54" t="s">
        <v>3082</v>
      </c>
      <c r="D54">
        <v>184</v>
      </c>
      <c r="E54" t="s">
        <v>2917</v>
      </c>
      <c r="F54" t="s">
        <v>2918</v>
      </c>
      <c r="G54">
        <v>9</v>
      </c>
      <c r="H54">
        <v>61</v>
      </c>
      <c r="I54" t="b">
        <v>0</v>
      </c>
      <c r="J54" t="b">
        <v>0</v>
      </c>
      <c r="K54" t="s">
        <v>2919</v>
      </c>
      <c r="L54" t="s">
        <v>2897</v>
      </c>
    </row>
    <row r="55" spans="1:12" x14ac:dyDescent="0.25">
      <c r="A55" t="s">
        <v>3083</v>
      </c>
      <c r="B55" t="s">
        <v>3084</v>
      </c>
      <c r="C55" t="s">
        <v>3085</v>
      </c>
      <c r="D55">
        <v>188</v>
      </c>
      <c r="E55" t="s">
        <v>2931</v>
      </c>
      <c r="F55" t="s">
        <v>2985</v>
      </c>
      <c r="G55">
        <v>19</v>
      </c>
      <c r="H55">
        <v>13</v>
      </c>
      <c r="I55" t="b">
        <v>0</v>
      </c>
      <c r="J55" t="b">
        <v>0</v>
      </c>
      <c r="K55" t="s">
        <v>2933</v>
      </c>
      <c r="L55" t="s">
        <v>2897</v>
      </c>
    </row>
    <row r="56" spans="1:12" x14ac:dyDescent="0.25">
      <c r="A56" t="s">
        <v>3086</v>
      </c>
      <c r="B56" t="s">
        <v>3087</v>
      </c>
      <c r="C56" t="s">
        <v>3088</v>
      </c>
      <c r="D56">
        <v>384</v>
      </c>
      <c r="E56" t="s">
        <v>2911</v>
      </c>
      <c r="F56" t="s">
        <v>2989</v>
      </c>
      <c r="G56">
        <v>2</v>
      </c>
      <c r="H56">
        <v>11</v>
      </c>
      <c r="I56" t="b">
        <v>1</v>
      </c>
      <c r="J56" t="b">
        <v>0</v>
      </c>
      <c r="K56" t="s">
        <v>2913</v>
      </c>
      <c r="L56" t="s">
        <v>2897</v>
      </c>
    </row>
    <row r="57" spans="1:12" x14ac:dyDescent="0.25">
      <c r="A57" t="s">
        <v>3089</v>
      </c>
      <c r="B57" t="s">
        <v>3090</v>
      </c>
      <c r="C57" t="s">
        <v>3091</v>
      </c>
      <c r="D57">
        <v>191</v>
      </c>
      <c r="E57" t="s">
        <v>2901</v>
      </c>
      <c r="F57" t="s">
        <v>2907</v>
      </c>
      <c r="G57">
        <v>150</v>
      </c>
      <c r="H57">
        <v>39</v>
      </c>
      <c r="I57" t="b">
        <v>1</v>
      </c>
      <c r="J57" t="b">
        <v>0</v>
      </c>
      <c r="K57" t="s">
        <v>2903</v>
      </c>
      <c r="L57" t="s">
        <v>2897</v>
      </c>
    </row>
    <row r="58" spans="1:12" x14ac:dyDescent="0.25">
      <c r="A58" t="s">
        <v>3092</v>
      </c>
      <c r="B58" t="s">
        <v>3093</v>
      </c>
      <c r="C58" t="s">
        <v>3094</v>
      </c>
      <c r="D58">
        <v>192</v>
      </c>
      <c r="E58" t="s">
        <v>2931</v>
      </c>
      <c r="F58" t="s">
        <v>2932</v>
      </c>
      <c r="G58">
        <v>19</v>
      </c>
      <c r="H58">
        <v>29</v>
      </c>
      <c r="I58" t="b">
        <v>0</v>
      </c>
      <c r="J58" t="b">
        <v>0</v>
      </c>
      <c r="K58" t="s">
        <v>2933</v>
      </c>
      <c r="L58" t="s">
        <v>2897</v>
      </c>
    </row>
    <row r="59" spans="1:12" x14ac:dyDescent="0.25">
      <c r="A59" t="s">
        <v>3095</v>
      </c>
      <c r="B59" t="s">
        <v>3096</v>
      </c>
      <c r="C59" t="s">
        <v>3097</v>
      </c>
      <c r="D59">
        <v>531</v>
      </c>
      <c r="E59" t="s">
        <v>2931</v>
      </c>
      <c r="F59" t="s">
        <v>2932</v>
      </c>
      <c r="G59">
        <v>19</v>
      </c>
      <c r="H59">
        <v>29</v>
      </c>
      <c r="I59" t="b">
        <v>0</v>
      </c>
      <c r="J59" t="b">
        <v>0</v>
      </c>
      <c r="K59" t="s">
        <v>2933</v>
      </c>
      <c r="L59" t="s">
        <v>2923</v>
      </c>
    </row>
    <row r="60" spans="1:12" x14ac:dyDescent="0.25">
      <c r="A60" t="s">
        <v>3098</v>
      </c>
      <c r="B60" t="s">
        <v>3099</v>
      </c>
      <c r="C60" t="s">
        <v>3100</v>
      </c>
      <c r="D60">
        <v>196</v>
      </c>
      <c r="E60" t="s">
        <v>2894</v>
      </c>
      <c r="F60" t="s">
        <v>2947</v>
      </c>
      <c r="G60">
        <v>142</v>
      </c>
      <c r="H60">
        <v>145</v>
      </c>
      <c r="I60" t="b">
        <v>0</v>
      </c>
      <c r="J60" t="b">
        <v>0</v>
      </c>
      <c r="K60" t="s">
        <v>2903</v>
      </c>
      <c r="L60" t="s">
        <v>2923</v>
      </c>
    </row>
    <row r="61" spans="1:12" x14ac:dyDescent="0.25">
      <c r="A61" t="s">
        <v>3101</v>
      </c>
      <c r="B61" t="s">
        <v>3102</v>
      </c>
      <c r="C61" t="s">
        <v>3103</v>
      </c>
      <c r="D61">
        <v>203</v>
      </c>
      <c r="E61" t="s">
        <v>2901</v>
      </c>
      <c r="F61" t="s">
        <v>2978</v>
      </c>
      <c r="G61">
        <v>150</v>
      </c>
      <c r="H61">
        <v>151</v>
      </c>
      <c r="I61" t="b">
        <v>1</v>
      </c>
      <c r="J61" t="b">
        <v>0</v>
      </c>
      <c r="K61" t="s">
        <v>2903</v>
      </c>
      <c r="L61" t="s">
        <v>2897</v>
      </c>
    </row>
    <row r="62" spans="1:12" x14ac:dyDescent="0.25">
      <c r="A62" t="s">
        <v>3104</v>
      </c>
      <c r="B62" t="s">
        <v>3105</v>
      </c>
      <c r="C62" t="s">
        <v>3106</v>
      </c>
      <c r="D62">
        <v>208</v>
      </c>
      <c r="E62" t="s">
        <v>2901</v>
      </c>
      <c r="F62" t="s">
        <v>2902</v>
      </c>
      <c r="G62">
        <v>150</v>
      </c>
      <c r="H62">
        <v>154</v>
      </c>
      <c r="I62" t="b">
        <v>0</v>
      </c>
      <c r="J62" t="b">
        <v>1</v>
      </c>
      <c r="K62" t="s">
        <v>2959</v>
      </c>
      <c r="L62" t="s">
        <v>2923</v>
      </c>
    </row>
    <row r="63" spans="1:12" x14ac:dyDescent="0.25">
      <c r="A63" t="s">
        <v>3107</v>
      </c>
      <c r="B63" t="s">
        <v>3108</v>
      </c>
      <c r="C63" t="s">
        <v>3109</v>
      </c>
      <c r="D63">
        <v>262</v>
      </c>
      <c r="E63" t="s">
        <v>2911</v>
      </c>
      <c r="F63" t="s">
        <v>3033</v>
      </c>
      <c r="G63">
        <v>2</v>
      </c>
      <c r="H63">
        <v>14</v>
      </c>
      <c r="I63" t="b">
        <v>0</v>
      </c>
      <c r="J63" t="b">
        <v>0</v>
      </c>
      <c r="K63" t="s">
        <v>2913</v>
      </c>
      <c r="L63" t="s">
        <v>2897</v>
      </c>
    </row>
    <row r="64" spans="1:12" x14ac:dyDescent="0.25">
      <c r="A64" t="s">
        <v>3110</v>
      </c>
      <c r="B64" t="s">
        <v>3111</v>
      </c>
      <c r="C64" t="s">
        <v>3112</v>
      </c>
      <c r="D64">
        <v>212</v>
      </c>
      <c r="E64" t="s">
        <v>2931</v>
      </c>
      <c r="F64" t="s">
        <v>2932</v>
      </c>
      <c r="G64">
        <v>19</v>
      </c>
      <c r="H64">
        <v>29</v>
      </c>
      <c r="I64" t="b">
        <v>0</v>
      </c>
      <c r="J64" t="b">
        <v>0</v>
      </c>
      <c r="K64" t="s">
        <v>2933</v>
      </c>
      <c r="L64" t="s">
        <v>2897</v>
      </c>
    </row>
    <row r="65" spans="1:12" x14ac:dyDescent="0.25">
      <c r="A65" t="s">
        <v>3113</v>
      </c>
      <c r="B65" t="s">
        <v>3114</v>
      </c>
      <c r="C65" t="s">
        <v>3115</v>
      </c>
      <c r="D65">
        <v>214</v>
      </c>
      <c r="E65" t="s">
        <v>2931</v>
      </c>
      <c r="F65" t="s">
        <v>2932</v>
      </c>
      <c r="G65">
        <v>19</v>
      </c>
      <c r="H65">
        <v>29</v>
      </c>
      <c r="I65" t="b">
        <v>0</v>
      </c>
      <c r="J65" t="b">
        <v>0</v>
      </c>
      <c r="K65" t="s">
        <v>2933</v>
      </c>
      <c r="L65" t="s">
        <v>2897</v>
      </c>
    </row>
    <row r="66" spans="1:12" x14ac:dyDescent="0.25">
      <c r="A66" t="s">
        <v>3116</v>
      </c>
      <c r="B66" t="s">
        <v>3117</v>
      </c>
      <c r="C66" t="s">
        <v>3118</v>
      </c>
      <c r="D66">
        <v>218</v>
      </c>
      <c r="E66" t="s">
        <v>2931</v>
      </c>
      <c r="F66" t="s">
        <v>2943</v>
      </c>
      <c r="G66">
        <v>19</v>
      </c>
      <c r="H66">
        <v>5</v>
      </c>
      <c r="I66" t="b">
        <v>0</v>
      </c>
      <c r="J66" t="b">
        <v>0</v>
      </c>
      <c r="K66" t="s">
        <v>2933</v>
      </c>
      <c r="L66" t="s">
        <v>2897</v>
      </c>
    </row>
    <row r="67" spans="1:12" x14ac:dyDescent="0.25">
      <c r="A67" t="s">
        <v>3119</v>
      </c>
      <c r="B67" t="s">
        <v>3120</v>
      </c>
      <c r="C67" t="s">
        <v>3121</v>
      </c>
      <c r="D67">
        <v>818</v>
      </c>
      <c r="E67" t="s">
        <v>2911</v>
      </c>
      <c r="F67" t="s">
        <v>2912</v>
      </c>
      <c r="G67">
        <v>2</v>
      </c>
      <c r="H67">
        <v>15</v>
      </c>
      <c r="I67" t="b">
        <v>1</v>
      </c>
      <c r="J67" t="b">
        <v>0</v>
      </c>
      <c r="K67" t="s">
        <v>2913</v>
      </c>
      <c r="L67" t="s">
        <v>2897</v>
      </c>
    </row>
    <row r="68" spans="1:12" x14ac:dyDescent="0.25">
      <c r="A68" t="s">
        <v>3122</v>
      </c>
      <c r="B68" t="s">
        <v>3123</v>
      </c>
      <c r="C68" t="s">
        <v>3124</v>
      </c>
      <c r="D68">
        <v>222</v>
      </c>
      <c r="E68" t="s">
        <v>2931</v>
      </c>
      <c r="F68" t="s">
        <v>2985</v>
      </c>
      <c r="G68">
        <v>19</v>
      </c>
      <c r="H68">
        <v>13</v>
      </c>
      <c r="I68" t="b">
        <v>0</v>
      </c>
      <c r="J68" t="b">
        <v>0</v>
      </c>
      <c r="K68" t="s">
        <v>2933</v>
      </c>
      <c r="L68" t="s">
        <v>2897</v>
      </c>
    </row>
    <row r="69" spans="1:12" x14ac:dyDescent="0.25">
      <c r="A69" t="s">
        <v>3125</v>
      </c>
      <c r="B69" t="s">
        <v>3126</v>
      </c>
      <c r="C69" t="s">
        <v>3127</v>
      </c>
      <c r="D69">
        <v>226</v>
      </c>
      <c r="E69" t="s">
        <v>2911</v>
      </c>
      <c r="F69" t="s">
        <v>2927</v>
      </c>
      <c r="G69">
        <v>2</v>
      </c>
      <c r="H69">
        <v>17</v>
      </c>
      <c r="I69" t="b">
        <v>0</v>
      </c>
      <c r="J69" t="b">
        <v>0</v>
      </c>
      <c r="K69" t="s">
        <v>2913</v>
      </c>
      <c r="L69" t="s">
        <v>2897</v>
      </c>
    </row>
    <row r="70" spans="1:12" x14ac:dyDescent="0.25">
      <c r="A70" t="s">
        <v>3128</v>
      </c>
      <c r="B70" t="s">
        <v>3129</v>
      </c>
      <c r="C70" t="s">
        <v>3130</v>
      </c>
      <c r="D70">
        <v>232</v>
      </c>
      <c r="E70" t="s">
        <v>2911</v>
      </c>
      <c r="F70" t="s">
        <v>3033</v>
      </c>
      <c r="G70">
        <v>2</v>
      </c>
      <c r="H70">
        <v>14</v>
      </c>
      <c r="I70" t="b">
        <v>0</v>
      </c>
      <c r="J70" t="b">
        <v>0</v>
      </c>
      <c r="K70" t="s">
        <v>2913</v>
      </c>
      <c r="L70" t="s">
        <v>2897</v>
      </c>
    </row>
    <row r="71" spans="1:12" x14ac:dyDescent="0.25">
      <c r="A71" t="s">
        <v>3131</v>
      </c>
      <c r="B71" t="s">
        <v>3132</v>
      </c>
      <c r="C71" t="s">
        <v>3133</v>
      </c>
      <c r="D71">
        <v>233</v>
      </c>
      <c r="E71" t="s">
        <v>2901</v>
      </c>
      <c r="F71" t="s">
        <v>2902</v>
      </c>
      <c r="G71">
        <v>150</v>
      </c>
      <c r="H71">
        <v>154</v>
      </c>
      <c r="I71" t="b">
        <v>1</v>
      </c>
      <c r="J71" t="b">
        <v>0</v>
      </c>
      <c r="K71" t="s">
        <v>2903</v>
      </c>
      <c r="L71" t="s">
        <v>2923</v>
      </c>
    </row>
    <row r="72" spans="1:12" x14ac:dyDescent="0.25">
      <c r="A72" t="s">
        <v>3134</v>
      </c>
      <c r="B72" t="s">
        <v>3135</v>
      </c>
      <c r="C72" t="s">
        <v>3136</v>
      </c>
      <c r="D72">
        <v>231</v>
      </c>
      <c r="E72" t="s">
        <v>2911</v>
      </c>
      <c r="F72" t="s">
        <v>3033</v>
      </c>
      <c r="G72">
        <v>2</v>
      </c>
      <c r="H72">
        <v>14</v>
      </c>
      <c r="I72" t="b">
        <v>0</v>
      </c>
      <c r="J72" t="b">
        <v>0</v>
      </c>
      <c r="K72" t="s">
        <v>2913</v>
      </c>
      <c r="L72" t="s">
        <v>2897</v>
      </c>
    </row>
    <row r="73" spans="1:12" x14ac:dyDescent="0.25">
      <c r="A73" t="s">
        <v>3137</v>
      </c>
      <c r="B73" t="s">
        <v>3138</v>
      </c>
      <c r="C73" t="s">
        <v>3139</v>
      </c>
      <c r="D73">
        <v>238</v>
      </c>
      <c r="E73" t="s">
        <v>2931</v>
      </c>
      <c r="F73" t="s">
        <v>2943</v>
      </c>
      <c r="G73">
        <v>19</v>
      </c>
      <c r="H73">
        <v>5</v>
      </c>
      <c r="I73" t="b">
        <v>0</v>
      </c>
      <c r="J73" t="b">
        <v>0</v>
      </c>
      <c r="K73" t="s">
        <v>2933</v>
      </c>
      <c r="L73" t="s">
        <v>2897</v>
      </c>
    </row>
    <row r="74" spans="1:12" x14ac:dyDescent="0.25">
      <c r="A74" t="s">
        <v>3140</v>
      </c>
      <c r="B74" t="s">
        <v>3141</v>
      </c>
      <c r="C74" t="s">
        <v>3142</v>
      </c>
      <c r="D74">
        <v>234</v>
      </c>
      <c r="E74" t="s">
        <v>2901</v>
      </c>
      <c r="F74" t="s">
        <v>2902</v>
      </c>
      <c r="G74">
        <v>150</v>
      </c>
      <c r="H74">
        <v>154</v>
      </c>
      <c r="I74" t="b">
        <v>0</v>
      </c>
      <c r="J74" t="b">
        <v>0</v>
      </c>
      <c r="K74" t="s">
        <v>2903</v>
      </c>
      <c r="L74" t="s">
        <v>2923</v>
      </c>
    </row>
    <row r="75" spans="1:12" x14ac:dyDescent="0.25">
      <c r="A75" t="s">
        <v>3143</v>
      </c>
      <c r="B75" t="s">
        <v>3144</v>
      </c>
      <c r="C75" t="s">
        <v>3145</v>
      </c>
      <c r="D75">
        <v>242</v>
      </c>
      <c r="E75" t="s">
        <v>2917</v>
      </c>
      <c r="F75" t="s">
        <v>3146</v>
      </c>
      <c r="G75">
        <v>9</v>
      </c>
      <c r="H75">
        <v>54</v>
      </c>
      <c r="I75" t="b">
        <v>0</v>
      </c>
      <c r="J75" t="b">
        <v>0</v>
      </c>
      <c r="K75" t="s">
        <v>2919</v>
      </c>
      <c r="L75" t="s">
        <v>2897</v>
      </c>
    </row>
    <row r="76" spans="1:12" x14ac:dyDescent="0.25">
      <c r="A76" t="s">
        <v>3147</v>
      </c>
      <c r="B76" t="s">
        <v>3148</v>
      </c>
      <c r="C76" t="s">
        <v>350</v>
      </c>
      <c r="D76">
        <v>246</v>
      </c>
      <c r="E76" t="s">
        <v>2901</v>
      </c>
      <c r="F76" t="s">
        <v>2902</v>
      </c>
      <c r="G76">
        <v>150</v>
      </c>
      <c r="H76">
        <v>154</v>
      </c>
      <c r="I76" t="b">
        <v>0</v>
      </c>
      <c r="J76" t="b">
        <v>1</v>
      </c>
      <c r="K76" t="s">
        <v>2959</v>
      </c>
      <c r="L76" t="s">
        <v>2923</v>
      </c>
    </row>
    <row r="77" spans="1:12" x14ac:dyDescent="0.25">
      <c r="A77" t="s">
        <v>3149</v>
      </c>
      <c r="B77" t="s">
        <v>3150</v>
      </c>
      <c r="C77" t="s">
        <v>3151</v>
      </c>
      <c r="D77">
        <v>250</v>
      </c>
      <c r="E77" t="s">
        <v>2901</v>
      </c>
      <c r="F77" t="s">
        <v>2958</v>
      </c>
      <c r="G77">
        <v>150</v>
      </c>
      <c r="H77">
        <v>155</v>
      </c>
      <c r="I77" t="b">
        <v>0</v>
      </c>
      <c r="J77" t="b">
        <v>1</v>
      </c>
      <c r="K77" t="s">
        <v>2959</v>
      </c>
      <c r="L77" t="s">
        <v>2923</v>
      </c>
    </row>
    <row r="78" spans="1:12" x14ac:dyDescent="0.25">
      <c r="A78" t="s">
        <v>3152</v>
      </c>
      <c r="B78" t="s">
        <v>3153</v>
      </c>
      <c r="C78" t="s">
        <v>3154</v>
      </c>
      <c r="D78">
        <v>254</v>
      </c>
      <c r="E78" t="s">
        <v>2931</v>
      </c>
      <c r="F78" t="s">
        <v>2943</v>
      </c>
      <c r="G78">
        <v>19</v>
      </c>
      <c r="H78">
        <v>5</v>
      </c>
      <c r="I78" t="b">
        <v>0</v>
      </c>
      <c r="J78" t="b">
        <v>0</v>
      </c>
      <c r="K78" t="s">
        <v>2933</v>
      </c>
      <c r="L78" t="s">
        <v>2923</v>
      </c>
    </row>
    <row r="79" spans="1:12" x14ac:dyDescent="0.25">
      <c r="A79" t="s">
        <v>3155</v>
      </c>
      <c r="B79" t="s">
        <v>3156</v>
      </c>
      <c r="C79" t="s">
        <v>3157</v>
      </c>
      <c r="D79">
        <v>258</v>
      </c>
      <c r="E79" t="s">
        <v>2917</v>
      </c>
      <c r="F79" t="s">
        <v>2918</v>
      </c>
      <c r="G79">
        <v>9</v>
      </c>
      <c r="H79">
        <v>61</v>
      </c>
      <c r="I79" t="b">
        <v>0</v>
      </c>
      <c r="J79" t="b">
        <v>0</v>
      </c>
      <c r="K79" t="s">
        <v>2919</v>
      </c>
      <c r="L79" t="s">
        <v>2897</v>
      </c>
    </row>
    <row r="80" spans="1:12" x14ac:dyDescent="0.25">
      <c r="A80" t="s">
        <v>3158</v>
      </c>
      <c r="B80" t="s">
        <v>3159</v>
      </c>
      <c r="C80" t="s">
        <v>3160</v>
      </c>
      <c r="D80">
        <v>260</v>
      </c>
      <c r="I80" t="b">
        <v>0</v>
      </c>
      <c r="J80" t="b">
        <v>0</v>
      </c>
      <c r="L80" t="s">
        <v>1946</v>
      </c>
    </row>
    <row r="81" spans="1:12" x14ac:dyDescent="0.25">
      <c r="A81" t="s">
        <v>3161</v>
      </c>
      <c r="B81" t="s">
        <v>3162</v>
      </c>
      <c r="C81" t="s">
        <v>3163</v>
      </c>
      <c r="D81">
        <v>266</v>
      </c>
      <c r="E81" t="s">
        <v>2911</v>
      </c>
      <c r="F81" t="s">
        <v>2927</v>
      </c>
      <c r="G81">
        <v>2</v>
      </c>
      <c r="H81">
        <v>17</v>
      </c>
      <c r="I81" t="b">
        <v>0</v>
      </c>
      <c r="J81" t="b">
        <v>0</v>
      </c>
      <c r="K81" t="s">
        <v>2913</v>
      </c>
      <c r="L81" t="s">
        <v>2897</v>
      </c>
    </row>
    <row r="82" spans="1:12" x14ac:dyDescent="0.25">
      <c r="A82" t="s">
        <v>3164</v>
      </c>
      <c r="B82" t="s">
        <v>3165</v>
      </c>
      <c r="C82" t="s">
        <v>3166</v>
      </c>
      <c r="D82">
        <v>270</v>
      </c>
      <c r="E82" t="s">
        <v>2911</v>
      </c>
      <c r="F82" t="s">
        <v>2989</v>
      </c>
      <c r="G82">
        <v>2</v>
      </c>
      <c r="H82">
        <v>11</v>
      </c>
      <c r="I82" t="b">
        <v>0</v>
      </c>
      <c r="J82" t="b">
        <v>0</v>
      </c>
      <c r="K82" t="s">
        <v>2913</v>
      </c>
      <c r="L82" t="s">
        <v>2897</v>
      </c>
    </row>
    <row r="83" spans="1:12" x14ac:dyDescent="0.25">
      <c r="A83" t="s">
        <v>3167</v>
      </c>
      <c r="B83" t="s">
        <v>3168</v>
      </c>
      <c r="C83" t="s">
        <v>3169</v>
      </c>
      <c r="D83">
        <v>268</v>
      </c>
      <c r="E83" t="s">
        <v>2894</v>
      </c>
      <c r="F83" t="s">
        <v>2947</v>
      </c>
      <c r="G83">
        <v>142</v>
      </c>
      <c r="H83">
        <v>145</v>
      </c>
      <c r="I83" t="b">
        <v>0</v>
      </c>
      <c r="J83" t="b">
        <v>0</v>
      </c>
      <c r="K83" t="s">
        <v>2913</v>
      </c>
      <c r="L83" t="s">
        <v>2897</v>
      </c>
    </row>
    <row r="84" spans="1:12" x14ac:dyDescent="0.25">
      <c r="A84" t="s">
        <v>3170</v>
      </c>
      <c r="B84" t="s">
        <v>3171</v>
      </c>
      <c r="C84" t="s">
        <v>3172</v>
      </c>
      <c r="D84">
        <v>276</v>
      </c>
      <c r="E84" t="s">
        <v>2901</v>
      </c>
      <c r="F84" t="s">
        <v>2958</v>
      </c>
      <c r="G84">
        <v>150</v>
      </c>
      <c r="H84">
        <v>155</v>
      </c>
      <c r="I84" t="b">
        <v>0</v>
      </c>
      <c r="J84" t="b">
        <v>1</v>
      </c>
      <c r="K84" t="s">
        <v>2959</v>
      </c>
      <c r="L84" t="s">
        <v>2923</v>
      </c>
    </row>
    <row r="85" spans="1:12" x14ac:dyDescent="0.25">
      <c r="A85" t="s">
        <v>3173</v>
      </c>
      <c r="B85" t="s">
        <v>3174</v>
      </c>
      <c r="C85" t="s">
        <v>3175</v>
      </c>
      <c r="D85">
        <v>288</v>
      </c>
      <c r="E85" t="s">
        <v>2911</v>
      </c>
      <c r="F85" t="s">
        <v>2989</v>
      </c>
      <c r="G85">
        <v>2</v>
      </c>
      <c r="H85">
        <v>11</v>
      </c>
      <c r="I85" t="b">
        <v>0</v>
      </c>
      <c r="J85" t="b">
        <v>0</v>
      </c>
      <c r="K85" t="s">
        <v>2913</v>
      </c>
      <c r="L85" t="s">
        <v>2897</v>
      </c>
    </row>
    <row r="86" spans="1:12" x14ac:dyDescent="0.25">
      <c r="A86" t="s">
        <v>3176</v>
      </c>
      <c r="B86" t="s">
        <v>3177</v>
      </c>
      <c r="C86" t="s">
        <v>3178</v>
      </c>
      <c r="D86">
        <v>292</v>
      </c>
      <c r="E86" t="s">
        <v>2901</v>
      </c>
      <c r="F86" t="s">
        <v>2907</v>
      </c>
      <c r="G86">
        <v>150</v>
      </c>
      <c r="H86">
        <v>39</v>
      </c>
      <c r="I86" t="b">
        <v>0</v>
      </c>
      <c r="J86" t="b">
        <v>0</v>
      </c>
      <c r="K86" t="s">
        <v>1323</v>
      </c>
      <c r="L86" t="s">
        <v>2923</v>
      </c>
    </row>
    <row r="87" spans="1:12" x14ac:dyDescent="0.25">
      <c r="A87" t="s">
        <v>3179</v>
      </c>
      <c r="B87" t="s">
        <v>374</v>
      </c>
      <c r="C87" t="s">
        <v>3180</v>
      </c>
      <c r="D87">
        <v>300</v>
      </c>
      <c r="E87" t="s">
        <v>2901</v>
      </c>
      <c r="F87" t="s">
        <v>2907</v>
      </c>
      <c r="G87">
        <v>150</v>
      </c>
      <c r="H87">
        <v>39</v>
      </c>
      <c r="I87" t="b">
        <v>1</v>
      </c>
      <c r="J87" t="b">
        <v>0</v>
      </c>
      <c r="K87" t="s">
        <v>2903</v>
      </c>
      <c r="L87" t="s">
        <v>2923</v>
      </c>
    </row>
    <row r="88" spans="1:12" x14ac:dyDescent="0.25">
      <c r="A88" t="s">
        <v>3181</v>
      </c>
      <c r="B88" t="s">
        <v>3182</v>
      </c>
      <c r="C88" t="s">
        <v>3183</v>
      </c>
      <c r="D88">
        <v>304</v>
      </c>
      <c r="E88" t="s">
        <v>2931</v>
      </c>
      <c r="F88" t="s">
        <v>2993</v>
      </c>
      <c r="G88">
        <v>19</v>
      </c>
      <c r="H88">
        <v>21</v>
      </c>
      <c r="I88" t="b">
        <v>0</v>
      </c>
      <c r="J88" t="b">
        <v>0</v>
      </c>
      <c r="K88" t="s">
        <v>2994</v>
      </c>
      <c r="L88" t="s">
        <v>2897</v>
      </c>
    </row>
    <row r="89" spans="1:12" x14ac:dyDescent="0.25">
      <c r="A89" t="s">
        <v>3184</v>
      </c>
      <c r="B89" t="s">
        <v>3185</v>
      </c>
      <c r="C89" t="s">
        <v>3186</v>
      </c>
      <c r="D89">
        <v>308</v>
      </c>
      <c r="E89" t="s">
        <v>2931</v>
      </c>
      <c r="F89" t="s">
        <v>2932</v>
      </c>
      <c r="G89">
        <v>19</v>
      </c>
      <c r="H89">
        <v>29</v>
      </c>
      <c r="I89" t="b">
        <v>0</v>
      </c>
      <c r="J89" t="b">
        <v>0</v>
      </c>
      <c r="K89" t="s">
        <v>2933</v>
      </c>
      <c r="L89" t="s">
        <v>2897</v>
      </c>
    </row>
    <row r="90" spans="1:12" x14ac:dyDescent="0.25">
      <c r="A90" t="s">
        <v>3187</v>
      </c>
      <c r="B90" t="s">
        <v>3188</v>
      </c>
      <c r="C90" t="s">
        <v>3189</v>
      </c>
      <c r="D90">
        <v>312</v>
      </c>
      <c r="E90" t="s">
        <v>2931</v>
      </c>
      <c r="F90" t="s">
        <v>2932</v>
      </c>
      <c r="G90">
        <v>19</v>
      </c>
      <c r="H90">
        <v>29</v>
      </c>
      <c r="I90" t="b">
        <v>0</v>
      </c>
      <c r="J90" t="b">
        <v>0</v>
      </c>
      <c r="K90" t="s">
        <v>2933</v>
      </c>
      <c r="L90" t="s">
        <v>2923</v>
      </c>
    </row>
    <row r="91" spans="1:12" x14ac:dyDescent="0.25">
      <c r="A91" t="s">
        <v>3190</v>
      </c>
      <c r="B91" t="s">
        <v>3191</v>
      </c>
      <c r="C91" t="s">
        <v>3192</v>
      </c>
      <c r="D91">
        <v>316</v>
      </c>
      <c r="E91" t="s">
        <v>2917</v>
      </c>
      <c r="F91" t="s">
        <v>3193</v>
      </c>
      <c r="G91">
        <v>9</v>
      </c>
      <c r="H91">
        <v>57</v>
      </c>
      <c r="I91" t="b">
        <v>0</v>
      </c>
      <c r="J91" t="b">
        <v>0</v>
      </c>
      <c r="K91" t="s">
        <v>2919</v>
      </c>
      <c r="L91" t="s">
        <v>2897</v>
      </c>
    </row>
    <row r="92" spans="1:12" x14ac:dyDescent="0.25">
      <c r="A92" t="s">
        <v>3194</v>
      </c>
      <c r="B92" t="s">
        <v>3195</v>
      </c>
      <c r="C92" t="s">
        <v>3196</v>
      </c>
      <c r="D92">
        <v>320</v>
      </c>
      <c r="E92" t="s">
        <v>2931</v>
      </c>
      <c r="F92" t="s">
        <v>2985</v>
      </c>
      <c r="G92">
        <v>19</v>
      </c>
      <c r="H92">
        <v>13</v>
      </c>
      <c r="I92" t="b">
        <v>0</v>
      </c>
      <c r="J92" t="b">
        <v>0</v>
      </c>
      <c r="K92" t="s">
        <v>2933</v>
      </c>
      <c r="L92" t="s">
        <v>2897</v>
      </c>
    </row>
    <row r="93" spans="1:12" x14ac:dyDescent="0.25">
      <c r="A93" t="s">
        <v>3197</v>
      </c>
      <c r="B93" t="s">
        <v>3198</v>
      </c>
      <c r="C93" t="s">
        <v>3199</v>
      </c>
      <c r="D93">
        <v>831</v>
      </c>
      <c r="E93" t="s">
        <v>2901</v>
      </c>
      <c r="F93" t="s">
        <v>2902</v>
      </c>
      <c r="G93">
        <v>150</v>
      </c>
      <c r="H93">
        <v>154</v>
      </c>
      <c r="I93" t="b">
        <v>0</v>
      </c>
      <c r="J93" t="b">
        <v>0</v>
      </c>
      <c r="K93" t="s">
        <v>2903</v>
      </c>
      <c r="L93" t="s">
        <v>2923</v>
      </c>
    </row>
    <row r="94" spans="1:12" x14ac:dyDescent="0.25">
      <c r="A94" t="s">
        <v>3200</v>
      </c>
      <c r="B94" t="s">
        <v>3201</v>
      </c>
      <c r="C94" t="s">
        <v>3202</v>
      </c>
      <c r="D94">
        <v>324</v>
      </c>
      <c r="E94" t="s">
        <v>2911</v>
      </c>
      <c r="F94" t="s">
        <v>2989</v>
      </c>
      <c r="G94">
        <v>2</v>
      </c>
      <c r="H94">
        <v>11</v>
      </c>
      <c r="I94" t="b">
        <v>0</v>
      </c>
      <c r="J94" t="b">
        <v>0</v>
      </c>
      <c r="K94" t="s">
        <v>2913</v>
      </c>
      <c r="L94" t="s">
        <v>2897</v>
      </c>
    </row>
    <row r="95" spans="1:12" x14ac:dyDescent="0.25">
      <c r="A95" t="s">
        <v>3203</v>
      </c>
      <c r="B95" t="s">
        <v>3204</v>
      </c>
      <c r="C95" t="s">
        <v>3205</v>
      </c>
      <c r="D95">
        <v>624</v>
      </c>
      <c r="E95" t="s">
        <v>2911</v>
      </c>
      <c r="F95" t="s">
        <v>2989</v>
      </c>
      <c r="G95">
        <v>2</v>
      </c>
      <c r="H95">
        <v>11</v>
      </c>
      <c r="I95" t="b">
        <v>1</v>
      </c>
      <c r="J95" t="b">
        <v>0</v>
      </c>
      <c r="K95" t="s">
        <v>2913</v>
      </c>
      <c r="L95" t="s">
        <v>2897</v>
      </c>
    </row>
    <row r="96" spans="1:12" x14ac:dyDescent="0.25">
      <c r="A96" t="s">
        <v>3206</v>
      </c>
      <c r="B96" t="s">
        <v>3207</v>
      </c>
      <c r="C96" t="s">
        <v>3208</v>
      </c>
      <c r="D96">
        <v>328</v>
      </c>
      <c r="E96" t="s">
        <v>2931</v>
      </c>
      <c r="F96" t="s">
        <v>2943</v>
      </c>
      <c r="G96">
        <v>19</v>
      </c>
      <c r="H96">
        <v>5</v>
      </c>
      <c r="I96" t="b">
        <v>0</v>
      </c>
      <c r="J96" t="b">
        <v>0</v>
      </c>
      <c r="K96" t="s">
        <v>2933</v>
      </c>
      <c r="L96" t="s">
        <v>2897</v>
      </c>
    </row>
    <row r="97" spans="1:12" x14ac:dyDescent="0.25">
      <c r="A97" t="s">
        <v>3209</v>
      </c>
      <c r="B97" t="s">
        <v>3210</v>
      </c>
      <c r="C97" t="s">
        <v>3211</v>
      </c>
      <c r="D97">
        <v>332</v>
      </c>
      <c r="E97" t="s">
        <v>2931</v>
      </c>
      <c r="F97" t="s">
        <v>2932</v>
      </c>
      <c r="G97">
        <v>19</v>
      </c>
      <c r="H97">
        <v>29</v>
      </c>
      <c r="I97" t="b">
        <v>0</v>
      </c>
      <c r="J97" t="b">
        <v>0</v>
      </c>
      <c r="K97" t="s">
        <v>2933</v>
      </c>
      <c r="L97" t="s">
        <v>2897</v>
      </c>
    </row>
    <row r="98" spans="1:12" x14ac:dyDescent="0.25">
      <c r="A98" t="s">
        <v>3212</v>
      </c>
      <c r="B98" t="s">
        <v>3213</v>
      </c>
      <c r="C98" t="s">
        <v>3214</v>
      </c>
      <c r="D98">
        <v>334</v>
      </c>
      <c r="I98" t="b">
        <v>0</v>
      </c>
      <c r="J98" t="b">
        <v>0</v>
      </c>
      <c r="L98" t="s">
        <v>1946</v>
      </c>
    </row>
    <row r="99" spans="1:12" x14ac:dyDescent="0.25">
      <c r="A99" t="s">
        <v>3215</v>
      </c>
      <c r="B99" t="s">
        <v>3216</v>
      </c>
      <c r="C99" t="s">
        <v>3217</v>
      </c>
      <c r="D99">
        <v>336</v>
      </c>
      <c r="E99" t="s">
        <v>2901</v>
      </c>
      <c r="F99" t="s">
        <v>2907</v>
      </c>
      <c r="G99">
        <v>150</v>
      </c>
      <c r="H99">
        <v>39</v>
      </c>
      <c r="I99" t="b">
        <v>0</v>
      </c>
      <c r="J99" t="b">
        <v>0</v>
      </c>
      <c r="K99" t="s">
        <v>2903</v>
      </c>
      <c r="L99" t="s">
        <v>2923</v>
      </c>
    </row>
    <row r="100" spans="1:12" x14ac:dyDescent="0.25">
      <c r="A100" t="s">
        <v>3218</v>
      </c>
      <c r="B100" t="s">
        <v>3219</v>
      </c>
      <c r="C100" t="s">
        <v>3220</v>
      </c>
      <c r="D100">
        <v>340</v>
      </c>
      <c r="E100" t="s">
        <v>2931</v>
      </c>
      <c r="F100" t="s">
        <v>2985</v>
      </c>
      <c r="G100">
        <v>19</v>
      </c>
      <c r="H100">
        <v>13</v>
      </c>
      <c r="I100" t="b">
        <v>0</v>
      </c>
      <c r="J100" t="b">
        <v>0</v>
      </c>
      <c r="K100" t="s">
        <v>2933</v>
      </c>
      <c r="L100" t="s">
        <v>2897</v>
      </c>
    </row>
    <row r="101" spans="1:12" x14ac:dyDescent="0.25">
      <c r="A101" t="s">
        <v>3221</v>
      </c>
      <c r="B101" t="s">
        <v>3222</v>
      </c>
      <c r="C101" t="s">
        <v>3223</v>
      </c>
      <c r="D101">
        <v>344</v>
      </c>
      <c r="E101" t="s">
        <v>2894</v>
      </c>
      <c r="F101" t="s">
        <v>3061</v>
      </c>
      <c r="G101">
        <v>142</v>
      </c>
      <c r="H101">
        <v>30</v>
      </c>
      <c r="I101" t="b">
        <v>0</v>
      </c>
      <c r="J101" t="b">
        <v>1</v>
      </c>
      <c r="K101" t="s">
        <v>2919</v>
      </c>
      <c r="L101" t="s">
        <v>2954</v>
      </c>
    </row>
    <row r="102" spans="1:12" x14ac:dyDescent="0.25">
      <c r="A102" t="s">
        <v>3224</v>
      </c>
      <c r="B102" t="s">
        <v>3225</v>
      </c>
      <c r="C102" t="s">
        <v>3226</v>
      </c>
      <c r="D102">
        <v>348</v>
      </c>
      <c r="E102" t="s">
        <v>2901</v>
      </c>
      <c r="F102" t="s">
        <v>2978</v>
      </c>
      <c r="G102">
        <v>150</v>
      </c>
      <c r="H102">
        <v>151</v>
      </c>
      <c r="I102" t="b">
        <v>1</v>
      </c>
      <c r="J102" t="b">
        <v>0</v>
      </c>
      <c r="K102" t="s">
        <v>2903</v>
      </c>
      <c r="L102" t="s">
        <v>2897</v>
      </c>
    </row>
    <row r="103" spans="1:12" x14ac:dyDescent="0.25">
      <c r="A103" t="s">
        <v>3227</v>
      </c>
      <c r="B103" t="s">
        <v>3228</v>
      </c>
      <c r="C103" t="s">
        <v>3229</v>
      </c>
      <c r="D103">
        <v>352</v>
      </c>
      <c r="E103" t="s">
        <v>2901</v>
      </c>
      <c r="F103" t="s">
        <v>2902</v>
      </c>
      <c r="G103">
        <v>150</v>
      </c>
      <c r="H103">
        <v>154</v>
      </c>
      <c r="I103" t="b">
        <v>0</v>
      </c>
      <c r="J103" t="b">
        <v>0</v>
      </c>
      <c r="K103" t="s">
        <v>2903</v>
      </c>
      <c r="L103" t="s">
        <v>2923</v>
      </c>
    </row>
    <row r="104" spans="1:12" x14ac:dyDescent="0.25">
      <c r="A104" t="s">
        <v>3230</v>
      </c>
      <c r="B104" t="s">
        <v>3231</v>
      </c>
      <c r="C104" t="s">
        <v>3232</v>
      </c>
      <c r="D104">
        <v>356</v>
      </c>
      <c r="E104" t="s">
        <v>2894</v>
      </c>
      <c r="F104" t="s">
        <v>2895</v>
      </c>
      <c r="G104">
        <v>142</v>
      </c>
      <c r="H104">
        <v>34</v>
      </c>
      <c r="I104" t="b">
        <v>1</v>
      </c>
      <c r="J104" t="b">
        <v>0</v>
      </c>
      <c r="K104" t="s">
        <v>2896</v>
      </c>
      <c r="L104" t="s">
        <v>2897</v>
      </c>
    </row>
    <row r="105" spans="1:12" x14ac:dyDescent="0.25">
      <c r="A105" t="s">
        <v>3233</v>
      </c>
      <c r="B105" t="s">
        <v>3234</v>
      </c>
      <c r="C105" t="s">
        <v>3235</v>
      </c>
      <c r="D105">
        <v>360</v>
      </c>
      <c r="E105" t="s">
        <v>2894</v>
      </c>
      <c r="F105" t="s">
        <v>3023</v>
      </c>
      <c r="G105">
        <v>142</v>
      </c>
      <c r="H105">
        <v>35</v>
      </c>
      <c r="I105" t="b">
        <v>1</v>
      </c>
      <c r="J105" t="b">
        <v>0</v>
      </c>
      <c r="K105" t="s">
        <v>2896</v>
      </c>
      <c r="L105" t="s">
        <v>2897</v>
      </c>
    </row>
    <row r="106" spans="1:12" x14ac:dyDescent="0.25">
      <c r="A106" t="s">
        <v>3236</v>
      </c>
      <c r="B106" t="s">
        <v>3237</v>
      </c>
      <c r="C106" t="s">
        <v>3238</v>
      </c>
      <c r="D106">
        <v>364</v>
      </c>
      <c r="E106" t="s">
        <v>2894</v>
      </c>
      <c r="F106" t="s">
        <v>2895</v>
      </c>
      <c r="G106">
        <v>142</v>
      </c>
      <c r="H106">
        <v>34</v>
      </c>
      <c r="I106" t="b">
        <v>0</v>
      </c>
      <c r="J106" t="b">
        <v>0</v>
      </c>
      <c r="K106" t="s">
        <v>2896</v>
      </c>
      <c r="L106" t="s">
        <v>2897</v>
      </c>
    </row>
    <row r="107" spans="1:12" x14ac:dyDescent="0.25">
      <c r="A107" t="s">
        <v>3239</v>
      </c>
      <c r="B107" t="s">
        <v>3240</v>
      </c>
      <c r="C107" t="s">
        <v>3241</v>
      </c>
      <c r="D107">
        <v>368</v>
      </c>
      <c r="E107" t="s">
        <v>2894</v>
      </c>
      <c r="F107" t="s">
        <v>2947</v>
      </c>
      <c r="G107">
        <v>142</v>
      </c>
      <c r="H107">
        <v>145</v>
      </c>
      <c r="I107" t="b">
        <v>0</v>
      </c>
      <c r="J107" t="b">
        <v>0</v>
      </c>
      <c r="K107" t="s">
        <v>2913</v>
      </c>
      <c r="L107" t="s">
        <v>2897</v>
      </c>
    </row>
    <row r="108" spans="1:12" x14ac:dyDescent="0.25">
      <c r="A108" t="s">
        <v>3242</v>
      </c>
      <c r="B108" t="s">
        <v>3243</v>
      </c>
      <c r="C108" t="s">
        <v>3244</v>
      </c>
      <c r="D108">
        <v>372</v>
      </c>
      <c r="E108" t="s">
        <v>2901</v>
      </c>
      <c r="F108" t="s">
        <v>2902</v>
      </c>
      <c r="G108">
        <v>150</v>
      </c>
      <c r="H108">
        <v>154</v>
      </c>
      <c r="I108" t="b">
        <v>0</v>
      </c>
      <c r="J108" t="b">
        <v>1</v>
      </c>
      <c r="K108" t="s">
        <v>2959</v>
      </c>
      <c r="L108" t="s">
        <v>2923</v>
      </c>
    </row>
    <row r="109" spans="1:12" x14ac:dyDescent="0.25">
      <c r="A109" t="s">
        <v>3245</v>
      </c>
      <c r="B109" t="s">
        <v>3246</v>
      </c>
      <c r="C109" t="s">
        <v>3247</v>
      </c>
      <c r="D109">
        <v>833</v>
      </c>
      <c r="E109" t="s">
        <v>2901</v>
      </c>
      <c r="F109" t="s">
        <v>2902</v>
      </c>
      <c r="G109">
        <v>150</v>
      </c>
      <c r="H109">
        <v>154</v>
      </c>
      <c r="I109" t="b">
        <v>0</v>
      </c>
      <c r="J109" t="b">
        <v>0</v>
      </c>
      <c r="K109" t="s">
        <v>1323</v>
      </c>
      <c r="L109" t="s">
        <v>2923</v>
      </c>
    </row>
    <row r="110" spans="1:12" x14ac:dyDescent="0.25">
      <c r="A110" t="s">
        <v>3248</v>
      </c>
      <c r="B110" t="s">
        <v>3249</v>
      </c>
      <c r="C110" t="s">
        <v>3250</v>
      </c>
      <c r="D110">
        <v>376</v>
      </c>
      <c r="E110" t="s">
        <v>2894</v>
      </c>
      <c r="F110" t="s">
        <v>2947</v>
      </c>
      <c r="G110">
        <v>142</v>
      </c>
      <c r="H110">
        <v>145</v>
      </c>
      <c r="I110" t="b">
        <v>0</v>
      </c>
      <c r="J110" t="b">
        <v>1</v>
      </c>
      <c r="K110" t="s">
        <v>2913</v>
      </c>
      <c r="L110" t="s">
        <v>2897</v>
      </c>
    </row>
    <row r="111" spans="1:12" x14ac:dyDescent="0.25">
      <c r="A111" t="s">
        <v>3251</v>
      </c>
      <c r="B111" t="s">
        <v>422</v>
      </c>
      <c r="C111" t="s">
        <v>3252</v>
      </c>
      <c r="D111">
        <v>380</v>
      </c>
      <c r="E111" t="s">
        <v>2901</v>
      </c>
      <c r="F111" t="s">
        <v>2907</v>
      </c>
      <c r="G111">
        <v>150</v>
      </c>
      <c r="H111">
        <v>39</v>
      </c>
      <c r="I111" t="b">
        <v>0</v>
      </c>
      <c r="J111" t="b">
        <v>1</v>
      </c>
      <c r="K111" t="s">
        <v>2959</v>
      </c>
      <c r="L111" t="s">
        <v>2923</v>
      </c>
    </row>
    <row r="112" spans="1:12" x14ac:dyDescent="0.25">
      <c r="A112" t="s">
        <v>3253</v>
      </c>
      <c r="B112" t="s">
        <v>3254</v>
      </c>
      <c r="C112" t="s">
        <v>3255</v>
      </c>
      <c r="D112">
        <v>388</v>
      </c>
      <c r="E112" t="s">
        <v>2931</v>
      </c>
      <c r="F112" t="s">
        <v>2932</v>
      </c>
      <c r="G112">
        <v>19</v>
      </c>
      <c r="H112">
        <v>29</v>
      </c>
      <c r="I112" t="b">
        <v>0</v>
      </c>
      <c r="J112" t="b">
        <v>0</v>
      </c>
      <c r="K112" t="s">
        <v>2933</v>
      </c>
      <c r="L112" t="s">
        <v>2897</v>
      </c>
    </row>
    <row r="113" spans="1:12" x14ac:dyDescent="0.25">
      <c r="A113" t="s">
        <v>3256</v>
      </c>
      <c r="B113" t="s">
        <v>1341</v>
      </c>
      <c r="C113" t="s">
        <v>3257</v>
      </c>
      <c r="D113">
        <v>392</v>
      </c>
      <c r="E113" t="s">
        <v>2894</v>
      </c>
      <c r="F113" t="s">
        <v>3061</v>
      </c>
      <c r="G113">
        <v>142</v>
      </c>
      <c r="H113">
        <v>30</v>
      </c>
      <c r="I113" t="b">
        <v>0</v>
      </c>
      <c r="J113" t="b">
        <v>1</v>
      </c>
      <c r="K113" t="s">
        <v>3256</v>
      </c>
      <c r="L113" t="s">
        <v>2954</v>
      </c>
    </row>
    <row r="114" spans="1:12" x14ac:dyDescent="0.25">
      <c r="A114" t="s">
        <v>3258</v>
      </c>
      <c r="B114" t="s">
        <v>3259</v>
      </c>
      <c r="C114" t="s">
        <v>3260</v>
      </c>
      <c r="D114">
        <v>832</v>
      </c>
      <c r="E114" t="s">
        <v>2901</v>
      </c>
      <c r="F114" t="s">
        <v>2902</v>
      </c>
      <c r="G114">
        <v>150</v>
      </c>
      <c r="H114">
        <v>154</v>
      </c>
      <c r="I114" t="b">
        <v>0</v>
      </c>
      <c r="J114" t="b">
        <v>0</v>
      </c>
      <c r="K114" t="s">
        <v>1323</v>
      </c>
      <c r="L114" t="s">
        <v>2923</v>
      </c>
    </row>
    <row r="115" spans="1:12" x14ac:dyDescent="0.25">
      <c r="A115" t="s">
        <v>3261</v>
      </c>
      <c r="B115" t="s">
        <v>3262</v>
      </c>
      <c r="C115" t="s">
        <v>3263</v>
      </c>
      <c r="D115">
        <v>400</v>
      </c>
      <c r="E115" t="s">
        <v>2894</v>
      </c>
      <c r="F115" t="s">
        <v>2947</v>
      </c>
      <c r="G115">
        <v>142</v>
      </c>
      <c r="H115">
        <v>145</v>
      </c>
      <c r="I115" t="b">
        <v>1</v>
      </c>
      <c r="J115" t="b">
        <v>0</v>
      </c>
      <c r="K115" t="s">
        <v>2913</v>
      </c>
      <c r="L115" t="s">
        <v>2897</v>
      </c>
    </row>
    <row r="116" spans="1:12" x14ac:dyDescent="0.25">
      <c r="A116" t="s">
        <v>3264</v>
      </c>
      <c r="B116" t="s">
        <v>3265</v>
      </c>
      <c r="C116" t="s">
        <v>3266</v>
      </c>
      <c r="D116">
        <v>398</v>
      </c>
      <c r="E116" t="s">
        <v>2894</v>
      </c>
      <c r="F116" t="s">
        <v>3267</v>
      </c>
      <c r="G116">
        <v>142</v>
      </c>
      <c r="H116">
        <v>143</v>
      </c>
      <c r="I116" t="b">
        <v>1</v>
      </c>
      <c r="J116" t="b">
        <v>0</v>
      </c>
      <c r="K116" t="s">
        <v>2896</v>
      </c>
      <c r="L116" t="s">
        <v>2897</v>
      </c>
    </row>
    <row r="117" spans="1:12" x14ac:dyDescent="0.25">
      <c r="A117" t="s">
        <v>3268</v>
      </c>
      <c r="B117" t="s">
        <v>3269</v>
      </c>
      <c r="C117" t="s">
        <v>3270</v>
      </c>
      <c r="D117">
        <v>404</v>
      </c>
      <c r="E117" t="s">
        <v>2911</v>
      </c>
      <c r="F117" t="s">
        <v>3033</v>
      </c>
      <c r="G117">
        <v>2</v>
      </c>
      <c r="H117">
        <v>14</v>
      </c>
      <c r="I117" t="b">
        <v>1</v>
      </c>
      <c r="J117" t="b">
        <v>0</v>
      </c>
      <c r="K117" t="s">
        <v>2913</v>
      </c>
      <c r="L117" t="s">
        <v>2897</v>
      </c>
    </row>
    <row r="118" spans="1:12" x14ac:dyDescent="0.25">
      <c r="A118" t="s">
        <v>3271</v>
      </c>
      <c r="B118" t="s">
        <v>3272</v>
      </c>
      <c r="C118" t="s">
        <v>3273</v>
      </c>
      <c r="D118">
        <v>296</v>
      </c>
      <c r="E118" t="s">
        <v>2917</v>
      </c>
      <c r="F118" t="s">
        <v>3193</v>
      </c>
      <c r="G118">
        <v>9</v>
      </c>
      <c r="H118">
        <v>57</v>
      </c>
      <c r="I118" t="b">
        <v>0</v>
      </c>
      <c r="J118" t="b">
        <v>0</v>
      </c>
      <c r="K118" t="s">
        <v>2919</v>
      </c>
      <c r="L118" t="s">
        <v>2897</v>
      </c>
    </row>
    <row r="119" spans="1:12" x14ac:dyDescent="0.25">
      <c r="A119" t="s">
        <v>3274</v>
      </c>
      <c r="B119" t="s">
        <v>3275</v>
      </c>
      <c r="C119" t="s">
        <v>3276</v>
      </c>
      <c r="D119">
        <v>408</v>
      </c>
      <c r="E119" t="s">
        <v>2894</v>
      </c>
      <c r="F119" t="s">
        <v>3061</v>
      </c>
      <c r="G119">
        <v>142</v>
      </c>
      <c r="H119">
        <v>30</v>
      </c>
      <c r="I119" t="b">
        <v>0</v>
      </c>
      <c r="J119" t="b">
        <v>0</v>
      </c>
      <c r="K119" t="s">
        <v>2896</v>
      </c>
      <c r="L119" t="s">
        <v>2897</v>
      </c>
    </row>
    <row r="120" spans="1:12" x14ac:dyDescent="0.25">
      <c r="A120" t="s">
        <v>3277</v>
      </c>
      <c r="B120" t="s">
        <v>3278</v>
      </c>
      <c r="C120" t="s">
        <v>3279</v>
      </c>
      <c r="D120">
        <v>410</v>
      </c>
      <c r="E120" t="s">
        <v>2894</v>
      </c>
      <c r="F120" t="s">
        <v>3061</v>
      </c>
      <c r="G120">
        <v>142</v>
      </c>
      <c r="H120">
        <v>30</v>
      </c>
      <c r="I120" t="b">
        <v>1</v>
      </c>
      <c r="J120" t="b">
        <v>0</v>
      </c>
      <c r="K120" t="s">
        <v>2896</v>
      </c>
      <c r="L120" t="s">
        <v>2897</v>
      </c>
    </row>
    <row r="121" spans="1:12" x14ac:dyDescent="0.25">
      <c r="A121" t="s">
        <v>3280</v>
      </c>
      <c r="B121" t="s">
        <v>3281</v>
      </c>
      <c r="C121" t="s">
        <v>3282</v>
      </c>
      <c r="D121">
        <v>414</v>
      </c>
      <c r="E121" t="s">
        <v>2894</v>
      </c>
      <c r="F121" t="s">
        <v>2947</v>
      </c>
      <c r="G121">
        <v>142</v>
      </c>
      <c r="H121">
        <v>145</v>
      </c>
      <c r="I121" t="b">
        <v>1</v>
      </c>
      <c r="J121" t="b">
        <v>0</v>
      </c>
      <c r="K121" t="s">
        <v>2913</v>
      </c>
      <c r="L121" t="s">
        <v>2897</v>
      </c>
    </row>
    <row r="122" spans="1:12" x14ac:dyDescent="0.25">
      <c r="A122" t="s">
        <v>3283</v>
      </c>
      <c r="B122" t="s">
        <v>3284</v>
      </c>
      <c r="C122" t="s">
        <v>3285</v>
      </c>
      <c r="D122">
        <v>417</v>
      </c>
      <c r="E122" t="s">
        <v>2894</v>
      </c>
      <c r="F122" t="s">
        <v>3267</v>
      </c>
      <c r="G122">
        <v>142</v>
      </c>
      <c r="H122">
        <v>143</v>
      </c>
      <c r="I122" t="b">
        <v>0</v>
      </c>
      <c r="J122" t="b">
        <v>0</v>
      </c>
      <c r="K122" t="s">
        <v>2896</v>
      </c>
      <c r="L122" t="s">
        <v>2897</v>
      </c>
    </row>
    <row r="123" spans="1:12" x14ac:dyDescent="0.25">
      <c r="A123" t="s">
        <v>3286</v>
      </c>
      <c r="B123" t="s">
        <v>3287</v>
      </c>
      <c r="C123" t="s">
        <v>3288</v>
      </c>
      <c r="D123">
        <v>418</v>
      </c>
      <c r="E123" t="s">
        <v>2894</v>
      </c>
      <c r="F123" t="s">
        <v>3023</v>
      </c>
      <c r="G123">
        <v>142</v>
      </c>
      <c r="H123">
        <v>35</v>
      </c>
      <c r="I123" t="b">
        <v>0</v>
      </c>
      <c r="J123" t="b">
        <v>0</v>
      </c>
      <c r="K123" t="s">
        <v>2896</v>
      </c>
      <c r="L123" t="s">
        <v>2897</v>
      </c>
    </row>
    <row r="124" spans="1:12" x14ac:dyDescent="0.25">
      <c r="A124" t="s">
        <v>3289</v>
      </c>
      <c r="B124" t="s">
        <v>3290</v>
      </c>
      <c r="C124" t="s">
        <v>3291</v>
      </c>
      <c r="D124">
        <v>428</v>
      </c>
      <c r="E124" t="s">
        <v>2901</v>
      </c>
      <c r="F124" t="s">
        <v>2902</v>
      </c>
      <c r="G124">
        <v>150</v>
      </c>
      <c r="H124">
        <v>154</v>
      </c>
      <c r="I124" t="b">
        <v>0</v>
      </c>
      <c r="J124" t="b">
        <v>0</v>
      </c>
      <c r="K124" t="s">
        <v>2903</v>
      </c>
      <c r="L124" t="s">
        <v>2923</v>
      </c>
    </row>
    <row r="125" spans="1:12" x14ac:dyDescent="0.25">
      <c r="A125" t="s">
        <v>3292</v>
      </c>
      <c r="B125" t="s">
        <v>3293</v>
      </c>
      <c r="C125" t="s">
        <v>3294</v>
      </c>
      <c r="D125">
        <v>422</v>
      </c>
      <c r="E125" t="s">
        <v>2894</v>
      </c>
      <c r="F125" t="s">
        <v>2947</v>
      </c>
      <c r="G125">
        <v>142</v>
      </c>
      <c r="H125">
        <v>145</v>
      </c>
      <c r="I125" t="b">
        <v>1</v>
      </c>
      <c r="J125" t="b">
        <v>0</v>
      </c>
      <c r="K125" t="s">
        <v>2913</v>
      </c>
      <c r="L125" t="s">
        <v>2897</v>
      </c>
    </row>
    <row r="126" spans="1:12" x14ac:dyDescent="0.25">
      <c r="A126" t="s">
        <v>3295</v>
      </c>
      <c r="B126" t="s">
        <v>3296</v>
      </c>
      <c r="C126" t="s">
        <v>3297</v>
      </c>
      <c r="D126">
        <v>426</v>
      </c>
      <c r="E126" t="s">
        <v>2911</v>
      </c>
      <c r="F126" t="s">
        <v>3010</v>
      </c>
      <c r="G126">
        <v>2</v>
      </c>
      <c r="H126">
        <v>18</v>
      </c>
      <c r="I126" t="b">
        <v>0</v>
      </c>
      <c r="J126" t="b">
        <v>0</v>
      </c>
      <c r="K126" t="s">
        <v>2913</v>
      </c>
      <c r="L126" t="s">
        <v>2897</v>
      </c>
    </row>
    <row r="127" spans="1:12" x14ac:dyDescent="0.25">
      <c r="A127" t="s">
        <v>3298</v>
      </c>
      <c r="B127" t="s">
        <v>3299</v>
      </c>
      <c r="C127" t="s">
        <v>3300</v>
      </c>
      <c r="D127">
        <v>430</v>
      </c>
      <c r="E127" t="s">
        <v>2911</v>
      </c>
      <c r="F127" t="s">
        <v>2989</v>
      </c>
      <c r="G127">
        <v>2</v>
      </c>
      <c r="H127">
        <v>11</v>
      </c>
      <c r="I127" t="b">
        <v>0</v>
      </c>
      <c r="J127" t="b">
        <v>0</v>
      </c>
      <c r="K127" t="s">
        <v>2913</v>
      </c>
      <c r="L127" t="s">
        <v>2897</v>
      </c>
    </row>
    <row r="128" spans="1:12" x14ac:dyDescent="0.25">
      <c r="A128" t="s">
        <v>3301</v>
      </c>
      <c r="B128" t="s">
        <v>3302</v>
      </c>
      <c r="C128" t="s">
        <v>3303</v>
      </c>
      <c r="D128">
        <v>434</v>
      </c>
      <c r="E128" t="s">
        <v>2911</v>
      </c>
      <c r="F128" t="s">
        <v>2912</v>
      </c>
      <c r="G128">
        <v>2</v>
      </c>
      <c r="H128">
        <v>15</v>
      </c>
      <c r="I128" t="b">
        <v>0</v>
      </c>
      <c r="J128" t="b">
        <v>0</v>
      </c>
      <c r="K128" t="s">
        <v>2913</v>
      </c>
      <c r="L128" t="s">
        <v>2897</v>
      </c>
    </row>
    <row r="129" spans="1:12" x14ac:dyDescent="0.25">
      <c r="A129" t="s">
        <v>3304</v>
      </c>
      <c r="B129" t="s">
        <v>3305</v>
      </c>
      <c r="C129" t="s">
        <v>3306</v>
      </c>
      <c r="D129">
        <v>438</v>
      </c>
      <c r="E129" t="s">
        <v>2901</v>
      </c>
      <c r="F129" t="s">
        <v>2958</v>
      </c>
      <c r="G129">
        <v>150</v>
      </c>
      <c r="H129">
        <v>155</v>
      </c>
      <c r="I129" t="b">
        <v>0</v>
      </c>
      <c r="J129" t="b">
        <v>0</v>
      </c>
      <c r="K129" t="s">
        <v>2959</v>
      </c>
      <c r="L129" t="s">
        <v>2923</v>
      </c>
    </row>
    <row r="130" spans="1:12" x14ac:dyDescent="0.25">
      <c r="A130" t="s">
        <v>3307</v>
      </c>
      <c r="B130" t="s">
        <v>3308</v>
      </c>
      <c r="C130" t="s">
        <v>3309</v>
      </c>
      <c r="D130">
        <v>440</v>
      </c>
      <c r="E130" t="s">
        <v>2901</v>
      </c>
      <c r="F130" t="s">
        <v>2902</v>
      </c>
      <c r="G130">
        <v>150</v>
      </c>
      <c r="H130">
        <v>154</v>
      </c>
      <c r="I130" t="b">
        <v>1</v>
      </c>
      <c r="J130" t="b">
        <v>0</v>
      </c>
      <c r="K130" t="s">
        <v>2903</v>
      </c>
      <c r="L130" t="s">
        <v>2923</v>
      </c>
    </row>
    <row r="131" spans="1:12" x14ac:dyDescent="0.25">
      <c r="A131" t="s">
        <v>3310</v>
      </c>
      <c r="B131" t="s">
        <v>3311</v>
      </c>
      <c r="C131" t="s">
        <v>3312</v>
      </c>
      <c r="D131">
        <v>442</v>
      </c>
      <c r="E131" t="s">
        <v>2901</v>
      </c>
      <c r="F131" t="s">
        <v>2958</v>
      </c>
      <c r="G131">
        <v>150</v>
      </c>
      <c r="H131">
        <v>155</v>
      </c>
      <c r="I131" t="b">
        <v>0</v>
      </c>
      <c r="J131" t="b">
        <v>1</v>
      </c>
      <c r="K131" t="s">
        <v>2959</v>
      </c>
      <c r="L131" t="s">
        <v>2923</v>
      </c>
    </row>
    <row r="132" spans="1:12" x14ac:dyDescent="0.25">
      <c r="A132" t="s">
        <v>3313</v>
      </c>
      <c r="B132" t="s">
        <v>3314</v>
      </c>
      <c r="C132" t="s">
        <v>3315</v>
      </c>
      <c r="D132">
        <v>446</v>
      </c>
      <c r="E132" t="s">
        <v>2894</v>
      </c>
      <c r="F132" t="s">
        <v>3061</v>
      </c>
      <c r="G132">
        <v>142</v>
      </c>
      <c r="H132">
        <v>30</v>
      </c>
      <c r="I132" t="b">
        <v>0</v>
      </c>
      <c r="J132" t="b">
        <v>0</v>
      </c>
      <c r="K132" t="s">
        <v>2896</v>
      </c>
      <c r="L132" t="s">
        <v>2897</v>
      </c>
    </row>
    <row r="133" spans="1:12" x14ac:dyDescent="0.25">
      <c r="A133" t="s">
        <v>3316</v>
      </c>
      <c r="B133" t="s">
        <v>3317</v>
      </c>
      <c r="C133" t="s">
        <v>3318</v>
      </c>
      <c r="D133">
        <v>807</v>
      </c>
      <c r="E133" t="s">
        <v>2901</v>
      </c>
      <c r="F133" t="s">
        <v>2907</v>
      </c>
      <c r="G133">
        <v>150</v>
      </c>
      <c r="H133">
        <v>39</v>
      </c>
      <c r="I133" t="b">
        <v>0</v>
      </c>
      <c r="J133" t="b">
        <v>0</v>
      </c>
      <c r="K133" t="s">
        <v>2903</v>
      </c>
      <c r="L133" t="s">
        <v>2897</v>
      </c>
    </row>
    <row r="134" spans="1:12" x14ac:dyDescent="0.25">
      <c r="A134" t="s">
        <v>3319</v>
      </c>
      <c r="B134" t="s">
        <v>3320</v>
      </c>
      <c r="C134" t="s">
        <v>3321</v>
      </c>
      <c r="D134">
        <v>450</v>
      </c>
      <c r="E134" t="s">
        <v>2911</v>
      </c>
      <c r="F134" t="s">
        <v>3033</v>
      </c>
      <c r="G134">
        <v>2</v>
      </c>
      <c r="H134">
        <v>14</v>
      </c>
      <c r="I134" t="b">
        <v>0</v>
      </c>
      <c r="J134" t="b">
        <v>0</v>
      </c>
      <c r="K134" t="s">
        <v>2913</v>
      </c>
      <c r="L134" t="s">
        <v>2897</v>
      </c>
    </row>
    <row r="135" spans="1:12" x14ac:dyDescent="0.25">
      <c r="A135" t="s">
        <v>3322</v>
      </c>
      <c r="B135" t="s">
        <v>3323</v>
      </c>
      <c r="C135" t="s">
        <v>3324</v>
      </c>
      <c r="D135">
        <v>454</v>
      </c>
      <c r="E135" t="s">
        <v>2911</v>
      </c>
      <c r="F135" t="s">
        <v>3033</v>
      </c>
      <c r="G135">
        <v>2</v>
      </c>
      <c r="H135">
        <v>14</v>
      </c>
      <c r="I135" t="b">
        <v>0</v>
      </c>
      <c r="J135" t="b">
        <v>0</v>
      </c>
      <c r="K135" t="s">
        <v>2913</v>
      </c>
      <c r="L135" t="s">
        <v>2897</v>
      </c>
    </row>
    <row r="136" spans="1:12" x14ac:dyDescent="0.25">
      <c r="A136" t="s">
        <v>3325</v>
      </c>
      <c r="B136" t="s">
        <v>3326</v>
      </c>
      <c r="C136" t="s">
        <v>3327</v>
      </c>
      <c r="D136">
        <v>458</v>
      </c>
      <c r="E136" t="s">
        <v>2894</v>
      </c>
      <c r="F136" t="s">
        <v>3023</v>
      </c>
      <c r="G136">
        <v>142</v>
      </c>
      <c r="H136">
        <v>35</v>
      </c>
      <c r="I136" t="b">
        <v>1</v>
      </c>
      <c r="J136" t="b">
        <v>0</v>
      </c>
      <c r="K136" t="s">
        <v>2896</v>
      </c>
      <c r="L136" t="s">
        <v>2897</v>
      </c>
    </row>
    <row r="137" spans="1:12" x14ac:dyDescent="0.25">
      <c r="A137" t="s">
        <v>3328</v>
      </c>
      <c r="B137" t="s">
        <v>3329</v>
      </c>
      <c r="C137" t="s">
        <v>3330</v>
      </c>
      <c r="D137">
        <v>462</v>
      </c>
      <c r="E137" t="s">
        <v>2894</v>
      </c>
      <c r="F137" t="s">
        <v>2895</v>
      </c>
      <c r="G137">
        <v>142</v>
      </c>
      <c r="H137">
        <v>34</v>
      </c>
      <c r="I137" t="b">
        <v>0</v>
      </c>
      <c r="J137" t="b">
        <v>0</v>
      </c>
      <c r="K137" t="s">
        <v>2896</v>
      </c>
      <c r="L137" t="s">
        <v>2897</v>
      </c>
    </row>
    <row r="138" spans="1:12" x14ac:dyDescent="0.25">
      <c r="A138" t="s">
        <v>3331</v>
      </c>
      <c r="B138" t="s">
        <v>3332</v>
      </c>
      <c r="C138" t="s">
        <v>3333</v>
      </c>
      <c r="D138">
        <v>466</v>
      </c>
      <c r="E138" t="s">
        <v>2911</v>
      </c>
      <c r="F138" t="s">
        <v>2989</v>
      </c>
      <c r="G138">
        <v>2</v>
      </c>
      <c r="H138">
        <v>11</v>
      </c>
      <c r="I138" t="b">
        <v>1</v>
      </c>
      <c r="J138" t="b">
        <v>0</v>
      </c>
      <c r="K138" t="s">
        <v>2913</v>
      </c>
      <c r="L138" t="s">
        <v>2897</v>
      </c>
    </row>
    <row r="139" spans="1:12" x14ac:dyDescent="0.25">
      <c r="A139" t="s">
        <v>3334</v>
      </c>
      <c r="B139" t="s">
        <v>3335</v>
      </c>
      <c r="C139" t="s">
        <v>3336</v>
      </c>
      <c r="D139">
        <v>470</v>
      </c>
      <c r="E139" t="s">
        <v>2901</v>
      </c>
      <c r="F139" t="s">
        <v>2907</v>
      </c>
      <c r="G139">
        <v>150</v>
      </c>
      <c r="H139">
        <v>39</v>
      </c>
      <c r="I139" t="b">
        <v>0</v>
      </c>
      <c r="J139" t="b">
        <v>0</v>
      </c>
      <c r="K139" t="s">
        <v>2959</v>
      </c>
      <c r="L139" t="s">
        <v>2923</v>
      </c>
    </row>
    <row r="140" spans="1:12" x14ac:dyDescent="0.25">
      <c r="A140" t="s">
        <v>3337</v>
      </c>
      <c r="B140" t="s">
        <v>3338</v>
      </c>
      <c r="C140" t="s">
        <v>3339</v>
      </c>
      <c r="D140">
        <v>584</v>
      </c>
      <c r="E140" t="s">
        <v>2917</v>
      </c>
      <c r="F140" t="s">
        <v>3193</v>
      </c>
      <c r="G140">
        <v>9</v>
      </c>
      <c r="H140">
        <v>57</v>
      </c>
      <c r="I140" t="b">
        <v>0</v>
      </c>
      <c r="J140" t="b">
        <v>0</v>
      </c>
      <c r="K140" t="s">
        <v>2919</v>
      </c>
      <c r="L140" t="s">
        <v>2897</v>
      </c>
    </row>
    <row r="141" spans="1:12" x14ac:dyDescent="0.25">
      <c r="A141" t="s">
        <v>3340</v>
      </c>
      <c r="B141" t="s">
        <v>3341</v>
      </c>
      <c r="C141" t="s">
        <v>3342</v>
      </c>
      <c r="D141">
        <v>474</v>
      </c>
      <c r="E141" t="s">
        <v>2931</v>
      </c>
      <c r="F141" t="s">
        <v>2932</v>
      </c>
      <c r="G141">
        <v>19</v>
      </c>
      <c r="H141">
        <v>29</v>
      </c>
      <c r="I141" t="b">
        <v>0</v>
      </c>
      <c r="J141" t="b">
        <v>0</v>
      </c>
      <c r="K141" t="s">
        <v>2933</v>
      </c>
      <c r="L141" t="s">
        <v>2923</v>
      </c>
    </row>
    <row r="142" spans="1:12" x14ac:dyDescent="0.25">
      <c r="A142" t="s">
        <v>3343</v>
      </c>
      <c r="B142" t="s">
        <v>3344</v>
      </c>
      <c r="C142" t="s">
        <v>3345</v>
      </c>
      <c r="D142">
        <v>478</v>
      </c>
      <c r="E142" t="s">
        <v>2911</v>
      </c>
      <c r="F142" t="s">
        <v>2989</v>
      </c>
      <c r="G142">
        <v>2</v>
      </c>
      <c r="H142">
        <v>11</v>
      </c>
      <c r="I142" t="b">
        <v>0</v>
      </c>
      <c r="J142" t="b">
        <v>0</v>
      </c>
      <c r="K142" t="s">
        <v>2913</v>
      </c>
      <c r="L142" t="s">
        <v>2897</v>
      </c>
    </row>
    <row r="143" spans="1:12" x14ac:dyDescent="0.25">
      <c r="A143" t="s">
        <v>3346</v>
      </c>
      <c r="B143" t="s">
        <v>3347</v>
      </c>
      <c r="C143" t="s">
        <v>3348</v>
      </c>
      <c r="D143">
        <v>480</v>
      </c>
      <c r="E143" t="s">
        <v>2911</v>
      </c>
      <c r="F143" t="s">
        <v>3033</v>
      </c>
      <c r="G143">
        <v>2</v>
      </c>
      <c r="H143">
        <v>14</v>
      </c>
      <c r="I143" t="b">
        <v>1</v>
      </c>
      <c r="J143" t="b">
        <v>0</v>
      </c>
      <c r="K143" t="s">
        <v>2913</v>
      </c>
      <c r="L143" t="s">
        <v>2897</v>
      </c>
    </row>
    <row r="144" spans="1:12" x14ac:dyDescent="0.25">
      <c r="A144" t="s">
        <v>3349</v>
      </c>
      <c r="B144" t="s">
        <v>3350</v>
      </c>
      <c r="C144" t="s">
        <v>3351</v>
      </c>
      <c r="D144">
        <v>175</v>
      </c>
      <c r="E144" t="s">
        <v>2911</v>
      </c>
      <c r="F144" t="s">
        <v>3033</v>
      </c>
      <c r="G144">
        <v>2</v>
      </c>
      <c r="H144">
        <v>14</v>
      </c>
      <c r="I144" t="b">
        <v>0</v>
      </c>
      <c r="J144" t="b">
        <v>0</v>
      </c>
      <c r="K144" t="s">
        <v>2913</v>
      </c>
      <c r="L144" t="s">
        <v>2923</v>
      </c>
    </row>
    <row r="145" spans="1:12" x14ac:dyDescent="0.25">
      <c r="A145" t="s">
        <v>3352</v>
      </c>
      <c r="B145" t="s">
        <v>3353</v>
      </c>
      <c r="C145" t="s">
        <v>3354</v>
      </c>
      <c r="D145">
        <v>484</v>
      </c>
      <c r="E145" t="s">
        <v>2931</v>
      </c>
      <c r="F145" t="s">
        <v>2985</v>
      </c>
      <c r="G145">
        <v>19</v>
      </c>
      <c r="H145">
        <v>13</v>
      </c>
      <c r="I145" t="b">
        <v>1</v>
      </c>
      <c r="J145" t="b">
        <v>0</v>
      </c>
      <c r="K145" t="s">
        <v>2933</v>
      </c>
      <c r="L145" t="s">
        <v>2897</v>
      </c>
    </row>
    <row r="146" spans="1:12" x14ac:dyDescent="0.25">
      <c r="A146" t="s">
        <v>3355</v>
      </c>
      <c r="B146" t="s">
        <v>3356</v>
      </c>
      <c r="C146" t="s">
        <v>3357</v>
      </c>
      <c r="D146">
        <v>583</v>
      </c>
      <c r="E146" t="s">
        <v>2917</v>
      </c>
      <c r="F146" t="s">
        <v>3193</v>
      </c>
      <c r="G146">
        <v>9</v>
      </c>
      <c r="H146">
        <v>57</v>
      </c>
      <c r="I146" t="b">
        <v>0</v>
      </c>
      <c r="J146" t="b">
        <v>0</v>
      </c>
      <c r="K146" t="s">
        <v>2919</v>
      </c>
      <c r="L146" t="s">
        <v>2897</v>
      </c>
    </row>
    <row r="147" spans="1:12" x14ac:dyDescent="0.25">
      <c r="A147" t="s">
        <v>3358</v>
      </c>
      <c r="B147" t="s">
        <v>3359</v>
      </c>
      <c r="C147" t="s">
        <v>3360</v>
      </c>
      <c r="D147">
        <v>498</v>
      </c>
      <c r="E147" t="s">
        <v>2901</v>
      </c>
      <c r="F147" t="s">
        <v>2978</v>
      </c>
      <c r="G147">
        <v>150</v>
      </c>
      <c r="H147">
        <v>151</v>
      </c>
      <c r="I147" t="b">
        <v>0</v>
      </c>
      <c r="J147" t="b">
        <v>0</v>
      </c>
      <c r="K147" t="s">
        <v>2903</v>
      </c>
      <c r="L147" t="s">
        <v>2897</v>
      </c>
    </row>
    <row r="148" spans="1:12" x14ac:dyDescent="0.25">
      <c r="A148" t="s">
        <v>3361</v>
      </c>
      <c r="B148" t="s">
        <v>3362</v>
      </c>
      <c r="C148" t="s">
        <v>3363</v>
      </c>
      <c r="D148">
        <v>492</v>
      </c>
      <c r="E148" t="s">
        <v>2901</v>
      </c>
      <c r="F148" t="s">
        <v>2958</v>
      </c>
      <c r="G148">
        <v>150</v>
      </c>
      <c r="H148">
        <v>155</v>
      </c>
      <c r="I148" t="b">
        <v>0</v>
      </c>
      <c r="J148" t="b">
        <v>0</v>
      </c>
      <c r="K148" t="s">
        <v>2959</v>
      </c>
      <c r="L148" t="s">
        <v>2923</v>
      </c>
    </row>
    <row r="149" spans="1:12" x14ac:dyDescent="0.25">
      <c r="A149" t="s">
        <v>3364</v>
      </c>
      <c r="B149" t="s">
        <v>3365</v>
      </c>
      <c r="C149" t="s">
        <v>3366</v>
      </c>
      <c r="D149">
        <v>496</v>
      </c>
      <c r="E149" t="s">
        <v>2894</v>
      </c>
      <c r="F149" t="s">
        <v>3061</v>
      </c>
      <c r="G149">
        <v>142</v>
      </c>
      <c r="H149">
        <v>30</v>
      </c>
      <c r="I149" t="b">
        <v>0</v>
      </c>
      <c r="J149" t="b">
        <v>0</v>
      </c>
      <c r="K149" t="s">
        <v>2896</v>
      </c>
      <c r="L149" t="s">
        <v>2897</v>
      </c>
    </row>
    <row r="150" spans="1:12" x14ac:dyDescent="0.25">
      <c r="A150" t="s">
        <v>3367</v>
      </c>
      <c r="B150" t="s">
        <v>3368</v>
      </c>
      <c r="C150" t="s">
        <v>3369</v>
      </c>
      <c r="D150">
        <v>499</v>
      </c>
      <c r="E150" t="s">
        <v>2901</v>
      </c>
      <c r="F150" t="s">
        <v>2907</v>
      </c>
      <c r="G150">
        <v>150</v>
      </c>
      <c r="H150">
        <v>39</v>
      </c>
      <c r="I150" t="b">
        <v>0</v>
      </c>
      <c r="J150" t="b">
        <v>0</v>
      </c>
      <c r="K150" t="s">
        <v>2903</v>
      </c>
      <c r="L150" t="s">
        <v>2897</v>
      </c>
    </row>
    <row r="151" spans="1:12" x14ac:dyDescent="0.25">
      <c r="A151" t="s">
        <v>3370</v>
      </c>
      <c r="B151" t="s">
        <v>261</v>
      </c>
      <c r="C151" t="s">
        <v>3371</v>
      </c>
      <c r="D151">
        <v>500</v>
      </c>
      <c r="E151" t="s">
        <v>2931</v>
      </c>
      <c r="F151" t="s">
        <v>2932</v>
      </c>
      <c r="G151">
        <v>19</v>
      </c>
      <c r="H151">
        <v>29</v>
      </c>
      <c r="I151" t="b">
        <v>0</v>
      </c>
      <c r="J151" t="b">
        <v>0</v>
      </c>
      <c r="K151" t="s">
        <v>2933</v>
      </c>
      <c r="L151" t="s">
        <v>2897</v>
      </c>
    </row>
    <row r="152" spans="1:12" x14ac:dyDescent="0.25">
      <c r="A152" t="s">
        <v>3372</v>
      </c>
      <c r="B152" t="s">
        <v>3373</v>
      </c>
      <c r="C152" t="s">
        <v>3374</v>
      </c>
      <c r="D152">
        <v>504</v>
      </c>
      <c r="E152" t="s">
        <v>2911</v>
      </c>
      <c r="F152" t="s">
        <v>2912</v>
      </c>
      <c r="G152">
        <v>2</v>
      </c>
      <c r="H152">
        <v>15</v>
      </c>
      <c r="I152" t="b">
        <v>1</v>
      </c>
      <c r="J152" t="b">
        <v>0</v>
      </c>
      <c r="K152" t="s">
        <v>2913</v>
      </c>
      <c r="L152" t="s">
        <v>2897</v>
      </c>
    </row>
    <row r="153" spans="1:12" x14ac:dyDescent="0.25">
      <c r="A153" t="s">
        <v>3375</v>
      </c>
      <c r="B153" t="s">
        <v>3376</v>
      </c>
      <c r="C153" t="s">
        <v>3377</v>
      </c>
      <c r="D153">
        <v>508</v>
      </c>
      <c r="E153" t="s">
        <v>2911</v>
      </c>
      <c r="F153" t="s">
        <v>3033</v>
      </c>
      <c r="G153">
        <v>2</v>
      </c>
      <c r="H153">
        <v>14</v>
      </c>
      <c r="I153" t="b">
        <v>0</v>
      </c>
      <c r="J153" t="b">
        <v>0</v>
      </c>
      <c r="K153" t="s">
        <v>2913</v>
      </c>
      <c r="L153" t="s">
        <v>2897</v>
      </c>
    </row>
    <row r="154" spans="1:12" x14ac:dyDescent="0.25">
      <c r="A154" t="s">
        <v>3378</v>
      </c>
      <c r="B154" t="s">
        <v>3379</v>
      </c>
      <c r="C154" t="s">
        <v>3380</v>
      </c>
      <c r="D154">
        <v>104</v>
      </c>
      <c r="E154" t="s">
        <v>2894</v>
      </c>
      <c r="F154" t="s">
        <v>3023</v>
      </c>
      <c r="G154">
        <v>142</v>
      </c>
      <c r="H154">
        <v>35</v>
      </c>
      <c r="I154" t="b">
        <v>0</v>
      </c>
      <c r="J154" t="b">
        <v>0</v>
      </c>
      <c r="K154" t="s">
        <v>2896</v>
      </c>
      <c r="L154" t="s">
        <v>2897</v>
      </c>
    </row>
    <row r="155" spans="1:12" x14ac:dyDescent="0.25">
      <c r="A155" t="s">
        <v>3381</v>
      </c>
      <c r="B155" s="4" t="s">
        <v>1946</v>
      </c>
      <c r="C155" t="s">
        <v>3382</v>
      </c>
      <c r="D155">
        <v>516</v>
      </c>
      <c r="E155" t="s">
        <v>2911</v>
      </c>
      <c r="F155" t="s">
        <v>3010</v>
      </c>
      <c r="G155">
        <v>2</v>
      </c>
      <c r="H155">
        <v>18</v>
      </c>
      <c r="I155" t="b">
        <v>0</v>
      </c>
      <c r="J155" t="b">
        <v>0</v>
      </c>
      <c r="K155" t="s">
        <v>2913</v>
      </c>
      <c r="L155" t="s">
        <v>2897</v>
      </c>
    </row>
    <row r="156" spans="1:12" x14ac:dyDescent="0.25">
      <c r="A156" t="s">
        <v>3383</v>
      </c>
      <c r="B156" t="s">
        <v>3384</v>
      </c>
      <c r="C156" t="s">
        <v>3385</v>
      </c>
      <c r="D156">
        <v>520</v>
      </c>
      <c r="E156" t="s">
        <v>2917</v>
      </c>
      <c r="F156" t="s">
        <v>3193</v>
      </c>
      <c r="G156">
        <v>9</v>
      </c>
      <c r="H156">
        <v>57</v>
      </c>
      <c r="I156" t="b">
        <v>0</v>
      </c>
      <c r="J156" t="b">
        <v>0</v>
      </c>
      <c r="K156" t="s">
        <v>2919</v>
      </c>
      <c r="L156" t="s">
        <v>2897</v>
      </c>
    </row>
    <row r="157" spans="1:12" x14ac:dyDescent="0.25">
      <c r="A157" t="s">
        <v>3386</v>
      </c>
      <c r="B157" t="s">
        <v>3387</v>
      </c>
      <c r="C157" t="s">
        <v>3388</v>
      </c>
      <c r="D157">
        <v>524</v>
      </c>
      <c r="E157" t="s">
        <v>2894</v>
      </c>
      <c r="F157" t="s">
        <v>2895</v>
      </c>
      <c r="G157">
        <v>142</v>
      </c>
      <c r="H157">
        <v>34</v>
      </c>
      <c r="I157" t="b">
        <v>0</v>
      </c>
      <c r="J157" t="b">
        <v>0</v>
      </c>
      <c r="K157" t="s">
        <v>2896</v>
      </c>
      <c r="L157" t="s">
        <v>2897</v>
      </c>
    </row>
    <row r="158" spans="1:12" x14ac:dyDescent="0.25">
      <c r="A158" t="s">
        <v>3389</v>
      </c>
      <c r="B158" t="s">
        <v>3390</v>
      </c>
      <c r="C158" t="s">
        <v>3391</v>
      </c>
      <c r="D158">
        <v>528</v>
      </c>
      <c r="E158" t="s">
        <v>2901</v>
      </c>
      <c r="F158" t="s">
        <v>2958</v>
      </c>
      <c r="G158">
        <v>150</v>
      </c>
      <c r="H158">
        <v>155</v>
      </c>
      <c r="I158" t="b">
        <v>0</v>
      </c>
      <c r="J158" t="b">
        <v>1</v>
      </c>
      <c r="K158" t="s">
        <v>2959</v>
      </c>
      <c r="L158" t="s">
        <v>2923</v>
      </c>
    </row>
    <row r="159" spans="1:12" x14ac:dyDescent="0.25">
      <c r="A159" t="s">
        <v>3392</v>
      </c>
      <c r="B159" t="s">
        <v>3393</v>
      </c>
      <c r="C159" t="s">
        <v>3394</v>
      </c>
      <c r="D159">
        <v>540</v>
      </c>
      <c r="E159" t="s">
        <v>2917</v>
      </c>
      <c r="F159" t="s">
        <v>3146</v>
      </c>
      <c r="G159">
        <v>9</v>
      </c>
      <c r="H159">
        <v>54</v>
      </c>
      <c r="I159" t="b">
        <v>0</v>
      </c>
      <c r="J159" t="b">
        <v>0</v>
      </c>
      <c r="K159" t="s">
        <v>2919</v>
      </c>
      <c r="L159" t="s">
        <v>2897</v>
      </c>
    </row>
    <row r="160" spans="1:12" x14ac:dyDescent="0.25">
      <c r="A160" t="s">
        <v>3395</v>
      </c>
      <c r="B160" t="s">
        <v>3396</v>
      </c>
      <c r="C160" t="s">
        <v>3397</v>
      </c>
      <c r="D160">
        <v>554</v>
      </c>
      <c r="E160" t="s">
        <v>2917</v>
      </c>
      <c r="F160" t="s">
        <v>2953</v>
      </c>
      <c r="G160">
        <v>9</v>
      </c>
      <c r="H160">
        <v>53</v>
      </c>
      <c r="I160" t="b">
        <v>0</v>
      </c>
      <c r="J160" t="b">
        <v>1</v>
      </c>
      <c r="K160" t="s">
        <v>2919</v>
      </c>
      <c r="L160" t="s">
        <v>2954</v>
      </c>
    </row>
    <row r="161" spans="1:12" x14ac:dyDescent="0.25">
      <c r="A161" t="s">
        <v>3398</v>
      </c>
      <c r="B161" t="s">
        <v>3399</v>
      </c>
      <c r="C161" t="s">
        <v>3400</v>
      </c>
      <c r="D161">
        <v>558</v>
      </c>
      <c r="E161" t="s">
        <v>2931</v>
      </c>
      <c r="F161" t="s">
        <v>2985</v>
      </c>
      <c r="G161">
        <v>19</v>
      </c>
      <c r="H161">
        <v>13</v>
      </c>
      <c r="I161" t="b">
        <v>0</v>
      </c>
      <c r="J161" t="b">
        <v>0</v>
      </c>
      <c r="K161" t="s">
        <v>2933</v>
      </c>
      <c r="L161" t="s">
        <v>2897</v>
      </c>
    </row>
    <row r="162" spans="1:12" x14ac:dyDescent="0.25">
      <c r="A162" t="s">
        <v>3401</v>
      </c>
      <c r="B162" t="s">
        <v>3402</v>
      </c>
      <c r="C162" t="s">
        <v>3403</v>
      </c>
      <c r="D162">
        <v>562</v>
      </c>
      <c r="E162" t="s">
        <v>2911</v>
      </c>
      <c r="F162" t="s">
        <v>2989</v>
      </c>
      <c r="G162">
        <v>2</v>
      </c>
      <c r="H162">
        <v>11</v>
      </c>
      <c r="I162" t="b">
        <v>1</v>
      </c>
      <c r="J162" t="b">
        <v>0</v>
      </c>
      <c r="K162" t="s">
        <v>2913</v>
      </c>
      <c r="L162" t="s">
        <v>2897</v>
      </c>
    </row>
    <row r="163" spans="1:12" x14ac:dyDescent="0.25">
      <c r="A163" t="s">
        <v>3404</v>
      </c>
      <c r="B163" t="s">
        <v>3405</v>
      </c>
      <c r="C163" t="s">
        <v>3406</v>
      </c>
      <c r="D163">
        <v>566</v>
      </c>
      <c r="E163" t="s">
        <v>2911</v>
      </c>
      <c r="F163" t="s">
        <v>2989</v>
      </c>
      <c r="G163">
        <v>2</v>
      </c>
      <c r="H163">
        <v>11</v>
      </c>
      <c r="I163" t="b">
        <v>1</v>
      </c>
      <c r="J163" t="b">
        <v>0</v>
      </c>
      <c r="K163" t="s">
        <v>2913</v>
      </c>
      <c r="L163" t="s">
        <v>2897</v>
      </c>
    </row>
    <row r="164" spans="1:12" x14ac:dyDescent="0.25">
      <c r="A164" t="s">
        <v>3407</v>
      </c>
      <c r="B164" t="s">
        <v>3408</v>
      </c>
      <c r="C164" t="s">
        <v>3409</v>
      </c>
      <c r="D164">
        <v>570</v>
      </c>
      <c r="E164" t="s">
        <v>2917</v>
      </c>
      <c r="F164" t="s">
        <v>2918</v>
      </c>
      <c r="G164">
        <v>9</v>
      </c>
      <c r="H164">
        <v>61</v>
      </c>
      <c r="I164" t="b">
        <v>0</v>
      </c>
      <c r="J164" t="b">
        <v>0</v>
      </c>
      <c r="K164" t="s">
        <v>2919</v>
      </c>
      <c r="L164" t="s">
        <v>2897</v>
      </c>
    </row>
    <row r="165" spans="1:12" x14ac:dyDescent="0.25">
      <c r="A165" t="s">
        <v>3410</v>
      </c>
      <c r="B165" t="s">
        <v>3411</v>
      </c>
      <c r="C165" t="s">
        <v>3412</v>
      </c>
      <c r="D165">
        <v>574</v>
      </c>
      <c r="E165" t="s">
        <v>2917</v>
      </c>
      <c r="F165" t="s">
        <v>2953</v>
      </c>
      <c r="G165">
        <v>9</v>
      </c>
      <c r="H165">
        <v>53</v>
      </c>
      <c r="I165" t="b">
        <v>0</v>
      </c>
      <c r="J165" t="b">
        <v>0</v>
      </c>
      <c r="K165" t="s">
        <v>2919</v>
      </c>
      <c r="L165" t="s">
        <v>2897</v>
      </c>
    </row>
    <row r="166" spans="1:12" x14ac:dyDescent="0.25">
      <c r="A166" t="s">
        <v>3413</v>
      </c>
      <c r="B166" t="s">
        <v>3414</v>
      </c>
      <c r="C166" t="s">
        <v>3415</v>
      </c>
      <c r="D166">
        <v>580</v>
      </c>
      <c r="E166" t="s">
        <v>2917</v>
      </c>
      <c r="F166" t="s">
        <v>3193</v>
      </c>
      <c r="G166">
        <v>9</v>
      </c>
      <c r="H166">
        <v>57</v>
      </c>
      <c r="I166" t="b">
        <v>0</v>
      </c>
      <c r="J166" t="b">
        <v>0</v>
      </c>
      <c r="K166" t="s">
        <v>2919</v>
      </c>
      <c r="L166" t="s">
        <v>2897</v>
      </c>
    </row>
    <row r="167" spans="1:12" x14ac:dyDescent="0.25">
      <c r="A167" t="s">
        <v>3416</v>
      </c>
      <c r="B167" t="s">
        <v>3417</v>
      </c>
      <c r="C167" t="s">
        <v>3418</v>
      </c>
      <c r="D167">
        <v>578</v>
      </c>
      <c r="E167" t="s">
        <v>2901</v>
      </c>
      <c r="F167" t="s">
        <v>2902</v>
      </c>
      <c r="G167">
        <v>150</v>
      </c>
      <c r="H167">
        <v>154</v>
      </c>
      <c r="I167" t="b">
        <v>0</v>
      </c>
      <c r="J167" t="b">
        <v>1</v>
      </c>
      <c r="K167" t="s">
        <v>2959</v>
      </c>
      <c r="L167" t="s">
        <v>2923</v>
      </c>
    </row>
    <row r="168" spans="1:12" x14ac:dyDescent="0.25">
      <c r="A168" t="s">
        <v>3419</v>
      </c>
      <c r="B168" t="s">
        <v>3420</v>
      </c>
      <c r="C168" t="s">
        <v>3421</v>
      </c>
      <c r="D168">
        <v>512</v>
      </c>
      <c r="E168" t="s">
        <v>2894</v>
      </c>
      <c r="F168" t="s">
        <v>2947</v>
      </c>
      <c r="G168">
        <v>142</v>
      </c>
      <c r="H168">
        <v>145</v>
      </c>
      <c r="I168" t="b">
        <v>1</v>
      </c>
      <c r="J168" t="b">
        <v>0</v>
      </c>
      <c r="K168" t="s">
        <v>2913</v>
      </c>
      <c r="L168" t="s">
        <v>2897</v>
      </c>
    </row>
    <row r="169" spans="1:12" x14ac:dyDescent="0.25">
      <c r="A169" t="s">
        <v>3422</v>
      </c>
      <c r="B169" t="s">
        <v>3423</v>
      </c>
      <c r="C169" t="s">
        <v>3424</v>
      </c>
      <c r="D169">
        <v>586</v>
      </c>
      <c r="E169" t="s">
        <v>2894</v>
      </c>
      <c r="F169" t="s">
        <v>2895</v>
      </c>
      <c r="G169">
        <v>142</v>
      </c>
      <c r="H169">
        <v>34</v>
      </c>
      <c r="I169" t="b">
        <v>1</v>
      </c>
      <c r="J169" t="b">
        <v>0</v>
      </c>
      <c r="K169" t="s">
        <v>2896</v>
      </c>
      <c r="L169" t="s">
        <v>2897</v>
      </c>
    </row>
    <row r="170" spans="1:12" x14ac:dyDescent="0.25">
      <c r="A170" t="s">
        <v>3425</v>
      </c>
      <c r="B170" t="s">
        <v>3426</v>
      </c>
      <c r="C170" t="s">
        <v>3427</v>
      </c>
      <c r="D170">
        <v>585</v>
      </c>
      <c r="E170" t="s">
        <v>2917</v>
      </c>
      <c r="F170" t="s">
        <v>3193</v>
      </c>
      <c r="G170">
        <v>9</v>
      </c>
      <c r="H170">
        <v>57</v>
      </c>
      <c r="I170" t="b">
        <v>0</v>
      </c>
      <c r="J170" t="b">
        <v>0</v>
      </c>
      <c r="K170" t="s">
        <v>2919</v>
      </c>
      <c r="L170" t="s">
        <v>2897</v>
      </c>
    </row>
    <row r="171" spans="1:12" x14ac:dyDescent="0.25">
      <c r="A171" t="s">
        <v>3428</v>
      </c>
      <c r="B171" t="s">
        <v>3429</v>
      </c>
      <c r="C171" t="s">
        <v>3430</v>
      </c>
      <c r="D171">
        <v>275</v>
      </c>
      <c r="E171" t="s">
        <v>2894</v>
      </c>
      <c r="F171" t="s">
        <v>2947</v>
      </c>
      <c r="G171">
        <v>142</v>
      </c>
      <c r="H171">
        <v>145</v>
      </c>
      <c r="I171" t="b">
        <v>0</v>
      </c>
      <c r="J171" t="b">
        <v>0</v>
      </c>
      <c r="K171" t="s">
        <v>2913</v>
      </c>
      <c r="L171" t="s">
        <v>1946</v>
      </c>
    </row>
    <row r="172" spans="1:12" x14ac:dyDescent="0.25">
      <c r="A172" t="s">
        <v>3431</v>
      </c>
      <c r="B172" t="s">
        <v>3432</v>
      </c>
      <c r="C172" t="s">
        <v>3433</v>
      </c>
      <c r="D172">
        <v>591</v>
      </c>
      <c r="E172" t="s">
        <v>2931</v>
      </c>
      <c r="F172" t="s">
        <v>2985</v>
      </c>
      <c r="G172">
        <v>19</v>
      </c>
      <c r="H172">
        <v>13</v>
      </c>
      <c r="I172" t="b">
        <v>0</v>
      </c>
      <c r="J172" t="b">
        <v>0</v>
      </c>
      <c r="K172" t="s">
        <v>2933</v>
      </c>
      <c r="L172" t="s">
        <v>2897</v>
      </c>
    </row>
    <row r="173" spans="1:12" x14ac:dyDescent="0.25">
      <c r="A173" t="s">
        <v>3434</v>
      </c>
      <c r="B173" t="s">
        <v>3435</v>
      </c>
      <c r="C173" t="s">
        <v>3436</v>
      </c>
      <c r="D173">
        <v>598</v>
      </c>
      <c r="E173" t="s">
        <v>2917</v>
      </c>
      <c r="F173" t="s">
        <v>3146</v>
      </c>
      <c r="G173">
        <v>9</v>
      </c>
      <c r="H173">
        <v>54</v>
      </c>
      <c r="I173" t="b">
        <v>0</v>
      </c>
      <c r="J173" t="b">
        <v>0</v>
      </c>
      <c r="K173" t="s">
        <v>2919</v>
      </c>
      <c r="L173" t="s">
        <v>2897</v>
      </c>
    </row>
    <row r="174" spans="1:12" x14ac:dyDescent="0.25">
      <c r="A174" t="s">
        <v>3437</v>
      </c>
      <c r="B174" t="s">
        <v>3438</v>
      </c>
      <c r="C174" t="s">
        <v>3439</v>
      </c>
      <c r="D174">
        <v>600</v>
      </c>
      <c r="E174" t="s">
        <v>2931</v>
      </c>
      <c r="F174" t="s">
        <v>2943</v>
      </c>
      <c r="G174">
        <v>19</v>
      </c>
      <c r="H174">
        <v>5</v>
      </c>
      <c r="I174" t="b">
        <v>0</v>
      </c>
      <c r="J174" t="b">
        <v>0</v>
      </c>
      <c r="K174" t="s">
        <v>2933</v>
      </c>
      <c r="L174" t="s">
        <v>2897</v>
      </c>
    </row>
    <row r="175" spans="1:12" x14ac:dyDescent="0.25">
      <c r="A175" t="s">
        <v>3440</v>
      </c>
      <c r="B175" t="s">
        <v>3441</v>
      </c>
      <c r="C175" t="s">
        <v>3442</v>
      </c>
      <c r="D175">
        <v>604</v>
      </c>
      <c r="E175" t="s">
        <v>2931</v>
      </c>
      <c r="F175" t="s">
        <v>2943</v>
      </c>
      <c r="G175">
        <v>19</v>
      </c>
      <c r="H175">
        <v>5</v>
      </c>
      <c r="I175" t="b">
        <v>1</v>
      </c>
      <c r="J175" t="b">
        <v>0</v>
      </c>
      <c r="K175" t="s">
        <v>2933</v>
      </c>
      <c r="L175" t="s">
        <v>2897</v>
      </c>
    </row>
    <row r="176" spans="1:12" x14ac:dyDescent="0.25">
      <c r="A176" t="s">
        <v>3443</v>
      </c>
      <c r="B176" t="s">
        <v>3444</v>
      </c>
      <c r="C176" t="s">
        <v>3445</v>
      </c>
      <c r="D176">
        <v>608</v>
      </c>
      <c r="E176" t="s">
        <v>2894</v>
      </c>
      <c r="F176" t="s">
        <v>3023</v>
      </c>
      <c r="G176">
        <v>142</v>
      </c>
      <c r="H176">
        <v>35</v>
      </c>
      <c r="I176" t="b">
        <v>1</v>
      </c>
      <c r="J176" t="b">
        <v>0</v>
      </c>
      <c r="K176" t="s">
        <v>2896</v>
      </c>
      <c r="L176" t="s">
        <v>2897</v>
      </c>
    </row>
    <row r="177" spans="1:12" x14ac:dyDescent="0.25">
      <c r="A177" t="s">
        <v>3446</v>
      </c>
      <c r="B177" t="s">
        <v>3447</v>
      </c>
      <c r="C177" t="s">
        <v>3448</v>
      </c>
      <c r="D177">
        <v>612</v>
      </c>
      <c r="E177" t="s">
        <v>2917</v>
      </c>
      <c r="F177" t="s">
        <v>2918</v>
      </c>
      <c r="G177">
        <v>9</v>
      </c>
      <c r="H177">
        <v>61</v>
      </c>
      <c r="I177" t="b">
        <v>0</v>
      </c>
      <c r="J177" t="b">
        <v>0</v>
      </c>
      <c r="K177" t="s">
        <v>2919</v>
      </c>
      <c r="L177" t="s">
        <v>2897</v>
      </c>
    </row>
    <row r="178" spans="1:12" x14ac:dyDescent="0.25">
      <c r="A178" t="s">
        <v>3449</v>
      </c>
      <c r="B178" t="s">
        <v>3450</v>
      </c>
      <c r="C178" t="s">
        <v>3451</v>
      </c>
      <c r="D178">
        <v>616</v>
      </c>
      <c r="E178" t="s">
        <v>2901</v>
      </c>
      <c r="F178" t="s">
        <v>2978</v>
      </c>
      <c r="G178">
        <v>150</v>
      </c>
      <c r="H178">
        <v>151</v>
      </c>
      <c r="I178" t="b">
        <v>1</v>
      </c>
      <c r="J178" t="b">
        <v>0</v>
      </c>
      <c r="K178" t="s">
        <v>2903</v>
      </c>
      <c r="L178" t="s">
        <v>2897</v>
      </c>
    </row>
    <row r="179" spans="1:12" x14ac:dyDescent="0.25">
      <c r="A179" t="s">
        <v>3452</v>
      </c>
      <c r="B179" t="s">
        <v>3453</v>
      </c>
      <c r="C179" t="s">
        <v>3454</v>
      </c>
      <c r="D179">
        <v>620</v>
      </c>
      <c r="E179" t="s">
        <v>2901</v>
      </c>
      <c r="F179" t="s">
        <v>2907</v>
      </c>
      <c r="G179">
        <v>150</v>
      </c>
      <c r="H179">
        <v>39</v>
      </c>
      <c r="I179" t="b">
        <v>0</v>
      </c>
      <c r="J179" t="b">
        <v>1</v>
      </c>
      <c r="K179" t="s">
        <v>2959</v>
      </c>
      <c r="L179" t="s">
        <v>2923</v>
      </c>
    </row>
    <row r="180" spans="1:12" x14ac:dyDescent="0.25">
      <c r="A180" t="s">
        <v>3455</v>
      </c>
      <c r="B180" t="s">
        <v>3456</v>
      </c>
      <c r="C180" t="s">
        <v>3457</v>
      </c>
      <c r="D180">
        <v>630</v>
      </c>
      <c r="E180" t="s">
        <v>2931</v>
      </c>
      <c r="F180" t="s">
        <v>2932</v>
      </c>
      <c r="G180">
        <v>19</v>
      </c>
      <c r="H180">
        <v>29</v>
      </c>
      <c r="I180" t="b">
        <v>0</v>
      </c>
      <c r="J180" t="b">
        <v>0</v>
      </c>
      <c r="K180" t="s">
        <v>2933</v>
      </c>
      <c r="L180" t="s">
        <v>2897</v>
      </c>
    </row>
    <row r="181" spans="1:12" x14ac:dyDescent="0.25">
      <c r="A181" t="s">
        <v>3458</v>
      </c>
      <c r="B181" t="s">
        <v>3459</v>
      </c>
      <c r="C181" t="s">
        <v>3460</v>
      </c>
      <c r="D181">
        <v>634</v>
      </c>
      <c r="E181" t="s">
        <v>2894</v>
      </c>
      <c r="F181" t="s">
        <v>2947</v>
      </c>
      <c r="G181">
        <v>142</v>
      </c>
      <c r="H181">
        <v>145</v>
      </c>
      <c r="I181" t="b">
        <v>1</v>
      </c>
      <c r="J181" t="b">
        <v>0</v>
      </c>
      <c r="K181" t="s">
        <v>2913</v>
      </c>
      <c r="L181" t="s">
        <v>2897</v>
      </c>
    </row>
    <row r="182" spans="1:12" x14ac:dyDescent="0.25">
      <c r="A182" t="s">
        <v>3461</v>
      </c>
      <c r="B182" t="s">
        <v>3462</v>
      </c>
      <c r="C182" t="s">
        <v>3463</v>
      </c>
      <c r="D182">
        <v>638</v>
      </c>
      <c r="E182" t="s">
        <v>2911</v>
      </c>
      <c r="F182" t="s">
        <v>3033</v>
      </c>
      <c r="G182">
        <v>2</v>
      </c>
      <c r="H182">
        <v>14</v>
      </c>
      <c r="I182" t="b">
        <v>0</v>
      </c>
      <c r="J182" t="b">
        <v>0</v>
      </c>
      <c r="K182" t="s">
        <v>2913</v>
      </c>
      <c r="L182" t="s">
        <v>2923</v>
      </c>
    </row>
    <row r="183" spans="1:12" x14ac:dyDescent="0.25">
      <c r="A183" t="s">
        <v>3464</v>
      </c>
      <c r="B183" t="s">
        <v>3465</v>
      </c>
      <c r="C183" t="s">
        <v>3466</v>
      </c>
      <c r="D183">
        <v>642</v>
      </c>
      <c r="E183" t="s">
        <v>2901</v>
      </c>
      <c r="F183" t="s">
        <v>2978</v>
      </c>
      <c r="G183">
        <v>150</v>
      </c>
      <c r="H183">
        <v>151</v>
      </c>
      <c r="I183" t="b">
        <v>1</v>
      </c>
      <c r="J183" t="b">
        <v>0</v>
      </c>
      <c r="K183" t="s">
        <v>2903</v>
      </c>
      <c r="L183" t="s">
        <v>2897</v>
      </c>
    </row>
    <row r="184" spans="1:12" x14ac:dyDescent="0.25">
      <c r="A184" t="s">
        <v>3467</v>
      </c>
      <c r="B184" t="s">
        <v>3468</v>
      </c>
      <c r="C184" t="s">
        <v>3469</v>
      </c>
      <c r="D184">
        <v>643</v>
      </c>
      <c r="E184" t="s">
        <v>2901</v>
      </c>
      <c r="F184" t="s">
        <v>2978</v>
      </c>
      <c r="G184">
        <v>150</v>
      </c>
      <c r="H184">
        <v>151</v>
      </c>
      <c r="I184" t="b">
        <v>1</v>
      </c>
      <c r="J184" t="b">
        <v>0</v>
      </c>
      <c r="K184" t="s">
        <v>2903</v>
      </c>
      <c r="L184" t="s">
        <v>2897</v>
      </c>
    </row>
    <row r="185" spans="1:12" x14ac:dyDescent="0.25">
      <c r="A185" t="s">
        <v>3470</v>
      </c>
      <c r="B185" t="s">
        <v>3471</v>
      </c>
      <c r="C185" t="s">
        <v>3472</v>
      </c>
      <c r="D185">
        <v>646</v>
      </c>
      <c r="E185" t="s">
        <v>2911</v>
      </c>
      <c r="F185" t="s">
        <v>3033</v>
      </c>
      <c r="G185">
        <v>2</v>
      </c>
      <c r="H185">
        <v>14</v>
      </c>
      <c r="I185" t="b">
        <v>0</v>
      </c>
      <c r="J185" t="b">
        <v>0</v>
      </c>
      <c r="K185" t="s">
        <v>2913</v>
      </c>
      <c r="L185" t="s">
        <v>2897</v>
      </c>
    </row>
    <row r="186" spans="1:12" x14ac:dyDescent="0.25">
      <c r="A186" t="s">
        <v>3473</v>
      </c>
      <c r="B186" t="s">
        <v>3474</v>
      </c>
      <c r="C186" t="s">
        <v>3475</v>
      </c>
      <c r="D186">
        <v>652</v>
      </c>
      <c r="E186" t="s">
        <v>2931</v>
      </c>
      <c r="F186" t="s">
        <v>2932</v>
      </c>
      <c r="G186">
        <v>19</v>
      </c>
      <c r="H186">
        <v>29</v>
      </c>
      <c r="I186" t="b">
        <v>0</v>
      </c>
      <c r="J186" t="b">
        <v>0</v>
      </c>
      <c r="K186" t="s">
        <v>2933</v>
      </c>
      <c r="L186" t="s">
        <v>1946</v>
      </c>
    </row>
    <row r="187" spans="1:12" x14ac:dyDescent="0.25">
      <c r="A187" t="s">
        <v>3476</v>
      </c>
      <c r="B187" t="s">
        <v>3477</v>
      </c>
      <c r="C187" t="s">
        <v>3478</v>
      </c>
      <c r="D187">
        <v>654</v>
      </c>
      <c r="E187" t="s">
        <v>2911</v>
      </c>
      <c r="F187" t="s">
        <v>2989</v>
      </c>
      <c r="G187">
        <v>2</v>
      </c>
      <c r="H187">
        <v>11</v>
      </c>
      <c r="I187" t="b">
        <v>0</v>
      </c>
      <c r="J187" t="b">
        <v>0</v>
      </c>
      <c r="K187" t="s">
        <v>2913</v>
      </c>
      <c r="L187" t="s">
        <v>2897</v>
      </c>
    </row>
    <row r="188" spans="1:12" x14ac:dyDescent="0.25">
      <c r="A188" t="s">
        <v>3479</v>
      </c>
      <c r="B188" t="s">
        <v>3480</v>
      </c>
      <c r="C188" t="s">
        <v>3481</v>
      </c>
      <c r="D188">
        <v>659</v>
      </c>
      <c r="E188" t="s">
        <v>2931</v>
      </c>
      <c r="F188" t="s">
        <v>2932</v>
      </c>
      <c r="G188">
        <v>19</v>
      </c>
      <c r="H188">
        <v>29</v>
      </c>
      <c r="I188" t="b">
        <v>0</v>
      </c>
      <c r="J188" t="b">
        <v>0</v>
      </c>
      <c r="K188" t="s">
        <v>2933</v>
      </c>
      <c r="L188" t="s">
        <v>2897</v>
      </c>
    </row>
    <row r="189" spans="1:12" x14ac:dyDescent="0.25">
      <c r="A189" t="s">
        <v>3482</v>
      </c>
      <c r="B189" t="s">
        <v>3483</v>
      </c>
      <c r="C189" t="s">
        <v>3484</v>
      </c>
      <c r="D189">
        <v>662</v>
      </c>
      <c r="E189" t="s">
        <v>2931</v>
      </c>
      <c r="F189" t="s">
        <v>2932</v>
      </c>
      <c r="G189">
        <v>19</v>
      </c>
      <c r="H189">
        <v>29</v>
      </c>
      <c r="I189" t="b">
        <v>0</v>
      </c>
      <c r="J189" t="b">
        <v>0</v>
      </c>
      <c r="K189" t="s">
        <v>2933</v>
      </c>
      <c r="L189" t="s">
        <v>2897</v>
      </c>
    </row>
    <row r="190" spans="1:12" x14ac:dyDescent="0.25">
      <c r="A190" t="s">
        <v>3485</v>
      </c>
      <c r="B190" t="s">
        <v>3486</v>
      </c>
      <c r="C190" t="s">
        <v>3487</v>
      </c>
      <c r="D190">
        <v>663</v>
      </c>
      <c r="E190" t="s">
        <v>2931</v>
      </c>
      <c r="F190" t="s">
        <v>2932</v>
      </c>
      <c r="G190">
        <v>19</v>
      </c>
      <c r="H190">
        <v>29</v>
      </c>
      <c r="I190" t="b">
        <v>0</v>
      </c>
      <c r="J190" t="b">
        <v>0</v>
      </c>
      <c r="K190" t="s">
        <v>2933</v>
      </c>
      <c r="L190" t="s">
        <v>1946</v>
      </c>
    </row>
    <row r="191" spans="1:12" x14ac:dyDescent="0.25">
      <c r="A191" t="s">
        <v>3488</v>
      </c>
      <c r="B191" t="s">
        <v>3489</v>
      </c>
      <c r="C191" t="s">
        <v>3490</v>
      </c>
      <c r="D191">
        <v>666</v>
      </c>
      <c r="E191" t="s">
        <v>2931</v>
      </c>
      <c r="F191" t="s">
        <v>2993</v>
      </c>
      <c r="G191">
        <v>19</v>
      </c>
      <c r="H191">
        <v>21</v>
      </c>
      <c r="I191" t="b">
        <v>0</v>
      </c>
      <c r="J191" t="b">
        <v>0</v>
      </c>
      <c r="K191" t="s">
        <v>2994</v>
      </c>
      <c r="L191" t="s">
        <v>2897</v>
      </c>
    </row>
    <row r="192" spans="1:12" x14ac:dyDescent="0.25">
      <c r="A192" t="s">
        <v>3491</v>
      </c>
      <c r="B192" t="s">
        <v>3492</v>
      </c>
      <c r="C192" t="s">
        <v>3493</v>
      </c>
      <c r="D192">
        <v>670</v>
      </c>
      <c r="E192" t="s">
        <v>2931</v>
      </c>
      <c r="F192" t="s">
        <v>2932</v>
      </c>
      <c r="G192">
        <v>19</v>
      </c>
      <c r="H192">
        <v>29</v>
      </c>
      <c r="I192" t="b">
        <v>0</v>
      </c>
      <c r="J192" t="b">
        <v>0</v>
      </c>
      <c r="K192" t="s">
        <v>2933</v>
      </c>
      <c r="L192" t="s">
        <v>2897</v>
      </c>
    </row>
    <row r="193" spans="1:12" x14ac:dyDescent="0.25">
      <c r="A193" t="s">
        <v>3494</v>
      </c>
      <c r="B193" t="s">
        <v>3495</v>
      </c>
      <c r="C193" t="s">
        <v>3496</v>
      </c>
      <c r="D193">
        <v>882</v>
      </c>
      <c r="E193" t="s">
        <v>2917</v>
      </c>
      <c r="F193" t="s">
        <v>2918</v>
      </c>
      <c r="G193">
        <v>9</v>
      </c>
      <c r="H193">
        <v>61</v>
      </c>
      <c r="I193" t="b">
        <v>0</v>
      </c>
      <c r="J193" t="b">
        <v>0</v>
      </c>
      <c r="K193" t="s">
        <v>2919</v>
      </c>
      <c r="L193" t="s">
        <v>1946</v>
      </c>
    </row>
    <row r="194" spans="1:12" x14ac:dyDescent="0.25">
      <c r="A194" t="s">
        <v>3497</v>
      </c>
      <c r="B194" t="s">
        <v>3498</v>
      </c>
      <c r="C194" t="s">
        <v>3499</v>
      </c>
      <c r="D194">
        <v>674</v>
      </c>
      <c r="E194" t="s">
        <v>2901</v>
      </c>
      <c r="F194" t="s">
        <v>2907</v>
      </c>
      <c r="G194">
        <v>150</v>
      </c>
      <c r="H194">
        <v>39</v>
      </c>
      <c r="I194" t="b">
        <v>0</v>
      </c>
      <c r="J194" t="b">
        <v>0</v>
      </c>
      <c r="K194" t="s">
        <v>2959</v>
      </c>
      <c r="L194" t="s">
        <v>2923</v>
      </c>
    </row>
    <row r="195" spans="1:12" x14ac:dyDescent="0.25">
      <c r="A195" t="s">
        <v>3500</v>
      </c>
      <c r="B195" t="s">
        <v>3501</v>
      </c>
      <c r="C195" t="s">
        <v>3502</v>
      </c>
      <c r="D195">
        <v>678</v>
      </c>
      <c r="E195" t="s">
        <v>2911</v>
      </c>
      <c r="F195" t="s">
        <v>2927</v>
      </c>
      <c r="G195">
        <v>2</v>
      </c>
      <c r="H195">
        <v>17</v>
      </c>
      <c r="I195" t="b">
        <v>0</v>
      </c>
      <c r="J195" t="b">
        <v>0</v>
      </c>
      <c r="K195" t="s">
        <v>2913</v>
      </c>
      <c r="L195" t="s">
        <v>2897</v>
      </c>
    </row>
    <row r="196" spans="1:12" x14ac:dyDescent="0.25">
      <c r="A196" t="s">
        <v>3503</v>
      </c>
      <c r="B196" t="s">
        <v>3504</v>
      </c>
      <c r="C196" t="s">
        <v>3505</v>
      </c>
      <c r="D196">
        <v>682</v>
      </c>
      <c r="E196" t="s">
        <v>2894</v>
      </c>
      <c r="F196" t="s">
        <v>2947</v>
      </c>
      <c r="G196">
        <v>142</v>
      </c>
      <c r="H196">
        <v>145</v>
      </c>
      <c r="I196" t="b">
        <v>0</v>
      </c>
      <c r="J196" t="b">
        <v>0</v>
      </c>
      <c r="K196" t="s">
        <v>2913</v>
      </c>
      <c r="L196" t="s">
        <v>2897</v>
      </c>
    </row>
    <row r="197" spans="1:12" x14ac:dyDescent="0.25">
      <c r="A197" t="s">
        <v>3506</v>
      </c>
      <c r="B197" t="s">
        <v>3507</v>
      </c>
      <c r="C197" t="s">
        <v>3508</v>
      </c>
      <c r="D197">
        <v>686</v>
      </c>
      <c r="E197" t="s">
        <v>2911</v>
      </c>
      <c r="F197" t="s">
        <v>2989</v>
      </c>
      <c r="G197">
        <v>2</v>
      </c>
      <c r="H197">
        <v>11</v>
      </c>
      <c r="I197" t="b">
        <v>1</v>
      </c>
      <c r="J197" t="b">
        <v>0</v>
      </c>
      <c r="K197" t="s">
        <v>2913</v>
      </c>
      <c r="L197" t="s">
        <v>2897</v>
      </c>
    </row>
    <row r="198" spans="1:12" x14ac:dyDescent="0.25">
      <c r="A198" t="s">
        <v>3509</v>
      </c>
      <c r="B198" t="s">
        <v>3510</v>
      </c>
      <c r="C198" t="s">
        <v>3511</v>
      </c>
      <c r="D198">
        <v>688</v>
      </c>
      <c r="E198" t="s">
        <v>2901</v>
      </c>
      <c r="F198" t="s">
        <v>2907</v>
      </c>
      <c r="G198">
        <v>150</v>
      </c>
      <c r="H198">
        <v>39</v>
      </c>
      <c r="I198" t="b">
        <v>1</v>
      </c>
      <c r="J198" t="b">
        <v>0</v>
      </c>
      <c r="K198" t="s">
        <v>2903</v>
      </c>
      <c r="L198" t="s">
        <v>2897</v>
      </c>
    </row>
    <row r="199" spans="1:12" x14ac:dyDescent="0.25">
      <c r="A199" t="s">
        <v>3512</v>
      </c>
      <c r="B199" t="s">
        <v>3513</v>
      </c>
      <c r="C199" t="s">
        <v>3514</v>
      </c>
      <c r="D199">
        <v>690</v>
      </c>
      <c r="E199" t="s">
        <v>2911</v>
      </c>
      <c r="F199" t="s">
        <v>3033</v>
      </c>
      <c r="G199">
        <v>2</v>
      </c>
      <c r="H199">
        <v>14</v>
      </c>
      <c r="I199" t="b">
        <v>0</v>
      </c>
      <c r="J199" t="b">
        <v>0</v>
      </c>
      <c r="K199" t="s">
        <v>2913</v>
      </c>
      <c r="L199" t="s">
        <v>2897</v>
      </c>
    </row>
    <row r="200" spans="1:12" x14ac:dyDescent="0.25">
      <c r="A200" t="s">
        <v>3515</v>
      </c>
      <c r="B200" t="s">
        <v>3516</v>
      </c>
      <c r="C200" t="s">
        <v>3517</v>
      </c>
      <c r="D200">
        <v>694</v>
      </c>
      <c r="E200" t="s">
        <v>2911</v>
      </c>
      <c r="F200" t="s">
        <v>2989</v>
      </c>
      <c r="G200">
        <v>2</v>
      </c>
      <c r="H200">
        <v>11</v>
      </c>
      <c r="I200" t="b">
        <v>0</v>
      </c>
      <c r="J200" t="b">
        <v>0</v>
      </c>
      <c r="K200" t="s">
        <v>2913</v>
      </c>
      <c r="L200" t="s">
        <v>2897</v>
      </c>
    </row>
    <row r="201" spans="1:12" x14ac:dyDescent="0.25">
      <c r="A201" t="s">
        <v>3518</v>
      </c>
      <c r="B201" t="s">
        <v>3519</v>
      </c>
      <c r="C201" t="s">
        <v>3520</v>
      </c>
      <c r="D201">
        <v>702</v>
      </c>
      <c r="E201" t="s">
        <v>2894</v>
      </c>
      <c r="F201" t="s">
        <v>3023</v>
      </c>
      <c r="G201">
        <v>142</v>
      </c>
      <c r="H201">
        <v>35</v>
      </c>
      <c r="I201" t="b">
        <v>0</v>
      </c>
      <c r="J201" t="b">
        <v>1</v>
      </c>
      <c r="K201" t="s">
        <v>2919</v>
      </c>
      <c r="L201" t="s">
        <v>2954</v>
      </c>
    </row>
    <row r="202" spans="1:12" x14ac:dyDescent="0.25">
      <c r="A202" t="s">
        <v>3521</v>
      </c>
      <c r="B202" t="s">
        <v>3522</v>
      </c>
      <c r="C202" t="s">
        <v>3523</v>
      </c>
      <c r="D202">
        <v>534</v>
      </c>
      <c r="E202" t="s">
        <v>2931</v>
      </c>
      <c r="F202" t="s">
        <v>2932</v>
      </c>
      <c r="G202">
        <v>19</v>
      </c>
      <c r="H202">
        <v>29</v>
      </c>
      <c r="I202" t="b">
        <v>0</v>
      </c>
      <c r="J202" t="b">
        <v>0</v>
      </c>
      <c r="K202" t="s">
        <v>2933</v>
      </c>
      <c r="L202" t="s">
        <v>1946</v>
      </c>
    </row>
    <row r="203" spans="1:12" x14ac:dyDescent="0.25">
      <c r="A203" t="s">
        <v>3524</v>
      </c>
      <c r="B203" t="s">
        <v>3525</v>
      </c>
      <c r="C203" t="s">
        <v>3526</v>
      </c>
      <c r="D203">
        <v>703</v>
      </c>
      <c r="E203" t="s">
        <v>2901</v>
      </c>
      <c r="F203" t="s">
        <v>2978</v>
      </c>
      <c r="G203">
        <v>150</v>
      </c>
      <c r="H203">
        <v>151</v>
      </c>
      <c r="I203" t="b">
        <v>0</v>
      </c>
      <c r="J203" t="b">
        <v>0</v>
      </c>
      <c r="K203" t="s">
        <v>2903</v>
      </c>
      <c r="L203" t="s">
        <v>2923</v>
      </c>
    </row>
    <row r="204" spans="1:12" x14ac:dyDescent="0.25">
      <c r="A204" t="s">
        <v>3527</v>
      </c>
      <c r="B204" t="s">
        <v>3528</v>
      </c>
      <c r="C204" t="s">
        <v>3529</v>
      </c>
      <c r="D204">
        <v>705</v>
      </c>
      <c r="E204" t="s">
        <v>2901</v>
      </c>
      <c r="F204" t="s">
        <v>2907</v>
      </c>
      <c r="G204">
        <v>150</v>
      </c>
      <c r="H204">
        <v>39</v>
      </c>
      <c r="I204" t="b">
        <v>1</v>
      </c>
      <c r="J204" t="b">
        <v>0</v>
      </c>
      <c r="K204" t="s">
        <v>2903</v>
      </c>
      <c r="L204" t="s">
        <v>2923</v>
      </c>
    </row>
    <row r="205" spans="1:12" x14ac:dyDescent="0.25">
      <c r="A205" t="s">
        <v>3530</v>
      </c>
      <c r="B205" t="s">
        <v>3531</v>
      </c>
      <c r="C205" t="s">
        <v>3532</v>
      </c>
      <c r="D205">
        <v>90</v>
      </c>
      <c r="E205" t="s">
        <v>2917</v>
      </c>
      <c r="F205" t="s">
        <v>3146</v>
      </c>
      <c r="G205">
        <v>9</v>
      </c>
      <c r="H205">
        <v>54</v>
      </c>
      <c r="I205" t="b">
        <v>0</v>
      </c>
      <c r="J205" t="b">
        <v>0</v>
      </c>
      <c r="K205" t="s">
        <v>2919</v>
      </c>
      <c r="L205" t="s">
        <v>2897</v>
      </c>
    </row>
    <row r="206" spans="1:12" x14ac:dyDescent="0.25">
      <c r="A206" t="s">
        <v>3533</v>
      </c>
      <c r="B206" t="s">
        <v>3534</v>
      </c>
      <c r="C206" t="s">
        <v>3535</v>
      </c>
      <c r="D206">
        <v>706</v>
      </c>
      <c r="E206" t="s">
        <v>2911</v>
      </c>
      <c r="F206" t="s">
        <v>3033</v>
      </c>
      <c r="G206">
        <v>2</v>
      </c>
      <c r="H206">
        <v>14</v>
      </c>
      <c r="I206" t="b">
        <v>0</v>
      </c>
      <c r="J206" t="b">
        <v>0</v>
      </c>
      <c r="K206" t="s">
        <v>2913</v>
      </c>
      <c r="L206" t="s">
        <v>2897</v>
      </c>
    </row>
    <row r="207" spans="1:12" x14ac:dyDescent="0.25">
      <c r="A207" t="s">
        <v>3536</v>
      </c>
      <c r="B207" t="s">
        <v>3537</v>
      </c>
      <c r="C207" t="s">
        <v>3538</v>
      </c>
      <c r="D207">
        <v>710</v>
      </c>
      <c r="E207" t="s">
        <v>2911</v>
      </c>
      <c r="F207" t="s">
        <v>3010</v>
      </c>
      <c r="G207">
        <v>2</v>
      </c>
      <c r="H207">
        <v>18</v>
      </c>
      <c r="I207" t="b">
        <v>1</v>
      </c>
      <c r="J207" t="b">
        <v>0</v>
      </c>
      <c r="K207" t="s">
        <v>2913</v>
      </c>
      <c r="L207" t="s">
        <v>2897</v>
      </c>
    </row>
    <row r="208" spans="1:12" x14ac:dyDescent="0.25">
      <c r="A208" t="s">
        <v>3539</v>
      </c>
      <c r="B208" t="s">
        <v>3540</v>
      </c>
      <c r="C208" t="s">
        <v>3541</v>
      </c>
      <c r="D208">
        <v>239</v>
      </c>
      <c r="I208" t="b">
        <v>0</v>
      </c>
      <c r="J208" t="b">
        <v>0</v>
      </c>
      <c r="L208" t="s">
        <v>1946</v>
      </c>
    </row>
    <row r="209" spans="1:12" x14ac:dyDescent="0.25">
      <c r="A209" t="s">
        <v>3542</v>
      </c>
      <c r="B209" t="s">
        <v>3543</v>
      </c>
      <c r="C209" t="s">
        <v>3544</v>
      </c>
      <c r="D209">
        <v>728</v>
      </c>
      <c r="E209" t="s">
        <v>2911</v>
      </c>
      <c r="F209" t="s">
        <v>3033</v>
      </c>
      <c r="G209">
        <v>2</v>
      </c>
      <c r="H209">
        <v>14</v>
      </c>
      <c r="I209" t="b">
        <v>0</v>
      </c>
      <c r="J209" t="b">
        <v>0</v>
      </c>
      <c r="K209" t="s">
        <v>2913</v>
      </c>
      <c r="L209" t="s">
        <v>2897</v>
      </c>
    </row>
    <row r="210" spans="1:12" x14ac:dyDescent="0.25">
      <c r="A210" t="s">
        <v>3545</v>
      </c>
      <c r="B210" t="s">
        <v>3546</v>
      </c>
      <c r="C210" t="s">
        <v>3547</v>
      </c>
      <c r="D210">
        <v>724</v>
      </c>
      <c r="E210" t="s">
        <v>2901</v>
      </c>
      <c r="F210" t="s">
        <v>2907</v>
      </c>
      <c r="G210">
        <v>150</v>
      </c>
      <c r="H210">
        <v>39</v>
      </c>
      <c r="I210" t="b">
        <v>0</v>
      </c>
      <c r="J210" t="b">
        <v>1</v>
      </c>
      <c r="K210" t="s">
        <v>2959</v>
      </c>
      <c r="L210" t="s">
        <v>2923</v>
      </c>
    </row>
    <row r="211" spans="1:12" x14ac:dyDescent="0.25">
      <c r="A211" t="s">
        <v>3548</v>
      </c>
      <c r="B211" t="s">
        <v>3549</v>
      </c>
      <c r="C211" t="s">
        <v>3550</v>
      </c>
      <c r="D211">
        <v>144</v>
      </c>
      <c r="E211" t="s">
        <v>2894</v>
      </c>
      <c r="F211" t="s">
        <v>2895</v>
      </c>
      <c r="G211">
        <v>142</v>
      </c>
      <c r="H211">
        <v>34</v>
      </c>
      <c r="I211" t="b">
        <v>1</v>
      </c>
      <c r="J211" t="b">
        <v>0</v>
      </c>
      <c r="K211" t="s">
        <v>2896</v>
      </c>
      <c r="L211" t="s">
        <v>2897</v>
      </c>
    </row>
    <row r="212" spans="1:12" x14ac:dyDescent="0.25">
      <c r="A212" t="s">
        <v>3551</v>
      </c>
      <c r="B212" t="s">
        <v>3552</v>
      </c>
      <c r="C212" t="s">
        <v>3553</v>
      </c>
      <c r="D212">
        <v>729</v>
      </c>
      <c r="E212" t="s">
        <v>2911</v>
      </c>
      <c r="F212" t="s">
        <v>2912</v>
      </c>
      <c r="G212">
        <v>2</v>
      </c>
      <c r="H212">
        <v>15</v>
      </c>
      <c r="I212" t="b">
        <v>0</v>
      </c>
      <c r="J212" t="b">
        <v>0</v>
      </c>
      <c r="K212" t="s">
        <v>2913</v>
      </c>
      <c r="L212" t="s">
        <v>2897</v>
      </c>
    </row>
    <row r="213" spans="1:12" x14ac:dyDescent="0.25">
      <c r="A213" t="s">
        <v>3554</v>
      </c>
      <c r="B213" t="s">
        <v>3555</v>
      </c>
      <c r="C213" t="s">
        <v>3556</v>
      </c>
      <c r="D213">
        <v>740</v>
      </c>
      <c r="E213" t="s">
        <v>2931</v>
      </c>
      <c r="F213" t="s">
        <v>2943</v>
      </c>
      <c r="G213">
        <v>19</v>
      </c>
      <c r="H213">
        <v>5</v>
      </c>
      <c r="I213" t="b">
        <v>0</v>
      </c>
      <c r="J213" t="b">
        <v>0</v>
      </c>
      <c r="K213" t="s">
        <v>2933</v>
      </c>
      <c r="L213" t="s">
        <v>2897</v>
      </c>
    </row>
    <row r="214" spans="1:12" x14ac:dyDescent="0.25">
      <c r="A214" t="s">
        <v>3557</v>
      </c>
      <c r="B214" t="s">
        <v>3558</v>
      </c>
      <c r="C214" t="s">
        <v>3559</v>
      </c>
      <c r="D214">
        <v>744</v>
      </c>
      <c r="E214" t="s">
        <v>2901</v>
      </c>
      <c r="F214" t="s">
        <v>2902</v>
      </c>
      <c r="G214">
        <v>150</v>
      </c>
      <c r="H214">
        <v>154</v>
      </c>
      <c r="I214" t="b">
        <v>0</v>
      </c>
      <c r="J214" t="b">
        <v>0</v>
      </c>
      <c r="K214" t="s">
        <v>2903</v>
      </c>
      <c r="L214" t="s">
        <v>2923</v>
      </c>
    </row>
    <row r="215" spans="1:12" x14ac:dyDescent="0.25">
      <c r="A215" t="s">
        <v>3560</v>
      </c>
      <c r="B215" t="s">
        <v>3561</v>
      </c>
      <c r="C215" t="s">
        <v>3562</v>
      </c>
      <c r="D215">
        <v>748</v>
      </c>
      <c r="E215" t="s">
        <v>2911</v>
      </c>
      <c r="F215" t="s">
        <v>3010</v>
      </c>
      <c r="G215">
        <v>2</v>
      </c>
      <c r="H215">
        <v>18</v>
      </c>
      <c r="I215" t="b">
        <v>0</v>
      </c>
      <c r="J215" t="b">
        <v>0</v>
      </c>
      <c r="K215" t="s">
        <v>2913</v>
      </c>
      <c r="L215" t="s">
        <v>2897</v>
      </c>
    </row>
    <row r="216" spans="1:12" x14ac:dyDescent="0.25">
      <c r="A216" t="s">
        <v>3563</v>
      </c>
      <c r="B216" t="s">
        <v>3564</v>
      </c>
      <c r="C216" t="s">
        <v>3565</v>
      </c>
      <c r="D216">
        <v>752</v>
      </c>
      <c r="E216" t="s">
        <v>2901</v>
      </c>
      <c r="F216" t="s">
        <v>2902</v>
      </c>
      <c r="G216">
        <v>150</v>
      </c>
      <c r="H216">
        <v>154</v>
      </c>
      <c r="I216" t="b">
        <v>0</v>
      </c>
      <c r="J216" t="b">
        <v>1</v>
      </c>
      <c r="K216" t="s">
        <v>2959</v>
      </c>
      <c r="L216" t="s">
        <v>2923</v>
      </c>
    </row>
    <row r="217" spans="1:12" x14ac:dyDescent="0.25">
      <c r="A217" t="s">
        <v>3566</v>
      </c>
      <c r="B217" t="s">
        <v>1335</v>
      </c>
      <c r="C217" t="s">
        <v>3567</v>
      </c>
      <c r="D217">
        <v>756</v>
      </c>
      <c r="E217" t="s">
        <v>2901</v>
      </c>
      <c r="F217" t="s">
        <v>2958</v>
      </c>
      <c r="G217">
        <v>150</v>
      </c>
      <c r="H217">
        <v>155</v>
      </c>
      <c r="I217" t="b">
        <v>0</v>
      </c>
      <c r="J217" t="b">
        <v>1</v>
      </c>
      <c r="K217" t="s">
        <v>2959</v>
      </c>
      <c r="L217" t="s">
        <v>2923</v>
      </c>
    </row>
    <row r="218" spans="1:12" x14ac:dyDescent="0.25">
      <c r="A218" t="s">
        <v>3568</v>
      </c>
      <c r="B218" t="s">
        <v>3569</v>
      </c>
      <c r="C218" t="s">
        <v>3570</v>
      </c>
      <c r="D218">
        <v>760</v>
      </c>
      <c r="E218" t="s">
        <v>2894</v>
      </c>
      <c r="F218" t="s">
        <v>2947</v>
      </c>
      <c r="G218">
        <v>142</v>
      </c>
      <c r="H218">
        <v>145</v>
      </c>
      <c r="I218" t="b">
        <v>0</v>
      </c>
      <c r="J218" t="b">
        <v>0</v>
      </c>
      <c r="K218" t="s">
        <v>2913</v>
      </c>
      <c r="L218" t="s">
        <v>2897</v>
      </c>
    </row>
    <row r="219" spans="1:12" x14ac:dyDescent="0.25">
      <c r="A219" t="s">
        <v>3571</v>
      </c>
      <c r="B219" t="s">
        <v>3572</v>
      </c>
      <c r="C219" t="s">
        <v>3573</v>
      </c>
      <c r="D219">
        <v>158</v>
      </c>
      <c r="E219" t="s">
        <v>2894</v>
      </c>
      <c r="F219" t="s">
        <v>3061</v>
      </c>
      <c r="G219">
        <v>142</v>
      </c>
      <c r="H219">
        <v>30</v>
      </c>
      <c r="I219" t="b">
        <v>1</v>
      </c>
      <c r="J219" t="b">
        <v>0</v>
      </c>
      <c r="K219" t="s">
        <v>2896</v>
      </c>
      <c r="L219" t="s">
        <v>2897</v>
      </c>
    </row>
    <row r="220" spans="1:12" x14ac:dyDescent="0.25">
      <c r="A220" t="s">
        <v>3574</v>
      </c>
      <c r="B220" t="s">
        <v>3575</v>
      </c>
      <c r="C220" t="s">
        <v>3576</v>
      </c>
      <c r="D220">
        <v>762</v>
      </c>
      <c r="E220" t="s">
        <v>2894</v>
      </c>
      <c r="F220" t="s">
        <v>3267</v>
      </c>
      <c r="G220">
        <v>142</v>
      </c>
      <c r="H220">
        <v>143</v>
      </c>
      <c r="I220" t="b">
        <v>0</v>
      </c>
      <c r="J220" t="b">
        <v>0</v>
      </c>
      <c r="K220" t="s">
        <v>2896</v>
      </c>
      <c r="L220" t="s">
        <v>2897</v>
      </c>
    </row>
    <row r="221" spans="1:12" x14ac:dyDescent="0.25">
      <c r="A221" t="s">
        <v>3577</v>
      </c>
      <c r="B221" t="s">
        <v>3578</v>
      </c>
      <c r="C221" t="s">
        <v>3579</v>
      </c>
      <c r="D221">
        <v>834</v>
      </c>
      <c r="E221" t="s">
        <v>2911</v>
      </c>
      <c r="F221" t="s">
        <v>3033</v>
      </c>
      <c r="G221">
        <v>2</v>
      </c>
      <c r="H221">
        <v>14</v>
      </c>
      <c r="I221" t="b">
        <v>0</v>
      </c>
      <c r="J221" t="b">
        <v>0</v>
      </c>
      <c r="K221" t="s">
        <v>2913</v>
      </c>
      <c r="L221" t="s">
        <v>2897</v>
      </c>
    </row>
    <row r="222" spans="1:12" x14ac:dyDescent="0.25">
      <c r="A222" t="s">
        <v>3580</v>
      </c>
      <c r="B222" t="s">
        <v>3581</v>
      </c>
      <c r="C222" t="s">
        <v>3582</v>
      </c>
      <c r="D222">
        <v>764</v>
      </c>
      <c r="E222" t="s">
        <v>2894</v>
      </c>
      <c r="F222" t="s">
        <v>3023</v>
      </c>
      <c r="G222">
        <v>142</v>
      </c>
      <c r="H222">
        <v>35</v>
      </c>
      <c r="I222" t="b">
        <v>1</v>
      </c>
      <c r="J222" t="b">
        <v>0</v>
      </c>
      <c r="K222" t="s">
        <v>2896</v>
      </c>
      <c r="L222" t="s">
        <v>2897</v>
      </c>
    </row>
    <row r="223" spans="1:12" x14ac:dyDescent="0.25">
      <c r="A223" t="s">
        <v>3583</v>
      </c>
      <c r="B223" t="s">
        <v>3584</v>
      </c>
      <c r="C223" t="s">
        <v>3585</v>
      </c>
      <c r="D223">
        <v>626</v>
      </c>
      <c r="E223" t="s">
        <v>2894</v>
      </c>
      <c r="F223" t="s">
        <v>3023</v>
      </c>
      <c r="G223">
        <v>142</v>
      </c>
      <c r="H223">
        <v>35</v>
      </c>
      <c r="I223" t="b">
        <v>0</v>
      </c>
      <c r="J223" t="b">
        <v>0</v>
      </c>
      <c r="K223" t="s">
        <v>2896</v>
      </c>
      <c r="L223" t="s">
        <v>2897</v>
      </c>
    </row>
    <row r="224" spans="1:12" x14ac:dyDescent="0.25">
      <c r="A224" t="s">
        <v>3586</v>
      </c>
      <c r="B224" t="s">
        <v>3587</v>
      </c>
      <c r="C224" t="s">
        <v>3588</v>
      </c>
      <c r="D224">
        <v>768</v>
      </c>
      <c r="E224" t="s">
        <v>2911</v>
      </c>
      <c r="F224" t="s">
        <v>2989</v>
      </c>
      <c r="G224">
        <v>2</v>
      </c>
      <c r="H224">
        <v>11</v>
      </c>
      <c r="I224" t="b">
        <v>1</v>
      </c>
      <c r="J224" t="b">
        <v>0</v>
      </c>
      <c r="K224" t="s">
        <v>2913</v>
      </c>
      <c r="L224" t="s">
        <v>2897</v>
      </c>
    </row>
    <row r="225" spans="1:12" x14ac:dyDescent="0.25">
      <c r="A225" t="s">
        <v>3589</v>
      </c>
      <c r="B225" t="s">
        <v>3590</v>
      </c>
      <c r="C225" t="s">
        <v>3591</v>
      </c>
      <c r="D225">
        <v>772</v>
      </c>
      <c r="E225" t="s">
        <v>2917</v>
      </c>
      <c r="F225" t="s">
        <v>2918</v>
      </c>
      <c r="G225">
        <v>9</v>
      </c>
      <c r="H225">
        <v>61</v>
      </c>
      <c r="I225" t="b">
        <v>0</v>
      </c>
      <c r="J225" t="b">
        <v>0</v>
      </c>
      <c r="K225" t="s">
        <v>2919</v>
      </c>
      <c r="L225" t="s">
        <v>2897</v>
      </c>
    </row>
    <row r="226" spans="1:12" x14ac:dyDescent="0.25">
      <c r="A226" t="s">
        <v>3592</v>
      </c>
      <c r="B226" t="s">
        <v>3593</v>
      </c>
      <c r="C226" t="s">
        <v>3594</v>
      </c>
      <c r="D226">
        <v>776</v>
      </c>
      <c r="E226" t="s">
        <v>2917</v>
      </c>
      <c r="F226" t="s">
        <v>2918</v>
      </c>
      <c r="G226">
        <v>9</v>
      </c>
      <c r="H226">
        <v>61</v>
      </c>
      <c r="I226" t="b">
        <v>0</v>
      </c>
      <c r="J226" t="b">
        <v>0</v>
      </c>
      <c r="K226" t="s">
        <v>2919</v>
      </c>
      <c r="L226" t="s">
        <v>2897</v>
      </c>
    </row>
    <row r="227" spans="1:12" x14ac:dyDescent="0.25">
      <c r="A227" t="s">
        <v>3595</v>
      </c>
      <c r="B227" t="s">
        <v>3596</v>
      </c>
      <c r="C227" t="s">
        <v>3597</v>
      </c>
      <c r="D227">
        <v>780</v>
      </c>
      <c r="E227" t="s">
        <v>2931</v>
      </c>
      <c r="F227" t="s">
        <v>2932</v>
      </c>
      <c r="G227">
        <v>19</v>
      </c>
      <c r="H227">
        <v>29</v>
      </c>
      <c r="I227" t="b">
        <v>0</v>
      </c>
      <c r="J227" t="b">
        <v>0</v>
      </c>
      <c r="K227" t="s">
        <v>2933</v>
      </c>
      <c r="L227" t="s">
        <v>2897</v>
      </c>
    </row>
    <row r="228" spans="1:12" x14ac:dyDescent="0.25">
      <c r="A228" t="s">
        <v>3598</v>
      </c>
      <c r="B228" t="s">
        <v>3599</v>
      </c>
      <c r="C228" t="s">
        <v>3600</v>
      </c>
      <c r="D228">
        <v>788</v>
      </c>
      <c r="E228" t="s">
        <v>2911</v>
      </c>
      <c r="F228" t="s">
        <v>2912</v>
      </c>
      <c r="G228">
        <v>2</v>
      </c>
      <c r="H228">
        <v>15</v>
      </c>
      <c r="I228" t="b">
        <v>1</v>
      </c>
      <c r="J228" t="b">
        <v>0</v>
      </c>
      <c r="K228" t="s">
        <v>2913</v>
      </c>
      <c r="L228" t="s">
        <v>2897</v>
      </c>
    </row>
    <row r="229" spans="1:12" x14ac:dyDescent="0.25">
      <c r="A229" t="s">
        <v>3601</v>
      </c>
      <c r="B229" t="s">
        <v>3602</v>
      </c>
      <c r="C229" t="s">
        <v>3603</v>
      </c>
      <c r="D229">
        <v>792</v>
      </c>
      <c r="E229" t="s">
        <v>2894</v>
      </c>
      <c r="F229" t="s">
        <v>2947</v>
      </c>
      <c r="G229">
        <v>142</v>
      </c>
      <c r="H229">
        <v>145</v>
      </c>
      <c r="I229" t="b">
        <v>1</v>
      </c>
      <c r="J229" t="b">
        <v>0</v>
      </c>
      <c r="K229" t="s">
        <v>2913</v>
      </c>
      <c r="L229" t="s">
        <v>2897</v>
      </c>
    </row>
    <row r="230" spans="1:12" x14ac:dyDescent="0.25">
      <c r="A230" t="s">
        <v>3604</v>
      </c>
      <c r="B230" t="s">
        <v>3605</v>
      </c>
      <c r="C230" t="s">
        <v>3606</v>
      </c>
      <c r="D230">
        <v>795</v>
      </c>
      <c r="E230" t="s">
        <v>2894</v>
      </c>
      <c r="F230" t="s">
        <v>3267</v>
      </c>
      <c r="G230">
        <v>142</v>
      </c>
      <c r="H230">
        <v>143</v>
      </c>
      <c r="I230" t="b">
        <v>0</v>
      </c>
      <c r="J230" t="b">
        <v>0</v>
      </c>
      <c r="K230" t="s">
        <v>2896</v>
      </c>
      <c r="L230" t="s">
        <v>2897</v>
      </c>
    </row>
    <row r="231" spans="1:12" x14ac:dyDescent="0.25">
      <c r="A231" t="s">
        <v>3607</v>
      </c>
      <c r="B231" t="s">
        <v>3608</v>
      </c>
      <c r="C231" t="s">
        <v>3609</v>
      </c>
      <c r="D231">
        <v>796</v>
      </c>
      <c r="E231" t="s">
        <v>2931</v>
      </c>
      <c r="F231" t="s">
        <v>2932</v>
      </c>
      <c r="G231">
        <v>19</v>
      </c>
      <c r="H231">
        <v>29</v>
      </c>
      <c r="I231" t="b">
        <v>0</v>
      </c>
      <c r="J231" t="b">
        <v>0</v>
      </c>
      <c r="K231" t="s">
        <v>2933</v>
      </c>
      <c r="L231" t="s">
        <v>2897</v>
      </c>
    </row>
    <row r="232" spans="1:12" x14ac:dyDescent="0.25">
      <c r="A232" t="s">
        <v>3610</v>
      </c>
      <c r="B232" t="s">
        <v>3611</v>
      </c>
      <c r="C232" t="s">
        <v>3612</v>
      </c>
      <c r="D232">
        <v>798</v>
      </c>
      <c r="E232" t="s">
        <v>2917</v>
      </c>
      <c r="F232" t="s">
        <v>2918</v>
      </c>
      <c r="G232">
        <v>9</v>
      </c>
      <c r="H232">
        <v>61</v>
      </c>
      <c r="I232" t="b">
        <v>0</v>
      </c>
      <c r="J232" t="b">
        <v>0</v>
      </c>
      <c r="K232" t="s">
        <v>2919</v>
      </c>
      <c r="L232" t="s">
        <v>2897</v>
      </c>
    </row>
    <row r="233" spans="1:12" x14ac:dyDescent="0.25">
      <c r="A233" t="s">
        <v>3613</v>
      </c>
      <c r="B233" t="s">
        <v>3614</v>
      </c>
      <c r="C233" t="s">
        <v>3615</v>
      </c>
      <c r="D233">
        <v>800</v>
      </c>
      <c r="E233" t="s">
        <v>2911</v>
      </c>
      <c r="F233" t="s">
        <v>3033</v>
      </c>
      <c r="G233">
        <v>2</v>
      </c>
      <c r="H233">
        <v>14</v>
      </c>
      <c r="I233" t="b">
        <v>0</v>
      </c>
      <c r="J233" t="b">
        <v>0</v>
      </c>
      <c r="K233" t="s">
        <v>2913</v>
      </c>
      <c r="L233" t="s">
        <v>2897</v>
      </c>
    </row>
    <row r="234" spans="1:12" x14ac:dyDescent="0.25">
      <c r="A234" t="s">
        <v>3616</v>
      </c>
      <c r="B234" t="s">
        <v>3617</v>
      </c>
      <c r="C234" t="s">
        <v>3618</v>
      </c>
      <c r="D234">
        <v>804</v>
      </c>
      <c r="E234" t="s">
        <v>2901</v>
      </c>
      <c r="F234" t="s">
        <v>2978</v>
      </c>
      <c r="G234">
        <v>150</v>
      </c>
      <c r="H234">
        <v>151</v>
      </c>
      <c r="I234" t="b">
        <v>0</v>
      </c>
      <c r="J234" t="b">
        <v>0</v>
      </c>
      <c r="K234" t="s">
        <v>2903</v>
      </c>
      <c r="L234" t="s">
        <v>2897</v>
      </c>
    </row>
    <row r="235" spans="1:12" x14ac:dyDescent="0.25">
      <c r="A235" t="s">
        <v>3619</v>
      </c>
      <c r="B235" t="s">
        <v>3620</v>
      </c>
      <c r="C235" t="s">
        <v>3621</v>
      </c>
      <c r="D235">
        <v>784</v>
      </c>
      <c r="E235" t="s">
        <v>2894</v>
      </c>
      <c r="F235" t="s">
        <v>2947</v>
      </c>
      <c r="G235">
        <v>142</v>
      </c>
      <c r="H235">
        <v>145</v>
      </c>
      <c r="I235" t="b">
        <v>1</v>
      </c>
      <c r="J235" t="b">
        <v>0</v>
      </c>
      <c r="K235" t="s">
        <v>2913</v>
      </c>
      <c r="L235" t="s">
        <v>2897</v>
      </c>
    </row>
    <row r="236" spans="1:12" x14ac:dyDescent="0.25">
      <c r="A236" t="s">
        <v>3622</v>
      </c>
      <c r="B236" t="s">
        <v>3623</v>
      </c>
      <c r="C236" t="s">
        <v>3624</v>
      </c>
      <c r="D236">
        <v>826</v>
      </c>
      <c r="E236" t="s">
        <v>2901</v>
      </c>
      <c r="F236" t="s">
        <v>2902</v>
      </c>
      <c r="G236">
        <v>150</v>
      </c>
      <c r="H236">
        <v>154</v>
      </c>
      <c r="I236" t="b">
        <v>0</v>
      </c>
      <c r="J236" t="b">
        <v>1</v>
      </c>
      <c r="K236" t="s">
        <v>1323</v>
      </c>
      <c r="L236" t="s">
        <v>2923</v>
      </c>
    </row>
    <row r="237" spans="1:12" x14ac:dyDescent="0.25">
      <c r="A237" t="s">
        <v>3625</v>
      </c>
      <c r="B237" t="s">
        <v>46</v>
      </c>
      <c r="C237" t="s">
        <v>3626</v>
      </c>
      <c r="D237">
        <v>840</v>
      </c>
      <c r="E237" t="s">
        <v>2931</v>
      </c>
      <c r="F237" t="s">
        <v>2993</v>
      </c>
      <c r="G237">
        <v>19</v>
      </c>
      <c r="H237">
        <v>21</v>
      </c>
      <c r="I237" t="b">
        <v>0</v>
      </c>
      <c r="J237" t="b">
        <v>1</v>
      </c>
      <c r="K237" t="s">
        <v>2994</v>
      </c>
      <c r="L237" t="s">
        <v>3042</v>
      </c>
    </row>
    <row r="238" spans="1:12" x14ac:dyDescent="0.25">
      <c r="A238" t="s">
        <v>3627</v>
      </c>
      <c r="B238" t="s">
        <v>3628</v>
      </c>
      <c r="C238" t="s">
        <v>3629</v>
      </c>
      <c r="D238">
        <v>581</v>
      </c>
      <c r="I238" t="b">
        <v>0</v>
      </c>
      <c r="J238" t="b">
        <v>0</v>
      </c>
      <c r="L238" t="s">
        <v>1946</v>
      </c>
    </row>
    <row r="239" spans="1:12" x14ac:dyDescent="0.25">
      <c r="A239" t="s">
        <v>3630</v>
      </c>
      <c r="B239" t="s">
        <v>3631</v>
      </c>
      <c r="C239" t="s">
        <v>3632</v>
      </c>
      <c r="D239">
        <v>858</v>
      </c>
      <c r="E239" t="s">
        <v>2931</v>
      </c>
      <c r="F239" t="s">
        <v>2943</v>
      </c>
      <c r="G239">
        <v>19</v>
      </c>
      <c r="H239">
        <v>5</v>
      </c>
      <c r="I239" t="b">
        <v>0</v>
      </c>
      <c r="J239" t="b">
        <v>0</v>
      </c>
      <c r="K239" t="s">
        <v>2933</v>
      </c>
      <c r="L239" t="s">
        <v>2897</v>
      </c>
    </row>
    <row r="240" spans="1:12" x14ac:dyDescent="0.25">
      <c r="A240" t="s">
        <v>3633</v>
      </c>
      <c r="B240" t="s">
        <v>3634</v>
      </c>
      <c r="C240" t="s">
        <v>3635</v>
      </c>
      <c r="D240">
        <v>860</v>
      </c>
      <c r="E240" t="s">
        <v>2894</v>
      </c>
      <c r="F240" t="s">
        <v>3267</v>
      </c>
      <c r="G240">
        <v>142</v>
      </c>
      <c r="H240">
        <v>143</v>
      </c>
      <c r="I240" t="b">
        <v>0</v>
      </c>
      <c r="J240" t="b">
        <v>0</v>
      </c>
      <c r="K240" t="s">
        <v>2896</v>
      </c>
      <c r="L240" t="s">
        <v>2897</v>
      </c>
    </row>
    <row r="241" spans="1:12" x14ac:dyDescent="0.25">
      <c r="A241" t="s">
        <v>3636</v>
      </c>
      <c r="B241" t="s">
        <v>3637</v>
      </c>
      <c r="C241" t="s">
        <v>3638</v>
      </c>
      <c r="D241">
        <v>548</v>
      </c>
      <c r="E241" t="s">
        <v>2917</v>
      </c>
      <c r="F241" t="s">
        <v>3146</v>
      </c>
      <c r="G241">
        <v>9</v>
      </c>
      <c r="H241">
        <v>54</v>
      </c>
      <c r="I241" t="b">
        <v>0</v>
      </c>
      <c r="J241" t="b">
        <v>0</v>
      </c>
      <c r="K241" t="s">
        <v>2919</v>
      </c>
      <c r="L241" t="s">
        <v>2897</v>
      </c>
    </row>
    <row r="242" spans="1:12" x14ac:dyDescent="0.25">
      <c r="A242" t="s">
        <v>3639</v>
      </c>
      <c r="B242" t="s">
        <v>3640</v>
      </c>
      <c r="C242" t="s">
        <v>3641</v>
      </c>
      <c r="D242">
        <v>862</v>
      </c>
      <c r="E242" t="s">
        <v>2931</v>
      </c>
      <c r="F242" t="s">
        <v>2943</v>
      </c>
      <c r="G242">
        <v>19</v>
      </c>
      <c r="H242">
        <v>5</v>
      </c>
      <c r="I242" t="b">
        <v>0</v>
      </c>
      <c r="J242" t="b">
        <v>0</v>
      </c>
      <c r="K242" t="s">
        <v>2933</v>
      </c>
      <c r="L242" t="s">
        <v>2897</v>
      </c>
    </row>
    <row r="243" spans="1:12" x14ac:dyDescent="0.25">
      <c r="A243" t="s">
        <v>3642</v>
      </c>
      <c r="B243" t="s">
        <v>3643</v>
      </c>
      <c r="C243" t="s">
        <v>3644</v>
      </c>
      <c r="D243">
        <v>704</v>
      </c>
      <c r="E243" t="s">
        <v>2894</v>
      </c>
      <c r="F243" t="s">
        <v>3023</v>
      </c>
      <c r="G243">
        <v>142</v>
      </c>
      <c r="H243">
        <v>35</v>
      </c>
      <c r="I243" t="b">
        <v>1</v>
      </c>
      <c r="J243" t="b">
        <v>0</v>
      </c>
      <c r="K243" t="s">
        <v>2896</v>
      </c>
      <c r="L243" t="s">
        <v>2897</v>
      </c>
    </row>
    <row r="244" spans="1:12" x14ac:dyDescent="0.25">
      <c r="A244" t="s">
        <v>3645</v>
      </c>
      <c r="B244" t="s">
        <v>3646</v>
      </c>
      <c r="C244" t="s">
        <v>3647</v>
      </c>
      <c r="D244">
        <v>92</v>
      </c>
      <c r="E244" t="s">
        <v>2931</v>
      </c>
      <c r="F244" t="s">
        <v>2932</v>
      </c>
      <c r="G244">
        <v>19</v>
      </c>
      <c r="H244">
        <v>29</v>
      </c>
      <c r="I244" t="b">
        <v>0</v>
      </c>
      <c r="J244" t="b">
        <v>0</v>
      </c>
      <c r="K244" t="s">
        <v>2933</v>
      </c>
      <c r="L244" t="s">
        <v>2897</v>
      </c>
    </row>
    <row r="245" spans="1:12" x14ac:dyDescent="0.25">
      <c r="A245" t="s">
        <v>3648</v>
      </c>
      <c r="B245" t="s">
        <v>3649</v>
      </c>
      <c r="C245" t="s">
        <v>3650</v>
      </c>
      <c r="D245">
        <v>850</v>
      </c>
      <c r="E245" t="s">
        <v>2931</v>
      </c>
      <c r="F245" t="s">
        <v>2932</v>
      </c>
      <c r="G245">
        <v>19</v>
      </c>
      <c r="H245">
        <v>29</v>
      </c>
      <c r="I245" t="b">
        <v>0</v>
      </c>
      <c r="J245" t="b">
        <v>0</v>
      </c>
      <c r="K245" t="s">
        <v>2933</v>
      </c>
      <c r="L245" t="s">
        <v>2897</v>
      </c>
    </row>
    <row r="246" spans="1:12" x14ac:dyDescent="0.25">
      <c r="A246" t="s">
        <v>3651</v>
      </c>
      <c r="B246" t="s">
        <v>3652</v>
      </c>
      <c r="C246" t="s">
        <v>3653</v>
      </c>
      <c r="D246">
        <v>876</v>
      </c>
      <c r="E246" t="s">
        <v>2917</v>
      </c>
      <c r="F246" t="s">
        <v>2918</v>
      </c>
      <c r="G246">
        <v>9</v>
      </c>
      <c r="H246">
        <v>61</v>
      </c>
      <c r="I246" t="b">
        <v>0</v>
      </c>
      <c r="J246" t="b">
        <v>0</v>
      </c>
      <c r="K246" t="s">
        <v>2919</v>
      </c>
      <c r="L246" t="s">
        <v>2897</v>
      </c>
    </row>
    <row r="247" spans="1:12" x14ac:dyDescent="0.25">
      <c r="A247" t="s">
        <v>3654</v>
      </c>
      <c r="B247" t="s">
        <v>3655</v>
      </c>
      <c r="C247" t="s">
        <v>3656</v>
      </c>
      <c r="D247">
        <v>732</v>
      </c>
      <c r="E247" t="s">
        <v>2911</v>
      </c>
      <c r="F247" t="s">
        <v>2912</v>
      </c>
      <c r="G247">
        <v>2</v>
      </c>
      <c r="H247">
        <v>15</v>
      </c>
      <c r="I247" t="b">
        <v>0</v>
      </c>
      <c r="J247" t="b">
        <v>0</v>
      </c>
      <c r="K247" t="s">
        <v>2913</v>
      </c>
      <c r="L247" t="s">
        <v>2897</v>
      </c>
    </row>
    <row r="248" spans="1:12" x14ac:dyDescent="0.25">
      <c r="A248" t="s">
        <v>3657</v>
      </c>
      <c r="B248" t="s">
        <v>3658</v>
      </c>
      <c r="C248" t="s">
        <v>3659</v>
      </c>
      <c r="D248">
        <v>887</v>
      </c>
      <c r="E248" t="s">
        <v>2894</v>
      </c>
      <c r="F248" t="s">
        <v>2947</v>
      </c>
      <c r="G248">
        <v>142</v>
      </c>
      <c r="H248">
        <v>145</v>
      </c>
      <c r="I248" t="b">
        <v>0</v>
      </c>
      <c r="J248" t="b">
        <v>0</v>
      </c>
      <c r="K248" t="s">
        <v>2913</v>
      </c>
      <c r="L248" t="s">
        <v>2897</v>
      </c>
    </row>
    <row r="249" spans="1:12" x14ac:dyDescent="0.25">
      <c r="A249" t="s">
        <v>3660</v>
      </c>
      <c r="B249" t="s">
        <v>3661</v>
      </c>
      <c r="C249" t="s">
        <v>3662</v>
      </c>
      <c r="D249">
        <v>894</v>
      </c>
      <c r="E249" t="s">
        <v>2911</v>
      </c>
      <c r="F249" t="s">
        <v>3033</v>
      </c>
      <c r="G249">
        <v>2</v>
      </c>
      <c r="H249">
        <v>14</v>
      </c>
      <c r="I249" t="b">
        <v>0</v>
      </c>
      <c r="J249" t="b">
        <v>0</v>
      </c>
      <c r="K249" t="s">
        <v>2913</v>
      </c>
      <c r="L249" t="s">
        <v>2897</v>
      </c>
    </row>
    <row r="250" spans="1:12" x14ac:dyDescent="0.25">
      <c r="A250" t="s">
        <v>3663</v>
      </c>
      <c r="B250" t="s">
        <v>3664</v>
      </c>
      <c r="C250" t="s">
        <v>3665</v>
      </c>
      <c r="D250">
        <v>716</v>
      </c>
      <c r="E250" t="s">
        <v>2911</v>
      </c>
      <c r="F250" t="s">
        <v>3033</v>
      </c>
      <c r="G250">
        <v>2</v>
      </c>
      <c r="H250">
        <v>14</v>
      </c>
      <c r="I250" t="b">
        <v>0</v>
      </c>
      <c r="J250" t="b">
        <v>0</v>
      </c>
      <c r="K250" t="s">
        <v>2913</v>
      </c>
      <c r="L250" t="s">
        <v>2897</v>
      </c>
    </row>
    <row r="251" spans="1:12" x14ac:dyDescent="0.25">
      <c r="A251" t="s">
        <v>3666</v>
      </c>
      <c r="B251" t="s">
        <v>1331</v>
      </c>
      <c r="C251" t="s">
        <v>1363</v>
      </c>
      <c r="E251" t="s">
        <v>2901</v>
      </c>
      <c r="F251" t="s">
        <v>2958</v>
      </c>
      <c r="I251" t="b">
        <v>0</v>
      </c>
      <c r="J251" t="b">
        <v>1</v>
      </c>
      <c r="K251" t="s">
        <v>2959</v>
      </c>
      <c r="L251" t="s">
        <v>3667</v>
      </c>
    </row>
    <row r="252" spans="1:12" x14ac:dyDescent="0.25">
      <c r="A252" t="s">
        <v>3668</v>
      </c>
      <c r="B252" t="s">
        <v>3669</v>
      </c>
      <c r="C252" t="s">
        <v>3670</v>
      </c>
      <c r="E252" t="s">
        <v>3668</v>
      </c>
      <c r="F252" t="s">
        <v>3668</v>
      </c>
      <c r="I252" t="b">
        <v>0</v>
      </c>
      <c r="J252" t="b">
        <v>1</v>
      </c>
      <c r="K252" t="s">
        <v>3671</v>
      </c>
      <c r="L252" t="s">
        <v>3667</v>
      </c>
    </row>
    <row r="253" spans="1:12" x14ac:dyDescent="0.25">
      <c r="A253" t="s">
        <v>3672</v>
      </c>
      <c r="B253" t="s">
        <v>3673</v>
      </c>
      <c r="C253" t="s">
        <v>3673</v>
      </c>
      <c r="E253" t="s">
        <v>3672</v>
      </c>
      <c r="F253" t="s">
        <v>3672</v>
      </c>
      <c r="I253" t="b">
        <v>0</v>
      </c>
      <c r="J253" t="b">
        <v>1</v>
      </c>
      <c r="K253" t="s">
        <v>3671</v>
      </c>
      <c r="L253" t="s">
        <v>3667</v>
      </c>
    </row>
  </sheetData>
  <autoFilter ref="A1:L253" xr:uid="{E9DAD406-DA71-445B-9014-8DDBC73A7D11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A96E51BC7FE4881A0F7840B09868B" ma:contentTypeVersion="16" ma:contentTypeDescription="Create a new document." ma:contentTypeScope="" ma:versionID="ab3a0a1d06b51a5ae90e8e4927ad33c3">
  <xsd:schema xmlns:xsd="http://www.w3.org/2001/XMLSchema" xmlns:xs="http://www.w3.org/2001/XMLSchema" xmlns:p="http://schemas.microsoft.com/office/2006/metadata/properties" xmlns:ns2="67fa6132-89ef-4492-8fae-a0842872d860" xmlns:ns3="3bd533d7-7e8f-4c43-aea5-a991b7379ea4" targetNamespace="http://schemas.microsoft.com/office/2006/metadata/properties" ma:root="true" ma:fieldsID="0b2a55a5260f9d285a0a90d8d2a4891e" ns2:_="" ns3:_="">
    <xsd:import namespace="67fa6132-89ef-4492-8fae-a0842872d860"/>
    <xsd:import namespace="3bd533d7-7e8f-4c43-aea5-a991b7379e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TaxCatchAll" minOccurs="0"/>
                <xsd:element ref="ns3:DocumentType" minOccurs="0"/>
                <xsd:element ref="ns3:PortfolioName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a6132-89ef-4492-8fae-a0842872d8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7459d8a-4e02-48c7-ba96-a1a22cdca197}" ma:internalName="TaxCatchAll" ma:showField="CatchAllData" ma:web="67fa6132-89ef-4492-8fae-a0842872d8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533d7-7e8f-4c43-aea5-a991b7379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ocumentType" ma:index="13" nillable="true" ma:displayName="DocumentType" ma:default="Dashboard" ma:internalName="DocumentType">
      <xsd:simpleType>
        <xsd:restriction base="dms:Choice">
          <xsd:enumeration value="Dashboard"/>
          <xsd:enumeration value="PerformanceAttribution"/>
          <xsd:enumeration value="ReturnsAnalysis"/>
          <xsd:enumeration value="XLRawDataSet"/>
          <xsd:enumeration value="XLpaData"/>
          <xsd:enumeration value="XLtables"/>
        </xsd:restriction>
      </xsd:simpleType>
    </xsd:element>
    <xsd:element name="PortfolioName" ma:index="14" nillable="true" ma:displayName="PortfolioName" ma:description="Name of the portfolio" ma:internalName="PortfolioName">
      <xsd:simpleType>
        <xsd:restriction base="dms:Choice">
          <xsd:enumeration value="CH COUNTER CYCLICAL EQUITY"/>
          <xsd:enumeration value="CH CYCLICAL EQUITY"/>
          <xsd:enumeration value="CH EMERGING MARKETS EQUITY"/>
          <xsd:enumeration value="CH ENERGY EQUITY"/>
          <xsd:enumeration value="CH EURO BOND"/>
          <xsd:enumeration value="CH EURO INCOME"/>
          <xsd:enumeration value="CH EUROPEAN EQUITY"/>
          <xsd:enumeration value="CH FINANCIAL EQUITY"/>
          <xsd:enumeration value="CH FLEXIBLE"/>
          <xsd:enumeration value="CH GERMANY EQUITY"/>
          <xsd:enumeration value="CH INTERNATIONAL BOND"/>
          <xsd:enumeration value="CH INTERNATIONAL EQUITY"/>
          <xsd:enumeration value="CH INTERNATIONAL INCOME"/>
          <xsd:enumeration value="CH ITALIAN EQUITY"/>
          <xsd:enumeration value="CH LIQUIDITY EURO"/>
          <xsd:enumeration value="CH LIQUIDITY US DOLLAR"/>
          <xsd:enumeration value="CH NORTH AMERICAN EQUITY"/>
          <xsd:enumeration value="CH PACIFIC EQUITY"/>
          <xsd:enumeration value="CH PROVIDENT 1"/>
          <xsd:enumeration value="CH PROVIDENT 2"/>
          <xsd:enumeration value="CH PROVIDENT 3"/>
          <xsd:enumeration value="CH PROVIDENT 4"/>
          <xsd:enumeration value="CH PROVIDENT 5"/>
          <xsd:enumeration value="CH SOLIDITY AND RETURN"/>
          <xsd:enumeration value="CH SPAIN EQUITY"/>
          <xsd:enumeration value="CH TECHNOLOGY EQUITY"/>
          <xsd:enumeration value="GAMAX FUNDS ASIA PACIFIC"/>
          <xsd:enumeration value="GAMAX FUNDS JUNIOR"/>
          <xsd:enumeration value="GAMAX FUNDS MAXI-BOND"/>
          <xsd:enumeration value="MBB BLACKROCK GLOBAL SELECTION"/>
          <xsd:enumeration value="MBB CARMIGNAC STRATEGIC SELECTION"/>
          <xsd:enumeration value="MBB CONVERTIBLE STRATEGY COLLECTION"/>
          <xsd:enumeration value="MBB COUPON STRATEGY COLLECTION"/>
          <xsd:enumeration value="MBB DWS SELECTION"/>
          <xsd:enumeration value="MBB DYNAMIC COLLECTION"/>
          <xsd:enumeration value="MBB DYNAMIC INTERNATIONAL VALUE OPPORTUNITY"/>
          <xsd:enumeration value="MBB EMERGING MARKETS COLLECTION"/>
          <xsd:enumeration value="MBB EQUILIBRIUM"/>
          <xsd:enumeration value="MBB EQUITY POWER COUPON COLLECTION"/>
          <xsd:enumeration value="MBB EURO FIXED INCOME"/>
          <xsd:enumeration value="MBB EUROPEAN COLLECTION"/>
          <xsd:enumeration value="MBB EUROPEAN COUPON STRATEGY COLLECTION"/>
          <xsd:enumeration value="MBB FIDELITY ASIAN SELECTION"/>
          <xsd:enumeration value="MBB FINANCIAL INCOME STRATEGY"/>
          <xsd:enumeration value="MBB FRANKLIN TEMPLETON SELECTION"/>
          <xsd:enumeration value="MBB GLOBAL HIGH YIELD"/>
          <xsd:enumeration value="MBB GLOBAL TECH COLLECTION"/>
          <xsd:enumeration value="MBB INFRASTRUCTURE OPPORTUNITY COLLECTION"/>
          <xsd:enumeration value="MBB INVESCO BALANCED RISK COUPON SELECTION"/>
          <xsd:enumeration value="MBB JPMORGAN GLOBAL SELECTION"/>
          <xsd:enumeration value="MBB LONG SHORT STRAT COLLECTION"/>
          <xsd:enumeration value="MBB MORGAN STANLEY GLOBAL SELECTION"/>
          <xsd:enumeration value="MBB NEW OPPORTUNITIES COLLECTION"/>
          <xsd:enumeration value="MBB PACIFIC COLLECTION"/>
          <xsd:enumeration value="MBB PIMCO INFLATION STRATEGY SELECTION"/>
          <xsd:enumeration value="MBB PREMIUM COUPON COLLECTION"/>
          <xsd:enumeration value="MBB SOCIALLY RESPONSIBLE COLLECTION"/>
          <xsd:enumeration value="MBB US COLLECTION"/>
          <xsd:enumeration value="MBB US COUPON STRATEGY COLLECTION"/>
          <xsd:enumeration value="MEDIOLANUM SPEC SICAV SIF-EQUITY INCOME"/>
          <xsd:enumeration value="MEDIOLANUM SPEC SIF-DIVERSIFIED INCOME"/>
        </xsd:restriction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fa6132-89ef-4492-8fae-a0842872d860"/>
    <DocumentType xmlns="3bd533d7-7e8f-4c43-aea5-a991b7379ea4">Dashboard</DocumentType>
    <PortfolioName xmlns="3bd533d7-7e8f-4c43-aea5-a991b7379ea4" xsi:nil="true"/>
    <SharedWithUsers xmlns="67fa6132-89ef-4492-8fae-a0842872d860">
      <UserInfo>
        <DisplayName>Gavin Quigley</DisplayName>
        <AccountId>190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3C03047-0899-4D2C-9855-FFCCC2B5FF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8F3CD6-B518-4570-9E00-E7910A7EB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a6132-89ef-4492-8fae-a0842872d860"/>
    <ds:schemaRef ds:uri="3bd533d7-7e8f-4c43-aea5-a991b7379e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2FDEF3-2ACC-44F0-90E4-536588CCF482}">
  <ds:schemaRefs>
    <ds:schemaRef ds:uri="http://schemas.microsoft.com/office/2006/metadata/properties"/>
    <ds:schemaRef ds:uri="http://schemas.microsoft.com/office/infopath/2007/PartnerControls"/>
    <ds:schemaRef ds:uri="67fa6132-89ef-4492-8fae-a0842872d860"/>
    <ds:schemaRef ds:uri="3bd533d7-7e8f-4c43-aea5-a991b7379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MedFunds</vt:lpstr>
      <vt:lpstr>TLset</vt:lpstr>
      <vt:lpstr>FundBenchmark</vt:lpstr>
      <vt:lpstr>BenchDefs</vt:lpstr>
      <vt:lpstr>SecType</vt:lpstr>
      <vt:lpstr>CntryRatings</vt:lpstr>
      <vt:lpstr>CCYfut</vt:lpstr>
      <vt:lpstr>Funds</vt:lpstr>
      <vt:lpstr>Geography</vt:lpstr>
      <vt:lpstr>OddSecCntry</vt:lpstr>
      <vt:lpstr>statsMap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Castagna</dc:creator>
  <cp:keywords/>
  <dc:description/>
  <cp:lastModifiedBy>Shivam Gupta</cp:lastModifiedBy>
  <cp:revision/>
  <dcterms:created xsi:type="dcterms:W3CDTF">2018-01-25T08:44:54Z</dcterms:created>
  <dcterms:modified xsi:type="dcterms:W3CDTF">2021-02-24T17:43:13Z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0x01010080BA96E51BC7FE4881A0F7840B09868B</vt:lpwstr>
  </property>
</Properties>
</file>