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10" i="1" l="1"/>
  <c r="Z1" i="1" a="1"/>
  <c r="Z1" i="1" s="1"/>
  <c r="AJ10" i="1" s="1"/>
  <c r="S1" i="1" a="1"/>
  <c r="S1" i="1" s="1"/>
  <c r="AI10" i="1" s="1"/>
  <c r="L1" i="1" a="1"/>
  <c r="L1" i="1" s="1"/>
  <c r="AH10" i="1" s="1"/>
  <c r="E1" i="1" a="1"/>
  <c r="E1" i="1" s="1"/>
  <c r="AJ9" i="1"/>
  <c r="AI9" i="1"/>
  <c r="AH9" i="1"/>
  <c r="AG9" i="1"/>
  <c r="AA1" i="1" a="1"/>
  <c r="AA1" i="1" s="1"/>
  <c r="T1" i="1" a="1"/>
  <c r="T1" i="1" s="1"/>
  <c r="M1" i="1" a="1"/>
  <c r="M1" i="1" s="1"/>
  <c r="F1" i="1" a="1"/>
  <c r="F1" i="1" s="1"/>
  <c r="G1" i="1" l="1"/>
  <c r="N1" i="1"/>
  <c r="U1" i="1"/>
  <c r="AB1" i="1"/>
  <c r="AB2" i="1"/>
  <c r="Z2" i="1"/>
  <c r="U2" i="1"/>
  <c r="S2" i="1"/>
  <c r="N2" i="1"/>
  <c r="L2" i="1"/>
  <c r="G2" i="1"/>
  <c r="E2" i="1"/>
  <c r="AC2" i="1"/>
  <c r="H2" i="1"/>
  <c r="O2" i="1"/>
  <c r="V2" i="1"/>
</calcChain>
</file>

<file path=xl/sharedStrings.xml><?xml version="1.0" encoding="utf-8"?>
<sst xmlns="http://schemas.openxmlformats.org/spreadsheetml/2006/main" count="295" uniqueCount="69">
  <si>
    <t>FundCode</t>
  </si>
  <si>
    <t>ConfInt</t>
  </si>
  <si>
    <t>VaR%</t>
  </si>
  <si>
    <t>Obs</t>
  </si>
  <si>
    <t>VaREv</t>
  </si>
  <si>
    <t>Expected</t>
  </si>
  <si>
    <t>+/- Estimate</t>
  </si>
  <si>
    <t>AS4</t>
  </si>
  <si>
    <t>ASFO</t>
  </si>
  <si>
    <t>CBFO</t>
  </si>
  <si>
    <t>DBFO</t>
  </si>
  <si>
    <t>EEFO</t>
  </si>
  <si>
    <t>EQIO</t>
  </si>
  <si>
    <t>FRGBF</t>
  </si>
  <si>
    <t>GEAR</t>
  </si>
  <si>
    <t>GEFO</t>
  </si>
  <si>
    <t>GSAF</t>
  </si>
  <si>
    <t>GSAFLF</t>
  </si>
  <si>
    <t>GSBO</t>
  </si>
  <si>
    <t>HBOS</t>
  </si>
  <si>
    <t>JSFO</t>
  </si>
  <si>
    <t>NAEO</t>
  </si>
  <si>
    <t>OMDUS</t>
  </si>
  <si>
    <t>SFSYPT</t>
  </si>
  <si>
    <t>SKAN</t>
  </si>
  <si>
    <t>SMFO</t>
  </si>
  <si>
    <t>SMID</t>
  </si>
  <si>
    <t>U3</t>
  </si>
  <si>
    <t>U7</t>
  </si>
  <si>
    <t>UKDEFOS</t>
  </si>
  <si>
    <t>UKMCO</t>
  </si>
  <si>
    <t>UKSEF</t>
  </si>
  <si>
    <t>UKSEO</t>
  </si>
  <si>
    <t>UKSSO</t>
  </si>
  <si>
    <t>TEWK</t>
  </si>
  <si>
    <t>OMGB</t>
  </si>
  <si>
    <t>SKANMC</t>
  </si>
  <si>
    <t>UKOPP</t>
  </si>
  <si>
    <t>EBIOM</t>
  </si>
  <si>
    <t>SKEUREQ</t>
  </si>
  <si>
    <t>SKJPNEQ</t>
  </si>
  <si>
    <t>SKGBLBND</t>
  </si>
  <si>
    <t>VGDEOMUK</t>
  </si>
  <si>
    <t>SKUKCONST</t>
  </si>
  <si>
    <t>SKGEQ</t>
  </si>
  <si>
    <t>ARBEA</t>
  </si>
  <si>
    <t>SKUSCAPGR</t>
  </si>
  <si>
    <t>OMUKALPHA</t>
  </si>
  <si>
    <t>SKSPEC3</t>
  </si>
  <si>
    <t>SKSPEC4</t>
  </si>
  <si>
    <t>SKSPEC5</t>
  </si>
  <si>
    <t>SKSPEC6</t>
  </si>
  <si>
    <t>SKSPEC7</t>
  </si>
  <si>
    <t>SKSPEC8</t>
  </si>
  <si>
    <t>SKGEN34</t>
  </si>
  <si>
    <t>SKGEN36</t>
  </si>
  <si>
    <t>SKGEN44</t>
  </si>
  <si>
    <t>SKGEN46</t>
  </si>
  <si>
    <t>FOUNDEURXUK</t>
  </si>
  <si>
    <t>ChiTPass</t>
  </si>
  <si>
    <t>X</t>
  </si>
  <si>
    <t>√</t>
  </si>
  <si>
    <t>AS17</t>
  </si>
  <si>
    <t>VaR events/Expected</t>
  </si>
  <si>
    <t>Average estimation error</t>
  </si>
  <si>
    <t>StDev estimation error</t>
  </si>
  <si>
    <t>% of test pass</t>
  </si>
  <si>
    <t>% funds with excess VaR events</t>
  </si>
  <si>
    <t>Avg excess  VaR events (only funds exceding expected 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</si>
</sst>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0" applyNumberFormat="1"/>
    <xf numFmtId="9" fontId="0" fillId="0" borderId="0" xfId="1" applyNumberFormat="1" applyFont="1"/>
    <xf numFmtId="0" fontId="2" fillId="0" borderId="0" xfId="0" applyFont="1" applyAlignment="1">
      <alignment horizontal="center"/>
    </xf>
    <xf numFmtId="14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0" fillId="0" borderId="0" xfId="0" applyAlignment="1">
      <alignment horizontal="right"/>
    </xf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right" wrapText="1"/>
    </xf>
    <xf numFmtId="2" fontId="0" fillId="0" borderId="0" xfId="0" applyNumberFormat="1"/>
    <xf numFmtId="167" fontId="0" fillId="0" borderId="0" xfId="0" applyNumberFormat="1"/>
  </cellXfs>
  <cellStyles count="2">
    <cellStyle name="Normal" xfId="0" builtinId="0"/>
    <cellStyle name="Percent" xfId="1" builtinId="5"/>
  </cellStyles>
  <dxfs count="5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8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B4" sqref="B4"/>
    </sheetView>
  </sheetViews>
  <sheetFormatPr defaultRowHeight="15" x14ac:dyDescent="0.25"/>
  <cols>
    <col min="1" max="1" width="14.5703125" bestFit="1" customWidth="1"/>
    <col min="2" max="2" width="10.7109375" bestFit="1" customWidth="1"/>
    <col min="3" max="3" width="12" bestFit="1" customWidth="1"/>
    <col min="10" max="10" width="10.7109375" bestFit="1" customWidth="1"/>
    <col min="17" max="17" width="10.7109375" bestFit="1" customWidth="1"/>
    <col min="24" max="24" width="10.7109375" bestFit="1" customWidth="1"/>
    <col min="32" max="32" width="23.5703125" bestFit="1" customWidth="1"/>
    <col min="33" max="33" width="12.5703125" bestFit="1" customWidth="1"/>
    <col min="34" max="34" width="10.7109375" customWidth="1"/>
    <col min="35" max="36" width="12.5703125" bestFit="1" customWidth="1"/>
  </cols>
  <sheetData>
    <row r="1" spans="1:36" x14ac:dyDescent="0.25">
      <c r="E1" s="11">
        <f t="array" ref="E1">SUM(IF(Sheet1!E4:E56&gt;Sheet1!F4:F56,Sheet1!E4:E56-Sheet1!F4:F56,0))/SUM(IF(Sheet1!E4:E56&gt;Sheet1!F4:F56,1,0))</f>
        <v>1.6666666666666667</v>
      </c>
      <c r="F1" s="5">
        <f t="array" ref="F1">SUM(IF(Sheet1!E4:E56&gt;Sheet1!F4:F56,1,0))/COUNT(F4:F56)</f>
        <v>0.23076923076923078</v>
      </c>
      <c r="G1" s="5">
        <f>STDEV(G4:G56)</f>
        <v>0.31483681384485074</v>
      </c>
      <c r="L1" s="11">
        <f t="array" ref="L1">SUM(IF(Sheet1!L4:L56&gt;Sheet1!M4:M56,Sheet1!L4:L56-Sheet1!M4:M56,0))/SUM(IF(Sheet1!L4:L56&gt;Sheet1!M4:M56,1,0))</f>
        <v>1.6666666666666667</v>
      </c>
      <c r="M1" s="5">
        <f t="array" ref="M1">SUM(IF(Sheet1!L4:L56&gt;Sheet1!M4:M56,1,0))/COUNT(M4:M56)</f>
        <v>5.7692307692307696E-2</v>
      </c>
      <c r="N1" s="5">
        <f>STDEV(N4:N56)</f>
        <v>0.24386047889659873</v>
      </c>
      <c r="S1" s="11">
        <f t="array" ref="S1">SUM(IF(Sheet1!S4:S56&gt;Sheet1!T4:T56,Sheet1!S4:S56-Sheet1!T4:T56,0))/SUM(IF(Sheet1!S4:S56&gt;Sheet1!T4:T56,1,0))</f>
        <v>1.7</v>
      </c>
      <c r="T1" s="5">
        <f t="array" ref="T1">SUM(IF(Sheet1!S4:S56&gt;Sheet1!T4:T56,1,0))/COUNT(T4:T56)</f>
        <v>0.18867924528301888</v>
      </c>
      <c r="U1" s="5">
        <f>STDEV(U4:U56)</f>
        <v>0.34821561745184487</v>
      </c>
      <c r="V1" s="5"/>
      <c r="Z1" s="12">
        <f t="array" ref="Z1">SUM(IF(Sheet1!Z4:Z56&gt;Sheet1!AA4:AA56,Sheet1!Z4:Z56-Sheet1!AA4:AA56,0))/SUM(IF(Sheet1!Z4:Z56&gt;Sheet1!AA4:AA56,1,0))</f>
        <v>4.0588235294117645</v>
      </c>
      <c r="AA1" s="5">
        <f t="array" ref="AA1">SUM(IF(Sheet1!Z4:Z56&gt;Sheet1!AA4:AA56,1,0))/COUNT(AA4:AA56)</f>
        <v>0.32075471698113206</v>
      </c>
      <c r="AB1" s="5">
        <f>STDEV(AB4:AB56)</f>
        <v>0.44838418788226747</v>
      </c>
    </row>
    <row r="2" spans="1:36" x14ac:dyDescent="0.25">
      <c r="C2" s="4">
        <v>41547</v>
      </c>
      <c r="E2" s="5">
        <f>SUM(E4:E55)/SUM(F4:F55)</f>
        <v>0.69599999999999995</v>
      </c>
      <c r="G2" s="1">
        <f>AVERAGE(G4:G55)</f>
        <v>0.13959203355876451</v>
      </c>
      <c r="H2" s="2">
        <f>1-COUNTIF(H4:H56,"X")/COUNT(G4:G56)</f>
        <v>0.48076923076923073</v>
      </c>
      <c r="J2" s="4">
        <v>41639</v>
      </c>
      <c r="L2" s="5">
        <f>SUM(L4:L55)/SUM(M4:M55)</f>
        <v>0.25600000000000001</v>
      </c>
      <c r="N2" s="1">
        <f>AVERAGE(N4:N55)</f>
        <v>0.33999031925223416</v>
      </c>
      <c r="O2" s="2">
        <f>1-COUNTIF(O4:O56,"X")/COUNT(N4:N56)</f>
        <v>0.13461538461538458</v>
      </c>
      <c r="Q2" s="4">
        <v>41729</v>
      </c>
      <c r="S2" s="5">
        <f>SUM(S4:S55)/SUM(T4:T55)</f>
        <v>0.58407079646017701</v>
      </c>
      <c r="U2" s="1">
        <f>AVERAGE(U4:U55)</f>
        <v>0.23658453056931217</v>
      </c>
      <c r="V2" s="2">
        <f>1-COUNTIF(V4:V56,"X")/COUNT(U4:U56)</f>
        <v>0.39622641509433965</v>
      </c>
      <c r="X2" s="4">
        <v>41820</v>
      </c>
      <c r="Z2" s="5">
        <f>SUM(Z4:Z55)/SUM(AA4:AA55)</f>
        <v>1.0737704918032787</v>
      </c>
      <c r="AB2" s="1">
        <f>AVERAGE(AB4:AB55)</f>
        <v>0.18959248665355949</v>
      </c>
      <c r="AC2" s="2">
        <f>1-COUNTIF(AC4:AC56,"X")/COUNT(AB4:AB56)</f>
        <v>0.13207547169811318</v>
      </c>
    </row>
    <row r="3" spans="1:3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59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59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59</v>
      </c>
      <c r="X3" t="s">
        <v>2</v>
      </c>
      <c r="Y3" t="s">
        <v>3</v>
      </c>
      <c r="Z3" t="s">
        <v>4</v>
      </c>
      <c r="AA3" t="s">
        <v>5</v>
      </c>
      <c r="AB3" t="s">
        <v>6</v>
      </c>
      <c r="AC3" t="s">
        <v>59</v>
      </c>
    </row>
    <row r="4" spans="1:36" x14ac:dyDescent="0.25">
      <c r="A4" t="s">
        <v>45</v>
      </c>
      <c r="B4">
        <v>0.95</v>
      </c>
      <c r="C4" s="6">
        <v>4.0256884399347131E-3</v>
      </c>
      <c r="D4">
        <v>64</v>
      </c>
      <c r="E4">
        <v>8</v>
      </c>
      <c r="F4">
        <v>3</v>
      </c>
      <c r="G4" s="5">
        <v>-0.45068223538070606</v>
      </c>
      <c r="H4" s="3" t="s">
        <v>60</v>
      </c>
      <c r="I4" s="3"/>
      <c r="J4" s="6">
        <v>5.6907633911886411E-3</v>
      </c>
      <c r="K4">
        <v>62</v>
      </c>
      <c r="L4">
        <v>2</v>
      </c>
      <c r="M4">
        <v>3</v>
      </c>
      <c r="N4" s="5">
        <v>-7.7876384639051999E-2</v>
      </c>
      <c r="O4" s="3" t="s">
        <v>61</v>
      </c>
      <c r="P4" s="3"/>
      <c r="Q4" s="6">
        <v>4.9243012557272838E-3</v>
      </c>
      <c r="R4">
        <v>64</v>
      </c>
      <c r="S4">
        <v>8</v>
      </c>
      <c r="T4">
        <v>3</v>
      </c>
      <c r="U4" s="5">
        <v>-0.66976248012805994</v>
      </c>
      <c r="V4" s="3" t="s">
        <v>60</v>
      </c>
      <c r="W4" s="3"/>
      <c r="X4" s="6">
        <v>6.0615753646491681E-3</v>
      </c>
      <c r="Y4">
        <v>61</v>
      </c>
      <c r="Z4">
        <v>15</v>
      </c>
      <c r="AA4">
        <v>3</v>
      </c>
      <c r="AB4" s="5">
        <v>-1.0033306638299897</v>
      </c>
      <c r="AC4" s="3" t="s">
        <v>60</v>
      </c>
      <c r="AF4" s="8"/>
      <c r="AG4" s="9">
        <v>41547</v>
      </c>
      <c r="AH4" s="9">
        <v>41639</v>
      </c>
      <c r="AI4" s="9">
        <v>41729</v>
      </c>
      <c r="AJ4" s="9">
        <v>41820</v>
      </c>
    </row>
    <row r="5" spans="1:36" x14ac:dyDescent="0.25">
      <c r="A5" t="s">
        <v>14</v>
      </c>
      <c r="B5">
        <v>0.99</v>
      </c>
      <c r="C5" s="6">
        <v>4.9232850381671894E-3</v>
      </c>
      <c r="D5">
        <v>66</v>
      </c>
      <c r="E5">
        <v>3</v>
      </c>
      <c r="F5">
        <v>0</v>
      </c>
      <c r="G5" s="5">
        <v>-0.2323310998161181</v>
      </c>
      <c r="H5" s="3" t="s">
        <v>60</v>
      </c>
      <c r="I5" s="3"/>
      <c r="J5" s="6">
        <v>4.885638003775763E-3</v>
      </c>
      <c r="K5">
        <v>62</v>
      </c>
      <c r="M5">
        <v>0</v>
      </c>
      <c r="N5" s="5">
        <v>5.7422240819486547E-2</v>
      </c>
      <c r="O5" s="3" t="s">
        <v>61</v>
      </c>
      <c r="P5" s="3"/>
      <c r="Q5" s="6">
        <v>5.8514536609158545E-3</v>
      </c>
      <c r="R5">
        <v>64</v>
      </c>
      <c r="S5">
        <v>2</v>
      </c>
      <c r="T5">
        <v>0</v>
      </c>
      <c r="U5" s="5">
        <v>-0.57968325999082881</v>
      </c>
      <c r="V5" s="3" t="s">
        <v>60</v>
      </c>
      <c r="W5" s="3"/>
      <c r="X5" s="6">
        <v>5.1351804693712108E-3</v>
      </c>
      <c r="Y5">
        <v>61</v>
      </c>
      <c r="Z5">
        <v>4</v>
      </c>
      <c r="AA5">
        <v>0</v>
      </c>
      <c r="AB5" s="5">
        <v>-0.65960521485189294</v>
      </c>
      <c r="AC5" s="3" t="s">
        <v>60</v>
      </c>
      <c r="AF5" s="7" t="s">
        <v>63</v>
      </c>
      <c r="AG5" s="5">
        <v>0.69599999999999995</v>
      </c>
      <c r="AH5" s="5">
        <v>0.25600000000000001</v>
      </c>
      <c r="AI5" s="5">
        <v>0.58407079646017701</v>
      </c>
      <c r="AJ5" s="5">
        <v>1.0737704918032787</v>
      </c>
    </row>
    <row r="6" spans="1:36" x14ac:dyDescent="0.25">
      <c r="A6" t="s">
        <v>16</v>
      </c>
      <c r="B6">
        <v>0.95</v>
      </c>
      <c r="C6" s="6">
        <v>4.1877566808431821E-3</v>
      </c>
      <c r="D6">
        <v>66</v>
      </c>
      <c r="E6">
        <v>5</v>
      </c>
      <c r="F6">
        <v>3</v>
      </c>
      <c r="G6" s="5">
        <v>-0.13983444721248883</v>
      </c>
      <c r="H6" s="3" t="s">
        <v>61</v>
      </c>
      <c r="I6" s="3"/>
      <c r="J6" s="6">
        <v>3.4318597985608097E-3</v>
      </c>
      <c r="K6">
        <v>62</v>
      </c>
      <c r="L6">
        <v>5</v>
      </c>
      <c r="M6">
        <v>3</v>
      </c>
      <c r="N6" s="5">
        <v>-0.18815682283420831</v>
      </c>
      <c r="O6" s="3" t="s">
        <v>60</v>
      </c>
      <c r="P6" s="3"/>
      <c r="Q6" s="6">
        <v>3.5974728784115679E-3</v>
      </c>
      <c r="R6">
        <v>64</v>
      </c>
      <c r="S6">
        <v>5</v>
      </c>
      <c r="T6">
        <v>3</v>
      </c>
      <c r="U6" s="5">
        <v>-0.31441666509226307</v>
      </c>
      <c r="V6" s="3" t="s">
        <v>60</v>
      </c>
      <c r="W6" s="3"/>
      <c r="X6" s="6">
        <v>4.522810970231785E-3</v>
      </c>
      <c r="Y6">
        <v>61</v>
      </c>
      <c r="Z6">
        <v>4</v>
      </c>
      <c r="AA6">
        <v>3</v>
      </c>
      <c r="AB6" s="5">
        <v>-0.58086480705595034</v>
      </c>
      <c r="AC6" s="3" t="s">
        <v>60</v>
      </c>
      <c r="AF6" s="7" t="s">
        <v>64</v>
      </c>
      <c r="AG6" s="5">
        <v>0.13959203355876451</v>
      </c>
      <c r="AH6" s="5">
        <v>0.33999031925223416</v>
      </c>
      <c r="AI6" s="5">
        <v>0.23658453056931217</v>
      </c>
      <c r="AJ6" s="5">
        <v>0.18959248665355949</v>
      </c>
    </row>
    <row r="7" spans="1:36" x14ac:dyDescent="0.25">
      <c r="A7" t="s">
        <v>17</v>
      </c>
      <c r="B7">
        <v>0.95</v>
      </c>
      <c r="C7" s="6">
        <v>4.2452089999999998E-3</v>
      </c>
      <c r="D7">
        <v>66</v>
      </c>
      <c r="E7">
        <v>5</v>
      </c>
      <c r="F7">
        <v>3</v>
      </c>
      <c r="G7" s="5">
        <v>-0.14952395237832228</v>
      </c>
      <c r="H7" s="3" t="s">
        <v>61</v>
      </c>
      <c r="I7" s="3"/>
      <c r="J7" s="6">
        <v>3.4709153333333334E-3</v>
      </c>
      <c r="K7">
        <v>62</v>
      </c>
      <c r="L7">
        <v>5</v>
      </c>
      <c r="M7">
        <v>3</v>
      </c>
      <c r="N7" s="5">
        <v>-0.18881758232453882</v>
      </c>
      <c r="O7" s="3" t="s">
        <v>60</v>
      </c>
      <c r="P7" s="3"/>
      <c r="Q7" s="6">
        <v>3.5317066666666667E-3</v>
      </c>
      <c r="R7">
        <v>64</v>
      </c>
      <c r="S7">
        <v>4</v>
      </c>
      <c r="T7">
        <v>3</v>
      </c>
      <c r="U7" s="5">
        <v>-0.28549254070336261</v>
      </c>
      <c r="V7" s="3" t="s">
        <v>60</v>
      </c>
      <c r="W7" s="3"/>
      <c r="X7" s="6">
        <v>4.5321730000000005E-3</v>
      </c>
      <c r="Y7">
        <v>61</v>
      </c>
      <c r="Z7">
        <v>4</v>
      </c>
      <c r="AA7">
        <v>3</v>
      </c>
      <c r="AB7" s="5">
        <v>-0.56730329676948976</v>
      </c>
      <c r="AC7" s="3" t="s">
        <v>60</v>
      </c>
      <c r="AF7" s="7" t="s">
        <v>65</v>
      </c>
      <c r="AG7" s="5">
        <v>0.31483681384485074</v>
      </c>
      <c r="AH7" s="5">
        <v>0.24386047889659873</v>
      </c>
      <c r="AI7" s="5">
        <v>0.34821561745184487</v>
      </c>
      <c r="AJ7" s="5">
        <v>0.44838418788226747</v>
      </c>
    </row>
    <row r="8" spans="1:36" x14ac:dyDescent="0.25">
      <c r="A8" t="s">
        <v>31</v>
      </c>
      <c r="B8">
        <v>0.95</v>
      </c>
      <c r="C8" s="6">
        <v>4.051529752425777E-3</v>
      </c>
      <c r="D8">
        <v>66</v>
      </c>
      <c r="E8">
        <v>2</v>
      </c>
      <c r="F8">
        <v>3</v>
      </c>
      <c r="G8" s="5">
        <v>-1.4447858944423908E-2</v>
      </c>
      <c r="H8" s="3" t="s">
        <v>61</v>
      </c>
      <c r="I8" s="3"/>
      <c r="J8" s="6">
        <v>4.4147857621034178E-3</v>
      </c>
      <c r="K8">
        <v>62</v>
      </c>
      <c r="L8">
        <v>1</v>
      </c>
      <c r="M8">
        <v>3</v>
      </c>
      <c r="N8" s="5">
        <v>2.3936385838917551E-2</v>
      </c>
      <c r="O8" s="3" t="s">
        <v>61</v>
      </c>
      <c r="P8" s="3"/>
      <c r="Q8" s="6">
        <v>4.8201372756922047E-3</v>
      </c>
      <c r="R8">
        <v>64</v>
      </c>
      <c r="T8">
        <v>3</v>
      </c>
      <c r="U8" s="5">
        <v>0.11184165467472729</v>
      </c>
      <c r="V8" s="3" t="s">
        <v>61</v>
      </c>
      <c r="W8" s="3"/>
      <c r="X8" s="6">
        <v>4.8839945076476262E-3</v>
      </c>
      <c r="Y8">
        <v>61</v>
      </c>
      <c r="Z8">
        <v>9</v>
      </c>
      <c r="AA8">
        <v>3</v>
      </c>
      <c r="AB8" s="5">
        <v>-0.49875489290280117</v>
      </c>
      <c r="AC8" s="3" t="s">
        <v>60</v>
      </c>
      <c r="AF8" s="7" t="s">
        <v>66</v>
      </c>
      <c r="AG8" s="5">
        <v>0.48076923076923073</v>
      </c>
      <c r="AH8" s="5">
        <v>0.13461538461538458</v>
      </c>
      <c r="AI8" s="5">
        <v>0.39622641509433965</v>
      </c>
      <c r="AJ8" s="5">
        <v>0.13207547169811318</v>
      </c>
    </row>
    <row r="9" spans="1:36" ht="30" x14ac:dyDescent="0.25">
      <c r="A9" t="s">
        <v>30</v>
      </c>
      <c r="B9">
        <v>0.95</v>
      </c>
      <c r="C9" s="6">
        <v>1.3753380698197556E-2</v>
      </c>
      <c r="D9">
        <v>66</v>
      </c>
      <c r="E9">
        <v>2</v>
      </c>
      <c r="F9">
        <v>3</v>
      </c>
      <c r="G9" s="5">
        <v>-0.23829485657039529</v>
      </c>
      <c r="H9" s="3" t="s">
        <v>60</v>
      </c>
      <c r="I9" s="3"/>
      <c r="J9" s="6">
        <v>1.3784194153023503E-2</v>
      </c>
      <c r="K9">
        <v>62</v>
      </c>
      <c r="L9">
        <v>1</v>
      </c>
      <c r="M9">
        <v>3</v>
      </c>
      <c r="N9" s="5">
        <v>0.22041267689831301</v>
      </c>
      <c r="O9" s="3" t="s">
        <v>60</v>
      </c>
      <c r="P9" s="3"/>
      <c r="Q9" s="6">
        <v>1.4844035243096618E-2</v>
      </c>
      <c r="R9">
        <v>64</v>
      </c>
      <c r="S9">
        <v>2</v>
      </c>
      <c r="T9">
        <v>3</v>
      </c>
      <c r="U9" s="5">
        <v>4.3610911196502955E-2</v>
      </c>
      <c r="V9" s="3" t="s">
        <v>61</v>
      </c>
      <c r="W9" s="3"/>
      <c r="X9" s="6">
        <v>9.9352103733111163E-3</v>
      </c>
      <c r="Y9">
        <v>61</v>
      </c>
      <c r="Z9">
        <v>9</v>
      </c>
      <c r="AA9">
        <v>3</v>
      </c>
      <c r="AB9" s="5">
        <v>-0.39746995879515334</v>
      </c>
      <c r="AC9" s="3" t="s">
        <v>60</v>
      </c>
      <c r="AF9" s="10" t="s">
        <v>67</v>
      </c>
      <c r="AG9" s="1">
        <f>F1</f>
        <v>0.23076923076923078</v>
      </c>
      <c r="AH9" s="1">
        <f>M1</f>
        <v>5.7692307692307696E-2</v>
      </c>
      <c r="AI9" s="1">
        <f>T1</f>
        <v>0.18867924528301888</v>
      </c>
      <c r="AJ9" s="1">
        <f>AA1</f>
        <v>0.32075471698113206</v>
      </c>
    </row>
    <row r="10" spans="1:36" ht="45" x14ac:dyDescent="0.25">
      <c r="A10" t="s">
        <v>36</v>
      </c>
      <c r="B10">
        <v>0.95</v>
      </c>
      <c r="C10" s="6">
        <v>1.4230895241792567E-2</v>
      </c>
      <c r="D10">
        <v>66</v>
      </c>
      <c r="E10">
        <v>2</v>
      </c>
      <c r="F10">
        <v>3</v>
      </c>
      <c r="G10" s="5">
        <v>-0.23740903028499116</v>
      </c>
      <c r="H10" s="3" t="s">
        <v>60</v>
      </c>
      <c r="I10" s="3"/>
      <c r="J10" s="6">
        <v>1.4226062406840545E-2</v>
      </c>
      <c r="K10">
        <v>62</v>
      </c>
      <c r="L10">
        <v>1</v>
      </c>
      <c r="M10">
        <v>3</v>
      </c>
      <c r="N10" s="5">
        <v>0.22061931534911106</v>
      </c>
      <c r="O10" s="3" t="s">
        <v>60</v>
      </c>
      <c r="P10" s="3"/>
      <c r="Q10" s="6">
        <v>1.520194922327598E-2</v>
      </c>
      <c r="R10">
        <v>64</v>
      </c>
      <c r="S10">
        <v>2</v>
      </c>
      <c r="T10">
        <v>3</v>
      </c>
      <c r="U10" s="5">
        <v>4.6680983181606628E-2</v>
      </c>
      <c r="V10" s="3" t="s">
        <v>61</v>
      </c>
      <c r="W10" s="3"/>
      <c r="X10" s="6">
        <v>1.0055520768469481E-2</v>
      </c>
      <c r="Y10">
        <v>61</v>
      </c>
      <c r="Z10">
        <v>9</v>
      </c>
      <c r="AA10">
        <v>3</v>
      </c>
      <c r="AB10" s="5">
        <v>-0.39713280981624766</v>
      </c>
      <c r="AC10" s="3" t="s">
        <v>60</v>
      </c>
      <c r="AF10" s="10" t="s">
        <v>68</v>
      </c>
      <c r="AG10" s="11">
        <f>E1</f>
        <v>1.6666666666666667</v>
      </c>
      <c r="AH10" s="11">
        <f>L1</f>
        <v>1.6666666666666667</v>
      </c>
      <c r="AI10" s="11">
        <f>S1</f>
        <v>1.7</v>
      </c>
      <c r="AJ10" s="11">
        <f>Z1</f>
        <v>4.0588235294117645</v>
      </c>
    </row>
    <row r="11" spans="1:36" x14ac:dyDescent="0.25">
      <c r="A11" t="s">
        <v>24</v>
      </c>
      <c r="B11">
        <v>0.95</v>
      </c>
      <c r="C11" s="6">
        <v>1.6324435246264833E-2</v>
      </c>
      <c r="D11">
        <v>66</v>
      </c>
      <c r="E11">
        <v>2</v>
      </c>
      <c r="F11">
        <v>3</v>
      </c>
      <c r="G11" s="5">
        <v>-0.14596079300129672</v>
      </c>
      <c r="H11" s="3" t="s">
        <v>61</v>
      </c>
      <c r="I11" s="3"/>
      <c r="J11" s="6">
        <v>1.6395498136063356E-2</v>
      </c>
      <c r="K11">
        <v>62</v>
      </c>
      <c r="L11">
        <v>1</v>
      </c>
      <c r="M11">
        <v>3</v>
      </c>
      <c r="N11" s="5">
        <v>0.25842178547059846</v>
      </c>
      <c r="O11" s="3" t="s">
        <v>60</v>
      </c>
      <c r="P11" s="3"/>
      <c r="Q11" s="6">
        <v>1.6110247249555822E-2</v>
      </c>
      <c r="R11">
        <v>64</v>
      </c>
      <c r="S11">
        <v>2</v>
      </c>
      <c r="T11">
        <v>3</v>
      </c>
      <c r="U11" s="5">
        <v>-4.8645372086011385E-3</v>
      </c>
      <c r="V11" s="3" t="s">
        <v>61</v>
      </c>
      <c r="W11" s="3"/>
      <c r="X11" s="6">
        <v>1.2517490541709147E-2</v>
      </c>
      <c r="Y11">
        <v>61</v>
      </c>
      <c r="Z11">
        <v>7</v>
      </c>
      <c r="AA11">
        <v>3</v>
      </c>
      <c r="AB11" s="5">
        <v>-0.35725086253710825</v>
      </c>
      <c r="AC11" s="3" t="s">
        <v>60</v>
      </c>
    </row>
    <row r="12" spans="1:36" x14ac:dyDescent="0.25">
      <c r="A12" t="s">
        <v>38</v>
      </c>
      <c r="B12">
        <v>0.95</v>
      </c>
      <c r="C12" s="6">
        <v>1.5975193639776293E-2</v>
      </c>
      <c r="D12">
        <v>66</v>
      </c>
      <c r="E12">
        <v>3</v>
      </c>
      <c r="F12">
        <v>3</v>
      </c>
      <c r="G12" s="5">
        <v>-0.2073258853075024</v>
      </c>
      <c r="H12" s="3" t="s">
        <v>60</v>
      </c>
      <c r="I12" s="3"/>
      <c r="J12" s="6">
        <v>1.6278305261397955E-2</v>
      </c>
      <c r="K12">
        <v>62</v>
      </c>
      <c r="M12">
        <v>3</v>
      </c>
      <c r="N12" s="5">
        <v>0.21167319540531615</v>
      </c>
      <c r="O12" s="3" t="s">
        <v>60</v>
      </c>
      <c r="P12" s="3"/>
      <c r="Q12" s="6">
        <v>1.5661695515047848E-2</v>
      </c>
      <c r="R12">
        <v>64</v>
      </c>
      <c r="S12">
        <v>4</v>
      </c>
      <c r="T12">
        <v>3</v>
      </c>
      <c r="U12" s="5">
        <v>-8.3752397658521049E-2</v>
      </c>
      <c r="V12" s="3" t="s">
        <v>61</v>
      </c>
      <c r="W12" s="3"/>
      <c r="X12" s="6">
        <v>1.2866717170106456E-2</v>
      </c>
      <c r="Y12">
        <v>61</v>
      </c>
      <c r="Z12">
        <v>8</v>
      </c>
      <c r="AA12">
        <v>3</v>
      </c>
      <c r="AB12" s="5">
        <v>-0.35480767395416168</v>
      </c>
      <c r="AC12" s="3" t="s">
        <v>60</v>
      </c>
    </row>
    <row r="13" spans="1:36" x14ac:dyDescent="0.25">
      <c r="A13" t="s">
        <v>34</v>
      </c>
      <c r="B13">
        <v>0.95</v>
      </c>
      <c r="C13" s="6">
        <v>3.979400446977365E-3</v>
      </c>
      <c r="D13">
        <v>66</v>
      </c>
      <c r="E13">
        <v>4</v>
      </c>
      <c r="F13">
        <v>3</v>
      </c>
      <c r="G13" s="5">
        <v>-5.2814928198413602E-2</v>
      </c>
      <c r="H13" s="3" t="s">
        <v>61</v>
      </c>
      <c r="I13" s="3"/>
      <c r="J13" s="6">
        <v>4.4867758377413322E-3</v>
      </c>
      <c r="K13">
        <v>62</v>
      </c>
      <c r="L13">
        <v>1</v>
      </c>
      <c r="M13">
        <v>3</v>
      </c>
      <c r="N13" s="5">
        <v>1.8979625855409243E-2</v>
      </c>
      <c r="O13" s="3" t="s">
        <v>61</v>
      </c>
      <c r="P13" s="3"/>
      <c r="Q13" s="6">
        <v>4.6802735983120045E-3</v>
      </c>
      <c r="R13">
        <v>64</v>
      </c>
      <c r="T13">
        <v>3</v>
      </c>
      <c r="U13" s="5">
        <v>0.1063288335945598</v>
      </c>
      <c r="V13" s="3" t="s">
        <v>61</v>
      </c>
      <c r="W13" s="3"/>
      <c r="X13" s="6">
        <v>5.04077701966561E-3</v>
      </c>
      <c r="Y13">
        <v>61</v>
      </c>
      <c r="Z13">
        <v>5</v>
      </c>
      <c r="AA13">
        <v>3</v>
      </c>
      <c r="AB13" s="5">
        <v>-0.33830910720574159</v>
      </c>
      <c r="AC13" s="3" t="s">
        <v>60</v>
      </c>
    </row>
    <row r="14" spans="1:36" x14ac:dyDescent="0.25">
      <c r="A14" t="s">
        <v>37</v>
      </c>
      <c r="B14">
        <v>0.99</v>
      </c>
      <c r="C14" s="6">
        <v>6.450216600060954E-3</v>
      </c>
      <c r="D14">
        <v>66</v>
      </c>
      <c r="E14">
        <v>1</v>
      </c>
      <c r="F14">
        <v>0</v>
      </c>
      <c r="G14" s="5">
        <v>-0.13358826740639951</v>
      </c>
      <c r="H14" s="3" t="s">
        <v>61</v>
      </c>
      <c r="I14" s="3"/>
      <c r="J14" s="6">
        <v>9.9087305795696398E-3</v>
      </c>
      <c r="K14">
        <v>62</v>
      </c>
      <c r="M14">
        <v>0</v>
      </c>
      <c r="N14" s="5">
        <v>0.22132358302124511</v>
      </c>
      <c r="O14" s="3" t="s">
        <v>60</v>
      </c>
      <c r="P14" s="3"/>
      <c r="Q14" s="6">
        <v>6.5046750408452913E-3</v>
      </c>
      <c r="R14">
        <v>64</v>
      </c>
      <c r="S14">
        <v>1</v>
      </c>
      <c r="T14">
        <v>0</v>
      </c>
      <c r="U14" s="5">
        <v>-0.15337270069980091</v>
      </c>
      <c r="V14" s="3" t="s">
        <v>61</v>
      </c>
      <c r="W14" s="3"/>
      <c r="X14" s="6">
        <v>3.335327142106602E-3</v>
      </c>
      <c r="Y14">
        <v>61</v>
      </c>
      <c r="Z14">
        <v>1</v>
      </c>
      <c r="AA14">
        <v>0</v>
      </c>
      <c r="AB14" s="5">
        <v>-0.25476041526729309</v>
      </c>
      <c r="AC14" s="3" t="s">
        <v>60</v>
      </c>
    </row>
    <row r="15" spans="1:36" x14ac:dyDescent="0.25">
      <c r="A15" t="s">
        <v>26</v>
      </c>
      <c r="B15">
        <v>0.95</v>
      </c>
      <c r="C15" s="6">
        <v>1.4357781811571293E-2</v>
      </c>
      <c r="D15">
        <v>66</v>
      </c>
      <c r="E15">
        <v>2</v>
      </c>
      <c r="F15">
        <v>3</v>
      </c>
      <c r="G15" s="5">
        <v>-1.7909740600968727E-2</v>
      </c>
      <c r="H15" s="3" t="s">
        <v>61</v>
      </c>
      <c r="I15" s="3"/>
      <c r="J15" s="6">
        <v>1.4268146170542291E-2</v>
      </c>
      <c r="K15">
        <v>62</v>
      </c>
      <c r="L15">
        <v>1</v>
      </c>
      <c r="M15">
        <v>3</v>
      </c>
      <c r="N15" s="5">
        <v>0.34826418674539117</v>
      </c>
      <c r="O15" s="3" t="s">
        <v>60</v>
      </c>
      <c r="P15" s="3"/>
      <c r="Q15" s="6">
        <v>1.5112025336519107E-2</v>
      </c>
      <c r="R15">
        <v>64</v>
      </c>
      <c r="S15">
        <v>2</v>
      </c>
      <c r="T15">
        <v>3</v>
      </c>
      <c r="U15" s="5">
        <v>0.19400469334377801</v>
      </c>
      <c r="V15" s="3" t="s">
        <v>60</v>
      </c>
      <c r="W15" s="3"/>
      <c r="X15" s="6">
        <v>1.0169716497711312E-2</v>
      </c>
      <c r="Y15">
        <v>61</v>
      </c>
      <c r="Z15">
        <v>6</v>
      </c>
      <c r="AA15">
        <v>3</v>
      </c>
      <c r="AB15" s="5">
        <v>-0.19919042315532476</v>
      </c>
      <c r="AC15" s="3" t="s">
        <v>60</v>
      </c>
    </row>
    <row r="16" spans="1:36" x14ac:dyDescent="0.25">
      <c r="A16" t="s">
        <v>22</v>
      </c>
      <c r="B16">
        <v>0.95</v>
      </c>
      <c r="C16" s="6">
        <v>1.3373627318902652E-2</v>
      </c>
      <c r="D16">
        <v>65</v>
      </c>
      <c r="E16">
        <v>1</v>
      </c>
      <c r="F16">
        <v>3</v>
      </c>
      <c r="G16" s="5">
        <v>7.0765485474887035E-2</v>
      </c>
      <c r="H16" s="3" t="s">
        <v>61</v>
      </c>
      <c r="I16" s="3"/>
      <c r="J16" s="6">
        <v>1.3717949211711464E-2</v>
      </c>
      <c r="K16">
        <v>62</v>
      </c>
      <c r="M16">
        <v>3</v>
      </c>
      <c r="N16" s="5">
        <v>0.42342493357501887</v>
      </c>
      <c r="O16" s="3" t="s">
        <v>60</v>
      </c>
      <c r="P16" s="3"/>
      <c r="Q16" s="6">
        <v>1.4456293388892597E-2</v>
      </c>
      <c r="R16">
        <v>64</v>
      </c>
      <c r="S16">
        <v>1</v>
      </c>
      <c r="T16">
        <v>3</v>
      </c>
      <c r="U16" s="5">
        <v>0.2232043465264445</v>
      </c>
      <c r="V16" s="3" t="s">
        <v>60</v>
      </c>
      <c r="W16" s="3"/>
      <c r="X16" s="6">
        <v>8.7230898520936177E-3</v>
      </c>
      <c r="Y16">
        <v>61</v>
      </c>
      <c r="Z16">
        <v>7</v>
      </c>
      <c r="AA16">
        <v>3</v>
      </c>
      <c r="AB16" s="5">
        <v>-0.17129528620786938</v>
      </c>
      <c r="AC16" s="3" t="s">
        <v>61</v>
      </c>
    </row>
    <row r="17" spans="1:29" x14ac:dyDescent="0.25">
      <c r="A17" t="s">
        <v>29</v>
      </c>
      <c r="B17">
        <v>0.99</v>
      </c>
      <c r="C17" s="6">
        <v>2.3801526100658707E-2</v>
      </c>
      <c r="D17">
        <v>66</v>
      </c>
      <c r="E17">
        <v>1</v>
      </c>
      <c r="F17">
        <v>0</v>
      </c>
      <c r="G17" s="5">
        <v>2.2730571571426217E-2</v>
      </c>
      <c r="H17" s="3" t="s">
        <v>61</v>
      </c>
      <c r="I17" s="3"/>
      <c r="J17" s="6">
        <v>2.2645194894143825E-2</v>
      </c>
      <c r="K17">
        <v>62</v>
      </c>
      <c r="M17">
        <v>0</v>
      </c>
      <c r="N17" s="5">
        <v>0.38069457071454049</v>
      </c>
      <c r="O17" s="3" t="s">
        <v>60</v>
      </c>
      <c r="P17" s="3"/>
      <c r="Q17" s="6">
        <v>2.1470782630118788E-2</v>
      </c>
      <c r="R17">
        <v>64</v>
      </c>
      <c r="T17">
        <v>0</v>
      </c>
      <c r="U17" s="5">
        <v>0.15971692904095114</v>
      </c>
      <c r="V17" s="3" t="s">
        <v>61</v>
      </c>
      <c r="W17" s="3"/>
      <c r="X17" s="6">
        <v>1.5630603147321884E-2</v>
      </c>
      <c r="Y17">
        <v>61</v>
      </c>
      <c r="Z17">
        <v>5</v>
      </c>
      <c r="AA17">
        <v>0</v>
      </c>
      <c r="AB17" s="5">
        <v>-0.13001512603560017</v>
      </c>
      <c r="AC17" s="3" t="s">
        <v>61</v>
      </c>
    </row>
    <row r="18" spans="1:29" x14ac:dyDescent="0.25">
      <c r="A18" t="s">
        <v>33</v>
      </c>
      <c r="B18">
        <v>0.95</v>
      </c>
      <c r="C18" s="6">
        <v>1.2804517425300095E-2</v>
      </c>
      <c r="D18">
        <v>66</v>
      </c>
      <c r="E18">
        <v>1</v>
      </c>
      <c r="F18">
        <v>3</v>
      </c>
      <c r="G18" s="5">
        <v>5.5419475306062504E-2</v>
      </c>
      <c r="H18" s="3" t="s">
        <v>61</v>
      </c>
      <c r="I18" s="3"/>
      <c r="J18" s="6">
        <v>1.239157766688481E-2</v>
      </c>
      <c r="K18">
        <v>62</v>
      </c>
      <c r="M18">
        <v>3</v>
      </c>
      <c r="N18" s="5">
        <v>0.37128904235805349</v>
      </c>
      <c r="O18" s="3" t="s">
        <v>60</v>
      </c>
      <c r="P18" s="3"/>
      <c r="Q18" s="6">
        <v>1.3685729877787982E-2</v>
      </c>
      <c r="R18">
        <v>64</v>
      </c>
      <c r="S18">
        <v>2</v>
      </c>
      <c r="T18">
        <v>3</v>
      </c>
      <c r="U18" s="5">
        <v>0.20640190531865665</v>
      </c>
      <c r="V18" s="3" t="s">
        <v>60</v>
      </c>
      <c r="W18" s="3"/>
      <c r="X18" s="6">
        <v>9.2837441446709055E-3</v>
      </c>
      <c r="Y18">
        <v>61</v>
      </c>
      <c r="Z18">
        <v>7</v>
      </c>
      <c r="AA18">
        <v>3</v>
      </c>
      <c r="AB18" s="5">
        <v>-9.1464700492261963E-2</v>
      </c>
      <c r="AC18" s="3" t="s">
        <v>61</v>
      </c>
    </row>
    <row r="19" spans="1:29" x14ac:dyDescent="0.25">
      <c r="A19" t="s">
        <v>55</v>
      </c>
      <c r="B19">
        <v>0.95</v>
      </c>
      <c r="C19" s="6">
        <v>3.2587781011008637E-3</v>
      </c>
      <c r="D19">
        <v>60</v>
      </c>
      <c r="E19">
        <v>4</v>
      </c>
      <c r="F19">
        <v>3</v>
      </c>
      <c r="G19" s="5">
        <v>0.14697985328163343</v>
      </c>
      <c r="H19" s="3" t="s">
        <v>61</v>
      </c>
      <c r="I19" s="3"/>
      <c r="J19" s="6">
        <v>3.2587781011008637E-3</v>
      </c>
      <c r="K19">
        <v>60</v>
      </c>
      <c r="L19">
        <v>4</v>
      </c>
      <c r="M19">
        <v>3</v>
      </c>
      <c r="N19" s="5">
        <v>0.14697985328163343</v>
      </c>
      <c r="O19" s="3" t="s">
        <v>61</v>
      </c>
      <c r="P19" s="3"/>
      <c r="Q19" s="6">
        <v>3.6922669085410571E-3</v>
      </c>
      <c r="R19">
        <v>41</v>
      </c>
      <c r="S19">
        <v>1</v>
      </c>
      <c r="T19">
        <v>2</v>
      </c>
      <c r="U19" s="5">
        <v>0.30687934084394963</v>
      </c>
      <c r="V19" s="3" t="s">
        <v>60</v>
      </c>
      <c r="W19" s="3"/>
      <c r="X19" s="6">
        <v>3.3867674141522955E-3</v>
      </c>
      <c r="Y19">
        <v>59</v>
      </c>
      <c r="Z19">
        <v>6</v>
      </c>
      <c r="AA19">
        <v>2</v>
      </c>
      <c r="AB19" s="5">
        <v>0.12278677087203449</v>
      </c>
      <c r="AC19" s="3" t="s">
        <v>61</v>
      </c>
    </row>
    <row r="20" spans="1:29" x14ac:dyDescent="0.25">
      <c r="A20" t="s">
        <v>32</v>
      </c>
      <c r="B20">
        <v>0.95</v>
      </c>
      <c r="C20" s="6">
        <v>1.4572431318856358E-2</v>
      </c>
      <c r="D20">
        <v>66</v>
      </c>
      <c r="E20">
        <v>1</v>
      </c>
      <c r="F20">
        <v>3</v>
      </c>
      <c r="G20" s="5">
        <v>2.7398939643293208E-2</v>
      </c>
      <c r="H20" s="3" t="s">
        <v>61</v>
      </c>
      <c r="I20" s="3"/>
      <c r="J20" s="6">
        <v>1.4504119020645049E-2</v>
      </c>
      <c r="K20">
        <v>62</v>
      </c>
      <c r="M20">
        <v>3</v>
      </c>
      <c r="N20" s="5">
        <v>0.30108448875830918</v>
      </c>
      <c r="O20" s="3" t="s">
        <v>60</v>
      </c>
      <c r="P20" s="3"/>
      <c r="Q20" s="6">
        <v>1.4389310066436681E-2</v>
      </c>
      <c r="R20">
        <v>64</v>
      </c>
      <c r="S20">
        <v>3</v>
      </c>
      <c r="T20">
        <v>3</v>
      </c>
      <c r="U20" s="5">
        <v>0.10687605969318947</v>
      </c>
      <c r="V20" s="3" t="s">
        <v>61</v>
      </c>
      <c r="W20" s="3"/>
      <c r="X20" s="6">
        <v>1.073036934069016E-2</v>
      </c>
      <c r="Y20">
        <v>61</v>
      </c>
      <c r="Z20">
        <v>4</v>
      </c>
      <c r="AA20">
        <v>3</v>
      </c>
      <c r="AB20" s="5">
        <v>0.12308178079450049</v>
      </c>
      <c r="AC20" s="3" t="s">
        <v>61</v>
      </c>
    </row>
    <row r="21" spans="1:29" x14ac:dyDescent="0.25">
      <c r="A21" t="s">
        <v>42</v>
      </c>
      <c r="B21">
        <v>0.95</v>
      </c>
      <c r="C21" s="6">
        <v>1.4659924233248136E-2</v>
      </c>
      <c r="D21">
        <v>66</v>
      </c>
      <c r="E21">
        <v>1</v>
      </c>
      <c r="F21">
        <v>3</v>
      </c>
      <c r="G21" s="5">
        <v>5.4717320657224677E-2</v>
      </c>
      <c r="H21" s="3" t="s">
        <v>61</v>
      </c>
      <c r="I21" s="3"/>
      <c r="J21" s="6">
        <v>1.4397349675793857E-2</v>
      </c>
      <c r="K21">
        <v>62</v>
      </c>
      <c r="M21">
        <v>3</v>
      </c>
      <c r="N21" s="5">
        <v>0.36094469188423417</v>
      </c>
      <c r="O21" s="3" t="s">
        <v>60</v>
      </c>
      <c r="P21" s="3"/>
      <c r="Q21" s="6">
        <v>1.4598365642391828E-2</v>
      </c>
      <c r="R21">
        <v>64</v>
      </c>
      <c r="S21">
        <v>3</v>
      </c>
      <c r="T21">
        <v>3</v>
      </c>
      <c r="U21" s="5">
        <v>9.8468618395220031E-2</v>
      </c>
      <c r="V21" s="3" t="s">
        <v>61</v>
      </c>
      <c r="W21" s="3"/>
      <c r="X21" s="6">
        <v>1.1202999813106185E-2</v>
      </c>
      <c r="Y21">
        <v>61</v>
      </c>
      <c r="Z21">
        <v>3</v>
      </c>
      <c r="AA21">
        <v>3</v>
      </c>
      <c r="AB21" s="5">
        <v>0.1664510035012875</v>
      </c>
      <c r="AC21" s="3" t="s">
        <v>61</v>
      </c>
    </row>
    <row r="22" spans="1:29" x14ac:dyDescent="0.25">
      <c r="A22" t="s">
        <v>12</v>
      </c>
      <c r="B22">
        <v>0.95</v>
      </c>
      <c r="C22" s="6">
        <v>1.3184986547463754E-2</v>
      </c>
      <c r="D22">
        <v>66</v>
      </c>
      <c r="E22">
        <v>1</v>
      </c>
      <c r="F22">
        <v>3</v>
      </c>
      <c r="G22" s="5">
        <v>2.9209222062159812E-3</v>
      </c>
      <c r="H22" s="3" t="s">
        <v>61</v>
      </c>
      <c r="I22" s="3"/>
      <c r="J22" s="6">
        <v>1.3124936186084835E-2</v>
      </c>
      <c r="K22">
        <v>62</v>
      </c>
      <c r="M22">
        <v>3</v>
      </c>
      <c r="N22" s="5">
        <v>0.31695694387795936</v>
      </c>
      <c r="O22" s="3" t="s">
        <v>60</v>
      </c>
      <c r="P22" s="3"/>
      <c r="Q22" s="6">
        <v>1.3407729667276961E-2</v>
      </c>
      <c r="R22">
        <v>64</v>
      </c>
      <c r="S22">
        <v>2</v>
      </c>
      <c r="T22">
        <v>3</v>
      </c>
      <c r="U22" s="5">
        <v>0.15584520272672453</v>
      </c>
      <c r="V22" s="3" t="s">
        <v>61</v>
      </c>
      <c r="W22" s="3"/>
      <c r="X22" s="6">
        <v>1.0880683757278149E-2</v>
      </c>
      <c r="Y22">
        <v>61</v>
      </c>
      <c r="Z22">
        <v>3</v>
      </c>
      <c r="AA22">
        <v>3</v>
      </c>
      <c r="AB22" s="5">
        <v>0.16693730868473866</v>
      </c>
      <c r="AC22" s="3" t="s">
        <v>61</v>
      </c>
    </row>
    <row r="23" spans="1:29" x14ac:dyDescent="0.25">
      <c r="A23" t="s">
        <v>10</v>
      </c>
      <c r="B23">
        <v>0.95</v>
      </c>
      <c r="C23" s="6">
        <v>3.4632138247914753E-3</v>
      </c>
      <c r="D23">
        <v>66</v>
      </c>
      <c r="F23">
        <v>3</v>
      </c>
      <c r="G23" s="5">
        <v>0.21294266714024002</v>
      </c>
      <c r="H23" s="3" t="s">
        <v>60</v>
      </c>
      <c r="I23" s="3"/>
      <c r="J23" s="6">
        <v>2.8870994615224081E-3</v>
      </c>
      <c r="K23">
        <v>61</v>
      </c>
      <c r="M23">
        <v>3</v>
      </c>
      <c r="N23" s="5">
        <v>0.43859948339669286</v>
      </c>
      <c r="O23" s="3" t="s">
        <v>60</v>
      </c>
      <c r="P23" s="3"/>
      <c r="Q23" s="6">
        <v>3.0067816628064578E-3</v>
      </c>
      <c r="R23">
        <v>64</v>
      </c>
      <c r="S23">
        <v>1</v>
      </c>
      <c r="T23">
        <v>3</v>
      </c>
      <c r="U23" s="5">
        <v>0.24356223619635164</v>
      </c>
      <c r="V23" s="3" t="s">
        <v>60</v>
      </c>
      <c r="W23" s="3"/>
      <c r="X23" s="6">
        <v>2.0368971000724267E-3</v>
      </c>
      <c r="Y23">
        <v>61</v>
      </c>
      <c r="Z23">
        <v>2</v>
      </c>
      <c r="AA23">
        <v>3</v>
      </c>
      <c r="AB23" s="5">
        <v>0.18144056072741299</v>
      </c>
      <c r="AC23" s="3" t="s">
        <v>60</v>
      </c>
    </row>
    <row r="24" spans="1:29" x14ac:dyDescent="0.25">
      <c r="A24" t="s">
        <v>43</v>
      </c>
      <c r="B24">
        <v>0.95</v>
      </c>
      <c r="C24" s="6">
        <v>1.4451967158415471E-2</v>
      </c>
      <c r="D24">
        <v>66</v>
      </c>
      <c r="E24">
        <v>1</v>
      </c>
      <c r="F24">
        <v>3</v>
      </c>
      <c r="G24" s="5">
        <v>5.6455973637948631E-2</v>
      </c>
      <c r="H24" s="3" t="s">
        <v>61</v>
      </c>
      <c r="I24" s="3"/>
      <c r="J24" s="6">
        <v>1.415860182312385E-2</v>
      </c>
      <c r="K24">
        <v>62</v>
      </c>
      <c r="M24">
        <v>3</v>
      </c>
      <c r="N24" s="5">
        <v>0.36162907838866176</v>
      </c>
      <c r="O24" s="3" t="s">
        <v>60</v>
      </c>
      <c r="P24" s="3"/>
      <c r="Q24" s="6">
        <v>1.4241991410861132E-2</v>
      </c>
      <c r="R24">
        <v>64</v>
      </c>
      <c r="S24">
        <v>3</v>
      </c>
      <c r="T24">
        <v>3</v>
      </c>
      <c r="U24" s="5">
        <v>0.10263928397333832</v>
      </c>
      <c r="V24" s="3" t="s">
        <v>61</v>
      </c>
      <c r="W24" s="3"/>
      <c r="X24" s="6">
        <v>1.1120172310221848E-2</v>
      </c>
      <c r="Y24">
        <v>61</v>
      </c>
      <c r="Z24">
        <v>2</v>
      </c>
      <c r="AA24">
        <v>3</v>
      </c>
      <c r="AB24" s="5">
        <v>0.18306959194244132</v>
      </c>
      <c r="AC24" s="3" t="s">
        <v>60</v>
      </c>
    </row>
    <row r="25" spans="1:29" x14ac:dyDescent="0.25">
      <c r="A25" t="s">
        <v>11</v>
      </c>
      <c r="B25">
        <v>0.95</v>
      </c>
      <c r="C25" s="6">
        <v>1.5586033320977978E-2</v>
      </c>
      <c r="D25">
        <v>66</v>
      </c>
      <c r="E25">
        <v>1</v>
      </c>
      <c r="F25">
        <v>3</v>
      </c>
      <c r="G25" s="5">
        <v>0.13975257428350307</v>
      </c>
      <c r="H25" s="3" t="s">
        <v>61</v>
      </c>
      <c r="I25" s="3"/>
      <c r="J25" s="6">
        <v>1.5596139491661666E-2</v>
      </c>
      <c r="K25">
        <v>62</v>
      </c>
      <c r="L25">
        <v>2</v>
      </c>
      <c r="M25">
        <v>3</v>
      </c>
      <c r="N25" s="5">
        <v>0.29313696812978296</v>
      </c>
      <c r="O25" s="3" t="s">
        <v>60</v>
      </c>
      <c r="P25" s="3"/>
      <c r="Q25" s="6">
        <v>1.473199588065823E-2</v>
      </c>
      <c r="R25">
        <v>64</v>
      </c>
      <c r="S25">
        <v>3</v>
      </c>
      <c r="T25">
        <v>3</v>
      </c>
      <c r="U25" s="5">
        <v>8.838937492751664E-3</v>
      </c>
      <c r="V25" s="3" t="s">
        <v>61</v>
      </c>
      <c r="W25" s="3"/>
      <c r="X25" s="6">
        <v>1.1744083177367673E-2</v>
      </c>
      <c r="Y25">
        <v>61</v>
      </c>
      <c r="Z25">
        <v>2</v>
      </c>
      <c r="AA25">
        <v>3</v>
      </c>
      <c r="AB25" s="5">
        <v>0.20167754996267295</v>
      </c>
      <c r="AC25" s="3" t="s">
        <v>60</v>
      </c>
    </row>
    <row r="26" spans="1:29" x14ac:dyDescent="0.25">
      <c r="A26" t="s">
        <v>58</v>
      </c>
      <c r="B26">
        <v>0.95</v>
      </c>
      <c r="C26" s="6">
        <v>1.3622297551837522E-2</v>
      </c>
      <c r="D26">
        <v>52</v>
      </c>
      <c r="E26">
        <v>1</v>
      </c>
      <c r="F26">
        <v>2</v>
      </c>
      <c r="G26" s="5">
        <v>0.21055551208087564</v>
      </c>
      <c r="H26" s="3" t="s">
        <v>60</v>
      </c>
      <c r="I26" s="3"/>
      <c r="J26" s="6">
        <v>1.3622297551837522E-2</v>
      </c>
      <c r="K26">
        <v>52</v>
      </c>
      <c r="L26">
        <v>1</v>
      </c>
      <c r="M26">
        <v>2</v>
      </c>
      <c r="N26" s="5">
        <v>0.21055551208087564</v>
      </c>
      <c r="O26" s="3" t="s">
        <v>60</v>
      </c>
      <c r="P26" s="3"/>
      <c r="Q26" s="6">
        <v>1.4989615446125306E-2</v>
      </c>
      <c r="R26">
        <v>12</v>
      </c>
      <c r="T26">
        <v>0</v>
      </c>
      <c r="U26" s="5">
        <v>7.2452202430941415E-2</v>
      </c>
      <c r="V26" s="3" t="s">
        <v>61</v>
      </c>
      <c r="W26" s="3"/>
      <c r="X26" s="6">
        <v>1.2279115616514577E-2</v>
      </c>
      <c r="Y26">
        <v>60</v>
      </c>
      <c r="Z26">
        <v>2</v>
      </c>
      <c r="AA26">
        <v>3</v>
      </c>
      <c r="AB26" s="5">
        <v>0.22238042542466419</v>
      </c>
      <c r="AC26" s="3" t="s">
        <v>60</v>
      </c>
    </row>
    <row r="27" spans="1:29" x14ac:dyDescent="0.25">
      <c r="A27" t="s">
        <v>19</v>
      </c>
      <c r="B27">
        <v>0.95</v>
      </c>
      <c r="C27" s="6">
        <v>1.6971263302573984E-2</v>
      </c>
      <c r="D27">
        <v>65</v>
      </c>
      <c r="E27">
        <v>2</v>
      </c>
      <c r="F27">
        <v>3</v>
      </c>
      <c r="G27" s="5">
        <v>0.15967412816999471</v>
      </c>
      <c r="H27" s="3" t="s">
        <v>61</v>
      </c>
      <c r="I27" s="3"/>
      <c r="J27" s="6">
        <v>1.5732578687861716E-2</v>
      </c>
      <c r="K27">
        <v>62</v>
      </c>
      <c r="L27">
        <v>1</v>
      </c>
      <c r="M27">
        <v>3</v>
      </c>
      <c r="N27" s="5">
        <v>0.29014750300124459</v>
      </c>
      <c r="O27" s="3" t="s">
        <v>60</v>
      </c>
      <c r="P27" s="3"/>
      <c r="Q27" s="6">
        <v>1.4964159147485579E-2</v>
      </c>
      <c r="R27">
        <v>64</v>
      </c>
      <c r="S27">
        <v>1</v>
      </c>
      <c r="T27">
        <v>3</v>
      </c>
      <c r="U27" s="5">
        <v>4.7303047030153422E-2</v>
      </c>
      <c r="V27" s="3" t="s">
        <v>61</v>
      </c>
      <c r="W27" s="3"/>
      <c r="X27" s="6">
        <v>1.1386019618987058E-2</v>
      </c>
      <c r="Y27">
        <v>61</v>
      </c>
      <c r="Z27">
        <v>1</v>
      </c>
      <c r="AA27">
        <v>3</v>
      </c>
      <c r="AB27" s="5">
        <v>0.22282427309198138</v>
      </c>
      <c r="AC27" s="3" t="s">
        <v>60</v>
      </c>
    </row>
    <row r="28" spans="1:29" x14ac:dyDescent="0.25">
      <c r="A28" t="s">
        <v>20</v>
      </c>
      <c r="B28">
        <v>0.95</v>
      </c>
      <c r="C28" s="6">
        <v>2.2314279329781649E-2</v>
      </c>
      <c r="D28">
        <v>66</v>
      </c>
      <c r="E28">
        <v>4</v>
      </c>
      <c r="F28">
        <v>3</v>
      </c>
      <c r="G28" s="5">
        <v>1.8785023767438735E-2</v>
      </c>
      <c r="H28" s="3" t="s">
        <v>61</v>
      </c>
      <c r="I28" s="3"/>
      <c r="J28" s="6">
        <v>2.2751899544424695E-2</v>
      </c>
      <c r="K28">
        <v>62</v>
      </c>
      <c r="M28">
        <v>3</v>
      </c>
      <c r="N28" s="5">
        <v>0.3940402763047629</v>
      </c>
      <c r="O28" s="3" t="s">
        <v>60</v>
      </c>
      <c r="P28" s="3"/>
      <c r="Q28" s="6">
        <v>2.3619649289114815E-2</v>
      </c>
      <c r="R28">
        <v>64</v>
      </c>
      <c r="S28">
        <v>5</v>
      </c>
      <c r="T28">
        <v>3</v>
      </c>
      <c r="U28" s="5">
        <v>-8.926459839626899E-2</v>
      </c>
      <c r="V28" s="3" t="s">
        <v>61</v>
      </c>
      <c r="W28" s="3"/>
      <c r="X28" s="6">
        <v>1.6809198717251613E-2</v>
      </c>
      <c r="Y28">
        <v>61</v>
      </c>
      <c r="Z28">
        <v>1</v>
      </c>
      <c r="AA28">
        <v>3</v>
      </c>
      <c r="AB28" s="5">
        <v>0.24971007934313327</v>
      </c>
      <c r="AC28" s="3" t="s">
        <v>60</v>
      </c>
    </row>
    <row r="29" spans="1:29" x14ac:dyDescent="0.25">
      <c r="A29" t="s">
        <v>47</v>
      </c>
      <c r="B29">
        <v>0.99</v>
      </c>
      <c r="C29" s="6">
        <v>1.9816164374466125E-2</v>
      </c>
      <c r="D29">
        <v>61</v>
      </c>
      <c r="F29">
        <v>0</v>
      </c>
      <c r="G29" s="5">
        <v>0.20631671232268123</v>
      </c>
      <c r="H29" s="3" t="s">
        <v>60</v>
      </c>
      <c r="I29" s="3"/>
      <c r="J29" s="6">
        <v>1.9816164374466125E-2</v>
      </c>
      <c r="K29">
        <v>61</v>
      </c>
      <c r="M29">
        <v>0</v>
      </c>
      <c r="N29" s="5">
        <v>0.20631671232268123</v>
      </c>
      <c r="O29" s="3" t="s">
        <v>60</v>
      </c>
      <c r="P29" s="3"/>
      <c r="Q29" s="6">
        <v>2.1390912612763577E-2</v>
      </c>
      <c r="R29">
        <v>61</v>
      </c>
      <c r="T29">
        <v>0</v>
      </c>
      <c r="U29" s="5">
        <v>0.14940952110695171</v>
      </c>
      <c r="V29" s="3" t="s">
        <v>61</v>
      </c>
      <c r="W29" s="3"/>
      <c r="X29" s="6">
        <v>1.7017466820632928E-2</v>
      </c>
      <c r="Y29">
        <v>60</v>
      </c>
      <c r="AA29">
        <v>0</v>
      </c>
      <c r="AB29" s="5">
        <v>0.25366240902215553</v>
      </c>
      <c r="AC29" s="3" t="s">
        <v>60</v>
      </c>
    </row>
    <row r="30" spans="1:29" x14ac:dyDescent="0.25">
      <c r="A30" t="s">
        <v>57</v>
      </c>
      <c r="B30">
        <v>0.95</v>
      </c>
      <c r="C30" s="6">
        <v>5.0933226986865209E-3</v>
      </c>
      <c r="D30">
        <v>60</v>
      </c>
      <c r="F30">
        <v>3</v>
      </c>
      <c r="G30" s="5">
        <v>0.28282328953691815</v>
      </c>
      <c r="H30" s="3" t="s">
        <v>60</v>
      </c>
      <c r="I30" s="3"/>
      <c r="J30" s="6">
        <v>5.0933226986865209E-3</v>
      </c>
      <c r="K30">
        <v>60</v>
      </c>
      <c r="M30">
        <v>3</v>
      </c>
      <c r="N30" s="5">
        <v>0.28282328953691815</v>
      </c>
      <c r="O30" s="3" t="s">
        <v>60</v>
      </c>
      <c r="P30" s="3"/>
      <c r="Q30" s="6">
        <v>5.6687332061975126E-3</v>
      </c>
      <c r="R30">
        <v>41</v>
      </c>
      <c r="T30">
        <v>2</v>
      </c>
      <c r="U30" s="5">
        <v>0.38104147414512013</v>
      </c>
      <c r="V30" s="3" t="s">
        <v>60</v>
      </c>
      <c r="W30" s="3"/>
      <c r="X30" s="6">
        <v>5.1548733714699476E-3</v>
      </c>
      <c r="Y30">
        <v>59</v>
      </c>
      <c r="Z30">
        <v>1</v>
      </c>
      <c r="AA30">
        <v>2</v>
      </c>
      <c r="AB30" s="5">
        <v>0.28707368636381492</v>
      </c>
      <c r="AC30" s="3" t="s">
        <v>60</v>
      </c>
    </row>
    <row r="31" spans="1:29" x14ac:dyDescent="0.25">
      <c r="A31" t="s">
        <v>39</v>
      </c>
      <c r="B31">
        <v>0.99</v>
      </c>
      <c r="C31" s="6">
        <v>2.3027081255695622E-2</v>
      </c>
      <c r="D31">
        <v>66</v>
      </c>
      <c r="F31">
        <v>0</v>
      </c>
      <c r="G31" s="5">
        <v>0.20476691496300337</v>
      </c>
      <c r="H31" s="3" t="s">
        <v>60</v>
      </c>
      <c r="I31" s="3"/>
      <c r="J31" s="6">
        <v>2.2968621986214785E-2</v>
      </c>
      <c r="K31">
        <v>62</v>
      </c>
      <c r="M31">
        <v>0</v>
      </c>
      <c r="N31" s="5">
        <v>0.37983626389723624</v>
      </c>
      <c r="O31" s="3" t="s">
        <v>60</v>
      </c>
      <c r="P31" s="3"/>
      <c r="Q31" s="6">
        <v>2.2045014186808019E-2</v>
      </c>
      <c r="R31">
        <v>64</v>
      </c>
      <c r="S31">
        <v>1</v>
      </c>
      <c r="T31">
        <v>0</v>
      </c>
      <c r="U31" s="5">
        <v>9.7170618474808457E-2</v>
      </c>
      <c r="V31" s="3" t="s">
        <v>61</v>
      </c>
      <c r="W31" s="3"/>
      <c r="X31" s="6">
        <v>1.7837223117921332E-2</v>
      </c>
      <c r="Y31">
        <v>61</v>
      </c>
      <c r="AA31">
        <v>0</v>
      </c>
      <c r="AB31" s="5">
        <v>0.30555380150715483</v>
      </c>
      <c r="AC31" s="3" t="s">
        <v>60</v>
      </c>
    </row>
    <row r="32" spans="1:29" x14ac:dyDescent="0.25">
      <c r="A32" t="s">
        <v>7</v>
      </c>
      <c r="B32">
        <v>0.95</v>
      </c>
      <c r="C32" s="6">
        <v>1.1904427275250101E-2</v>
      </c>
      <c r="D32">
        <v>66</v>
      </c>
      <c r="E32">
        <v>3</v>
      </c>
      <c r="F32">
        <v>3</v>
      </c>
      <c r="G32" s="5">
        <v>-2.6727306301182141E-2</v>
      </c>
      <c r="H32" s="3" t="s">
        <v>61</v>
      </c>
      <c r="I32" s="3"/>
      <c r="J32" s="6">
        <v>1.2628832664979658E-2</v>
      </c>
      <c r="K32">
        <v>62</v>
      </c>
      <c r="M32">
        <v>3</v>
      </c>
      <c r="N32" s="5">
        <v>0.35158605948757637</v>
      </c>
      <c r="O32" s="3" t="s">
        <v>60</v>
      </c>
      <c r="P32" s="3"/>
      <c r="Q32" s="6">
        <v>1.250827935569095E-2</v>
      </c>
      <c r="R32">
        <v>64</v>
      </c>
      <c r="S32">
        <v>1</v>
      </c>
      <c r="T32">
        <v>3</v>
      </c>
      <c r="U32" s="5">
        <v>0.15111283754389437</v>
      </c>
      <c r="V32" s="3" t="s">
        <v>61</v>
      </c>
      <c r="W32" s="3"/>
      <c r="X32" s="6">
        <v>9.521682406113615E-3</v>
      </c>
      <c r="Y32">
        <v>61</v>
      </c>
      <c r="Z32">
        <v>1</v>
      </c>
      <c r="AA32">
        <v>3</v>
      </c>
      <c r="AB32" s="5">
        <v>0.306030832602735</v>
      </c>
      <c r="AC32" s="3" t="s">
        <v>60</v>
      </c>
    </row>
    <row r="33" spans="1:29" x14ac:dyDescent="0.25">
      <c r="A33" t="s">
        <v>23</v>
      </c>
      <c r="B33">
        <v>0.95</v>
      </c>
      <c r="C33" s="6">
        <v>1.1626194759650344E-2</v>
      </c>
      <c r="D33">
        <v>66</v>
      </c>
      <c r="E33">
        <v>3</v>
      </c>
      <c r="F33">
        <v>3</v>
      </c>
      <c r="G33" s="5">
        <v>-2.8667746307996067E-2</v>
      </c>
      <c r="H33" s="3" t="s">
        <v>61</v>
      </c>
      <c r="I33" s="3"/>
      <c r="J33" s="6">
        <v>1.2133558810194839E-2</v>
      </c>
      <c r="K33">
        <v>62</v>
      </c>
      <c r="M33">
        <v>3</v>
      </c>
      <c r="N33" s="5">
        <v>0.37480026671073552</v>
      </c>
      <c r="O33" s="3" t="s">
        <v>60</v>
      </c>
      <c r="P33" s="3"/>
      <c r="Q33" s="6">
        <v>1.2194183301396745E-2</v>
      </c>
      <c r="R33">
        <v>64</v>
      </c>
      <c r="S33">
        <v>2</v>
      </c>
      <c r="T33">
        <v>3</v>
      </c>
      <c r="U33" s="5">
        <v>0.12769352096782649</v>
      </c>
      <c r="V33" s="3" t="s">
        <v>61</v>
      </c>
      <c r="W33" s="3"/>
      <c r="X33" s="6">
        <v>8.9108169417850287E-3</v>
      </c>
      <c r="Y33">
        <v>61</v>
      </c>
      <c r="AA33">
        <v>3</v>
      </c>
      <c r="AB33" s="5">
        <v>0.30975012707481531</v>
      </c>
      <c r="AC33" s="3" t="s">
        <v>60</v>
      </c>
    </row>
    <row r="34" spans="1:29" x14ac:dyDescent="0.25">
      <c r="A34" t="s">
        <v>15</v>
      </c>
      <c r="B34">
        <v>0.95</v>
      </c>
      <c r="C34" s="6">
        <v>1.226039928339525E-2</v>
      </c>
      <c r="D34">
        <v>66</v>
      </c>
      <c r="E34">
        <v>3</v>
      </c>
      <c r="F34">
        <v>3</v>
      </c>
      <c r="G34" s="5">
        <v>-2.3329352548930649E-2</v>
      </c>
      <c r="H34" s="3" t="s">
        <v>61</v>
      </c>
      <c r="I34" s="3"/>
      <c r="J34" s="6">
        <v>1.2823364294812574E-2</v>
      </c>
      <c r="K34">
        <v>62</v>
      </c>
      <c r="M34">
        <v>3</v>
      </c>
      <c r="N34" s="5">
        <v>0.35456218424752539</v>
      </c>
      <c r="O34" s="3" t="s">
        <v>60</v>
      </c>
      <c r="P34" s="3"/>
      <c r="Q34" s="6">
        <v>1.2555427883239521E-2</v>
      </c>
      <c r="R34">
        <v>64</v>
      </c>
      <c r="S34">
        <v>1</v>
      </c>
      <c r="T34">
        <v>3</v>
      </c>
      <c r="U34" s="5">
        <v>0.1594127624227335</v>
      </c>
      <c r="V34" s="3" t="s">
        <v>61</v>
      </c>
      <c r="W34" s="3"/>
      <c r="X34" s="6">
        <v>9.6117526598312117E-3</v>
      </c>
      <c r="Y34">
        <v>61</v>
      </c>
      <c r="Z34">
        <v>1</v>
      </c>
      <c r="AA34">
        <v>3</v>
      </c>
      <c r="AB34" s="5">
        <v>0.32184354927814485</v>
      </c>
      <c r="AC34" s="3" t="s">
        <v>60</v>
      </c>
    </row>
    <row r="35" spans="1:29" x14ac:dyDescent="0.25">
      <c r="A35" t="s">
        <v>44</v>
      </c>
      <c r="B35">
        <v>0.99</v>
      </c>
      <c r="C35" s="6">
        <v>1.8073216101451631E-2</v>
      </c>
      <c r="D35">
        <v>64</v>
      </c>
      <c r="F35">
        <v>0</v>
      </c>
      <c r="G35" s="5">
        <v>0.2175457303549535</v>
      </c>
      <c r="H35" s="3" t="s">
        <v>60</v>
      </c>
      <c r="I35" s="3"/>
      <c r="J35" s="6">
        <v>1.8835636877292523E-2</v>
      </c>
      <c r="K35">
        <v>62</v>
      </c>
      <c r="M35">
        <v>0</v>
      </c>
      <c r="N35" s="5">
        <v>0.41157675325278631</v>
      </c>
      <c r="O35" s="3" t="s">
        <v>60</v>
      </c>
      <c r="P35" s="3"/>
      <c r="Q35" s="6">
        <v>2.1318838616044774E-2</v>
      </c>
      <c r="R35">
        <v>64</v>
      </c>
      <c r="T35">
        <v>0</v>
      </c>
      <c r="U35" s="5">
        <v>0.19894672245899436</v>
      </c>
      <c r="V35" s="3" t="s">
        <v>60</v>
      </c>
      <c r="W35" s="3"/>
      <c r="X35" s="6">
        <v>1.0743719366668472E-2</v>
      </c>
      <c r="Y35">
        <v>61</v>
      </c>
      <c r="AA35">
        <v>0</v>
      </c>
      <c r="AB35" s="5">
        <v>0.33236930116051744</v>
      </c>
      <c r="AC35" s="3" t="s">
        <v>60</v>
      </c>
    </row>
    <row r="36" spans="1:29" x14ac:dyDescent="0.25">
      <c r="A36" t="s">
        <v>35</v>
      </c>
      <c r="B36">
        <v>0.99</v>
      </c>
      <c r="C36" s="6">
        <v>2.7135885734509402E-3</v>
      </c>
      <c r="D36">
        <v>66</v>
      </c>
      <c r="F36">
        <v>0</v>
      </c>
      <c r="G36" s="5">
        <v>-0.16956617245607553</v>
      </c>
      <c r="H36" s="3" t="s">
        <v>61</v>
      </c>
      <c r="I36" s="3"/>
      <c r="J36" s="6">
        <v>3.843434032865722E-3</v>
      </c>
      <c r="K36">
        <v>62</v>
      </c>
      <c r="M36">
        <v>0</v>
      </c>
      <c r="N36" s="5">
        <v>-9.2128432360037316E-2</v>
      </c>
      <c r="O36" s="3" t="s">
        <v>61</v>
      </c>
      <c r="P36" s="3"/>
      <c r="Q36" s="6">
        <v>5.4845544300199155E-3</v>
      </c>
      <c r="R36">
        <v>64</v>
      </c>
      <c r="S36">
        <v>1</v>
      </c>
      <c r="T36">
        <v>0</v>
      </c>
      <c r="U36" s="5">
        <v>0.24351730056665433</v>
      </c>
      <c r="V36" s="3" t="s">
        <v>60</v>
      </c>
      <c r="W36" s="3"/>
      <c r="X36" s="6">
        <v>3.8678138582527175E-3</v>
      </c>
      <c r="Y36">
        <v>61</v>
      </c>
      <c r="AA36">
        <v>0</v>
      </c>
      <c r="AB36" s="5">
        <v>0.34220102120457363</v>
      </c>
      <c r="AC36" s="3" t="s">
        <v>60</v>
      </c>
    </row>
    <row r="37" spans="1:29" x14ac:dyDescent="0.25">
      <c r="A37" t="s">
        <v>13</v>
      </c>
      <c r="B37">
        <v>0.95</v>
      </c>
      <c r="C37" s="6">
        <v>5.3444141606487821E-3</v>
      </c>
      <c r="D37">
        <v>66</v>
      </c>
      <c r="E37">
        <v>3</v>
      </c>
      <c r="F37">
        <v>3</v>
      </c>
      <c r="G37" s="5">
        <v>-0.23764960362000598</v>
      </c>
      <c r="H37" s="3" t="s">
        <v>60</v>
      </c>
      <c r="I37" s="3"/>
      <c r="J37" s="6">
        <v>4.4536052308803871E-3</v>
      </c>
      <c r="K37">
        <v>62</v>
      </c>
      <c r="L37">
        <v>1</v>
      </c>
      <c r="M37">
        <v>3</v>
      </c>
      <c r="N37" s="5">
        <v>0.2303428825856072</v>
      </c>
      <c r="O37" s="3" t="s">
        <v>60</v>
      </c>
      <c r="P37" s="3"/>
      <c r="Q37" s="6">
        <v>4.6341759112519653E-3</v>
      </c>
      <c r="R37">
        <v>64</v>
      </c>
      <c r="S37">
        <v>1</v>
      </c>
      <c r="T37">
        <v>3</v>
      </c>
      <c r="U37" s="5">
        <v>0.34229586780530652</v>
      </c>
      <c r="V37" s="3" t="s">
        <v>60</v>
      </c>
      <c r="W37" s="3"/>
      <c r="X37" s="6">
        <v>3.6462330312065144E-3</v>
      </c>
      <c r="Y37">
        <v>61</v>
      </c>
      <c r="AA37">
        <v>3</v>
      </c>
      <c r="AB37" s="5">
        <v>0.35543274562549043</v>
      </c>
      <c r="AC37" s="3" t="s">
        <v>60</v>
      </c>
    </row>
    <row r="38" spans="1:29" x14ac:dyDescent="0.25">
      <c r="A38" t="s">
        <v>27</v>
      </c>
      <c r="B38">
        <v>0.95</v>
      </c>
      <c r="C38" s="6">
        <v>5.7274142260781043E-3</v>
      </c>
      <c r="D38">
        <v>66</v>
      </c>
      <c r="E38">
        <v>2</v>
      </c>
      <c r="F38">
        <v>3</v>
      </c>
      <c r="G38" s="5">
        <v>0.17854429231942692</v>
      </c>
      <c r="H38" s="3" t="s">
        <v>60</v>
      </c>
      <c r="I38" s="3"/>
      <c r="J38" s="6">
        <v>5.258434763696365E-3</v>
      </c>
      <c r="K38">
        <v>62</v>
      </c>
      <c r="L38">
        <v>1</v>
      </c>
      <c r="M38">
        <v>3</v>
      </c>
      <c r="N38" s="5">
        <v>0.21972587885185502</v>
      </c>
      <c r="O38" s="3" t="s">
        <v>60</v>
      </c>
      <c r="P38" s="3"/>
      <c r="Q38" s="6">
        <v>6.5854635940033896E-3</v>
      </c>
      <c r="R38">
        <v>64</v>
      </c>
      <c r="T38">
        <v>3</v>
      </c>
      <c r="U38" s="5">
        <v>0.36908976895721535</v>
      </c>
      <c r="V38" s="3" t="s">
        <v>60</v>
      </c>
      <c r="W38" s="3"/>
      <c r="X38" s="6">
        <v>4.4719281459964467E-3</v>
      </c>
      <c r="Y38">
        <v>61</v>
      </c>
      <c r="AA38">
        <v>3</v>
      </c>
      <c r="AB38" s="5">
        <v>0.43190158585191318</v>
      </c>
      <c r="AC38" s="3" t="s">
        <v>60</v>
      </c>
    </row>
    <row r="39" spans="1:29" x14ac:dyDescent="0.25">
      <c r="A39" t="s">
        <v>8</v>
      </c>
      <c r="B39">
        <v>0.95</v>
      </c>
      <c r="C39" s="6">
        <v>1.57556302329292E-2</v>
      </c>
      <c r="D39">
        <v>66</v>
      </c>
      <c r="E39">
        <v>4</v>
      </c>
      <c r="F39">
        <v>3</v>
      </c>
      <c r="G39" s="5">
        <v>-0.13642235092666066</v>
      </c>
      <c r="H39" s="3" t="s">
        <v>61</v>
      </c>
      <c r="I39" s="3"/>
      <c r="J39" s="6">
        <v>1.6016758752750052E-2</v>
      </c>
      <c r="K39">
        <v>62</v>
      </c>
      <c r="L39">
        <v>1</v>
      </c>
      <c r="M39">
        <v>3</v>
      </c>
      <c r="N39" s="5">
        <v>0.30729378481134917</v>
      </c>
      <c r="O39" s="3" t="s">
        <v>60</v>
      </c>
      <c r="P39" s="3"/>
      <c r="Q39" s="6">
        <v>1.7684842155254045E-2</v>
      </c>
      <c r="R39">
        <v>64</v>
      </c>
      <c r="S39">
        <v>1</v>
      </c>
      <c r="T39">
        <v>3</v>
      </c>
      <c r="U39" s="5">
        <v>0.2236390074273491</v>
      </c>
      <c r="V39" s="3" t="s">
        <v>60</v>
      </c>
      <c r="W39" s="3"/>
      <c r="X39" s="6">
        <v>1.4244508354399769E-2</v>
      </c>
      <c r="Y39">
        <v>61</v>
      </c>
      <c r="AA39">
        <v>3</v>
      </c>
      <c r="AB39" s="5">
        <v>0.43250854975332997</v>
      </c>
      <c r="AC39" s="3" t="s">
        <v>60</v>
      </c>
    </row>
    <row r="40" spans="1:29" x14ac:dyDescent="0.25">
      <c r="A40" t="s">
        <v>21</v>
      </c>
      <c r="B40">
        <v>0.95</v>
      </c>
      <c r="C40" s="6">
        <v>1.3402587337729775E-2</v>
      </c>
      <c r="D40">
        <v>66</v>
      </c>
      <c r="E40">
        <v>4</v>
      </c>
      <c r="F40">
        <v>3</v>
      </c>
      <c r="G40" s="5">
        <v>6.0742445985510818E-2</v>
      </c>
      <c r="H40" s="3" t="s">
        <v>61</v>
      </c>
      <c r="I40" s="3"/>
      <c r="J40" s="6">
        <v>1.4712673517717894E-2</v>
      </c>
      <c r="K40">
        <v>62</v>
      </c>
      <c r="M40">
        <v>3</v>
      </c>
      <c r="N40" s="5">
        <v>0.324724017741997</v>
      </c>
      <c r="O40" s="3" t="s">
        <v>60</v>
      </c>
      <c r="P40" s="3"/>
      <c r="Q40" s="6">
        <v>1.4657504815672932E-2</v>
      </c>
      <c r="R40">
        <v>64</v>
      </c>
      <c r="T40">
        <v>3</v>
      </c>
      <c r="U40" s="5">
        <v>0.29457561861092063</v>
      </c>
      <c r="V40" s="3" t="s">
        <v>60</v>
      </c>
      <c r="W40" s="3"/>
      <c r="X40" s="6">
        <v>1.3036295823366698E-2</v>
      </c>
      <c r="Y40">
        <v>61</v>
      </c>
      <c r="AA40">
        <v>3</v>
      </c>
      <c r="AB40" s="5">
        <v>0.43592519157532961</v>
      </c>
      <c r="AC40" s="3" t="s">
        <v>60</v>
      </c>
    </row>
    <row r="41" spans="1:29" x14ac:dyDescent="0.25">
      <c r="A41" t="s">
        <v>9</v>
      </c>
      <c r="B41">
        <v>0.95</v>
      </c>
      <c r="C41" s="6">
        <v>3.0549406801799518E-3</v>
      </c>
      <c r="D41">
        <v>66</v>
      </c>
      <c r="F41">
        <v>3</v>
      </c>
      <c r="G41" s="5">
        <v>0.31015216868776352</v>
      </c>
      <c r="H41" s="3" t="s">
        <v>60</v>
      </c>
      <c r="I41" s="3"/>
      <c r="J41" s="6">
        <v>3.2363374501088397E-3</v>
      </c>
      <c r="K41">
        <v>62</v>
      </c>
      <c r="M41">
        <v>3</v>
      </c>
      <c r="N41" s="5">
        <v>0.39645252111673956</v>
      </c>
      <c r="O41" s="3" t="s">
        <v>60</v>
      </c>
      <c r="P41" s="3"/>
      <c r="Q41" s="6">
        <v>3.1230084061185065E-3</v>
      </c>
      <c r="R41">
        <v>64</v>
      </c>
      <c r="T41">
        <v>3</v>
      </c>
      <c r="U41" s="5">
        <v>0.53088398444026685</v>
      </c>
      <c r="V41" s="3" t="s">
        <v>60</v>
      </c>
      <c r="W41" s="3"/>
      <c r="X41" s="6">
        <v>2.3180093521186066E-3</v>
      </c>
      <c r="Y41">
        <v>61</v>
      </c>
      <c r="AA41">
        <v>3</v>
      </c>
      <c r="AB41" s="5">
        <v>0.47086463782630561</v>
      </c>
      <c r="AC41" s="3" t="s">
        <v>60</v>
      </c>
    </row>
    <row r="42" spans="1:29" x14ac:dyDescent="0.25">
      <c r="A42" t="s">
        <v>40</v>
      </c>
      <c r="B42">
        <v>0.99</v>
      </c>
      <c r="C42" s="6">
        <v>4.4060913679609938E-2</v>
      </c>
      <c r="D42">
        <v>66</v>
      </c>
      <c r="F42">
        <v>0</v>
      </c>
      <c r="G42" s="5">
        <v>0.25535298929951888</v>
      </c>
      <c r="H42" s="3" t="s">
        <v>60</v>
      </c>
      <c r="I42" s="3"/>
      <c r="J42" s="6">
        <v>4.7727284567182691E-2</v>
      </c>
      <c r="K42">
        <v>62</v>
      </c>
      <c r="M42">
        <v>0</v>
      </c>
      <c r="N42" s="5">
        <v>0.50263603978553939</v>
      </c>
      <c r="O42" s="3" t="s">
        <v>60</v>
      </c>
      <c r="P42" s="3"/>
      <c r="Q42" s="6">
        <v>5.0534641485410023E-2</v>
      </c>
      <c r="R42">
        <v>64</v>
      </c>
      <c r="S42">
        <v>1</v>
      </c>
      <c r="T42">
        <v>0</v>
      </c>
      <c r="U42" s="5">
        <v>0.23629549991797516</v>
      </c>
      <c r="V42" s="3" t="s">
        <v>60</v>
      </c>
      <c r="W42" s="3"/>
      <c r="X42" s="6">
        <v>3.5828663952418162E-2</v>
      </c>
      <c r="Y42">
        <v>60</v>
      </c>
      <c r="AA42">
        <v>0</v>
      </c>
      <c r="AB42" s="5">
        <v>0.47106866435300332</v>
      </c>
      <c r="AC42" s="3" t="s">
        <v>60</v>
      </c>
    </row>
    <row r="43" spans="1:29" x14ac:dyDescent="0.25">
      <c r="A43" t="s">
        <v>41</v>
      </c>
      <c r="B43">
        <v>0.99</v>
      </c>
      <c r="C43" s="6">
        <v>8.9962120003299929E-3</v>
      </c>
      <c r="D43">
        <v>66</v>
      </c>
      <c r="E43">
        <v>1</v>
      </c>
      <c r="F43">
        <v>0</v>
      </c>
      <c r="G43" s="5">
        <v>0.14684729752929515</v>
      </c>
      <c r="H43" s="3" t="s">
        <v>61</v>
      </c>
      <c r="I43" s="3"/>
      <c r="J43" s="6">
        <v>6.6836485731747953E-3</v>
      </c>
      <c r="K43">
        <v>62</v>
      </c>
      <c r="M43">
        <v>0</v>
      </c>
      <c r="N43" s="5">
        <v>0.44125035559336934</v>
      </c>
      <c r="O43" s="3" t="s">
        <v>60</v>
      </c>
      <c r="P43" s="3"/>
      <c r="Q43" s="6">
        <v>8.6081681622167741E-3</v>
      </c>
      <c r="R43">
        <v>64</v>
      </c>
      <c r="T43">
        <v>0</v>
      </c>
      <c r="U43" s="5">
        <v>0.52316318394442285</v>
      </c>
      <c r="V43" s="3" t="s">
        <v>60</v>
      </c>
      <c r="W43" s="3"/>
      <c r="X43" s="6">
        <v>5.0094059730665776E-3</v>
      </c>
      <c r="Y43">
        <v>61</v>
      </c>
      <c r="AA43">
        <v>0</v>
      </c>
      <c r="AB43" s="5">
        <v>0.51445437789573245</v>
      </c>
      <c r="AC43" s="3" t="s">
        <v>60</v>
      </c>
    </row>
    <row r="44" spans="1:29" x14ac:dyDescent="0.25">
      <c r="A44" t="s">
        <v>56</v>
      </c>
      <c r="B44">
        <v>0.95</v>
      </c>
      <c r="C44" s="6">
        <v>6.4055238856990599E-3</v>
      </c>
      <c r="D44">
        <v>60</v>
      </c>
      <c r="F44">
        <v>3</v>
      </c>
      <c r="G44" s="5">
        <v>0.52808357418104168</v>
      </c>
      <c r="H44" s="3" t="s">
        <v>60</v>
      </c>
      <c r="I44" s="3"/>
      <c r="J44" s="6">
        <v>6.4055238856990599E-3</v>
      </c>
      <c r="K44">
        <v>60</v>
      </c>
      <c r="M44">
        <v>3</v>
      </c>
      <c r="N44" s="5">
        <v>0.52808357418104168</v>
      </c>
      <c r="O44" s="3" t="s">
        <v>60</v>
      </c>
      <c r="P44" s="3"/>
      <c r="Q44" s="6">
        <v>7.2828874399768033E-3</v>
      </c>
      <c r="R44">
        <v>41</v>
      </c>
      <c r="T44">
        <v>2</v>
      </c>
      <c r="U44" s="5">
        <v>0.50510278949320664</v>
      </c>
      <c r="V44" s="3" t="s">
        <v>60</v>
      </c>
      <c r="W44" s="3"/>
      <c r="X44" s="6">
        <v>5.8256783046071363E-3</v>
      </c>
      <c r="Y44">
        <v>59</v>
      </c>
      <c r="Z44">
        <v>1</v>
      </c>
      <c r="AA44">
        <v>2</v>
      </c>
      <c r="AB44" s="5">
        <v>0.54372586120689115</v>
      </c>
      <c r="AC44" s="3" t="s">
        <v>60</v>
      </c>
    </row>
    <row r="45" spans="1:29" x14ac:dyDescent="0.25">
      <c r="A45" t="s">
        <v>54</v>
      </c>
      <c r="B45">
        <v>0.95</v>
      </c>
      <c r="C45" s="6">
        <v>4.648068207181999E-3</v>
      </c>
      <c r="D45">
        <v>60</v>
      </c>
      <c r="F45">
        <v>3</v>
      </c>
      <c r="G45" s="5">
        <v>0.5484527207877018</v>
      </c>
      <c r="H45" s="3" t="s">
        <v>60</v>
      </c>
      <c r="I45" s="3"/>
      <c r="J45" s="6">
        <v>4.648068207181999E-3</v>
      </c>
      <c r="K45">
        <v>60</v>
      </c>
      <c r="M45">
        <v>3</v>
      </c>
      <c r="N45" s="5">
        <v>0.5484527207877018</v>
      </c>
      <c r="O45" s="3" t="s">
        <v>60</v>
      </c>
      <c r="P45" s="3"/>
      <c r="Q45" s="6">
        <v>5.1883881947756318E-3</v>
      </c>
      <c r="R45">
        <v>41</v>
      </c>
      <c r="T45">
        <v>2</v>
      </c>
      <c r="U45" s="5">
        <v>0.55454759244772234</v>
      </c>
      <c r="V45" s="3" t="s">
        <v>60</v>
      </c>
      <c r="W45" s="3"/>
      <c r="X45" s="6">
        <v>4.1364158687418441E-3</v>
      </c>
      <c r="Y45">
        <v>59</v>
      </c>
      <c r="Z45">
        <v>1</v>
      </c>
      <c r="AA45">
        <v>2</v>
      </c>
      <c r="AB45" s="5">
        <v>0.54388424050808193</v>
      </c>
      <c r="AC45" s="3" t="s">
        <v>60</v>
      </c>
    </row>
    <row r="46" spans="1:29" x14ac:dyDescent="0.25">
      <c r="A46" t="s">
        <v>46</v>
      </c>
      <c r="B46">
        <v>0.99</v>
      </c>
      <c r="C46" s="6">
        <v>2.2262509267532669E-2</v>
      </c>
      <c r="D46">
        <v>61</v>
      </c>
      <c r="F46">
        <v>0</v>
      </c>
      <c r="G46" s="5">
        <v>0.52616281559168776</v>
      </c>
      <c r="H46" s="3" t="s">
        <v>60</v>
      </c>
      <c r="I46" s="3"/>
      <c r="J46" s="6">
        <v>2.2262509267532669E-2</v>
      </c>
      <c r="K46">
        <v>61</v>
      </c>
      <c r="M46">
        <v>0</v>
      </c>
      <c r="N46" s="5">
        <v>0.52616281559168776</v>
      </c>
      <c r="O46" s="3" t="s">
        <v>60</v>
      </c>
      <c r="P46" s="3"/>
      <c r="Q46" s="6">
        <v>2.5291244464651634E-2</v>
      </c>
      <c r="R46">
        <v>64</v>
      </c>
      <c r="T46">
        <v>0</v>
      </c>
      <c r="U46" s="5">
        <v>0.43347520526791561</v>
      </c>
      <c r="V46" s="3" t="s">
        <v>60</v>
      </c>
      <c r="W46" s="3"/>
      <c r="X46" s="6">
        <v>2.0333515185674802E-2</v>
      </c>
      <c r="Y46">
        <v>60</v>
      </c>
      <c r="AA46">
        <v>0</v>
      </c>
      <c r="AB46" s="5">
        <v>0.56641733500455493</v>
      </c>
      <c r="AC46" s="3" t="s">
        <v>60</v>
      </c>
    </row>
    <row r="47" spans="1:29" x14ac:dyDescent="0.25">
      <c r="A47" t="s">
        <v>18</v>
      </c>
      <c r="B47">
        <v>0.95</v>
      </c>
      <c r="C47" s="6">
        <v>3.0506099158893623E-3</v>
      </c>
      <c r="D47">
        <v>66</v>
      </c>
      <c r="E47">
        <v>3</v>
      </c>
      <c r="F47">
        <v>3</v>
      </c>
      <c r="G47" s="5">
        <v>-0.26832653926467676</v>
      </c>
      <c r="H47" s="3" t="s">
        <v>60</v>
      </c>
      <c r="I47" s="3"/>
      <c r="J47" s="6">
        <v>4.0479554977057792E-3</v>
      </c>
      <c r="K47">
        <v>62</v>
      </c>
      <c r="L47">
        <v>3</v>
      </c>
      <c r="M47">
        <v>3</v>
      </c>
      <c r="N47" s="5">
        <v>1.2248922911585192E-3</v>
      </c>
      <c r="O47" s="3" t="s">
        <v>61</v>
      </c>
      <c r="P47" s="3"/>
      <c r="Q47" s="6">
        <v>6.8232861235694988E-3</v>
      </c>
      <c r="R47">
        <v>64</v>
      </c>
      <c r="T47">
        <v>3</v>
      </c>
      <c r="U47" s="5">
        <v>0.49217069273773517</v>
      </c>
      <c r="V47" s="3" t="s">
        <v>60</v>
      </c>
      <c r="W47" s="3"/>
      <c r="X47" s="6">
        <v>5.8236105720802598E-3</v>
      </c>
      <c r="Y47">
        <v>61</v>
      </c>
      <c r="AA47">
        <v>3</v>
      </c>
      <c r="AB47" s="5">
        <v>0.62343698962443983</v>
      </c>
      <c r="AC47" s="3" t="s">
        <v>60</v>
      </c>
    </row>
    <row r="48" spans="1:29" x14ac:dyDescent="0.25">
      <c r="A48" t="s">
        <v>48</v>
      </c>
      <c r="B48">
        <v>0.95</v>
      </c>
      <c r="C48" s="6">
        <v>3.9390489310833785E-3</v>
      </c>
      <c r="D48">
        <v>61</v>
      </c>
      <c r="F48">
        <v>3</v>
      </c>
      <c r="G48" s="5">
        <v>0.71991575558928167</v>
      </c>
      <c r="H48" s="3" t="s">
        <v>60</v>
      </c>
      <c r="I48" s="3"/>
      <c r="J48" s="6">
        <v>3.9390489310833785E-3</v>
      </c>
      <c r="K48">
        <v>61</v>
      </c>
      <c r="M48">
        <v>3</v>
      </c>
      <c r="N48" s="5">
        <v>0.71991575558928167</v>
      </c>
      <c r="O48" s="3" t="s">
        <v>60</v>
      </c>
      <c r="P48" s="3"/>
      <c r="Q48" s="6">
        <v>4.4875549698272649E-3</v>
      </c>
      <c r="R48">
        <v>46</v>
      </c>
      <c r="T48">
        <v>2</v>
      </c>
      <c r="U48" s="5">
        <v>0.70994175772306023</v>
      </c>
      <c r="V48" s="3" t="s">
        <v>60</v>
      </c>
      <c r="W48" s="3"/>
      <c r="X48" s="6">
        <v>3.521001036043356E-3</v>
      </c>
      <c r="Y48">
        <v>60</v>
      </c>
      <c r="AA48">
        <v>3</v>
      </c>
      <c r="AB48" s="5">
        <v>0.70579404920924893</v>
      </c>
      <c r="AC48" s="3" t="s">
        <v>60</v>
      </c>
    </row>
    <row r="49" spans="1:29" x14ac:dyDescent="0.25">
      <c r="A49" t="s">
        <v>49</v>
      </c>
      <c r="B49">
        <v>0.95</v>
      </c>
      <c r="C49" s="6">
        <v>4.539757175680342E-3</v>
      </c>
      <c r="D49">
        <v>61</v>
      </c>
      <c r="F49">
        <v>3</v>
      </c>
      <c r="G49" s="5">
        <v>0.7637071356106182</v>
      </c>
      <c r="H49" s="3" t="s">
        <v>60</v>
      </c>
      <c r="I49" s="3"/>
      <c r="J49" s="6">
        <v>4.539757175680342E-3</v>
      </c>
      <c r="K49">
        <v>61</v>
      </c>
      <c r="M49">
        <v>3</v>
      </c>
      <c r="N49" s="5">
        <v>0.7637071356106182</v>
      </c>
      <c r="O49" s="3" t="s">
        <v>60</v>
      </c>
      <c r="P49" s="3"/>
      <c r="Q49" s="6">
        <v>5.1339696101799165E-3</v>
      </c>
      <c r="R49">
        <v>46</v>
      </c>
      <c r="T49">
        <v>2</v>
      </c>
      <c r="U49" s="5">
        <v>0.76512156426114231</v>
      </c>
      <c r="V49" s="3" t="s">
        <v>60</v>
      </c>
      <c r="W49" s="3"/>
      <c r="X49" s="6">
        <v>4.0664101692001221E-3</v>
      </c>
      <c r="Y49">
        <v>60</v>
      </c>
      <c r="AA49">
        <v>3</v>
      </c>
      <c r="AB49" s="5">
        <v>0.74936996288100044</v>
      </c>
      <c r="AC49" s="3" t="s">
        <v>60</v>
      </c>
    </row>
    <row r="50" spans="1:29" x14ac:dyDescent="0.25">
      <c r="A50" t="s">
        <v>50</v>
      </c>
      <c r="B50">
        <v>0.95</v>
      </c>
      <c r="C50" s="6">
        <v>5.1921839037924467E-3</v>
      </c>
      <c r="D50">
        <v>61</v>
      </c>
      <c r="F50">
        <v>3</v>
      </c>
      <c r="G50" s="5">
        <v>0.77760428540876836</v>
      </c>
      <c r="H50" s="3" t="s">
        <v>60</v>
      </c>
      <c r="I50" s="3"/>
      <c r="J50" s="6">
        <v>5.1921839037924467E-3</v>
      </c>
      <c r="K50">
        <v>61</v>
      </c>
      <c r="M50">
        <v>3</v>
      </c>
      <c r="N50" s="5">
        <v>0.77760428540876836</v>
      </c>
      <c r="O50" s="3" t="s">
        <v>60</v>
      </c>
      <c r="P50" s="3"/>
      <c r="Q50" s="6">
        <v>5.9268899869795695E-3</v>
      </c>
      <c r="R50">
        <v>46</v>
      </c>
      <c r="T50">
        <v>2</v>
      </c>
      <c r="U50" s="5">
        <v>0.80183745397053841</v>
      </c>
      <c r="V50" s="3" t="s">
        <v>60</v>
      </c>
      <c r="W50" s="3"/>
      <c r="X50" s="6">
        <v>4.6770162297209393E-3</v>
      </c>
      <c r="Y50">
        <v>60</v>
      </c>
      <c r="AA50">
        <v>3</v>
      </c>
      <c r="AB50" s="5">
        <v>0.76807716168307261</v>
      </c>
      <c r="AC50" s="3" t="s">
        <v>60</v>
      </c>
    </row>
    <row r="51" spans="1:29" x14ac:dyDescent="0.25">
      <c r="A51" t="s">
        <v>53</v>
      </c>
      <c r="B51">
        <v>0.95</v>
      </c>
      <c r="C51" s="6">
        <v>7.4750830060810666E-3</v>
      </c>
      <c r="D51">
        <v>61</v>
      </c>
      <c r="F51">
        <v>3</v>
      </c>
      <c r="G51" s="5">
        <v>0.75166702481650227</v>
      </c>
      <c r="H51" s="3" t="s">
        <v>60</v>
      </c>
      <c r="I51" s="3"/>
      <c r="J51" s="6">
        <v>7.4750830060810666E-3</v>
      </c>
      <c r="K51">
        <v>61</v>
      </c>
      <c r="M51">
        <v>3</v>
      </c>
      <c r="N51" s="5">
        <v>0.75166702481650227</v>
      </c>
      <c r="O51" s="3" t="s">
        <v>60</v>
      </c>
      <c r="P51" s="3"/>
      <c r="Q51" s="6">
        <v>8.5981699792462736E-3</v>
      </c>
      <c r="R51">
        <v>46</v>
      </c>
      <c r="T51">
        <v>2</v>
      </c>
      <c r="U51" s="5">
        <v>0.82193796846914602</v>
      </c>
      <c r="V51" s="3" t="s">
        <v>60</v>
      </c>
      <c r="W51" s="3"/>
      <c r="X51" s="6">
        <v>6.5958242137341659E-3</v>
      </c>
      <c r="Y51">
        <v>60</v>
      </c>
      <c r="AA51">
        <v>3</v>
      </c>
      <c r="AB51" s="5">
        <v>0.77733880952849344</v>
      </c>
      <c r="AC51" s="3" t="s">
        <v>60</v>
      </c>
    </row>
    <row r="52" spans="1:29" x14ac:dyDescent="0.25">
      <c r="A52" t="s">
        <v>52</v>
      </c>
      <c r="B52">
        <v>0.95</v>
      </c>
      <c r="C52" s="6">
        <v>6.7403208790226214E-3</v>
      </c>
      <c r="D52">
        <v>61</v>
      </c>
      <c r="F52">
        <v>3</v>
      </c>
      <c r="G52" s="5">
        <v>0.76786824572909307</v>
      </c>
      <c r="H52" s="3" t="s">
        <v>60</v>
      </c>
      <c r="I52" s="3"/>
      <c r="J52" s="6">
        <v>6.7403208790226214E-3</v>
      </c>
      <c r="K52">
        <v>61</v>
      </c>
      <c r="M52">
        <v>3</v>
      </c>
      <c r="N52" s="5">
        <v>0.76786824572909307</v>
      </c>
      <c r="O52" s="3" t="s">
        <v>60</v>
      </c>
      <c r="P52" s="3"/>
      <c r="Q52" s="6">
        <v>7.6751996281264907E-3</v>
      </c>
      <c r="R52">
        <v>46</v>
      </c>
      <c r="T52">
        <v>2</v>
      </c>
      <c r="U52" s="5">
        <v>0.82658289564311649</v>
      </c>
      <c r="V52" s="3" t="s">
        <v>60</v>
      </c>
      <c r="W52" s="3"/>
      <c r="X52" s="6">
        <v>6.0285827363690449E-3</v>
      </c>
      <c r="Y52">
        <v>60</v>
      </c>
      <c r="AA52">
        <v>3</v>
      </c>
      <c r="AB52" s="5">
        <v>0.78246594803767078</v>
      </c>
      <c r="AC52" s="3" t="s">
        <v>60</v>
      </c>
    </row>
    <row r="53" spans="1:29" x14ac:dyDescent="0.25">
      <c r="A53" t="s">
        <v>51</v>
      </c>
      <c r="B53">
        <v>0.95</v>
      </c>
      <c r="C53" s="6">
        <v>5.9037732922973081E-3</v>
      </c>
      <c r="D53">
        <v>61</v>
      </c>
      <c r="F53">
        <v>3</v>
      </c>
      <c r="G53" s="5">
        <v>0.77838430218651555</v>
      </c>
      <c r="H53" s="3" t="s">
        <v>60</v>
      </c>
      <c r="I53" s="3"/>
      <c r="J53" s="6">
        <v>5.9037732922973081E-3</v>
      </c>
      <c r="K53">
        <v>61</v>
      </c>
      <c r="M53">
        <v>3</v>
      </c>
      <c r="N53" s="5">
        <v>0.77838430218651555</v>
      </c>
      <c r="O53" s="3" t="s">
        <v>60</v>
      </c>
      <c r="P53" s="3"/>
      <c r="Q53" s="6">
        <v>6.7289670615228604E-3</v>
      </c>
      <c r="R53">
        <v>46</v>
      </c>
      <c r="T53">
        <v>2</v>
      </c>
      <c r="U53" s="5">
        <v>0.8187581839066822</v>
      </c>
      <c r="V53" s="3" t="s">
        <v>60</v>
      </c>
      <c r="W53" s="3"/>
      <c r="X53" s="6">
        <v>5.24254596906125E-3</v>
      </c>
      <c r="Y53">
        <v>60</v>
      </c>
      <c r="AA53">
        <v>3</v>
      </c>
      <c r="AB53" s="5">
        <v>0.78334254306809648</v>
      </c>
      <c r="AC53" s="3" t="s">
        <v>60</v>
      </c>
    </row>
    <row r="54" spans="1:29" x14ac:dyDescent="0.25">
      <c r="A54" t="s">
        <v>28</v>
      </c>
      <c r="B54">
        <v>0.95</v>
      </c>
      <c r="C54" s="6">
        <v>1.4542646101502838E-2</v>
      </c>
      <c r="D54">
        <v>66</v>
      </c>
      <c r="E54">
        <v>2</v>
      </c>
      <c r="F54">
        <v>3</v>
      </c>
      <c r="G54" s="5">
        <v>0.45975937644502596</v>
      </c>
      <c r="H54" s="3" t="s">
        <v>60</v>
      </c>
      <c r="I54" s="3"/>
      <c r="J54" s="6">
        <v>1.7625135234086309E-2</v>
      </c>
      <c r="K54">
        <v>62</v>
      </c>
      <c r="M54">
        <v>3</v>
      </c>
      <c r="N54" s="5">
        <v>0.58344369279963926</v>
      </c>
      <c r="O54" s="3" t="s">
        <v>60</v>
      </c>
      <c r="P54" s="3"/>
      <c r="Q54" s="6">
        <v>2.0684593349485234E-2</v>
      </c>
      <c r="R54">
        <v>64</v>
      </c>
      <c r="T54">
        <v>3</v>
      </c>
      <c r="U54" s="5">
        <v>0.58902541520432616</v>
      </c>
      <c r="V54" s="3" t="s">
        <v>60</v>
      </c>
      <c r="W54" s="3"/>
      <c r="X54" s="6">
        <v>1.7336207039831044E-2</v>
      </c>
      <c r="Y54">
        <v>61</v>
      </c>
      <c r="AA54">
        <v>3</v>
      </c>
      <c r="AB54" s="5">
        <v>0.78351366081577034</v>
      </c>
      <c r="AC54" s="3" t="s">
        <v>60</v>
      </c>
    </row>
    <row r="55" spans="1:29" x14ac:dyDescent="0.25">
      <c r="A55" t="s">
        <v>25</v>
      </c>
      <c r="B55">
        <v>0.95</v>
      </c>
      <c r="C55" s="6">
        <v>6.3496960921218858E-3</v>
      </c>
      <c r="D55">
        <v>66</v>
      </c>
      <c r="E55">
        <v>1</v>
      </c>
      <c r="F55">
        <v>3</v>
      </c>
      <c r="G55" s="5">
        <v>0.50580238701725677</v>
      </c>
      <c r="H55" s="3" t="s">
        <v>60</v>
      </c>
      <c r="I55" s="3"/>
      <c r="J55" s="6">
        <v>9.1522771229682783E-3</v>
      </c>
      <c r="K55">
        <v>62</v>
      </c>
      <c r="M55">
        <v>3</v>
      </c>
      <c r="N55" s="5">
        <v>0.82549802718452514</v>
      </c>
      <c r="O55" s="3" t="s">
        <v>60</v>
      </c>
      <c r="P55" s="3"/>
      <c r="Q55" s="6">
        <v>1.1756975739345235E-2</v>
      </c>
      <c r="R55">
        <v>64</v>
      </c>
      <c r="T55">
        <v>3</v>
      </c>
      <c r="U55" s="5">
        <v>0.90160037590705921</v>
      </c>
      <c r="V55" s="3" t="s">
        <v>60</v>
      </c>
      <c r="W55" s="3"/>
      <c r="X55" s="6">
        <v>7.1569155426229455E-3</v>
      </c>
      <c r="Y55">
        <v>60</v>
      </c>
      <c r="AA55">
        <v>3</v>
      </c>
      <c r="AB55" s="5">
        <v>0.82199815785477326</v>
      </c>
      <c r="AC55" s="3" t="s">
        <v>60</v>
      </c>
    </row>
    <row r="56" spans="1:29" x14ac:dyDescent="0.25">
      <c r="A56" t="s">
        <v>62</v>
      </c>
      <c r="C56" s="6"/>
      <c r="G56" s="5"/>
      <c r="H56" s="3"/>
      <c r="I56" s="3"/>
      <c r="J56" s="6"/>
      <c r="N56" s="5"/>
      <c r="O56" s="3"/>
      <c r="P56" s="3"/>
      <c r="Q56" s="6">
        <v>8.2390174645445655E-3</v>
      </c>
      <c r="R56">
        <v>44</v>
      </c>
      <c r="T56">
        <v>2</v>
      </c>
      <c r="U56" s="5">
        <v>0.98915094607500831</v>
      </c>
      <c r="V56" s="3" t="s">
        <v>60</v>
      </c>
      <c r="W56" s="3"/>
      <c r="X56" s="6">
        <v>6.8557123251277987E-3</v>
      </c>
      <c r="Y56">
        <v>61</v>
      </c>
      <c r="AA56">
        <v>3</v>
      </c>
      <c r="AB56" s="5">
        <v>0.93645424834942614</v>
      </c>
      <c r="AC56" s="3" t="s">
        <v>60</v>
      </c>
    </row>
    <row r="57" spans="1:29" x14ac:dyDescent="0.25">
      <c r="G57" s="5"/>
    </row>
    <row r="58" spans="1:29" x14ac:dyDescent="0.25">
      <c r="G58" s="5"/>
    </row>
    <row r="59" spans="1:29" x14ac:dyDescent="0.25">
      <c r="G59" s="5"/>
    </row>
    <row r="60" spans="1:29" x14ac:dyDescent="0.25">
      <c r="G60" s="5"/>
    </row>
    <row r="61" spans="1:29" x14ac:dyDescent="0.25">
      <c r="G61" s="5"/>
    </row>
    <row r="62" spans="1:29" x14ac:dyDescent="0.25">
      <c r="G62" s="5"/>
    </row>
    <row r="63" spans="1:29" x14ac:dyDescent="0.25">
      <c r="G63" s="5"/>
    </row>
    <row r="64" spans="1:29" x14ac:dyDescent="0.25">
      <c r="G64" s="5"/>
    </row>
    <row r="65" spans="7:7" x14ac:dyDescent="0.25">
      <c r="G65" s="5"/>
    </row>
    <row r="66" spans="7:7" x14ac:dyDescent="0.25">
      <c r="G66" s="5"/>
    </row>
    <row r="67" spans="7:7" x14ac:dyDescent="0.25">
      <c r="G67" s="5"/>
    </row>
    <row r="68" spans="7:7" x14ac:dyDescent="0.25">
      <c r="G68" s="5"/>
    </row>
  </sheetData>
  <sortState ref="A3:AC55">
    <sortCondition ref="AB3:AB55"/>
  </sortState>
  <conditionalFormatting sqref="P4:P56 H4:I56">
    <cfRule type="cellIs" dxfId="4" priority="7" stopIfTrue="1" operator="equal">
      <formula>"X"</formula>
    </cfRule>
  </conditionalFormatting>
  <conditionalFormatting sqref="W4:W56">
    <cfRule type="cellIs" dxfId="3" priority="5" stopIfTrue="1" operator="equal">
      <formula>"X"</formula>
    </cfRule>
  </conditionalFormatting>
  <conditionalFormatting sqref="O4:O56">
    <cfRule type="cellIs" dxfId="2" priority="3" stopIfTrue="1" operator="equal">
      <formula>"X"</formula>
    </cfRule>
  </conditionalFormatting>
  <conditionalFormatting sqref="V4:V56">
    <cfRule type="cellIs" dxfId="1" priority="2" stopIfTrue="1" operator="equal">
      <formula>"X"</formula>
    </cfRule>
  </conditionalFormatting>
  <conditionalFormatting sqref="AC4:AC56">
    <cfRule type="cellIs" dxfId="0" priority="1" stopIfTrue="1" operator="equal">
      <formula>"X"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Old Mutual Asset Managers (UK)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Castagna Matteo</dc:creator>
  <cp:lastModifiedBy>Castagna Matteo</cp:lastModifiedBy>
  <dcterms:created xsi:type="dcterms:W3CDTF">2014-07-04T13:50:59Z</dcterms:created>
  <dcterms:modified xsi:type="dcterms:W3CDTF">2014-07-07T09:51:16Z</dcterms:modified>
</cp:coreProperties>
</file>