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castino/repos/adhoc-analysis/braze_data_consumption/"/>
    </mc:Choice>
  </mc:AlternateContent>
  <xr:revisionPtr revIDLastSave="0" documentId="13_ncr:1_{DE2F3E2E-B663-044C-A40F-C8C1B1BB7E8A}" xr6:coauthVersionLast="47" xr6:coauthVersionMax="47" xr10:uidLastSave="{00000000-0000-0000-0000-000000000000}"/>
  <bookViews>
    <workbookView xWindow="-51200" yWindow="500" windowWidth="51200" windowHeight="28300" xr2:uid="{2F781271-662A-014D-8820-893F44B104E7}"/>
  </bookViews>
  <sheets>
    <sheet name="historical" sheetId="1" r:id="rId1"/>
    <sheet name="proj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K17" i="2"/>
  <c r="I17" i="2"/>
  <c r="J16" i="2"/>
  <c r="K16" i="2"/>
  <c r="I16" i="2"/>
  <c r="K15" i="2"/>
  <c r="J15" i="2"/>
  <c r="I15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F3" i="2"/>
  <c r="E3" i="2"/>
  <c r="D3" i="2"/>
  <c r="I8" i="2"/>
  <c r="I9" i="2"/>
  <c r="I7" i="2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<sst xmlns="http://schemas.openxmlformats.org/spreadsheetml/2006/main" count="72" uniqueCount="13">
  <si>
    <t>month</t>
  </si>
  <si>
    <t>projected_base</t>
  </si>
  <si>
    <t>consumption_per_mau</t>
  </si>
  <si>
    <t>data_consumption_actual</t>
  </si>
  <si>
    <t>Data Consumption</t>
  </si>
  <si>
    <t>Average</t>
  </si>
  <si>
    <t>Lowest</t>
  </si>
  <si>
    <t>Most</t>
  </si>
  <si>
    <t>MAU Estimate</t>
  </si>
  <si>
    <t>Month</t>
  </si>
  <si>
    <t>Estimate Type</t>
  </si>
  <si>
    <t>MAUs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</si>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</sst>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Var(--jp-code-font-family)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2" borderId="1" applyNumberFormat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4" fillId="0" borderId="0" xfId="0" applyNumberFormat="1" applyFont="1"/>
    <xf numFmtId="14" fontId="5" fillId="0" borderId="0" xfId="0" applyNumberFormat="1" applyFont="1"/>
    <xf numFmtId="43" fontId="0" fillId="0" borderId="0" xfId="1" applyFont="1"/>
    <xf numFmtId="14" fontId="2" fillId="0" borderId="0" xfId="0" applyNumberFormat="1" applyFont="1"/>
    <xf numFmtId="3" fontId="2" fillId="0" borderId="0" xfId="0" applyNumberFormat="1" applyFont="1"/>
    <xf numFmtId="43" fontId="0" fillId="0" borderId="0" xfId="0" applyNumberFormat="1"/>
    <xf numFmtId="0" fontId="7" fillId="0" borderId="0" xfId="0" applyFont="1"/>
    <xf numFmtId="43" fontId="7" fillId="0" borderId="0" xfId="1" applyFont="1"/>
    <xf numFmtId="14" fontId="4" fillId="0" borderId="0" xfId="0" applyNumberFormat="1" applyFont="1"/>
    <xf numFmtId="3" fontId="8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/>
    <xf numFmtId="43" fontId="0" fillId="0" borderId="2" xfId="0" applyNumberFormat="1" applyBorder="1"/>
    <xf numFmtId="167" fontId="0" fillId="0" borderId="0" xfId="1" applyNumberFormat="1" applyFont="1"/>
    <xf numFmtId="0" fontId="6" fillId="2" borderId="1" xfId="2" applyAlignment="1">
      <alignment horizontal="center"/>
    </xf>
  </cellXfs>
  <cellStyles count="3">
    <cellStyle name="Check Cell" xfId="2" builtinId="2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Projected</a:t>
            </a:r>
            <a:r>
              <a:rPr lang="en-GB" baseline="0"/>
              <a:t> Data Consumption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projection!$H$15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projection!$I$14:$K$14</c:f>
              <c:strCache>
                <c:ptCount val="3"/>
                <c:pt idx="0">
                  <c:v>Lowest</c:v>
                </c:pt>
                <c:pt idx="1">
                  <c:v>Average</c:v>
                </c:pt>
                <c:pt idx="2">
                  <c:v>Most</c:v>
                </c:pt>
              </c:strCache>
            </c:strRef>
          </c:cat>
          <c:val>
            <c:numRef>
              <c:f>projection!$I$15:$K$15</c:f>
              <c:numCache>
                <c:formatCode>_(* #,##0_);_(* \(#,##0\);_(* "-"??_);_(@_)</c:formatCode>
                <c:ptCount val="3"/>
                <c:pt idx="0">
                  <c:v>212490099510.31302</c:v>
                </c:pt>
                <c:pt idx="1">
                  <c:v>274662856266.47107</c:v>
                </c:pt>
                <c:pt idx="2">
                  <c:v>336835611379.23071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7-3645-97FE-87A9B6042668}"/>
            </c:ext>
          </c:extLst>
        </c:ser>
        <c:ser>
          <c:idx val="1"/>
          <c:order val="1"/>
          <c:tx>
            <c:strRef>
              <c:f>projection!$H$16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projection!$I$14:$K$14</c:f>
              <c:strCache>
                <c:ptCount val="3"/>
                <c:pt idx="0">
                  <c:v>Lowest</c:v>
                </c:pt>
                <c:pt idx="1">
                  <c:v>Average</c:v>
                </c:pt>
                <c:pt idx="2">
                  <c:v>Most</c:v>
                </c:pt>
              </c:strCache>
            </c:strRef>
          </c:cat>
          <c:val>
            <c:numRef>
              <c:f>projection!$I$16:$K$16</c:f>
              <c:numCache>
                <c:formatCode>_(* #,##0_);_(* \(#,##0\);_(* "-"??_);_(@_)</c:formatCode>
                <c:ptCount val="3"/>
                <c:pt idx="0">
                  <c:v>331145103589.63324</c:v>
                </c:pt>
                <c:pt idx="1">
                  <c:v>428035283527.03687</c:v>
                </c:pt>
                <c:pt idx="2">
                  <c:v>524925460903.3642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7-3645-97FE-87A9B6042668}"/>
            </c:ext>
          </c:extLst>
        </c:ser>
        <c:ser>
          <c:idx val="2"/>
          <c:order val="2"/>
          <c:tx>
            <c:strRef>
              <c:f>projection!$H$17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projection!$I$14:$K$14</c:f>
              <c:strCache>
                <c:ptCount val="3"/>
                <c:pt idx="0">
                  <c:v>Lowest</c:v>
                </c:pt>
                <c:pt idx="1">
                  <c:v>Average</c:v>
                </c:pt>
                <c:pt idx="2">
                  <c:v>Most</c:v>
                </c:pt>
              </c:strCache>
            </c:strRef>
          </c:cat>
          <c:val>
            <c:numRef>
              <c:f>projection!$I$17:$K$17</c:f>
              <c:numCache>
                <c:formatCode>_(* #,##0_);_(* \(#,##0\);_(* "-"??_);_(@_)</c:formatCode>
                <c:ptCount val="3"/>
                <c:pt idx="0">
                  <c:v>487739497344.49048</c:v>
                </c:pt>
                <c:pt idx="1">
                  <c:v>630447836220.75916</c:v>
                </c:pt>
                <c:pt idx="2">
                  <c:v>773156171324.85034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7-3645-97FE-87A9B6042668}"/>
            </c:ext>
          </c:extLst>
        </c:ser>
        <c:ser>
          <c:idx val="3"/>
          <c:order val="3"/>
          <c:tx>
            <c:strRef>
              <c:f>projection!$L$14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projection!$L$15:$L$17</c:f>
              <c:numCache>
                <c:formatCode>_(* #,##0_);_(* \(#,##0\);_(* "-"??_);_(@_)</c:formatCode>
                <c:ptCount val="3"/>
                <c:pt idx="0">
                  <c:v>151700000000</c:v>
                </c:pt>
                <c:pt idx="1">
                  <c:v>151700000000</c:v>
                </c:pt>
                <c:pt idx="2">
                  <c:v>151700000000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E7-3645-97FE-87A9B604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499487"/>
        <c:axId val="2099137007"/>
      </c:barChart>
      <c:catAx>
        <c:axId val="20614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37007"/>
        <c:crosses val="autoZero"/>
        <c:auto val="1"/>
        <c:lblAlgn val="ctr"/>
        <c:lblOffset val="100"/>
        <c:noMultiLvlLbl val="0"/>
      </c:catAx>
      <c:valAx>
        <c:axId val="20991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9487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9.9809889666847163E-3"/>
                <c:y val="0.43283707865168547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17</xdr:row>
      <xdr:rowOff>186267</xdr:rowOff>
    </xdr:from>
    <xdr:to>
      <xdr:col>12</xdr:col>
      <xdr:colOff>643465</xdr:colOff>
      <xdr:row>40</xdr:row>
      <xdr:rowOff>33867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73AC48-E1A5-7242-90F3-79400933F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C18D-8F4B-4144-B14E-8F6A8B855AF4}">
  <dimension ref="A1:G29"/>
  <sheetViews>
    <sheetView tabSelected="1" workbookViewId="0">
      <selection activeCell="O30" sqref="O30"/>
    </sheetView>
  </sheetViews>
  <sheetFormatPr baseColWidth="10" defaultRowHeight="16"/>
  <cols>
    <col min="2" max="2" width="14" bestFit="1" customWidth="1"/>
    <col min="3" max="3" width="13.83203125" bestFit="1" customWidth="1"/>
    <col min="4" max="4" width="20" bestFit="1" customWidth="1"/>
    <col min="5" max="5" width="22.6640625" bestFit="1" customWidth="1"/>
    <col min="6" max="6" width="20.6640625" bestFit="1" customWidth="1"/>
    <col min="7" max="7" width="14" style="6" bestFit="1" customWidth="1"/>
    <col min="8" max="8" width="13.6640625" bestFit="1" customWidth="1"/>
  </cols>
  <sheetData>
    <row r="1" spans="1:7">
      <c r="A1" s="1" t="s">
        <v>0</v>
      </c>
      <c r="B1" s="2" t="s">
        <v>1</v>
      </c>
      <c r="C1" s="10" t="s">
        <v>3</v>
      </c>
      <c r="D1" s="2" t="s">
        <v>2</v>
      </c>
      <c r="E1" s="11"/>
      <c r="F1" s="2"/>
      <c r="G1" s="2"/>
    </row>
    <row r="2" spans="1:7">
      <c r="A2" s="7">
        <v>44197</v>
      </c>
      <c r="B2" s="6">
        <v>43345100</v>
      </c>
      <c r="C2" s="4">
        <v>14864127882</v>
      </c>
      <c r="D2" s="9">
        <f>C2/B2</f>
        <v>342.92521835224744</v>
      </c>
      <c r="E2" s="6"/>
      <c r="G2"/>
    </row>
    <row r="3" spans="1:7">
      <c r="A3" s="7">
        <v>44228</v>
      </c>
      <c r="B3" s="6">
        <v>48372820</v>
      </c>
      <c r="C3" s="4">
        <v>15470144788</v>
      </c>
      <c r="D3" s="9">
        <f t="shared" ref="D3:D9" si="0">C3/B3</f>
        <v>319.81068682785087</v>
      </c>
      <c r="E3" s="6"/>
      <c r="G3"/>
    </row>
    <row r="4" spans="1:7">
      <c r="A4" s="7">
        <v>44256</v>
      </c>
      <c r="B4" s="6">
        <v>53746900</v>
      </c>
      <c r="C4" s="4">
        <v>12876009580</v>
      </c>
      <c r="D4" s="9">
        <f t="shared" si="0"/>
        <v>239.56748351997976</v>
      </c>
      <c r="E4" s="6"/>
      <c r="G4"/>
    </row>
    <row r="5" spans="1:7">
      <c r="A5" s="7">
        <v>44287</v>
      </c>
      <c r="B5" s="6">
        <v>56203230</v>
      </c>
      <c r="C5" s="4">
        <v>11322985926</v>
      </c>
      <c r="D5" s="9">
        <f t="shared" si="0"/>
        <v>201.46503903779197</v>
      </c>
      <c r="E5" s="6"/>
      <c r="G5"/>
    </row>
    <row r="6" spans="1:7">
      <c r="A6" s="7">
        <v>44317</v>
      </c>
      <c r="B6" s="6">
        <v>59128300</v>
      </c>
      <c r="C6" s="4">
        <v>14591532497</v>
      </c>
      <c r="D6" s="9">
        <f t="shared" si="0"/>
        <v>246.77747368011595</v>
      </c>
      <c r="E6" s="6"/>
      <c r="G6"/>
    </row>
    <row r="7" spans="1:7">
      <c r="A7" s="7">
        <v>44348</v>
      </c>
      <c r="B7" s="6">
        <v>59520140</v>
      </c>
      <c r="C7" s="4">
        <v>12233259057</v>
      </c>
      <c r="D7" s="9">
        <f t="shared" si="0"/>
        <v>205.53142275875024</v>
      </c>
      <c r="E7" s="6"/>
      <c r="G7"/>
    </row>
    <row r="8" spans="1:7">
      <c r="A8" s="7">
        <v>44378</v>
      </c>
      <c r="B8" s="6">
        <v>56263940</v>
      </c>
      <c r="C8" s="4">
        <v>8405824892</v>
      </c>
      <c r="D8" s="9">
        <f t="shared" si="0"/>
        <v>149.39986236299839</v>
      </c>
      <c r="E8" s="6"/>
      <c r="G8"/>
    </row>
    <row r="9" spans="1:7">
      <c r="A9" s="7">
        <v>44409</v>
      </c>
      <c r="B9" s="6">
        <v>56288310</v>
      </c>
      <c r="C9" s="4">
        <v>8844231629</v>
      </c>
      <c r="D9" s="9">
        <f t="shared" si="0"/>
        <v>157.12377275139366</v>
      </c>
      <c r="E9" s="6"/>
      <c r="G9"/>
    </row>
    <row r="10" spans="1:7">
      <c r="A10" s="7"/>
      <c r="B10" s="8"/>
      <c r="C10" s="8"/>
      <c r="D10" s="3"/>
    </row>
    <row r="11" spans="1:7">
      <c r="A11" s="7"/>
      <c r="B11" s="8"/>
      <c r="C11" s="8"/>
      <c r="D11" s="3"/>
    </row>
    <row r="12" spans="1:7">
      <c r="A12" s="7"/>
      <c r="B12" s="8"/>
      <c r="C12" s="8"/>
      <c r="D12" s="3"/>
    </row>
    <row r="13" spans="1:7">
      <c r="A13" s="7"/>
      <c r="B13" s="8"/>
      <c r="C13" s="8"/>
      <c r="D13" s="3"/>
    </row>
    <row r="14" spans="1:7">
      <c r="A14" s="7"/>
      <c r="B14" s="8"/>
      <c r="C14" s="8"/>
      <c r="D14" s="3"/>
    </row>
    <row r="15" spans="1:7">
      <c r="A15" s="7"/>
      <c r="B15" s="8"/>
      <c r="C15" s="8"/>
      <c r="D15" s="3"/>
    </row>
    <row r="16" spans="1:7">
      <c r="A16" s="7"/>
      <c r="B16" s="8"/>
      <c r="C16" s="8"/>
      <c r="D16" s="3"/>
    </row>
    <row r="17" spans="1:6">
      <c r="A17" s="7"/>
      <c r="B17" s="8"/>
      <c r="C17" s="8"/>
      <c r="D17" s="3"/>
    </row>
    <row r="18" spans="1:6">
      <c r="A18" s="7"/>
      <c r="B18" s="8"/>
      <c r="C18" s="8"/>
      <c r="D18" s="3"/>
    </row>
    <row r="19" spans="1:6">
      <c r="A19" s="7"/>
      <c r="B19" s="8"/>
      <c r="C19" s="8"/>
      <c r="D19" s="3"/>
    </row>
    <row r="20" spans="1:6">
      <c r="A20" s="7"/>
      <c r="B20" s="8"/>
      <c r="C20" s="8"/>
      <c r="D20" s="3"/>
    </row>
    <row r="21" spans="1:6">
      <c r="A21" s="7"/>
      <c r="B21" s="8"/>
      <c r="C21" s="8"/>
      <c r="D21" s="3"/>
    </row>
    <row r="22" spans="1:6">
      <c r="A22" s="7"/>
      <c r="B22" s="8"/>
      <c r="C22" s="8"/>
      <c r="D22" s="3"/>
    </row>
    <row r="23" spans="1:6">
      <c r="A23" s="7"/>
      <c r="B23" s="8"/>
      <c r="C23" s="8"/>
      <c r="D23" s="3"/>
    </row>
    <row r="24" spans="1:6">
      <c r="A24" s="7"/>
      <c r="B24" s="8"/>
      <c r="C24" s="8"/>
      <c r="D24" s="3"/>
    </row>
    <row r="25" spans="1:6">
      <c r="A25" s="7"/>
      <c r="B25" s="8"/>
      <c r="C25" s="8"/>
      <c r="D25" s="3"/>
    </row>
    <row r="26" spans="1:6">
      <c r="F26" s="5"/>
    </row>
    <row r="27" spans="1:6">
      <c r="F27" s="5"/>
    </row>
    <row r="28" spans="1:6">
      <c r="F28" s="5"/>
    </row>
    <row r="29" spans="1:6">
      <c r="F29" s="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3B20-FFC2-464B-B9B7-659AA3DAE6AF}">
  <dimension ref="A1:L50"/>
  <sheetViews>
    <sheetView zoomScale="150" workbookViewId="0">
      <selection activeCell="D2" sqref="D2"/>
    </sheetView>
  </sheetViews>
  <sheetFormatPr baseColWidth="10" defaultRowHeight="16"/>
  <cols>
    <col min="1" max="1" width="11" bestFit="1" customWidth="1"/>
    <col min="2" max="2" width="16.5" bestFit="1" customWidth="1"/>
    <col min="3" max="3" width="11.1640625" bestFit="1" customWidth="1"/>
    <col min="4" max="4" width="17.6640625" bestFit="1" customWidth="1"/>
    <col min="5" max="5" width="21.83203125" bestFit="1" customWidth="1"/>
    <col min="6" max="6" width="22" bestFit="1" customWidth="1"/>
    <col min="7" max="7" width="18.6640625" bestFit="1" customWidth="1"/>
    <col min="8" max="8" width="18.5" bestFit="1" customWidth="1"/>
    <col min="9" max="9" width="22" bestFit="1" customWidth="1"/>
    <col min="10" max="10" width="18.6640625" bestFit="1" customWidth="1"/>
    <col min="11" max="11" width="18.5" bestFit="1" customWidth="1"/>
    <col min="12" max="12" width="22" bestFit="1" customWidth="1"/>
  </cols>
  <sheetData>
    <row r="1" spans="1:12" ht="18" thickTop="1" thickBot="1">
      <c r="D1" s="20" t="s">
        <v>8</v>
      </c>
      <c r="E1" s="20"/>
      <c r="F1" s="20"/>
    </row>
    <row r="2" spans="1:12" ht="17" thickTop="1">
      <c r="A2" s="14" t="s">
        <v>9</v>
      </c>
      <c r="B2" t="s">
        <v>10</v>
      </c>
      <c r="C2" t="s">
        <v>11</v>
      </c>
      <c r="D2" t="s">
        <v>6</v>
      </c>
      <c r="E2" t="s">
        <v>5</v>
      </c>
      <c r="F2" t="s">
        <v>7</v>
      </c>
    </row>
    <row r="3" spans="1:12">
      <c r="A3" s="12">
        <v>44440</v>
      </c>
      <c r="B3" t="s">
        <v>6</v>
      </c>
      <c r="C3" s="4">
        <v>67024293</v>
      </c>
      <c r="D3" s="19">
        <f>$C3*VLOOKUP(D$2,$H$7:$I$9,2,FALSE)</f>
        <v>10013420149.177277</v>
      </c>
      <c r="E3" s="19">
        <f>$C3*VLOOKUP(E$2,$H$7:$I$9,2,FALSE)</f>
        <v>15604939054.701208</v>
      </c>
      <c r="F3" s="19">
        <f>$C3*VLOOKUP(F$2,$H$7:$I$9,2,FALSE)</f>
        <v>22984320311.930008</v>
      </c>
    </row>
    <row r="4" spans="1:12">
      <c r="A4" s="12">
        <v>44470</v>
      </c>
      <c r="B4" t="s">
        <v>6</v>
      </c>
      <c r="C4" s="4">
        <v>69964462</v>
      </c>
      <c r="D4" s="19">
        <f t="shared" ref="D4:F50" si="0">$C4*VLOOKUP(D$2,$H$7:$I$9,2,FALSE)</f>
        <v>10452680993.101231</v>
      </c>
      <c r="E4" s="19">
        <f t="shared" si="0"/>
        <v>16289484254.685963</v>
      </c>
      <c r="F4" s="19">
        <f t="shared" si="0"/>
        <v>23992578408.24752</v>
      </c>
    </row>
    <row r="5" spans="1:12">
      <c r="A5" s="12">
        <v>44501</v>
      </c>
      <c r="B5" t="s">
        <v>6</v>
      </c>
      <c r="C5" s="4">
        <v>75076632</v>
      </c>
      <c r="D5" s="19">
        <f t="shared" si="0"/>
        <v>11216438487.47748</v>
      </c>
      <c r="E5" s="19">
        <f t="shared" si="0"/>
        <v>17479725847.943378</v>
      </c>
      <c r="F5" s="19">
        <f t="shared" si="0"/>
        <v>25745670421.751328</v>
      </c>
    </row>
    <row r="6" spans="1:12">
      <c r="A6" s="12">
        <v>44531</v>
      </c>
      <c r="B6" t="s">
        <v>6</v>
      </c>
      <c r="C6" s="4">
        <v>70788204</v>
      </c>
      <c r="D6" s="19">
        <f t="shared" si="0"/>
        <v>10575747934.523851</v>
      </c>
      <c r="E6" s="19">
        <f t="shared" si="0"/>
        <v>16481272084.612013</v>
      </c>
      <c r="F6" s="19">
        <f t="shared" si="0"/>
        <v>24275060313.463436</v>
      </c>
      <c r="H6" s="16" t="s">
        <v>4</v>
      </c>
      <c r="I6" s="16"/>
    </row>
    <row r="7" spans="1:12">
      <c r="A7" s="12">
        <v>44562</v>
      </c>
      <c r="B7" t="s">
        <v>6</v>
      </c>
      <c r="C7" s="4">
        <v>73008203</v>
      </c>
      <c r="D7" s="19">
        <f t="shared" si="0"/>
        <v>10907415479.569847</v>
      </c>
      <c r="E7" s="19">
        <f t="shared" si="0"/>
        <v>16998143617.990181</v>
      </c>
      <c r="F7" s="19">
        <f t="shared" si="0"/>
        <v>25036353955.280209</v>
      </c>
      <c r="H7" s="17" t="s">
        <v>6</v>
      </c>
      <c r="I7" s="18">
        <f>MIN(historical!D:D)</f>
        <v>149.39986236299839</v>
      </c>
    </row>
    <row r="8" spans="1:12">
      <c r="A8" s="12">
        <v>44593</v>
      </c>
      <c r="B8" t="s">
        <v>6</v>
      </c>
      <c r="C8" s="4">
        <v>81554985</v>
      </c>
      <c r="D8" s="19">
        <f t="shared" si="0"/>
        <v>12184303534.016397</v>
      </c>
      <c r="E8" s="19">
        <f t="shared" si="0"/>
        <v>18988049161.9967</v>
      </c>
      <c r="F8" s="19">
        <f t="shared" si="0"/>
        <v>27967261038.839264</v>
      </c>
      <c r="H8" s="17" t="s">
        <v>5</v>
      </c>
      <c r="I8" s="18">
        <f>AVERAGE(historical!D:D)</f>
        <v>232.82511991139106</v>
      </c>
    </row>
    <row r="9" spans="1:12">
      <c r="A9" s="12">
        <v>44621</v>
      </c>
      <c r="B9" t="s">
        <v>6</v>
      </c>
      <c r="C9" s="4">
        <v>87498756</v>
      </c>
      <c r="D9" s="19">
        <f t="shared" si="0"/>
        <v>13072302103.33358</v>
      </c>
      <c r="E9" s="19">
        <f t="shared" si="0"/>
        <v>20371908357.797546</v>
      </c>
      <c r="F9" s="19">
        <f t="shared" si="0"/>
        <v>30005530006.850021</v>
      </c>
      <c r="H9" s="17" t="s">
        <v>7</v>
      </c>
      <c r="I9" s="18">
        <f>MAX(historical!D:D)</f>
        <v>342.92521835224744</v>
      </c>
    </row>
    <row r="10" spans="1:12">
      <c r="A10" s="12">
        <v>44652</v>
      </c>
      <c r="B10" t="s">
        <v>6</v>
      </c>
      <c r="C10" s="4">
        <v>89621427</v>
      </c>
      <c r="D10" s="19">
        <f t="shared" si="0"/>
        <v>13389428858.575508</v>
      </c>
      <c r="E10" s="19">
        <f t="shared" si="0"/>
        <v>20866119487.90498</v>
      </c>
      <c r="F10" s="19">
        <f t="shared" si="0"/>
        <v>30733447423.015003</v>
      </c>
    </row>
    <row r="11" spans="1:12">
      <c r="A11" s="12">
        <v>44682</v>
      </c>
      <c r="B11" t="s">
        <v>6</v>
      </c>
      <c r="C11" s="4">
        <v>95119809</v>
      </c>
      <c r="D11" s="19">
        <f t="shared" si="0"/>
        <v>14210886372.594696</v>
      </c>
      <c r="E11" s="19">
        <f t="shared" si="0"/>
        <v>22146280936.373615</v>
      </c>
      <c r="F11" s="19">
        <f t="shared" si="0"/>
        <v>32618981270.94907</v>
      </c>
    </row>
    <row r="12" spans="1:12">
      <c r="A12" s="12">
        <v>44713</v>
      </c>
      <c r="B12" t="s">
        <v>6</v>
      </c>
      <c r="C12" s="4">
        <v>91241654</v>
      </c>
      <c r="D12" s="19">
        <f t="shared" si="0"/>
        <v>13631490549.372322</v>
      </c>
      <c r="E12" s="19">
        <f t="shared" si="0"/>
        <v>21243349033.463654</v>
      </c>
      <c r="F12" s="19">
        <f t="shared" si="0"/>
        <v>31289064120.77021</v>
      </c>
    </row>
    <row r="13" spans="1:12">
      <c r="A13" s="12">
        <v>44743</v>
      </c>
      <c r="B13" t="s">
        <v>6</v>
      </c>
      <c r="C13" s="4">
        <v>85837616</v>
      </c>
      <c r="D13" s="19">
        <f t="shared" si="0"/>
        <v>12824128015.967909</v>
      </c>
      <c r="E13" s="19">
        <f t="shared" si="0"/>
        <v>19985153238.107941</v>
      </c>
      <c r="F13" s="19">
        <f t="shared" si="0"/>
        <v>29435883209.636368</v>
      </c>
      <c r="I13" s="15" t="s">
        <v>11</v>
      </c>
      <c r="J13" s="15"/>
      <c r="K13" s="15"/>
    </row>
    <row r="14" spans="1:12">
      <c r="A14" s="12">
        <v>44774</v>
      </c>
      <c r="B14" t="s">
        <v>6</v>
      </c>
      <c r="C14" s="4">
        <v>94934360</v>
      </c>
      <c r="D14" s="19">
        <f t="shared" si="0"/>
        <v>14183180317.519341</v>
      </c>
      <c r="E14" s="19">
        <f t="shared" si="0"/>
        <v>22103103750.711166</v>
      </c>
      <c r="F14" s="19">
        <f t="shared" si="0"/>
        <v>32555386132.130867</v>
      </c>
      <c r="H14" t="s">
        <v>4</v>
      </c>
      <c r="I14" t="s">
        <v>6</v>
      </c>
      <c r="J14" t="s">
        <v>5</v>
      </c>
      <c r="K14" t="s">
        <v>7</v>
      </c>
      <c r="L14" t="s">
        <v>12</v>
      </c>
    </row>
    <row r="15" spans="1:12">
      <c r="A15" s="12">
        <v>44805</v>
      </c>
      <c r="B15" t="s">
        <v>6</v>
      </c>
      <c r="C15" s="4">
        <v>104900936</v>
      </c>
      <c r="D15" s="19">
        <f t="shared" si="0"/>
        <v>15672185400.149702</v>
      </c>
      <c r="E15" s="19">
        <f t="shared" si="0"/>
        <v>24423573003.017159</v>
      </c>
      <c r="F15" s="19">
        <f t="shared" si="0"/>
        <v>35973176383.155136</v>
      </c>
      <c r="H15" t="s">
        <v>6</v>
      </c>
      <c r="I15" s="19">
        <f>SUMIF($B:$B,I$14,$D:$D)</f>
        <v>212490099510.31302</v>
      </c>
      <c r="J15" s="19">
        <f>SUMIF($B:$B,J$14,$D:$D)</f>
        <v>274662856266.47107</v>
      </c>
      <c r="K15" s="19">
        <f>SUMIF($B:$B,K$14,$D:$D)</f>
        <v>336835611379.23071</v>
      </c>
      <c r="L15" s="19">
        <v>151700000000</v>
      </c>
    </row>
    <row r="16" spans="1:12">
      <c r="A16" s="12">
        <v>44835</v>
      </c>
      <c r="B16" t="s">
        <v>6</v>
      </c>
      <c r="C16" s="4">
        <v>109845036</v>
      </c>
      <c r="D16" s="19">
        <f t="shared" si="0"/>
        <v>16410833259.658604</v>
      </c>
      <c r="E16" s="19">
        <f t="shared" si="0"/>
        <v>25574683678.371067</v>
      </c>
      <c r="F16" s="19">
        <f t="shared" si="0"/>
        <v>37668632955.21048</v>
      </c>
      <c r="H16" t="s">
        <v>5</v>
      </c>
      <c r="I16" s="19">
        <f>SUMIF($B:$B,I$14,$E:$E)</f>
        <v>331145103589.63324</v>
      </c>
      <c r="J16" s="19">
        <f t="shared" ref="J16:K17" si="1">SUMIF($B:$B,J$14,$E:$E)</f>
        <v>428035283527.03687</v>
      </c>
      <c r="K16" s="19">
        <f t="shared" si="1"/>
        <v>524925460903.3642</v>
      </c>
      <c r="L16" s="19">
        <v>151700000000</v>
      </c>
    </row>
    <row r="17" spans="1:12">
      <c r="A17" s="12">
        <v>44866</v>
      </c>
      <c r="B17" t="s">
        <v>6</v>
      </c>
      <c r="C17" s="4">
        <v>116794244</v>
      </c>
      <c r="D17" s="19">
        <f t="shared" si="0"/>
        <v>17449043978.39045</v>
      </c>
      <c r="E17" s="19">
        <f t="shared" si="0"/>
        <v>27192633864.260265</v>
      </c>
      <c r="F17" s="19">
        <f t="shared" si="0"/>
        <v>40051691625.985664</v>
      </c>
      <c r="H17" t="s">
        <v>7</v>
      </c>
      <c r="I17" s="19">
        <f>SUMIF($B:$B,I$14,$F:$F)</f>
        <v>487739497344.49048</v>
      </c>
      <c r="J17" s="19">
        <f t="shared" ref="J17:K17" si="2">SUMIF($B:$B,J$14,$F:$F)</f>
        <v>630447836220.75916</v>
      </c>
      <c r="K17" s="19">
        <f t="shared" si="2"/>
        <v>773156171324.85034</v>
      </c>
      <c r="L17" s="19">
        <v>151700000000</v>
      </c>
    </row>
    <row r="18" spans="1:12">
      <c r="A18" s="12">
        <v>44896</v>
      </c>
      <c r="B18" t="s">
        <v>6</v>
      </c>
      <c r="C18" s="4">
        <v>109080516</v>
      </c>
      <c r="D18" s="19">
        <f t="shared" si="0"/>
        <v>16296614076.884844</v>
      </c>
      <c r="E18" s="19">
        <f t="shared" si="0"/>
        <v>25396684217.696411</v>
      </c>
      <c r="F18" s="19">
        <f t="shared" si="0"/>
        <v>37406459767.275818</v>
      </c>
    </row>
    <row r="19" spans="1:12">
      <c r="A19" s="12">
        <v>44440</v>
      </c>
      <c r="B19" t="s">
        <v>5</v>
      </c>
      <c r="C19" s="13">
        <v>68917005</v>
      </c>
      <c r="D19" s="19">
        <f t="shared" si="0"/>
        <v>10296191061.470072</v>
      </c>
      <c r="E19" s="19">
        <f t="shared" si="0"/>
        <v>16045609953.058937</v>
      </c>
      <c r="F19" s="19">
        <f t="shared" si="0"/>
        <v>23633378987.80793</v>
      </c>
    </row>
    <row r="20" spans="1:12">
      <c r="A20" s="12">
        <v>44470</v>
      </c>
      <c r="B20" t="s">
        <v>5</v>
      </c>
      <c r="C20" s="13">
        <v>73737462</v>
      </c>
      <c r="D20" s="19">
        <f t="shared" si="0"/>
        <v>11016366673.796824</v>
      </c>
      <c r="E20" s="19">
        <f t="shared" si="0"/>
        <v>17167933432.111641</v>
      </c>
      <c r="F20" s="19">
        <f t="shared" si="0"/>
        <v>25286435257.090549</v>
      </c>
    </row>
    <row r="21" spans="1:12">
      <c r="A21" s="12">
        <v>44501</v>
      </c>
      <c r="B21" t="s">
        <v>5</v>
      </c>
      <c r="C21" s="13">
        <v>81171939</v>
      </c>
      <c r="D21" s="19">
        <f t="shared" si="0"/>
        <v>12127076514.337702</v>
      </c>
      <c r="E21" s="19">
        <f t="shared" si="0"/>
        <v>18898866431.11512</v>
      </c>
      <c r="F21" s="19">
        <f t="shared" si="0"/>
        <v>27835904905.650311</v>
      </c>
    </row>
    <row r="22" spans="1:12">
      <c r="A22" s="12">
        <v>44531</v>
      </c>
      <c r="B22" t="s">
        <v>5</v>
      </c>
      <c r="C22" s="13">
        <v>78389031</v>
      </c>
      <c r="D22" s="19">
        <f t="shared" si="0"/>
        <v>11711310442.168814</v>
      </c>
      <c r="E22" s="19">
        <f t="shared" si="0"/>
        <v>18250935542.312752</v>
      </c>
      <c r="F22" s="19">
        <f t="shared" si="0"/>
        <v>26881575572.096092</v>
      </c>
    </row>
    <row r="23" spans="1:12">
      <c r="A23" s="12">
        <v>44562</v>
      </c>
      <c r="B23" t="s">
        <v>5</v>
      </c>
      <c r="C23" s="13">
        <v>82989911</v>
      </c>
      <c r="D23" s="19">
        <f t="shared" si="0"/>
        <v>12398681280.917486</v>
      </c>
      <c r="E23" s="19">
        <f t="shared" si="0"/>
        <v>19322135980.01067</v>
      </c>
      <c r="F23" s="19">
        <f t="shared" si="0"/>
        <v>28459333350.70858</v>
      </c>
    </row>
    <row r="24" spans="1:12">
      <c r="A24" s="12">
        <v>44593</v>
      </c>
      <c r="B24" t="s">
        <v>5</v>
      </c>
      <c r="C24" s="13">
        <v>95034657</v>
      </c>
      <c r="D24" s="19">
        <f t="shared" si="0"/>
        <v>14198164675.514761</v>
      </c>
      <c r="E24" s="19">
        <f t="shared" si="0"/>
        <v>22126455411.76292</v>
      </c>
      <c r="F24" s="19">
        <f t="shared" si="0"/>
        <v>32589780502.755939</v>
      </c>
    </row>
    <row r="25" spans="1:12">
      <c r="A25" s="12">
        <v>44621</v>
      </c>
      <c r="B25" t="s">
        <v>5</v>
      </c>
      <c r="C25" s="13">
        <v>104991153</v>
      </c>
      <c r="D25" s="19">
        <f t="shared" si="0"/>
        <v>15685663807.532505</v>
      </c>
      <c r="E25" s="19">
        <f t="shared" si="0"/>
        <v>24444577786.860207</v>
      </c>
      <c r="F25" s="19">
        <f t="shared" si="0"/>
        <v>36004114067.579216</v>
      </c>
    </row>
    <row r="26" spans="1:12">
      <c r="A26" s="12">
        <v>44652</v>
      </c>
      <c r="B26" t="s">
        <v>5</v>
      </c>
      <c r="C26" s="13">
        <v>110760931</v>
      </c>
      <c r="D26" s="19">
        <f t="shared" si="0"/>
        <v>16547667846.597561</v>
      </c>
      <c r="E26" s="19">
        <f t="shared" si="0"/>
        <v>25787927041.572311</v>
      </c>
      <c r="F26" s="19">
        <f t="shared" si="0"/>
        <v>37982716448.073212</v>
      </c>
    </row>
    <row r="27" spans="1:12">
      <c r="A27" s="12">
        <v>44682</v>
      </c>
      <c r="B27" t="s">
        <v>5</v>
      </c>
      <c r="C27" s="13">
        <v>120926727</v>
      </c>
      <c r="D27" s="19">
        <f t="shared" si="0"/>
        <v>18066436369.80788</v>
      </c>
      <c r="E27" s="19">
        <f t="shared" si="0"/>
        <v>28154779714.267052</v>
      </c>
      <c r="F27" s="19">
        <f t="shared" si="0"/>
        <v>41468824261.097618</v>
      </c>
    </row>
    <row r="28" spans="1:12">
      <c r="A28" s="12">
        <v>44713</v>
      </c>
      <c r="B28" t="s">
        <v>5</v>
      </c>
      <c r="C28" s="13">
        <v>119280836</v>
      </c>
      <c r="D28" s="19">
        <f t="shared" si="0"/>
        <v>17820540480.943382</v>
      </c>
      <c r="E28" s="19">
        <f t="shared" si="0"/>
        <v>27771574944.830971</v>
      </c>
      <c r="F28" s="19">
        <f t="shared" si="0"/>
        <v>40904406730.53862</v>
      </c>
    </row>
    <row r="29" spans="1:12">
      <c r="A29" s="12">
        <v>44743</v>
      </c>
      <c r="B29" t="s">
        <v>5</v>
      </c>
      <c r="C29" s="13">
        <v>115354777</v>
      </c>
      <c r="D29" s="19">
        <f t="shared" si="0"/>
        <v>17233987806.714371</v>
      </c>
      <c r="E29" s="19">
        <f t="shared" si="0"/>
        <v>26857489787.376774</v>
      </c>
      <c r="F29" s="19">
        <f t="shared" si="0"/>
        <v>39558062090.699814</v>
      </c>
    </row>
    <row r="30" spans="1:12">
      <c r="A30" s="12">
        <v>44774</v>
      </c>
      <c r="B30" t="s">
        <v>5</v>
      </c>
      <c r="C30" s="13">
        <v>131692511</v>
      </c>
      <c r="D30" s="19">
        <f t="shared" si="0"/>
        <v>19674843017.637653</v>
      </c>
      <c r="E30" s="19">
        <f t="shared" si="0"/>
        <v>30661324665.007187</v>
      </c>
      <c r="F30" s="19">
        <f t="shared" si="0"/>
        <v>45160683090.030746</v>
      </c>
    </row>
    <row r="31" spans="1:12">
      <c r="A31" s="12">
        <v>44805</v>
      </c>
      <c r="B31" t="s">
        <v>5</v>
      </c>
      <c r="C31" s="13">
        <v>150101481</v>
      </c>
      <c r="D31" s="19">
        <f t="shared" si="0"/>
        <v>22425140601.882217</v>
      </c>
      <c r="E31" s="19">
        <f t="shared" si="0"/>
        <v>34947395312.702385</v>
      </c>
      <c r="F31" s="19">
        <f t="shared" si="0"/>
        <v>51473583146.920723</v>
      </c>
    </row>
    <row r="32" spans="1:12">
      <c r="A32" s="12">
        <v>44835</v>
      </c>
      <c r="B32" t="s">
        <v>5</v>
      </c>
      <c r="C32" s="13">
        <v>161655793</v>
      </c>
      <c r="D32" s="19">
        <f t="shared" si="0"/>
        <v>24151353224.381359</v>
      </c>
      <c r="E32" s="19">
        <f t="shared" si="0"/>
        <v>37637529389.596008</v>
      </c>
      <c r="F32" s="19">
        <f t="shared" si="0"/>
        <v>55435848112.43071</v>
      </c>
    </row>
    <row r="33" spans="1:6">
      <c r="A33" s="12">
        <v>44866</v>
      </c>
      <c r="B33" t="s">
        <v>5</v>
      </c>
      <c r="C33" s="13">
        <v>176006306</v>
      </c>
      <c r="D33" s="19">
        <f t="shared" si="0"/>
        <v>26295317891.419777</v>
      </c>
      <c r="E33" s="19">
        <f t="shared" si="0"/>
        <v>40978689299.610985</v>
      </c>
      <c r="F33" s="19">
        <f t="shared" si="0"/>
        <v>60357000916.422478</v>
      </c>
    </row>
    <row r="34" spans="1:6">
      <c r="A34" s="12">
        <v>44896</v>
      </c>
      <c r="B34" t="s">
        <v>5</v>
      </c>
      <c r="C34" s="13">
        <v>167430640</v>
      </c>
      <c r="D34" s="19">
        <f t="shared" si="0"/>
        <v>25014114571.348732</v>
      </c>
      <c r="E34" s="19">
        <f t="shared" si="0"/>
        <v>38982058834.84095</v>
      </c>
      <c r="F34" s="19">
        <f t="shared" si="0"/>
        <v>57416188780.856537</v>
      </c>
    </row>
    <row r="35" spans="1:6">
      <c r="A35" s="12">
        <v>44440</v>
      </c>
      <c r="B35" t="s">
        <v>7</v>
      </c>
      <c r="C35" s="4">
        <v>70809716</v>
      </c>
      <c r="D35" s="19">
        <f t="shared" si="0"/>
        <v>10578961824.363005</v>
      </c>
      <c r="E35" s="19">
        <f t="shared" si="0"/>
        <v>16486280618.591545</v>
      </c>
      <c r="F35" s="19">
        <f t="shared" si="0"/>
        <v>24282437320.760628</v>
      </c>
    </row>
    <row r="36" spans="1:6">
      <c r="A36" s="12">
        <v>44470</v>
      </c>
      <c r="B36" t="s">
        <v>7</v>
      </c>
      <c r="C36" s="4">
        <v>77510461</v>
      </c>
      <c r="D36" s="19">
        <f t="shared" si="0"/>
        <v>11580052205.092554</v>
      </c>
      <c r="E36" s="19">
        <f t="shared" si="0"/>
        <v>18046382376.7122</v>
      </c>
      <c r="F36" s="19">
        <f t="shared" si="0"/>
        <v>26580291763.008358</v>
      </c>
    </row>
    <row r="37" spans="1:6">
      <c r="A37" s="12">
        <v>44501</v>
      </c>
      <c r="B37" t="s">
        <v>7</v>
      </c>
      <c r="C37" s="4">
        <v>87267246</v>
      </c>
      <c r="D37" s="19">
        <f t="shared" si="0"/>
        <v>13037714541.197922</v>
      </c>
      <c r="E37" s="19">
        <f t="shared" si="0"/>
        <v>20318007014.286861</v>
      </c>
      <c r="F37" s="19">
        <f t="shared" si="0"/>
        <v>29926139389.549294</v>
      </c>
    </row>
    <row r="38" spans="1:6">
      <c r="A38" s="12">
        <v>44531</v>
      </c>
      <c r="B38" t="s">
        <v>7</v>
      </c>
      <c r="C38" s="4">
        <v>85989857</v>
      </c>
      <c r="D38" s="19">
        <f t="shared" si="0"/>
        <v>12846872800.413914</v>
      </c>
      <c r="E38" s="19">
        <f t="shared" si="0"/>
        <v>20020598767.18837</v>
      </c>
      <c r="F38" s="19">
        <f t="shared" si="0"/>
        <v>29488090487.803532</v>
      </c>
    </row>
    <row r="39" spans="1:6">
      <c r="A39" s="12">
        <v>44562</v>
      </c>
      <c r="B39" t="s">
        <v>7</v>
      </c>
      <c r="C39" s="4">
        <v>92971618</v>
      </c>
      <c r="D39" s="19">
        <f t="shared" si="0"/>
        <v>13889946932.865263</v>
      </c>
      <c r="E39" s="19">
        <f t="shared" si="0"/>
        <v>21646128109.206043</v>
      </c>
      <c r="F39" s="19">
        <f t="shared" si="0"/>
        <v>31882312403.211739</v>
      </c>
    </row>
    <row r="40" spans="1:6">
      <c r="A40" s="12">
        <v>44593</v>
      </c>
      <c r="B40" t="s">
        <v>7</v>
      </c>
      <c r="C40" s="4">
        <v>108514328</v>
      </c>
      <c r="D40" s="19">
        <f t="shared" si="0"/>
        <v>16212025667.613262</v>
      </c>
      <c r="E40" s="19">
        <f t="shared" si="0"/>
        <v>25264861428.704021</v>
      </c>
      <c r="F40" s="19">
        <f t="shared" si="0"/>
        <v>37212299623.747398</v>
      </c>
    </row>
    <row r="41" spans="1:6">
      <c r="A41" s="12">
        <v>44621</v>
      </c>
      <c r="B41" t="s">
        <v>7</v>
      </c>
      <c r="C41" s="4">
        <v>122483550</v>
      </c>
      <c r="D41" s="19">
        <f t="shared" si="0"/>
        <v>18299025511.73143</v>
      </c>
      <c r="E41" s="19">
        <f t="shared" si="0"/>
        <v>28517247215.922863</v>
      </c>
      <c r="F41" s="19">
        <f t="shared" si="0"/>
        <v>42002698128.308418</v>
      </c>
    </row>
    <row r="42" spans="1:6">
      <c r="A42" s="12">
        <v>44652</v>
      </c>
      <c r="B42" t="s">
        <v>7</v>
      </c>
      <c r="C42" s="4">
        <v>131900434</v>
      </c>
      <c r="D42" s="19">
        <f t="shared" si="0"/>
        <v>19705906685.219753</v>
      </c>
      <c r="E42" s="19">
        <f t="shared" si="0"/>
        <v>30709734362.41452</v>
      </c>
      <c r="F42" s="19">
        <f t="shared" si="0"/>
        <v>45231985130.2062</v>
      </c>
    </row>
    <row r="43" spans="1:6">
      <c r="A43" s="12">
        <v>44682</v>
      </c>
      <c r="B43" t="s">
        <v>7</v>
      </c>
      <c r="C43" s="4">
        <v>146733644</v>
      </c>
      <c r="D43" s="19">
        <f t="shared" si="0"/>
        <v>21921986217.621204</v>
      </c>
      <c r="E43" s="19">
        <f t="shared" si="0"/>
        <v>34163278259.335365</v>
      </c>
      <c r="F43" s="19">
        <f t="shared" si="0"/>
        <v>50318666908.320946</v>
      </c>
    </row>
    <row r="44" spans="1:6">
      <c r="A44" s="12">
        <v>44713</v>
      </c>
      <c r="B44" t="s">
        <v>7</v>
      </c>
      <c r="C44" s="4">
        <v>147320017</v>
      </c>
      <c r="D44" s="19">
        <f t="shared" si="0"/>
        <v>22009590263.114582</v>
      </c>
      <c r="E44" s="19">
        <f t="shared" si="0"/>
        <v>34299800623.373169</v>
      </c>
      <c r="F44" s="19">
        <f t="shared" si="0"/>
        <v>50519748997.381805</v>
      </c>
    </row>
    <row r="45" spans="1:6">
      <c r="A45" s="12">
        <v>44743</v>
      </c>
      <c r="B45" t="s">
        <v>7</v>
      </c>
      <c r="C45" s="4">
        <v>144871937</v>
      </c>
      <c r="D45" s="19">
        <f t="shared" si="0"/>
        <v>21643847448.060974</v>
      </c>
      <c r="E45" s="19">
        <f t="shared" si="0"/>
        <v>33729826103.820492</v>
      </c>
      <c r="F45" s="19">
        <f t="shared" si="0"/>
        <v>49680240628.838036</v>
      </c>
    </row>
    <row r="46" spans="1:6">
      <c r="A46" s="12">
        <v>44774</v>
      </c>
      <c r="B46" t="s">
        <v>7</v>
      </c>
      <c r="C46" s="4">
        <v>168450662</v>
      </c>
      <c r="D46" s="19">
        <f t="shared" si="0"/>
        <v>25166505717.755962</v>
      </c>
      <c r="E46" s="19">
        <f t="shared" si="0"/>
        <v>39219545579.303207</v>
      </c>
      <c r="F46" s="19">
        <f t="shared" si="0"/>
        <v>57765980047.930634</v>
      </c>
    </row>
    <row r="47" spans="1:6">
      <c r="A47" s="12">
        <v>44805</v>
      </c>
      <c r="B47" t="s">
        <v>7</v>
      </c>
      <c r="C47" s="4">
        <v>195302026</v>
      </c>
      <c r="D47" s="19">
        <f t="shared" si="0"/>
        <v>29178095803.614735</v>
      </c>
      <c r="E47" s="19">
        <f t="shared" si="0"/>
        <v>45471217622.387611</v>
      </c>
      <c r="F47" s="19">
        <f t="shared" si="0"/>
        <v>66973989910.68631</v>
      </c>
    </row>
    <row r="48" spans="1:6">
      <c r="A48" s="12">
        <v>44835</v>
      </c>
      <c r="B48" t="s">
        <v>7</v>
      </c>
      <c r="C48" s="4">
        <v>213466549</v>
      </c>
      <c r="D48" s="19">
        <f t="shared" si="0"/>
        <v>31891873039.70425</v>
      </c>
      <c r="E48" s="19">
        <f t="shared" si="0"/>
        <v>49700374867.995834</v>
      </c>
      <c r="F48" s="19">
        <f t="shared" si="0"/>
        <v>73203062926.725723</v>
      </c>
    </row>
    <row r="49" spans="1:6">
      <c r="A49" s="12">
        <v>44866</v>
      </c>
      <c r="B49" t="s">
        <v>7</v>
      </c>
      <c r="C49" s="4">
        <v>235218367</v>
      </c>
      <c r="D49" s="19">
        <f t="shared" si="0"/>
        <v>35141591655.04924</v>
      </c>
      <c r="E49" s="19">
        <f t="shared" si="0"/>
        <v>54764744502.136589</v>
      </c>
      <c r="F49" s="19">
        <f t="shared" si="0"/>
        <v>80662309863.934067</v>
      </c>
    </row>
    <row r="50" spans="1:6">
      <c r="A50" s="12">
        <v>44896</v>
      </c>
      <c r="B50" t="s">
        <v>7</v>
      </c>
      <c r="C50" s="4">
        <v>225780764</v>
      </c>
      <c r="D50" s="19">
        <f t="shared" si="0"/>
        <v>33731615065.812622</v>
      </c>
      <c r="E50" s="19">
        <f t="shared" si="0"/>
        <v>52567433451.985481</v>
      </c>
      <c r="F50" s="19">
        <f t="shared" si="0"/>
        <v>77425917794.437256</v>
      </c>
    </row>
  </sheetData>
  <mergeCells count="3">
    <mergeCell ref="H6:I6"/>
    <mergeCell ref="D1:F1"/>
    <mergeCell ref="I13:K1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</vt:lpstr>
      <vt:lpstr>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Castino</dc:creator>
  <cp:lastModifiedBy>Matthew Castino</cp:lastModifiedBy>
  <dcterms:created xsi:type="dcterms:W3CDTF">2021-08-31T05:59:34Z</dcterms:created>
  <dcterms:modified xsi:type="dcterms:W3CDTF">2021-08-31T11:02:07Z</dcterms:modified>
</cp:coreProperties>
</file>