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jponmattam_hsph_harvard_edu/Documents/LMIC_population and mortality/20250102_revisions_Table 2/01_Table 2 decomp_1950 and 2019 cat/"/>
    </mc:Choice>
  </mc:AlternateContent>
  <xr:revisionPtr revIDLastSave="12" documentId="8_{1EFBE9C6-CB0F-4C55-B0AB-BDBD45C25F07}" xr6:coauthVersionLast="47" xr6:coauthVersionMax="47" xr10:uidLastSave="{696829E6-484B-43AD-84C5-CE48F9C60C60}"/>
  <bookViews>
    <workbookView xWindow="-110" yWindow="-110" windowWidth="19420" windowHeight="10300" activeTab="3" xr2:uid="{5713517A-AA10-481A-8A73-A02235A94911}"/>
  </bookViews>
  <sheets>
    <sheet name="ReadMe" sheetId="6" r:id="rId1"/>
    <sheet name="wgtd_LE0" sheetId="2" r:id="rId2"/>
    <sheet name="OG_LE0_data" sheetId="1" r:id="rId3"/>
    <sheet name="wgtd_LE65" sheetId="7" r:id="rId4"/>
    <sheet name="OG_LE65_data" sheetId="8" r:id="rId5"/>
  </sheets>
  <definedNames>
    <definedName name="_xlnm._FilterDatabase" localSheetId="1" hidden="1">wgtd_LE0!$I$1:$R$232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9" i="7" l="1"/>
  <c r="F50" i="7"/>
  <c r="C53" i="7" s="1"/>
  <c r="C54" i="7" s="1"/>
  <c r="E50" i="7"/>
  <c r="B53" i="7" s="1"/>
  <c r="B54" i="7" s="1"/>
  <c r="F49" i="7"/>
  <c r="F38" i="7" a="1"/>
  <c r="F38" i="7" s="1"/>
  <c r="C41" i="7" s="1" a="1"/>
  <c r="C41" i="7" s="1"/>
  <c r="C42" i="7" s="1"/>
  <c r="E38" i="7" a="1"/>
  <c r="E38" i="7" s="1"/>
  <c r="B41" i="7" s="1" a="1"/>
  <c r="B41" i="7" s="1"/>
  <c r="B42" i="7" s="1"/>
  <c r="F37" i="7" a="1"/>
  <c r="F37" i="7" s="1"/>
  <c r="E37" i="7"/>
  <c r="F27" i="7" a="1"/>
  <c r="F27" i="7" s="1"/>
  <c r="C30" i="7" s="1" a="1"/>
  <c r="C30" i="7" s="1"/>
  <c r="C31" i="7" s="1"/>
  <c r="E27" i="7" a="1"/>
  <c r="E27" i="7" s="1"/>
  <c r="B30" i="7" s="1" a="1"/>
  <c r="B30" i="7" s="1"/>
  <c r="B31" i="7" s="1"/>
  <c r="F26" i="7"/>
  <c r="E26" i="7"/>
  <c r="F16" i="7" a="1"/>
  <c r="F16" i="7" s="1"/>
  <c r="C19" i="7" s="1" a="1"/>
  <c r="C19" i="7" s="1"/>
  <c r="C20" i="7" s="1"/>
  <c r="E16" i="7" a="1"/>
  <c r="E16" i="7" s="1"/>
  <c r="B19" i="7" s="1" a="1"/>
  <c r="B19" i="7" s="1"/>
  <c r="B20" i="7" s="1"/>
  <c r="F15" i="7"/>
  <c r="E15" i="7"/>
  <c r="F5" i="7" a="1"/>
  <c r="F5" i="7" s="1"/>
  <c r="C8" i="7" s="1" a="1"/>
  <c r="C8" i="7" s="1"/>
  <c r="C9" i="7" s="1"/>
  <c r="E5" i="7" a="1"/>
  <c r="E5" i="7" s="1"/>
  <c r="B8" i="7" s="1" a="1"/>
  <c r="B8" i="7" s="1"/>
  <c r="B9" i="7" s="1"/>
  <c r="F4" i="7"/>
  <c r="E4" i="7"/>
  <c r="C53" i="2"/>
  <c r="C54" i="2" s="1"/>
  <c r="B53" i="2"/>
  <c r="B54" i="2" s="1"/>
  <c r="E49" i="2"/>
  <c r="F49" i="2"/>
  <c r="F50" i="2"/>
  <c r="E50" i="2"/>
  <c r="B19" i="2" a="1"/>
  <c r="B19" i="2" s="1"/>
  <c r="C41" i="2" a="1"/>
  <c r="C41" i="2" s="1"/>
  <c r="B41" i="2" a="1"/>
  <c r="B41" i="2" s="1"/>
  <c r="F38" i="2" a="1"/>
  <c r="F38" i="2" s="1"/>
  <c r="F37" i="2" a="1"/>
  <c r="F37" i="2" s="1"/>
  <c r="E38" i="2" a="1"/>
  <c r="E38" i="2" s="1"/>
  <c r="E37" i="2"/>
  <c r="C19" i="2" a="1"/>
  <c r="C19" i="2" s="1"/>
  <c r="B30" i="2" a="1"/>
  <c r="B30" i="2" s="1"/>
  <c r="E27" i="2" a="1"/>
  <c r="E27" i="2" s="1"/>
  <c r="F27" i="2" a="1"/>
  <c r="F27" i="2" s="1"/>
  <c r="C30" i="2" s="1" a="1"/>
  <c r="C30" i="2" s="1"/>
  <c r="F26" i="2"/>
  <c r="E26" i="2"/>
  <c r="E16" i="2" a="1"/>
  <c r="E16" i="2" s="1"/>
  <c r="F16" i="2" a="1"/>
  <c r="F16" i="2" s="1"/>
  <c r="F15" i="2"/>
  <c r="E15" i="2"/>
  <c r="E4" i="2"/>
  <c r="F5" i="2" a="1"/>
  <c r="F5" i="2" s="1"/>
  <c r="C8" i="2" s="1" a="1"/>
  <c r="C8" i="2" s="1"/>
  <c r="E5" i="2" a="1"/>
  <c r="E5" i="2" s="1"/>
  <c r="B8" i="2" s="1" a="1"/>
  <c r="B8" i="2" s="1"/>
  <c r="F4" i="2"/>
  <c r="C42" i="2" l="1"/>
  <c r="B42" i="2"/>
  <c r="C31" i="2"/>
  <c r="B31" i="2"/>
  <c r="C20" i="2"/>
  <c r="B20" i="2"/>
  <c r="C9" i="2"/>
  <c r="B9" i="2"/>
</calcChain>
</file>

<file path=xl/sharedStrings.xml><?xml version="1.0" encoding="utf-8"?>
<sst xmlns="http://schemas.openxmlformats.org/spreadsheetml/2006/main" count="4751" uniqueCount="342">
  <si>
    <t>Sex</t>
  </si>
  <si>
    <t>Region</t>
  </si>
  <si>
    <t>ISO3</t>
  </si>
  <si>
    <t>Age</t>
  </si>
  <si>
    <t>Type</t>
  </si>
  <si>
    <t>group</t>
  </si>
  <si>
    <t>e0_1950</t>
  </si>
  <si>
    <t>e0_2019</t>
  </si>
  <si>
    <t>pop_1950</t>
  </si>
  <si>
    <t>pop_2019</t>
  </si>
  <si>
    <t>Both</t>
  </si>
  <si>
    <t>Burundi</t>
  </si>
  <si>
    <t>BDI</t>
  </si>
  <si>
    <t>Country/Area</t>
  </si>
  <si>
    <t>Lower-income</t>
  </si>
  <si>
    <t>Comoros</t>
  </si>
  <si>
    <t>COM</t>
  </si>
  <si>
    <t>Djibouti</t>
  </si>
  <si>
    <t>DJI</t>
  </si>
  <si>
    <t>Upper-middle income</t>
  </si>
  <si>
    <t>Ethiopia</t>
  </si>
  <si>
    <t>ETH</t>
  </si>
  <si>
    <t>Kenya</t>
  </si>
  <si>
    <t>KEN</t>
  </si>
  <si>
    <t>Madagascar</t>
  </si>
  <si>
    <t>MDG</t>
  </si>
  <si>
    <t>Lower-middle income</t>
  </si>
  <si>
    <t>Malawi</t>
  </si>
  <si>
    <t>MWI</t>
  </si>
  <si>
    <t>Mauritius</t>
  </si>
  <si>
    <t>MUS</t>
  </si>
  <si>
    <t>Mozambique</t>
  </si>
  <si>
    <t>MOZ</t>
  </si>
  <si>
    <t>Rwanda</t>
  </si>
  <si>
    <t>RWA</t>
  </si>
  <si>
    <t>Seychelles</t>
  </si>
  <si>
    <t>SYC</t>
  </si>
  <si>
    <t>High-income</t>
  </si>
  <si>
    <t>Uganda</t>
  </si>
  <si>
    <t>UGA</t>
  </si>
  <si>
    <t>United Republic of Tanzania</t>
  </si>
  <si>
    <t>TZA</t>
  </si>
  <si>
    <t>Zambia</t>
  </si>
  <si>
    <t>ZMB</t>
  </si>
  <si>
    <t>Zimbabwe</t>
  </si>
  <si>
    <t>ZWE</t>
  </si>
  <si>
    <t>Angola</t>
  </si>
  <si>
    <t>AGO</t>
  </si>
  <si>
    <t>Cameroon</t>
  </si>
  <si>
    <t>CMR</t>
  </si>
  <si>
    <t>Central African Republic</t>
  </si>
  <si>
    <t>CAF</t>
  </si>
  <si>
    <t>Chad</t>
  </si>
  <si>
    <t>TCD</t>
  </si>
  <si>
    <t>Congo</t>
  </si>
  <si>
    <t>COG</t>
  </si>
  <si>
    <t>Democratic Republic of the Congo</t>
  </si>
  <si>
    <t>COD</t>
  </si>
  <si>
    <t>Equatorial Guinea</t>
  </si>
  <si>
    <t>GNQ</t>
  </si>
  <si>
    <t>Gabon</t>
  </si>
  <si>
    <t>GAB</t>
  </si>
  <si>
    <t>Sao Tome and Principe</t>
  </si>
  <si>
    <t>STP</t>
  </si>
  <si>
    <t>Algeria</t>
  </si>
  <si>
    <t>DZA</t>
  </si>
  <si>
    <t>Egypt</t>
  </si>
  <si>
    <t>EGY</t>
  </si>
  <si>
    <t>Libya</t>
  </si>
  <si>
    <t>LBY</t>
  </si>
  <si>
    <t>Morocco</t>
  </si>
  <si>
    <t>MAR</t>
  </si>
  <si>
    <t>Sudan</t>
  </si>
  <si>
    <t>SDN</t>
  </si>
  <si>
    <t>Tunisia</t>
  </si>
  <si>
    <t>TUN</t>
  </si>
  <si>
    <t>Botswana</t>
  </si>
  <si>
    <t>BWA</t>
  </si>
  <si>
    <t>Eswatini</t>
  </si>
  <si>
    <t>SWZ</t>
  </si>
  <si>
    <t>Lesotho</t>
  </si>
  <si>
    <t>LSO</t>
  </si>
  <si>
    <t>Namibia</t>
  </si>
  <si>
    <t>NAM</t>
  </si>
  <si>
    <t>South Africa</t>
  </si>
  <si>
    <t>ZAF</t>
  </si>
  <si>
    <t>Benin</t>
  </si>
  <si>
    <t>BEN</t>
  </si>
  <si>
    <t>Burkina Faso</t>
  </si>
  <si>
    <t>BFA</t>
  </si>
  <si>
    <t>Cabo Verde</t>
  </si>
  <si>
    <t>CPV</t>
  </si>
  <si>
    <t>C�te d'Ivoire</t>
  </si>
  <si>
    <t>CIV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</si>
  <si>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</si>
  <si>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</si>
  <si>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</si>
  <si>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</si>
  <si>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</si>
  <si>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</si>
  <si>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</si>
  <si>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</si>
  <si>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Liberia</t>
  </si>
  <si>
    <t>LBR</t>
  </si>
  <si>
    <t>Mali</t>
  </si>
  <si>
    <t>MLI</t>
  </si>
  <si>
    <t>Mauritania</t>
  </si>
  <si>
    <t>MRT</t>
  </si>
  <si>
    <t>Niger</t>
  </si>
  <si>
    <t>NER</t>
  </si>
  <si>
    <t>Nigeria</t>
  </si>
  <si>
    <t>NGA</t>
  </si>
  <si>
    <t>Senegal</t>
  </si>
  <si>
    <t>SEN</t>
  </si>
  <si>
    <t>Sierra Leone</t>
  </si>
  <si>
    <t>SLE</t>
  </si>
  <si>
    <t>Togo</t>
  </si>
  <si>
    <t>TGO</t>
  </si>
  <si>
    <t>Kazakhstan</t>
  </si>
  <si>
    <t>KAZ</t>
  </si>
  <si>
    <t>Kyrgyzstan</t>
  </si>
  <si>
    <t>KGZ</t>
  </si>
  <si>
    <t>Tajikistan</t>
  </si>
  <si>
    <t>TJK</t>
  </si>
  <si>
    <t>Turkmenistan</t>
  </si>
  <si>
    <t>TKM</t>
  </si>
  <si>
    <t>Uzbekistan</t>
  </si>
  <si>
    <t>UZB</t>
  </si>
  <si>
    <t>China</t>
  </si>
  <si>
    <t>CHN</t>
  </si>
  <si>
    <t>China, Hong Kong SAR</t>
  </si>
  <si>
    <t>HKG</t>
  </si>
  <si>
    <t>China, Taiwan Province of China</t>
  </si>
  <si>
    <t>TWN</t>
  </si>
  <si>
    <t>Japan</t>
  </si>
  <si>
    <t>JPN</t>
  </si>
  <si>
    <t>Mongolia</t>
  </si>
  <si>
    <t>MNG</t>
  </si>
  <si>
    <t>Republic of Korea</t>
  </si>
  <si>
    <t>KOR</t>
  </si>
  <si>
    <t>Afghanistan</t>
  </si>
  <si>
    <t>AFG</t>
  </si>
  <si>
    <t>Bangladesh</t>
  </si>
  <si>
    <t>BGD</t>
  </si>
  <si>
    <t>India</t>
  </si>
  <si>
    <t>IND</t>
  </si>
  <si>
    <t>Iran (Islamic Republic of)</t>
  </si>
  <si>
    <t>IRN</t>
  </si>
  <si>
    <t>Nepal</t>
  </si>
  <si>
    <t>NPL</t>
  </si>
  <si>
    <t>Pakistan</t>
  </si>
  <si>
    <t>PAK</t>
  </si>
  <si>
    <t>Sri Lanka</t>
  </si>
  <si>
    <t>LKA</t>
  </si>
  <si>
    <t>Cambodia</t>
  </si>
  <si>
    <t>KHM</t>
  </si>
  <si>
    <t>Indonesia</t>
  </si>
  <si>
    <t>IDN</t>
  </si>
  <si>
    <t>Lao People's Democratic Republic</t>
  </si>
  <si>
    <t>LAO</t>
  </si>
  <si>
    <t>Malaysia</t>
  </si>
  <si>
    <t>MYS</t>
  </si>
  <si>
    <t>Myanmar</t>
  </si>
  <si>
    <t>MMR</t>
  </si>
  <si>
    <t>Philippines</t>
  </si>
  <si>
    <t>PHL</t>
  </si>
  <si>
    <t>Singapore</t>
  </si>
  <si>
    <t>SGP</t>
  </si>
  <si>
    <t>Thailand</t>
  </si>
  <si>
    <t>THA</t>
  </si>
  <si>
    <t>Viet Nam</t>
  </si>
  <si>
    <t>VNM</t>
  </si>
  <si>
    <t>Armenia</t>
  </si>
  <si>
    <t>ARM</t>
  </si>
  <si>
    <t>Azerbaijan</t>
  </si>
  <si>
    <t>AZE</t>
  </si>
  <si>
    <t>Bahrain</t>
  </si>
  <si>
    <t>BHR</t>
  </si>
  <si>
    <t>Cyprus</t>
  </si>
  <si>
    <t>CYP</t>
  </si>
  <si>
    <t>Georgia</t>
  </si>
  <si>
    <t>GEO</t>
  </si>
  <si>
    <t>Iraq</t>
  </si>
  <si>
    <t>IRQ</t>
  </si>
  <si>
    <t>Israel</t>
  </si>
  <si>
    <t>ISR</t>
  </si>
  <si>
    <t>Jordan</t>
  </si>
  <si>
    <t>JOR</t>
  </si>
  <si>
    <t>Kuwait</t>
  </si>
  <si>
    <t>KWT</t>
  </si>
  <si>
    <t>Lebanon</t>
  </si>
  <si>
    <t>LBN</t>
  </si>
  <si>
    <t>Oman</t>
  </si>
  <si>
    <t>OMN</t>
  </si>
  <si>
    <t>Qatar</t>
  </si>
  <si>
    <t>QAT</t>
  </si>
  <si>
    <t>Saudi Arabia</t>
  </si>
  <si>
    <t>SAU</t>
  </si>
  <si>
    <t>State of Palestine</t>
  </si>
  <si>
    <t>PSE</t>
  </si>
  <si>
    <t>Syrian Arab Republic</t>
  </si>
  <si>
    <t>SYR</t>
  </si>
  <si>
    <t>T�rkiye</t>
  </si>
  <si>
    <t>TUR</t>
  </si>
  <si>
    <t>United Arab Emirates</t>
  </si>
  <si>
    <t>ARE</t>
  </si>
  <si>
    <t>Yemen</t>
  </si>
  <si>
    <t>YEM</t>
  </si>
  <si>
    <t>Belarus</t>
  </si>
  <si>
    <t>BLR</t>
  </si>
  <si>
    <t>Bulgaria</t>
  </si>
  <si>
    <t>BGR</t>
  </si>
  <si>
    <t>Hungary</t>
  </si>
  <si>
    <t>HUN</t>
  </si>
  <si>
    <t>Poland</t>
  </si>
  <si>
    <t>POL</t>
  </si>
  <si>
    <t>Republic of Moldova</t>
  </si>
  <si>
    <t>MDA</t>
  </si>
  <si>
    <t>Romania</t>
  </si>
  <si>
    <t>ROU</t>
  </si>
  <si>
    <t>Russian Federation</t>
  </si>
  <si>
    <t>RUS</t>
  </si>
  <si>
    <t>Ukraine</t>
  </si>
  <si>
    <t>UKR</t>
  </si>
  <si>
    <t>Denmark</t>
  </si>
  <si>
    <t>DNK</t>
  </si>
  <si>
    <t>Estonia</t>
  </si>
  <si>
    <t>EST</t>
  </si>
  <si>
    <t>Finland</t>
  </si>
  <si>
    <t>FIN</t>
  </si>
  <si>
    <t>Iceland</t>
  </si>
  <si>
    <t>ISL</t>
  </si>
  <si>
    <t>Ireland</t>
  </si>
  <si>
    <t>IRL</t>
  </si>
  <si>
    <t>Latvia</t>
  </si>
  <si>
    <t>LVA</t>
  </si>
  <si>
    <t>Lithuania</t>
  </si>
  <si>
    <t>LTU</t>
  </si>
  <si>
    <t>Norway</t>
  </si>
  <si>
    <t>NOR</t>
  </si>
  <si>
    <t>Sweden</t>
  </si>
  <si>
    <t>SWE</t>
  </si>
  <si>
    <t>United Kingdom</t>
  </si>
  <si>
    <t>GBR</t>
  </si>
  <si>
    <t>Albania</t>
  </si>
  <si>
    <t>ALB</t>
  </si>
  <si>
    <t>Greece</t>
  </si>
  <si>
    <t>GRC</t>
  </si>
  <si>
    <t>Italy</t>
  </si>
  <si>
    <t>ITA</t>
  </si>
  <si>
    <t>Malta</t>
  </si>
  <si>
    <t>MLT</t>
  </si>
  <si>
    <t>Portugal</t>
  </si>
  <si>
    <t>PRT</t>
  </si>
  <si>
    <t>Spain</t>
  </si>
  <si>
    <t>ESP</t>
  </si>
  <si>
    <t>Austria</t>
  </si>
  <si>
    <t>AUT</t>
  </si>
  <si>
    <t>Belgium</t>
  </si>
  <si>
    <t>BEL</t>
  </si>
  <si>
    <t>France</t>
  </si>
  <si>
    <t>FRA</t>
  </si>
  <si>
    <t>Germany</t>
  </si>
  <si>
    <t>DEU</t>
  </si>
  <si>
    <t>Luxembourg</t>
  </si>
  <si>
    <t>LUX</t>
  </si>
  <si>
    <t>Netherlands</t>
  </si>
  <si>
    <t>NLD</t>
  </si>
  <si>
    <t>Switzerland</t>
  </si>
  <si>
    <t>CHE</t>
  </si>
  <si>
    <t>Barbados</t>
  </si>
  <si>
    <t>BRB</t>
  </si>
  <si>
    <t>Cuba</t>
  </si>
  <si>
    <t>CUB</t>
  </si>
  <si>
    <t>Dominica</t>
  </si>
  <si>
    <t>DMA</t>
  </si>
  <si>
    <t>Dominican Republic</t>
  </si>
  <si>
    <t>DOM</t>
  </si>
  <si>
    <t>Haiti</t>
  </si>
  <si>
    <t>HTI</t>
  </si>
  <si>
    <t>Jamaica</t>
  </si>
  <si>
    <t>JAM</t>
  </si>
  <si>
    <t>Puerto Rico</t>
  </si>
  <si>
    <t>PRI</t>
  </si>
  <si>
    <t>Saint Lucia</t>
  </si>
  <si>
    <t>LCA</t>
  </si>
  <si>
    <t>Trinidad and Tobago</t>
  </si>
  <si>
    <t>TTO</t>
  </si>
  <si>
    <t>Costa Rica</t>
  </si>
  <si>
    <t>CRI</t>
  </si>
  <si>
    <t>El Salvador</t>
  </si>
  <si>
    <t>SLV</t>
  </si>
  <si>
    <t>Guatemala</t>
  </si>
  <si>
    <t>GTM</t>
  </si>
  <si>
    <t>Honduras</t>
  </si>
  <si>
    <t>HND</t>
  </si>
  <si>
    <t>Mexico</t>
  </si>
  <si>
    <t>MEX</t>
  </si>
  <si>
    <t>Nicaragua</t>
  </si>
  <si>
    <t>NIC</t>
  </si>
  <si>
    <t>Panama</t>
  </si>
  <si>
    <t>PAN</t>
  </si>
  <si>
    <t>Argentina</t>
  </si>
  <si>
    <t>ARG</t>
  </si>
  <si>
    <t>Bolivia (Plurinational State of)</t>
  </si>
  <si>
    <t>BOL</t>
  </si>
  <si>
    <t>Brazil</t>
  </si>
  <si>
    <t>BRA</t>
  </si>
  <si>
    <t>Chile</t>
  </si>
  <si>
    <t>CHL</t>
  </si>
  <si>
    <t>Colombia</t>
  </si>
  <si>
    <t>COL</t>
  </si>
  <si>
    <t>Ecuador</t>
  </si>
  <si>
    <t>ECU</t>
  </si>
  <si>
    <t>Paraguay</t>
  </si>
  <si>
    <t>PRY</t>
  </si>
  <si>
    <t>Peru</t>
  </si>
  <si>
    <t>PER</t>
  </si>
  <si>
    <t>Uruguay</t>
  </si>
  <si>
    <t>URY</t>
  </si>
  <si>
    <t>Venezuela (Bolivarian Republic of)</t>
  </si>
  <si>
    <t>VEN</t>
  </si>
  <si>
    <t>Canada</t>
  </si>
  <si>
    <t>CAN</t>
  </si>
  <si>
    <t>United States of America</t>
  </si>
  <si>
    <t>USA</t>
  </si>
  <si>
    <t>Australia</t>
  </si>
  <si>
    <t>AUS</t>
  </si>
  <si>
    <t>New Zealand</t>
  </si>
  <si>
    <t>NZL</t>
  </si>
  <si>
    <t>XLSX Purpose:</t>
  </si>
  <si>
    <t>LE</t>
  </si>
  <si>
    <t>pop</t>
  </si>
  <si>
    <t>LE_weighted</t>
  </si>
  <si>
    <t>Total</t>
  </si>
  <si>
    <t>Var</t>
  </si>
  <si>
    <t>std dev</t>
  </si>
  <si>
    <t>High</t>
  </si>
  <si>
    <t>Upper-middle</t>
  </si>
  <si>
    <t>Lower-middle</t>
  </si>
  <si>
    <t>Lower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</si>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</sst>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76CB-94F1-4A63-84CD-6C6E4F9409EE}">
  <dimension ref="B3"/>
  <sheetViews>
    <sheetView workbookViewId="0">
      <selection activeCell="B4" sqref="B4"/>
    </sheetView>
  </sheetViews>
  <sheetFormatPr defaultRowHeight="14.5" x14ac:dyDescent="0.35"/>
  <cols>
    <col min="1" max="1" width="8.7265625" style="1"/>
    <col min="2" max="2" width="13" style="1" customWidth="1"/>
    <col min="3" max="16384" width="8.7265625" style="1"/>
  </cols>
  <sheetData>
    <row r="3" spans="2:2" x14ac:dyDescent="0.35">
      <c r="B3" s="2" t="s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6046D-113F-48ED-8CBA-9C25A5DD1C7B}">
  <dimension ref="A1:R232"/>
  <sheetViews>
    <sheetView topLeftCell="A34" zoomScale="90" zoomScaleNormal="90" workbookViewId="0">
      <selection activeCell="F44" sqref="A1:XFD1048576"/>
    </sheetView>
  </sheetViews>
  <sheetFormatPr defaultRowHeight="14.5" x14ac:dyDescent="0.35"/>
  <cols>
    <col min="5" max="5" width="11.81640625" bestFit="1" customWidth="1"/>
    <col min="6" max="6" width="10.81640625" bestFit="1" customWidth="1"/>
    <col min="11" max="11" width="10.81640625" customWidth="1"/>
    <col min="15" max="15" width="19.26953125" customWidth="1"/>
    <col min="18" max="18" width="8.7265625" customWidth="1"/>
  </cols>
  <sheetData>
    <row r="1" spans="1:18" x14ac:dyDescent="0.35">
      <c r="A1" s="3" t="s">
        <v>337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</row>
    <row r="2" spans="1:18" x14ac:dyDescent="0.35">
      <c r="E2">
        <v>1950</v>
      </c>
      <c r="F2">
        <v>2019</v>
      </c>
      <c r="I2" t="s">
        <v>10</v>
      </c>
      <c r="J2" t="s">
        <v>11</v>
      </c>
      <c r="K2" t="s">
        <v>12</v>
      </c>
      <c r="L2">
        <v>0</v>
      </c>
      <c r="M2" t="s">
        <v>13</v>
      </c>
      <c r="N2" t="s">
        <v>14</v>
      </c>
      <c r="O2">
        <v>40.94</v>
      </c>
      <c r="P2">
        <v>62.18</v>
      </c>
      <c r="Q2">
        <v>2254940</v>
      </c>
      <c r="R2">
        <v>12255340</v>
      </c>
    </row>
    <row r="3" spans="1:18" x14ac:dyDescent="0.35">
      <c r="C3" t="s">
        <v>10</v>
      </c>
      <c r="D3" t="s">
        <v>331</v>
      </c>
      <c r="I3" t="s">
        <v>10</v>
      </c>
      <c r="J3" t="s">
        <v>15</v>
      </c>
      <c r="K3" t="s">
        <v>16</v>
      </c>
      <c r="L3">
        <v>0</v>
      </c>
      <c r="M3" t="s">
        <v>13</v>
      </c>
      <c r="N3" t="s">
        <v>14</v>
      </c>
      <c r="O3">
        <v>37.39</v>
      </c>
      <c r="P3">
        <v>65.66</v>
      </c>
      <c r="Q3">
        <v>162000</v>
      </c>
      <c r="R3">
        <v>786650</v>
      </c>
    </row>
    <row r="4" spans="1:18" x14ac:dyDescent="0.35">
      <c r="C4" t="s">
        <v>10</v>
      </c>
      <c r="D4" t="s">
        <v>332</v>
      </c>
      <c r="E4">
        <f>SUMIF(N2:N232, "High-income",Q2:Q232)</f>
        <v>470818870</v>
      </c>
      <c r="F4">
        <f>SUMIF(N2:N232, "High-income",R2:R232)</f>
        <v>1134041070</v>
      </c>
      <c r="I4" t="s">
        <v>10</v>
      </c>
      <c r="J4" t="s">
        <v>17</v>
      </c>
      <c r="K4" t="s">
        <v>18</v>
      </c>
      <c r="L4">
        <v>0</v>
      </c>
      <c r="M4" t="s">
        <v>13</v>
      </c>
      <c r="N4" t="s">
        <v>19</v>
      </c>
      <c r="O4">
        <v>40.729999999999997</v>
      </c>
      <c r="Q4">
        <v>62320</v>
      </c>
    </row>
    <row r="5" spans="1:18" x14ac:dyDescent="0.35">
      <c r="D5" t="s">
        <v>333</v>
      </c>
      <c r="E5">
        <f t="array" ref="E5">SUMPRODUCT(IF(N2:N232="High-income",1,0),O2:O232, Q2:Q232)/SUMIF(N2:N232, "High-income", Q2:Q232)</f>
        <v>66.936414541753606</v>
      </c>
      <c r="F5">
        <f t="array" ref="F5">SUMPRODUCT(IF(N2:N232="High-income",1,0),P2:P232, R2:R232)/SUMIF(N2:N232, "High-income", R2:R232)</f>
        <v>81.312305590043579</v>
      </c>
      <c r="I5" t="s">
        <v>10</v>
      </c>
      <c r="J5" t="s">
        <v>17</v>
      </c>
      <c r="K5" t="s">
        <v>18</v>
      </c>
      <c r="L5">
        <v>0</v>
      </c>
      <c r="M5" t="s">
        <v>13</v>
      </c>
      <c r="N5" t="s">
        <v>14</v>
      </c>
      <c r="P5">
        <v>64.38</v>
      </c>
      <c r="R5">
        <v>1088720</v>
      </c>
    </row>
    <row r="6" spans="1:18" x14ac:dyDescent="0.35">
      <c r="I6" t="s">
        <v>10</v>
      </c>
      <c r="J6" t="s">
        <v>20</v>
      </c>
      <c r="K6" t="s">
        <v>21</v>
      </c>
      <c r="L6">
        <v>0</v>
      </c>
      <c r="M6" t="s">
        <v>13</v>
      </c>
      <c r="N6" t="s">
        <v>14</v>
      </c>
      <c r="O6">
        <v>35.51</v>
      </c>
      <c r="P6">
        <v>65.739999999999995</v>
      </c>
      <c r="Q6">
        <v>17670440</v>
      </c>
      <c r="R6">
        <v>115737350</v>
      </c>
    </row>
    <row r="7" spans="1:18" x14ac:dyDescent="0.35">
      <c r="A7" s="3" t="s">
        <v>334</v>
      </c>
      <c r="B7">
        <v>1950</v>
      </c>
      <c r="C7">
        <v>2019</v>
      </c>
      <c r="I7" t="s">
        <v>10</v>
      </c>
      <c r="J7" t="s">
        <v>22</v>
      </c>
      <c r="K7" t="s">
        <v>23</v>
      </c>
      <c r="L7">
        <v>0</v>
      </c>
      <c r="M7" t="s">
        <v>13</v>
      </c>
      <c r="N7" t="s">
        <v>14</v>
      </c>
      <c r="O7">
        <v>36.86</v>
      </c>
      <c r="P7">
        <v>62.94</v>
      </c>
      <c r="Q7">
        <v>5769220</v>
      </c>
      <c r="R7">
        <v>51202790</v>
      </c>
    </row>
    <row r="8" spans="1:18" x14ac:dyDescent="0.35">
      <c r="A8" t="s">
        <v>335</v>
      </c>
      <c r="B8">
        <f t="array" ref="B8">SUMPRODUCT(IF(N2:N232="High-income",1,0),(O2:O232 -E5)^2,  Q2:Q232)/SUMIF(N2:N232, "High-income", Q2:Q232)</f>
        <v>9.2898258329597336</v>
      </c>
      <c r="C8">
        <f t="array" ref="C8">SUMPRODUCT(IF(N2:N232="High-income",1,0),(P2:P232-F5)^2, R2:R232)/SUMIF(N2:N232, "High-income", R2:R232)</f>
        <v>4.6985673977313231</v>
      </c>
      <c r="I8" t="s">
        <v>10</v>
      </c>
      <c r="J8" t="s">
        <v>24</v>
      </c>
      <c r="K8" t="s">
        <v>25</v>
      </c>
      <c r="L8">
        <v>0</v>
      </c>
      <c r="M8" t="s">
        <v>13</v>
      </c>
      <c r="N8" t="s">
        <v>26</v>
      </c>
      <c r="O8">
        <v>39.659999999999997</v>
      </c>
      <c r="Q8">
        <v>3956090</v>
      </c>
    </row>
    <row r="9" spans="1:18" x14ac:dyDescent="0.35">
      <c r="A9" t="s">
        <v>336</v>
      </c>
      <c r="B9">
        <f>SQRT(B8)</f>
        <v>3.0479215595155553</v>
      </c>
      <c r="C9">
        <f>SQRT(C8)</f>
        <v>2.1676179086110454</v>
      </c>
      <c r="I9" t="s">
        <v>10</v>
      </c>
      <c r="J9" t="s">
        <v>24</v>
      </c>
      <c r="K9" t="s">
        <v>25</v>
      </c>
      <c r="L9">
        <v>0</v>
      </c>
      <c r="M9" t="s">
        <v>13</v>
      </c>
      <c r="N9" t="s">
        <v>14</v>
      </c>
      <c r="P9">
        <v>63.5</v>
      </c>
      <c r="R9">
        <v>28219550</v>
      </c>
    </row>
    <row r="10" spans="1:18" x14ac:dyDescent="0.35">
      <c r="I10" t="s">
        <v>10</v>
      </c>
      <c r="J10" t="s">
        <v>27</v>
      </c>
      <c r="K10" t="s">
        <v>28</v>
      </c>
      <c r="L10">
        <v>0</v>
      </c>
      <c r="M10" t="s">
        <v>13</v>
      </c>
      <c r="N10" t="s">
        <v>14</v>
      </c>
      <c r="O10">
        <v>32.659999999999997</v>
      </c>
      <c r="P10">
        <v>65</v>
      </c>
      <c r="Q10">
        <v>2950300</v>
      </c>
      <c r="R10">
        <v>19025740</v>
      </c>
    </row>
    <row r="11" spans="1:18" x14ac:dyDescent="0.35">
      <c r="I11" t="s">
        <v>10</v>
      </c>
      <c r="J11" t="s">
        <v>29</v>
      </c>
      <c r="K11" t="s">
        <v>30</v>
      </c>
      <c r="L11">
        <v>0</v>
      </c>
      <c r="M11" t="s">
        <v>13</v>
      </c>
      <c r="N11" t="s">
        <v>19</v>
      </c>
      <c r="O11">
        <v>51.94</v>
      </c>
      <c r="P11">
        <v>74.180000000000007</v>
      </c>
      <c r="Q11">
        <v>525510</v>
      </c>
      <c r="R11">
        <v>1286340</v>
      </c>
    </row>
    <row r="12" spans="1:18" x14ac:dyDescent="0.35">
      <c r="A12" s="3" t="s">
        <v>338</v>
      </c>
      <c r="I12" t="s">
        <v>10</v>
      </c>
      <c r="J12" t="s">
        <v>31</v>
      </c>
      <c r="K12" t="s">
        <v>32</v>
      </c>
      <c r="L12">
        <v>0</v>
      </c>
      <c r="M12" t="s">
        <v>13</v>
      </c>
      <c r="N12" t="s">
        <v>26</v>
      </c>
      <c r="O12">
        <v>37.33</v>
      </c>
      <c r="Q12">
        <v>5910250</v>
      </c>
    </row>
    <row r="13" spans="1:18" x14ac:dyDescent="0.35">
      <c r="E13">
        <v>1950</v>
      </c>
      <c r="F13">
        <v>2019</v>
      </c>
      <c r="I13" t="s">
        <v>10</v>
      </c>
      <c r="J13" t="s">
        <v>31</v>
      </c>
      <c r="K13" t="s">
        <v>32</v>
      </c>
      <c r="L13">
        <v>0</v>
      </c>
      <c r="M13" t="s">
        <v>13</v>
      </c>
      <c r="N13" t="s">
        <v>14</v>
      </c>
      <c r="P13">
        <v>61.31</v>
      </c>
      <c r="R13">
        <v>29884400</v>
      </c>
    </row>
    <row r="14" spans="1:18" x14ac:dyDescent="0.35">
      <c r="C14" t="s">
        <v>10</v>
      </c>
      <c r="D14" t="s">
        <v>331</v>
      </c>
      <c r="I14" t="s">
        <v>10</v>
      </c>
      <c r="J14" t="s">
        <v>33</v>
      </c>
      <c r="K14" t="s">
        <v>34</v>
      </c>
      <c r="L14">
        <v>0</v>
      </c>
      <c r="M14" t="s">
        <v>13</v>
      </c>
      <c r="N14" t="s">
        <v>14</v>
      </c>
      <c r="O14">
        <v>43.18</v>
      </c>
      <c r="P14">
        <v>66.69</v>
      </c>
      <c r="Q14">
        <v>2157110</v>
      </c>
      <c r="R14">
        <v>12776120</v>
      </c>
    </row>
    <row r="15" spans="1:18" x14ac:dyDescent="0.35">
      <c r="C15" t="s">
        <v>10</v>
      </c>
      <c r="D15" t="s">
        <v>332</v>
      </c>
      <c r="E15">
        <f>SUMIF(N2:N243, "Upper-middle income", Q2:Q243)</f>
        <v>465654720</v>
      </c>
      <c r="F15">
        <f>SUMIF(N2:N243, "Upper-middle income",R2:R243)</f>
        <v>2571687910</v>
      </c>
      <c r="I15" t="s">
        <v>10</v>
      </c>
      <c r="J15" t="s">
        <v>35</v>
      </c>
      <c r="K15" t="s">
        <v>36</v>
      </c>
      <c r="L15">
        <v>0</v>
      </c>
      <c r="M15" t="s">
        <v>13</v>
      </c>
      <c r="N15" t="s">
        <v>19</v>
      </c>
      <c r="O15">
        <v>57.82</v>
      </c>
      <c r="Q15">
        <v>38360</v>
      </c>
    </row>
    <row r="16" spans="1:18" x14ac:dyDescent="0.35">
      <c r="D16" t="s">
        <v>333</v>
      </c>
      <c r="E16">
        <f t="array" ref="E16">SUMPRODUCT(IF(N2:N243="Upper-middle income",1,0),O2:O243, Q2:Q243)/SUMIF(N2:N243, "Upper-middle income", Q2:Q243)</f>
        <v>55.237507324955274</v>
      </c>
      <c r="F16">
        <f t="array" ref="F16">SUMPRODUCT(IF(N2:N243="Upper-middle income",1,0),P2:P243, R2:R243)/SUMIF(N2:N243, "Upper-middle income", R2:R243)</f>
        <v>76.872171445990091</v>
      </c>
      <c r="I16" t="s">
        <v>10</v>
      </c>
      <c r="J16" t="s">
        <v>35</v>
      </c>
      <c r="K16" t="s">
        <v>36</v>
      </c>
      <c r="L16">
        <v>0</v>
      </c>
      <c r="M16" t="s">
        <v>13</v>
      </c>
      <c r="N16" t="s">
        <v>37</v>
      </c>
      <c r="P16">
        <v>72.12</v>
      </c>
      <c r="R16">
        <v>117680</v>
      </c>
    </row>
    <row r="17" spans="1:18" x14ac:dyDescent="0.35">
      <c r="I17" t="s">
        <v>10</v>
      </c>
      <c r="J17" t="s">
        <v>38</v>
      </c>
      <c r="K17" t="s">
        <v>39</v>
      </c>
      <c r="L17">
        <v>0</v>
      </c>
      <c r="M17" t="s">
        <v>13</v>
      </c>
      <c r="N17" t="s">
        <v>14</v>
      </c>
      <c r="O17">
        <v>39.71</v>
      </c>
      <c r="P17">
        <v>66.349999999999994</v>
      </c>
      <c r="Q17">
        <v>5750940</v>
      </c>
      <c r="R17">
        <v>42999690</v>
      </c>
    </row>
    <row r="18" spans="1:18" x14ac:dyDescent="0.35">
      <c r="A18" s="3" t="s">
        <v>334</v>
      </c>
      <c r="B18">
        <v>1950</v>
      </c>
      <c r="C18">
        <v>2019</v>
      </c>
      <c r="I18" t="s">
        <v>10</v>
      </c>
      <c r="J18" t="s">
        <v>40</v>
      </c>
      <c r="K18" t="s">
        <v>41</v>
      </c>
      <c r="L18">
        <v>0</v>
      </c>
      <c r="M18" t="s">
        <v>13</v>
      </c>
      <c r="N18" t="s">
        <v>14</v>
      </c>
      <c r="O18">
        <v>41.03</v>
      </c>
      <c r="P18">
        <v>66.010000000000005</v>
      </c>
      <c r="Q18">
        <v>7625160</v>
      </c>
      <c r="R18">
        <v>59174970</v>
      </c>
    </row>
    <row r="19" spans="1:18" x14ac:dyDescent="0.35">
      <c r="A19" t="s">
        <v>335</v>
      </c>
      <c r="B19">
        <f t="array" ref="B19">SUMPRODUCT(IF(N2:N243="Upper-middle income",1,0),(O2:O243 -E16)^2,  Q2:Q243)/SUMIF(N2:N243, "Upper-middle income", Q2:Q243)</f>
        <v>48.574875315273331</v>
      </c>
      <c r="C19">
        <f t="array" ref="C19">SUMPRODUCT(IF(N2:N243="Upper-middle income",1,0),(P2:P243 -F16)^2,  R2:R243)/SUMIF(N2:N243, "Upper-middle income", R2:R243)</f>
        <v>3.5071166227485757</v>
      </c>
      <c r="I19" t="s">
        <v>10</v>
      </c>
      <c r="J19" t="s">
        <v>42</v>
      </c>
      <c r="K19" t="s">
        <v>43</v>
      </c>
      <c r="L19">
        <v>0</v>
      </c>
      <c r="M19" t="s">
        <v>13</v>
      </c>
      <c r="N19" t="s">
        <v>14</v>
      </c>
      <c r="O19">
        <v>46.8</v>
      </c>
      <c r="P19">
        <v>62.91</v>
      </c>
      <c r="Q19">
        <v>2321340</v>
      </c>
      <c r="R19">
        <v>18513870</v>
      </c>
    </row>
    <row r="20" spans="1:18" x14ac:dyDescent="0.35">
      <c r="A20" t="s">
        <v>336</v>
      </c>
      <c r="B20">
        <f>SQRT(B19)</f>
        <v>6.9695677997472218</v>
      </c>
      <c r="C20">
        <f>SQRT(C19)</f>
        <v>1.8727297249599515</v>
      </c>
      <c r="I20" t="s">
        <v>10</v>
      </c>
      <c r="J20" t="s">
        <v>44</v>
      </c>
      <c r="K20" t="s">
        <v>45</v>
      </c>
      <c r="L20">
        <v>0</v>
      </c>
      <c r="M20" t="s">
        <v>13</v>
      </c>
      <c r="N20" t="s">
        <v>26</v>
      </c>
      <c r="O20">
        <v>49.42</v>
      </c>
      <c r="Q20">
        <v>2790930</v>
      </c>
    </row>
    <row r="21" spans="1:18" x14ac:dyDescent="0.35">
      <c r="I21" t="s">
        <v>10</v>
      </c>
      <c r="J21" t="s">
        <v>44</v>
      </c>
      <c r="K21" t="s">
        <v>45</v>
      </c>
      <c r="L21">
        <v>0</v>
      </c>
      <c r="M21" t="s">
        <v>13</v>
      </c>
      <c r="N21" t="s">
        <v>14</v>
      </c>
      <c r="P21">
        <v>61.06</v>
      </c>
      <c r="R21">
        <v>15271390</v>
      </c>
    </row>
    <row r="22" spans="1:18" x14ac:dyDescent="0.35">
      <c r="I22" t="s">
        <v>10</v>
      </c>
      <c r="J22" t="s">
        <v>46</v>
      </c>
      <c r="K22" t="s">
        <v>47</v>
      </c>
      <c r="L22">
        <v>0</v>
      </c>
      <c r="M22" t="s">
        <v>13</v>
      </c>
      <c r="N22" t="s">
        <v>26</v>
      </c>
      <c r="O22">
        <v>35.869999999999997</v>
      </c>
      <c r="P22">
        <v>63.05</v>
      </c>
      <c r="Q22">
        <v>4551840</v>
      </c>
      <c r="R22">
        <v>32375660</v>
      </c>
    </row>
    <row r="23" spans="1:18" x14ac:dyDescent="0.35">
      <c r="A23" s="3" t="s">
        <v>339</v>
      </c>
      <c r="I23" t="s">
        <v>10</v>
      </c>
      <c r="J23" t="s">
        <v>48</v>
      </c>
      <c r="K23" t="s">
        <v>49</v>
      </c>
      <c r="L23">
        <v>0</v>
      </c>
      <c r="M23" t="s">
        <v>13</v>
      </c>
      <c r="N23" t="s">
        <v>14</v>
      </c>
      <c r="O23">
        <v>33.090000000000003</v>
      </c>
      <c r="P23">
        <v>61.7</v>
      </c>
      <c r="Q23">
        <v>4330060</v>
      </c>
      <c r="R23">
        <v>25506110</v>
      </c>
    </row>
    <row r="24" spans="1:18" x14ac:dyDescent="0.35">
      <c r="E24">
        <v>1950</v>
      </c>
      <c r="F24">
        <v>2019</v>
      </c>
      <c r="I24" t="s">
        <v>10</v>
      </c>
      <c r="J24" t="s">
        <v>50</v>
      </c>
      <c r="K24" t="s">
        <v>51</v>
      </c>
      <c r="L24">
        <v>0</v>
      </c>
      <c r="M24" t="s">
        <v>13</v>
      </c>
      <c r="N24" t="s">
        <v>26</v>
      </c>
      <c r="O24">
        <v>35.44</v>
      </c>
      <c r="Q24">
        <v>1438030</v>
      </c>
    </row>
    <row r="25" spans="1:18" x14ac:dyDescent="0.35">
      <c r="C25" t="s">
        <v>10</v>
      </c>
      <c r="D25" t="s">
        <v>331</v>
      </c>
      <c r="I25" t="s">
        <v>10</v>
      </c>
      <c r="J25" t="s">
        <v>50</v>
      </c>
      <c r="K25" t="s">
        <v>51</v>
      </c>
      <c r="L25">
        <v>0</v>
      </c>
      <c r="M25" t="s">
        <v>13</v>
      </c>
      <c r="N25" t="s">
        <v>14</v>
      </c>
      <c r="P25">
        <v>31.53</v>
      </c>
      <c r="R25">
        <v>4944750</v>
      </c>
    </row>
    <row r="26" spans="1:18" x14ac:dyDescent="0.35">
      <c r="C26" t="s">
        <v>10</v>
      </c>
      <c r="D26" t="s">
        <v>332</v>
      </c>
      <c r="E26">
        <f>SUMIF(N2:N254, "Lower-middle income", Q2:Q254)</f>
        <v>371685220</v>
      </c>
      <c r="F26">
        <f>SUMIF(N2:N254, "Lower-middle income",R2:R254)</f>
        <v>3048895830</v>
      </c>
      <c r="I26" t="s">
        <v>10</v>
      </c>
      <c r="J26" t="s">
        <v>52</v>
      </c>
      <c r="K26" t="s">
        <v>53</v>
      </c>
      <c r="L26">
        <v>0</v>
      </c>
      <c r="M26" t="s">
        <v>13</v>
      </c>
      <c r="N26" t="s">
        <v>14</v>
      </c>
      <c r="O26">
        <v>35.229999999999997</v>
      </c>
      <c r="P26">
        <v>52.99</v>
      </c>
      <c r="Q26">
        <v>2525460</v>
      </c>
      <c r="R26">
        <v>16685260</v>
      </c>
    </row>
    <row r="27" spans="1:18" x14ac:dyDescent="0.35">
      <c r="D27" t="s">
        <v>333</v>
      </c>
      <c r="E27">
        <f t="array" ref="E27">SUMPRODUCT(IF(N2:N254="Lower-middle income",1,0),O2:O254, Q2:Q254)/SUMIF(N2:N254, "Lower-middle income", Q2:Q254)</f>
        <v>43.303342617712921</v>
      </c>
      <c r="F27">
        <f t="array" ref="F27">SUMPRODUCT(IF(N2:N254="Lower-middle income",1,0),P2:P254, R2:R254)/SUMIF(N2:N254, "Lower-middle income", R2:R254)</f>
        <v>69.401243860240385</v>
      </c>
      <c r="I27" t="s">
        <v>10</v>
      </c>
      <c r="J27" t="s">
        <v>54</v>
      </c>
      <c r="K27" t="s">
        <v>55</v>
      </c>
      <c r="L27">
        <v>0</v>
      </c>
      <c r="M27" t="s">
        <v>13</v>
      </c>
      <c r="N27" t="s">
        <v>26</v>
      </c>
      <c r="O27">
        <v>39.6</v>
      </c>
      <c r="P27">
        <v>63.15</v>
      </c>
      <c r="Q27">
        <v>835310</v>
      </c>
      <c r="R27">
        <v>5616760</v>
      </c>
    </row>
    <row r="28" spans="1:18" x14ac:dyDescent="0.35">
      <c r="I28" t="s">
        <v>10</v>
      </c>
      <c r="J28" t="s">
        <v>56</v>
      </c>
      <c r="K28" t="s">
        <v>57</v>
      </c>
      <c r="L28">
        <v>0</v>
      </c>
      <c r="M28" t="s">
        <v>13</v>
      </c>
      <c r="N28" t="s">
        <v>14</v>
      </c>
      <c r="O28">
        <v>38.22</v>
      </c>
      <c r="P28">
        <v>60.24</v>
      </c>
      <c r="Q28">
        <v>12294330</v>
      </c>
      <c r="R28">
        <v>92947480</v>
      </c>
    </row>
    <row r="29" spans="1:18" x14ac:dyDescent="0.35">
      <c r="A29" s="3" t="s">
        <v>334</v>
      </c>
      <c r="B29">
        <v>1950</v>
      </c>
      <c r="C29">
        <v>2019</v>
      </c>
      <c r="I29" t="s">
        <v>10</v>
      </c>
      <c r="J29" t="s">
        <v>58</v>
      </c>
      <c r="K29" t="s">
        <v>59</v>
      </c>
      <c r="L29">
        <v>0</v>
      </c>
      <c r="M29" t="s">
        <v>13</v>
      </c>
      <c r="N29" t="s">
        <v>14</v>
      </c>
      <c r="O29">
        <v>40.11</v>
      </c>
      <c r="Q29">
        <v>226620</v>
      </c>
    </row>
    <row r="30" spans="1:18" x14ac:dyDescent="0.35">
      <c r="A30" t="s">
        <v>335</v>
      </c>
      <c r="B30">
        <f t="array" ref="B30">SUMPRODUCT(IF(N2:N254="Lower-middle income",1,0),(O2:O254 -E27)^2,  Q2:Q254)/SUMIF(N2:N254, "Lower-middle income", Q2:Q254)</f>
        <v>57.123755927858532</v>
      </c>
      <c r="C30">
        <f t="array" ref="C30">SUMPRODUCT(IF(N2:N254="Lower-middle income",1,0),(P2:P254 -F27)^2,  R2:R254)/SUMIF(N2:N254, "Lower-middle income", R2:R254)</f>
        <v>24.699629162963259</v>
      </c>
      <c r="I30" t="s">
        <v>10</v>
      </c>
      <c r="J30" t="s">
        <v>58</v>
      </c>
      <c r="K30" t="s">
        <v>59</v>
      </c>
      <c r="L30">
        <v>0</v>
      </c>
      <c r="M30" t="s">
        <v>13</v>
      </c>
      <c r="N30" t="s">
        <v>19</v>
      </c>
      <c r="P30">
        <v>62.3</v>
      </c>
      <c r="R30">
        <v>1670260</v>
      </c>
    </row>
    <row r="31" spans="1:18" x14ac:dyDescent="0.35">
      <c r="A31" t="s">
        <v>336</v>
      </c>
      <c r="B31">
        <f>SQRT(B30)</f>
        <v>7.5580259279694548</v>
      </c>
      <c r="C31">
        <f>SQRT(C30)</f>
        <v>4.9698721475469831</v>
      </c>
      <c r="I31" t="s">
        <v>10</v>
      </c>
      <c r="J31" t="s">
        <v>60</v>
      </c>
      <c r="K31" t="s">
        <v>61</v>
      </c>
      <c r="L31">
        <v>0</v>
      </c>
      <c r="M31" t="s">
        <v>13</v>
      </c>
      <c r="N31" t="s">
        <v>19</v>
      </c>
      <c r="O31">
        <v>39.270000000000003</v>
      </c>
      <c r="P31">
        <v>67.34</v>
      </c>
      <c r="Q31">
        <v>472870</v>
      </c>
      <c r="R31">
        <v>2267740</v>
      </c>
    </row>
    <row r="32" spans="1:18" x14ac:dyDescent="0.35">
      <c r="I32" t="s">
        <v>10</v>
      </c>
      <c r="J32" t="s">
        <v>62</v>
      </c>
      <c r="K32" t="s">
        <v>63</v>
      </c>
      <c r="L32">
        <v>0</v>
      </c>
      <c r="M32" t="s">
        <v>13</v>
      </c>
      <c r="N32" t="s">
        <v>26</v>
      </c>
      <c r="O32">
        <v>39.130000000000003</v>
      </c>
      <c r="Q32">
        <v>60940</v>
      </c>
    </row>
    <row r="33" spans="1:18" x14ac:dyDescent="0.35">
      <c r="I33" t="s">
        <v>10</v>
      </c>
      <c r="J33" t="s">
        <v>62</v>
      </c>
      <c r="K33" t="s">
        <v>63</v>
      </c>
      <c r="L33">
        <v>0</v>
      </c>
      <c r="M33" t="s">
        <v>13</v>
      </c>
      <c r="N33" t="s">
        <v>14</v>
      </c>
      <c r="P33">
        <v>68.040000000000006</v>
      </c>
      <c r="R33">
        <v>213450</v>
      </c>
    </row>
    <row r="34" spans="1:18" x14ac:dyDescent="0.35">
      <c r="A34" s="3" t="s">
        <v>340</v>
      </c>
      <c r="I34" t="s">
        <v>10</v>
      </c>
      <c r="J34" t="s">
        <v>64</v>
      </c>
      <c r="K34" t="s">
        <v>65</v>
      </c>
      <c r="L34">
        <v>0</v>
      </c>
      <c r="M34" t="s">
        <v>13</v>
      </c>
      <c r="N34" t="s">
        <v>26</v>
      </c>
      <c r="O34">
        <v>42.68</v>
      </c>
      <c r="Q34">
        <v>9018430</v>
      </c>
    </row>
    <row r="35" spans="1:18" x14ac:dyDescent="0.35">
      <c r="E35">
        <v>1950</v>
      </c>
      <c r="F35">
        <v>2019</v>
      </c>
      <c r="I35" t="s">
        <v>10</v>
      </c>
      <c r="J35" t="s">
        <v>64</v>
      </c>
      <c r="K35" t="s">
        <v>65</v>
      </c>
      <c r="L35">
        <v>0</v>
      </c>
      <c r="M35" t="s">
        <v>13</v>
      </c>
      <c r="N35" t="s">
        <v>19</v>
      </c>
      <c r="P35">
        <v>75.680000000000007</v>
      </c>
      <c r="R35">
        <v>43294610</v>
      </c>
    </row>
    <row r="36" spans="1:18" x14ac:dyDescent="0.35">
      <c r="C36" t="s">
        <v>10</v>
      </c>
      <c r="D36" t="s">
        <v>331</v>
      </c>
      <c r="I36" t="s">
        <v>10</v>
      </c>
      <c r="J36" t="s">
        <v>66</v>
      </c>
      <c r="K36" t="s">
        <v>67</v>
      </c>
      <c r="L36">
        <v>0</v>
      </c>
      <c r="M36" t="s">
        <v>13</v>
      </c>
      <c r="N36" t="s">
        <v>26</v>
      </c>
      <c r="O36">
        <v>33.950000000000003</v>
      </c>
      <c r="P36">
        <v>71.209999999999994</v>
      </c>
      <c r="Q36">
        <v>21148160</v>
      </c>
      <c r="R36">
        <v>107553230</v>
      </c>
    </row>
    <row r="37" spans="1:18" x14ac:dyDescent="0.35">
      <c r="C37" t="s">
        <v>10</v>
      </c>
      <c r="D37" t="s">
        <v>332</v>
      </c>
      <c r="E37">
        <f>SUMIF(N2:N265, "Lower-income", Q2:Q265)</f>
        <v>1133767680</v>
      </c>
      <c r="F37">
        <f t="array" ref="F37">SUMIF(N2:N265, "Lower-income",R2:R265)</f>
        <v>940988560</v>
      </c>
      <c r="I37" t="s">
        <v>10</v>
      </c>
      <c r="J37" t="s">
        <v>68</v>
      </c>
      <c r="K37" t="s">
        <v>69</v>
      </c>
      <c r="L37">
        <v>0</v>
      </c>
      <c r="M37" t="s">
        <v>13</v>
      </c>
      <c r="N37" t="s">
        <v>14</v>
      </c>
      <c r="O37">
        <v>33.11</v>
      </c>
      <c r="Q37">
        <v>1131480</v>
      </c>
    </row>
    <row r="38" spans="1:18" x14ac:dyDescent="0.35">
      <c r="D38" t="s">
        <v>333</v>
      </c>
      <c r="E38">
        <f t="array" ref="E38">SUMPRODUCT(IF(N2:N265="Lower-income",1,0),O2:O265, Q2:Q265)/SUMIF(N2:N265, "Lower-income", Q2:Q265)</f>
        <v>41.442980415793812</v>
      </c>
      <c r="F38">
        <f t="array" ref="F38">SUMPRODUCT(IF(N2:N265="Lower-income",1,0),P2:P265, R2:R265)/SUMIF(N2:N265, "Lower-income", R2:R265)</f>
        <v>63.494440879706339</v>
      </c>
      <c r="I38" t="s">
        <v>10</v>
      </c>
      <c r="J38" t="s">
        <v>68</v>
      </c>
      <c r="K38" t="s">
        <v>69</v>
      </c>
      <c r="L38">
        <v>0</v>
      </c>
      <c r="M38" t="s">
        <v>13</v>
      </c>
      <c r="N38" t="s">
        <v>19</v>
      </c>
      <c r="P38">
        <v>72.94</v>
      </c>
      <c r="R38">
        <v>6951010</v>
      </c>
    </row>
    <row r="39" spans="1:18" x14ac:dyDescent="0.35">
      <c r="I39" t="s">
        <v>10</v>
      </c>
      <c r="J39" t="s">
        <v>70</v>
      </c>
      <c r="K39" t="s">
        <v>71</v>
      </c>
      <c r="L39">
        <v>0</v>
      </c>
      <c r="M39" t="s">
        <v>13</v>
      </c>
      <c r="N39" t="s">
        <v>26</v>
      </c>
      <c r="O39">
        <v>38.770000000000003</v>
      </c>
      <c r="P39">
        <v>74.239999999999995</v>
      </c>
      <c r="Q39">
        <v>8935450</v>
      </c>
      <c r="R39">
        <v>36210890</v>
      </c>
    </row>
    <row r="40" spans="1:18" x14ac:dyDescent="0.35">
      <c r="A40" s="3" t="s">
        <v>334</v>
      </c>
      <c r="B40">
        <v>1950</v>
      </c>
      <c r="C40">
        <v>2019</v>
      </c>
      <c r="I40" t="s">
        <v>10</v>
      </c>
      <c r="J40" t="s">
        <v>72</v>
      </c>
      <c r="K40" t="s">
        <v>73</v>
      </c>
      <c r="L40">
        <v>0</v>
      </c>
      <c r="M40" t="s">
        <v>13</v>
      </c>
      <c r="N40" t="s">
        <v>26</v>
      </c>
      <c r="O40">
        <v>45.81</v>
      </c>
      <c r="Q40">
        <v>6189900</v>
      </c>
    </row>
    <row r="41" spans="1:18" x14ac:dyDescent="0.35">
      <c r="A41" t="s">
        <v>335</v>
      </c>
      <c r="B41">
        <f t="array" ref="B41">SUMPRODUCT(IF(N2:N265="Lower-income",1,0),(O2:O265 -E38)^2,  Q2:Q265)/SUMIF(N2:N265, "Lower-income", Q2:Q265)</f>
        <v>16.017400262033107</v>
      </c>
      <c r="C41">
        <f t="array" ref="C41">SUMPRODUCT(IF(N2:N265="Lower-income",1,0),(P2:P265 -F38)^2,  R2:R265)/SUMIF(N2:N265, "Lower-income", R2:R265)</f>
        <v>16.421468394708619</v>
      </c>
      <c r="I41" t="s">
        <v>10</v>
      </c>
      <c r="J41" t="s">
        <v>72</v>
      </c>
      <c r="K41" t="s">
        <v>73</v>
      </c>
      <c r="L41">
        <v>0</v>
      </c>
      <c r="M41" t="s">
        <v>13</v>
      </c>
      <c r="N41" t="s">
        <v>14</v>
      </c>
      <c r="P41">
        <v>65.8</v>
      </c>
      <c r="R41">
        <v>45548240</v>
      </c>
    </row>
    <row r="42" spans="1:18" x14ac:dyDescent="0.35">
      <c r="A42" t="s">
        <v>336</v>
      </c>
      <c r="B42">
        <f>SQRT(B41)</f>
        <v>4.002174441729534</v>
      </c>
      <c r="C42">
        <f>SQRT(C41)</f>
        <v>4.0523411004885332</v>
      </c>
      <c r="I42" t="s">
        <v>10</v>
      </c>
      <c r="J42" t="s">
        <v>74</v>
      </c>
      <c r="K42" t="s">
        <v>75</v>
      </c>
      <c r="L42">
        <v>0</v>
      </c>
      <c r="M42" t="s">
        <v>13</v>
      </c>
      <c r="N42" t="s">
        <v>26</v>
      </c>
      <c r="O42">
        <v>38.22</v>
      </c>
      <c r="P42">
        <v>75.599999999999994</v>
      </c>
      <c r="Q42">
        <v>3609000</v>
      </c>
      <c r="R42">
        <v>11875070</v>
      </c>
    </row>
    <row r="43" spans="1:18" x14ac:dyDescent="0.35">
      <c r="I43" t="s">
        <v>10</v>
      </c>
      <c r="J43" t="s">
        <v>76</v>
      </c>
      <c r="K43" t="s">
        <v>77</v>
      </c>
      <c r="L43">
        <v>0</v>
      </c>
      <c r="M43" t="s">
        <v>13</v>
      </c>
      <c r="N43" t="s">
        <v>14</v>
      </c>
      <c r="O43">
        <v>46.17</v>
      </c>
      <c r="Q43">
        <v>413720</v>
      </c>
    </row>
    <row r="44" spans="1:18" x14ac:dyDescent="0.35">
      <c r="I44" t="s">
        <v>10</v>
      </c>
      <c r="J44" t="s">
        <v>76</v>
      </c>
      <c r="K44" t="s">
        <v>77</v>
      </c>
      <c r="L44">
        <v>0</v>
      </c>
      <c r="M44" t="s">
        <v>13</v>
      </c>
      <c r="N44" t="s">
        <v>19</v>
      </c>
      <c r="P44">
        <v>67.17</v>
      </c>
      <c r="R44">
        <v>2332050</v>
      </c>
    </row>
    <row r="45" spans="1:18" x14ac:dyDescent="0.35">
      <c r="I45" t="s">
        <v>10</v>
      </c>
      <c r="J45" t="s">
        <v>78</v>
      </c>
      <c r="K45" t="s">
        <v>79</v>
      </c>
      <c r="L45">
        <v>0</v>
      </c>
      <c r="M45" t="s">
        <v>13</v>
      </c>
      <c r="N45" t="s">
        <v>14</v>
      </c>
      <c r="O45">
        <v>43.44</v>
      </c>
      <c r="Q45">
        <v>271640</v>
      </c>
    </row>
    <row r="46" spans="1:18" x14ac:dyDescent="0.35">
      <c r="A46" s="3" t="s">
        <v>341</v>
      </c>
      <c r="I46" t="s">
        <v>10</v>
      </c>
      <c r="J46" t="s">
        <v>78</v>
      </c>
      <c r="K46" t="s">
        <v>79</v>
      </c>
      <c r="L46">
        <v>0</v>
      </c>
      <c r="M46" t="s">
        <v>13</v>
      </c>
      <c r="N46" t="s">
        <v>26</v>
      </c>
      <c r="P46">
        <v>59.85</v>
      </c>
      <c r="R46">
        <v>1179840</v>
      </c>
    </row>
    <row r="47" spans="1:18" x14ac:dyDescent="0.35">
      <c r="E47">
        <v>1950</v>
      </c>
      <c r="F47">
        <v>2019</v>
      </c>
      <c r="I47" t="s">
        <v>10</v>
      </c>
      <c r="J47" t="s">
        <v>80</v>
      </c>
      <c r="K47" t="s">
        <v>81</v>
      </c>
      <c r="L47">
        <v>0</v>
      </c>
      <c r="M47" t="s">
        <v>13</v>
      </c>
      <c r="N47" t="s">
        <v>14</v>
      </c>
      <c r="O47">
        <v>44.63</v>
      </c>
      <c r="P47">
        <v>55.25</v>
      </c>
      <c r="Q47">
        <v>579560</v>
      </c>
      <c r="R47">
        <v>2209460</v>
      </c>
    </row>
    <row r="48" spans="1:18" x14ac:dyDescent="0.35">
      <c r="C48" t="s">
        <v>10</v>
      </c>
      <c r="D48" t="s">
        <v>331</v>
      </c>
      <c r="I48" t="s">
        <v>10</v>
      </c>
      <c r="J48" t="s">
        <v>82</v>
      </c>
      <c r="K48" t="s">
        <v>83</v>
      </c>
      <c r="L48">
        <v>0</v>
      </c>
      <c r="M48" t="s">
        <v>13</v>
      </c>
      <c r="N48" t="s">
        <v>19</v>
      </c>
      <c r="O48">
        <v>41.95</v>
      </c>
      <c r="Q48">
        <v>514580</v>
      </c>
    </row>
    <row r="49" spans="1:18" x14ac:dyDescent="0.35">
      <c r="C49" t="s">
        <v>10</v>
      </c>
      <c r="D49" t="s">
        <v>332</v>
      </c>
      <c r="E49">
        <f>SUM(Q2:Q277)</f>
        <v>2441926490</v>
      </c>
      <c r="F49">
        <f>SUM(R2:R277)</f>
        <v>7695613370</v>
      </c>
      <c r="I49" t="s">
        <v>10</v>
      </c>
      <c r="J49" t="s">
        <v>82</v>
      </c>
      <c r="K49" t="s">
        <v>83</v>
      </c>
      <c r="L49">
        <v>0</v>
      </c>
      <c r="M49" t="s">
        <v>13</v>
      </c>
      <c r="N49" t="s">
        <v>26</v>
      </c>
      <c r="P49">
        <v>63.55</v>
      </c>
      <c r="R49">
        <v>2650570</v>
      </c>
    </row>
    <row r="50" spans="1:18" x14ac:dyDescent="0.35">
      <c r="D50" t="s">
        <v>333</v>
      </c>
      <c r="E50">
        <f>SUMPRODUCT(O14:O277, Q14:Q277)/SUM(Q14:Q277)</f>
        <v>49.476815548084083</v>
      </c>
      <c r="F50">
        <f>SUMPRODUCT(P2:P277, R2:R277)/SUM(R2:R277)</f>
        <v>72.930825194548433</v>
      </c>
      <c r="I50" t="s">
        <v>10</v>
      </c>
      <c r="J50" t="s">
        <v>84</v>
      </c>
      <c r="K50" t="s">
        <v>85</v>
      </c>
      <c r="L50">
        <v>0</v>
      </c>
      <c r="M50" t="s">
        <v>13</v>
      </c>
      <c r="N50" t="s">
        <v>19</v>
      </c>
      <c r="O50">
        <v>43.11</v>
      </c>
      <c r="Q50">
        <v>13038490</v>
      </c>
    </row>
    <row r="51" spans="1:18" x14ac:dyDescent="0.35">
      <c r="I51" t="s">
        <v>10</v>
      </c>
      <c r="J51" t="s">
        <v>84</v>
      </c>
      <c r="K51" t="s">
        <v>85</v>
      </c>
      <c r="L51">
        <v>0</v>
      </c>
      <c r="M51" t="s">
        <v>13</v>
      </c>
      <c r="N51" t="s">
        <v>26</v>
      </c>
      <c r="P51">
        <v>66.069999999999993</v>
      </c>
      <c r="R51">
        <v>59587940</v>
      </c>
    </row>
    <row r="52" spans="1:18" x14ac:dyDescent="0.35">
      <c r="A52" s="3" t="s">
        <v>334</v>
      </c>
      <c r="B52">
        <v>1950</v>
      </c>
      <c r="C52">
        <v>2019</v>
      </c>
      <c r="I52" t="s">
        <v>10</v>
      </c>
      <c r="J52" t="s">
        <v>86</v>
      </c>
      <c r="K52" t="s">
        <v>87</v>
      </c>
      <c r="L52">
        <v>0</v>
      </c>
      <c r="M52" t="s">
        <v>13</v>
      </c>
      <c r="N52" t="s">
        <v>26</v>
      </c>
      <c r="O52">
        <v>35.4</v>
      </c>
      <c r="Q52">
        <v>2250500</v>
      </c>
    </row>
    <row r="53" spans="1:18" x14ac:dyDescent="0.35">
      <c r="A53" t="s">
        <v>335</v>
      </c>
      <c r="B53">
        <f>SUMPRODUCT((O2:O277 -E50)^2,  Q2:Q277)/SUM(Q2:Q277)</f>
        <v>128.05590686271725</v>
      </c>
      <c r="C53">
        <f>SUMPRODUCT((P2:P277 -F50)^2,  R2:R277)/SUM(R2:R277)</f>
        <v>45.024981757116336</v>
      </c>
      <c r="I53" t="s">
        <v>10</v>
      </c>
      <c r="J53" t="s">
        <v>86</v>
      </c>
      <c r="K53" t="s">
        <v>87</v>
      </c>
      <c r="L53">
        <v>0</v>
      </c>
      <c r="M53" t="s">
        <v>13</v>
      </c>
      <c r="N53" t="s">
        <v>14</v>
      </c>
      <c r="P53">
        <v>59.89</v>
      </c>
      <c r="R53">
        <v>12726810</v>
      </c>
    </row>
    <row r="54" spans="1:18" x14ac:dyDescent="0.35">
      <c r="A54" t="s">
        <v>336</v>
      </c>
      <c r="B54">
        <f>SQRT(B53)</f>
        <v>11.316178986862891</v>
      </c>
      <c r="C54">
        <f>SQRT(C53)</f>
        <v>6.7100657043814653</v>
      </c>
      <c r="I54" t="s">
        <v>10</v>
      </c>
      <c r="J54" t="s">
        <v>88</v>
      </c>
      <c r="K54" t="s">
        <v>89</v>
      </c>
      <c r="L54">
        <v>0</v>
      </c>
      <c r="M54" t="s">
        <v>13</v>
      </c>
      <c r="N54" t="s">
        <v>14</v>
      </c>
      <c r="O54">
        <v>33.03</v>
      </c>
      <c r="P54">
        <v>60.18</v>
      </c>
      <c r="Q54">
        <v>4213170</v>
      </c>
      <c r="R54">
        <v>20961940</v>
      </c>
    </row>
    <row r="55" spans="1:18" x14ac:dyDescent="0.35">
      <c r="I55" t="s">
        <v>10</v>
      </c>
      <c r="J55" t="s">
        <v>90</v>
      </c>
      <c r="K55" t="s">
        <v>91</v>
      </c>
      <c r="L55">
        <v>0</v>
      </c>
      <c r="M55" t="s">
        <v>13</v>
      </c>
      <c r="N55" t="s">
        <v>14</v>
      </c>
      <c r="O55">
        <v>44.94</v>
      </c>
      <c r="Q55">
        <v>185000</v>
      </c>
    </row>
    <row r="56" spans="1:18" x14ac:dyDescent="0.35">
      <c r="I56" t="s">
        <v>10</v>
      </c>
      <c r="J56" t="s">
        <v>90</v>
      </c>
      <c r="K56" t="s">
        <v>91</v>
      </c>
      <c r="L56">
        <v>0</v>
      </c>
      <c r="M56" t="s">
        <v>13</v>
      </c>
      <c r="N56" t="s">
        <v>26</v>
      </c>
      <c r="P56">
        <v>75.45</v>
      </c>
      <c r="R56">
        <v>514180</v>
      </c>
    </row>
    <row r="57" spans="1:18" x14ac:dyDescent="0.35">
      <c r="I57" t="s">
        <v>10</v>
      </c>
      <c r="J57" t="s">
        <v>92</v>
      </c>
      <c r="K57" t="s">
        <v>93</v>
      </c>
      <c r="L57">
        <v>0</v>
      </c>
      <c r="M57" t="s">
        <v>13</v>
      </c>
      <c r="N57" t="s">
        <v>26</v>
      </c>
      <c r="O57">
        <v>30.83</v>
      </c>
      <c r="Q57">
        <v>2735170</v>
      </c>
    </row>
    <row r="58" spans="1:18" x14ac:dyDescent="0.35">
      <c r="I58" t="s">
        <v>10</v>
      </c>
      <c r="J58" t="s">
        <v>92</v>
      </c>
      <c r="K58" t="s">
        <v>93</v>
      </c>
      <c r="L58">
        <v>0</v>
      </c>
      <c r="M58" t="s">
        <v>13</v>
      </c>
      <c r="N58" t="s">
        <v>14</v>
      </c>
      <c r="P58">
        <v>60.27</v>
      </c>
      <c r="R58">
        <v>28193030</v>
      </c>
    </row>
    <row r="59" spans="1:18" x14ac:dyDescent="0.35">
      <c r="I59" t="s">
        <v>10</v>
      </c>
      <c r="J59" t="s">
        <v>94</v>
      </c>
      <c r="K59" t="s">
        <v>95</v>
      </c>
      <c r="L59">
        <v>0</v>
      </c>
      <c r="M59" t="s">
        <v>13</v>
      </c>
      <c r="N59" t="s">
        <v>14</v>
      </c>
      <c r="O59">
        <v>31.16</v>
      </c>
      <c r="P59">
        <v>64.430000000000007</v>
      </c>
      <c r="Q59">
        <v>306770</v>
      </c>
      <c r="R59">
        <v>2456920</v>
      </c>
    </row>
    <row r="60" spans="1:18" x14ac:dyDescent="0.35">
      <c r="I60" t="s">
        <v>10</v>
      </c>
      <c r="J60" t="s">
        <v>96</v>
      </c>
      <c r="K60" t="s">
        <v>97</v>
      </c>
      <c r="L60">
        <v>0</v>
      </c>
      <c r="M60" t="s">
        <v>13</v>
      </c>
      <c r="N60" t="s">
        <v>26</v>
      </c>
      <c r="O60">
        <v>43.07</v>
      </c>
      <c r="Q60">
        <v>5080700</v>
      </c>
    </row>
    <row r="61" spans="1:18" x14ac:dyDescent="0.35">
      <c r="I61" t="s">
        <v>10</v>
      </c>
      <c r="J61" t="s">
        <v>96</v>
      </c>
      <c r="K61" t="s">
        <v>97</v>
      </c>
      <c r="L61">
        <v>0</v>
      </c>
      <c r="M61" t="s">
        <v>13</v>
      </c>
      <c r="N61" t="s">
        <v>14</v>
      </c>
      <c r="P61">
        <v>64.459999999999994</v>
      </c>
      <c r="R61">
        <v>31258960</v>
      </c>
    </row>
    <row r="62" spans="1:18" x14ac:dyDescent="0.35">
      <c r="I62" t="s">
        <v>10</v>
      </c>
      <c r="J62" t="s">
        <v>98</v>
      </c>
      <c r="K62" t="s">
        <v>99</v>
      </c>
      <c r="L62">
        <v>0</v>
      </c>
      <c r="M62" t="s">
        <v>13</v>
      </c>
      <c r="N62" t="s">
        <v>14</v>
      </c>
      <c r="O62">
        <v>35.590000000000003</v>
      </c>
      <c r="P62">
        <v>59.38</v>
      </c>
      <c r="Q62">
        <v>3013230</v>
      </c>
      <c r="R62">
        <v>13034380</v>
      </c>
    </row>
    <row r="63" spans="1:18" x14ac:dyDescent="0.35">
      <c r="I63" t="s">
        <v>10</v>
      </c>
      <c r="J63" t="s">
        <v>100</v>
      </c>
      <c r="K63" t="s">
        <v>101</v>
      </c>
      <c r="L63">
        <v>0</v>
      </c>
      <c r="M63" t="s">
        <v>13</v>
      </c>
      <c r="N63" t="s">
        <v>14</v>
      </c>
      <c r="O63">
        <v>35.74</v>
      </c>
      <c r="P63">
        <v>62.16</v>
      </c>
      <c r="Q63">
        <v>543680</v>
      </c>
      <c r="R63">
        <v>1967740</v>
      </c>
    </row>
    <row r="64" spans="1:18" x14ac:dyDescent="0.35">
      <c r="I64" t="s">
        <v>10</v>
      </c>
      <c r="J64" t="s">
        <v>102</v>
      </c>
      <c r="K64" t="s">
        <v>103</v>
      </c>
      <c r="L64">
        <v>0</v>
      </c>
      <c r="M64" t="s">
        <v>13</v>
      </c>
      <c r="N64" t="s">
        <v>19</v>
      </c>
      <c r="O64">
        <v>37.97</v>
      </c>
      <c r="Q64">
        <v>918940</v>
      </c>
    </row>
    <row r="65" spans="9:18" x14ac:dyDescent="0.35">
      <c r="I65" t="s">
        <v>10</v>
      </c>
      <c r="J65" t="s">
        <v>102</v>
      </c>
      <c r="K65" t="s">
        <v>103</v>
      </c>
      <c r="L65">
        <v>0</v>
      </c>
      <c r="M65" t="s">
        <v>13</v>
      </c>
      <c r="N65" t="s">
        <v>14</v>
      </c>
      <c r="P65">
        <v>61.23</v>
      </c>
      <c r="R65">
        <v>5043700</v>
      </c>
    </row>
    <row r="66" spans="9:18" x14ac:dyDescent="0.35">
      <c r="I66" t="s">
        <v>10</v>
      </c>
      <c r="J66" t="s">
        <v>104</v>
      </c>
      <c r="K66" t="s">
        <v>105</v>
      </c>
      <c r="L66">
        <v>0</v>
      </c>
      <c r="M66" t="s">
        <v>13</v>
      </c>
      <c r="N66" t="s">
        <v>14</v>
      </c>
      <c r="O66">
        <v>28.73</v>
      </c>
      <c r="P66">
        <v>59.22</v>
      </c>
      <c r="Q66">
        <v>4696920</v>
      </c>
      <c r="R66">
        <v>21068460</v>
      </c>
    </row>
    <row r="67" spans="9:18" x14ac:dyDescent="0.35">
      <c r="I67" t="s">
        <v>10</v>
      </c>
      <c r="J67" t="s">
        <v>106</v>
      </c>
      <c r="K67" t="s">
        <v>107</v>
      </c>
      <c r="L67">
        <v>0</v>
      </c>
      <c r="M67" t="s">
        <v>13</v>
      </c>
      <c r="N67" t="s">
        <v>14</v>
      </c>
      <c r="O67">
        <v>38.380000000000003</v>
      </c>
      <c r="P67">
        <v>67.64</v>
      </c>
      <c r="Q67">
        <v>657740</v>
      </c>
      <c r="R67">
        <v>4467760</v>
      </c>
    </row>
    <row r="68" spans="9:18" x14ac:dyDescent="0.35">
      <c r="I68" t="s">
        <v>10</v>
      </c>
      <c r="J68" t="s">
        <v>108</v>
      </c>
      <c r="K68" t="s">
        <v>109</v>
      </c>
      <c r="L68">
        <v>0</v>
      </c>
      <c r="M68" t="s">
        <v>13</v>
      </c>
      <c r="N68" t="s">
        <v>14</v>
      </c>
      <c r="O68">
        <v>35.9</v>
      </c>
      <c r="P68">
        <v>60.03</v>
      </c>
      <c r="Q68">
        <v>2597870</v>
      </c>
      <c r="R68">
        <v>22947770</v>
      </c>
    </row>
    <row r="69" spans="9:18" x14ac:dyDescent="0.35">
      <c r="I69" t="s">
        <v>10</v>
      </c>
      <c r="J69" t="s">
        <v>110</v>
      </c>
      <c r="K69" t="s">
        <v>111</v>
      </c>
      <c r="L69">
        <v>0</v>
      </c>
      <c r="M69" t="s">
        <v>13</v>
      </c>
      <c r="N69" t="s">
        <v>26</v>
      </c>
      <c r="O69">
        <v>35.53</v>
      </c>
      <c r="P69">
        <v>53.01</v>
      </c>
      <c r="Q69">
        <v>37283030</v>
      </c>
      <c r="R69">
        <v>209485670</v>
      </c>
    </row>
    <row r="70" spans="9:18" x14ac:dyDescent="0.35">
      <c r="I70" t="s">
        <v>10</v>
      </c>
      <c r="J70" t="s">
        <v>112</v>
      </c>
      <c r="K70" t="s">
        <v>113</v>
      </c>
      <c r="L70">
        <v>0</v>
      </c>
      <c r="M70" t="s">
        <v>13</v>
      </c>
      <c r="N70" t="s">
        <v>26</v>
      </c>
      <c r="O70">
        <v>36.5</v>
      </c>
      <c r="Q70">
        <v>2555350</v>
      </c>
    </row>
    <row r="71" spans="9:18" x14ac:dyDescent="0.35">
      <c r="I71" t="s">
        <v>10</v>
      </c>
      <c r="J71" t="s">
        <v>112</v>
      </c>
      <c r="K71" t="s">
        <v>113</v>
      </c>
      <c r="L71">
        <v>0</v>
      </c>
      <c r="M71" t="s">
        <v>13</v>
      </c>
      <c r="N71" t="s">
        <v>14</v>
      </c>
      <c r="P71">
        <v>67.67</v>
      </c>
      <c r="R71">
        <v>16352970</v>
      </c>
    </row>
    <row r="72" spans="9:18" x14ac:dyDescent="0.35">
      <c r="I72" t="s">
        <v>10</v>
      </c>
      <c r="J72" t="s">
        <v>114</v>
      </c>
      <c r="K72" t="s">
        <v>115</v>
      </c>
      <c r="L72">
        <v>0</v>
      </c>
      <c r="M72" t="s">
        <v>13</v>
      </c>
      <c r="N72" t="s">
        <v>14</v>
      </c>
      <c r="O72">
        <v>28.94</v>
      </c>
      <c r="P72">
        <v>59.59</v>
      </c>
      <c r="Q72">
        <v>1999620</v>
      </c>
      <c r="R72">
        <v>7732000</v>
      </c>
    </row>
    <row r="73" spans="9:18" x14ac:dyDescent="0.35">
      <c r="I73" t="s">
        <v>10</v>
      </c>
      <c r="J73" t="s">
        <v>116</v>
      </c>
      <c r="K73" t="s">
        <v>117</v>
      </c>
      <c r="L73">
        <v>0</v>
      </c>
      <c r="M73" t="s">
        <v>13</v>
      </c>
      <c r="N73" t="s">
        <v>14</v>
      </c>
      <c r="O73">
        <v>41.93</v>
      </c>
      <c r="P73">
        <v>61.06</v>
      </c>
      <c r="Q73">
        <v>1399610</v>
      </c>
      <c r="R73">
        <v>8463060</v>
      </c>
    </row>
    <row r="74" spans="9:18" x14ac:dyDescent="0.35">
      <c r="I74" t="s">
        <v>10</v>
      </c>
      <c r="J74" t="s">
        <v>118</v>
      </c>
      <c r="K74" t="s">
        <v>119</v>
      </c>
      <c r="L74">
        <v>0</v>
      </c>
      <c r="M74" t="s">
        <v>13</v>
      </c>
      <c r="N74" t="s">
        <v>19</v>
      </c>
      <c r="O74">
        <v>55.59</v>
      </c>
      <c r="P74">
        <v>73.66</v>
      </c>
      <c r="Q74">
        <v>6787180</v>
      </c>
      <c r="R74">
        <v>19209570</v>
      </c>
    </row>
    <row r="75" spans="9:18" x14ac:dyDescent="0.35">
      <c r="I75" t="s">
        <v>10</v>
      </c>
      <c r="J75" t="s">
        <v>120</v>
      </c>
      <c r="K75" t="s">
        <v>121</v>
      </c>
      <c r="L75">
        <v>0</v>
      </c>
      <c r="M75" t="s">
        <v>13</v>
      </c>
      <c r="N75" t="s">
        <v>19</v>
      </c>
      <c r="O75">
        <v>52.06</v>
      </c>
      <c r="Q75">
        <v>1751160</v>
      </c>
    </row>
    <row r="76" spans="9:18" x14ac:dyDescent="0.35">
      <c r="I76" t="s">
        <v>10</v>
      </c>
      <c r="J76" t="s">
        <v>120</v>
      </c>
      <c r="K76" t="s">
        <v>121</v>
      </c>
      <c r="L76">
        <v>0</v>
      </c>
      <c r="M76" t="s">
        <v>13</v>
      </c>
      <c r="N76" t="s">
        <v>26</v>
      </c>
      <c r="P76">
        <v>70.89</v>
      </c>
      <c r="R76">
        <v>6494100</v>
      </c>
    </row>
    <row r="77" spans="9:18" x14ac:dyDescent="0.35">
      <c r="I77" t="s">
        <v>10</v>
      </c>
      <c r="J77" t="s">
        <v>122</v>
      </c>
      <c r="K77" t="s">
        <v>123</v>
      </c>
      <c r="L77">
        <v>0</v>
      </c>
      <c r="M77" t="s">
        <v>13</v>
      </c>
      <c r="N77" t="s">
        <v>19</v>
      </c>
      <c r="O77">
        <v>49.35</v>
      </c>
      <c r="Q77">
        <v>1528380</v>
      </c>
    </row>
    <row r="78" spans="9:18" x14ac:dyDescent="0.35">
      <c r="I78" t="s">
        <v>10</v>
      </c>
      <c r="J78" t="s">
        <v>122</v>
      </c>
      <c r="K78" t="s">
        <v>123</v>
      </c>
      <c r="L78">
        <v>0</v>
      </c>
      <c r="M78" t="s">
        <v>13</v>
      </c>
      <c r="N78" t="s">
        <v>26</v>
      </c>
      <c r="P78">
        <v>70.959999999999994</v>
      </c>
      <c r="R78">
        <v>9529940</v>
      </c>
    </row>
    <row r="79" spans="9:18" x14ac:dyDescent="0.35">
      <c r="I79" t="s">
        <v>10</v>
      </c>
      <c r="J79" t="s">
        <v>124</v>
      </c>
      <c r="K79" t="s">
        <v>125</v>
      </c>
      <c r="L79">
        <v>0</v>
      </c>
      <c r="M79" t="s">
        <v>13</v>
      </c>
      <c r="N79" t="s">
        <v>19</v>
      </c>
      <c r="O79">
        <v>48.1</v>
      </c>
      <c r="P79">
        <v>69.400000000000006</v>
      </c>
      <c r="Q79">
        <v>1269220</v>
      </c>
      <c r="R79">
        <v>6803970</v>
      </c>
    </row>
    <row r="80" spans="9:18" x14ac:dyDescent="0.35">
      <c r="I80" t="s">
        <v>10</v>
      </c>
      <c r="J80" t="s">
        <v>126</v>
      </c>
      <c r="K80" t="s">
        <v>127</v>
      </c>
      <c r="L80">
        <v>0</v>
      </c>
      <c r="M80" t="s">
        <v>13</v>
      </c>
      <c r="N80" t="s">
        <v>19</v>
      </c>
      <c r="O80">
        <v>53.34</v>
      </c>
      <c r="Q80">
        <v>6239930</v>
      </c>
    </row>
    <row r="81" spans="9:18" x14ac:dyDescent="0.35">
      <c r="I81" t="s">
        <v>10</v>
      </c>
      <c r="J81" t="s">
        <v>126</v>
      </c>
      <c r="K81" t="s">
        <v>127</v>
      </c>
      <c r="L81">
        <v>0</v>
      </c>
      <c r="M81" t="s">
        <v>13</v>
      </c>
      <c r="N81" t="s">
        <v>26</v>
      </c>
      <c r="P81">
        <v>72.09</v>
      </c>
      <c r="R81">
        <v>32964760</v>
      </c>
    </row>
    <row r="82" spans="9:18" x14ac:dyDescent="0.35">
      <c r="I82" t="s">
        <v>10</v>
      </c>
      <c r="J82" t="s">
        <v>128</v>
      </c>
      <c r="K82" t="s">
        <v>129</v>
      </c>
      <c r="L82">
        <v>0</v>
      </c>
      <c r="M82" t="s">
        <v>13</v>
      </c>
      <c r="N82" t="s">
        <v>14</v>
      </c>
      <c r="O82">
        <v>43.83</v>
      </c>
      <c r="Q82">
        <v>544044360</v>
      </c>
    </row>
    <row r="83" spans="9:18" x14ac:dyDescent="0.35">
      <c r="I83" t="s">
        <v>10</v>
      </c>
      <c r="J83" t="s">
        <v>128</v>
      </c>
      <c r="K83" t="s">
        <v>129</v>
      </c>
      <c r="L83">
        <v>0</v>
      </c>
      <c r="M83" t="s">
        <v>13</v>
      </c>
      <c r="N83" t="s">
        <v>19</v>
      </c>
      <c r="P83">
        <v>77.94</v>
      </c>
      <c r="R83">
        <v>1423520360</v>
      </c>
    </row>
    <row r="84" spans="9:18" x14ac:dyDescent="0.35">
      <c r="I84" t="s">
        <v>10</v>
      </c>
      <c r="J84" t="s">
        <v>130</v>
      </c>
      <c r="K84" t="s">
        <v>131</v>
      </c>
      <c r="L84">
        <v>0</v>
      </c>
      <c r="M84" t="s">
        <v>13</v>
      </c>
      <c r="N84" t="s">
        <v>19</v>
      </c>
      <c r="O84">
        <v>57.82</v>
      </c>
      <c r="Q84">
        <v>1978330</v>
      </c>
    </row>
    <row r="85" spans="9:18" x14ac:dyDescent="0.35">
      <c r="I85" t="s">
        <v>10</v>
      </c>
      <c r="J85" t="s">
        <v>130</v>
      </c>
      <c r="K85" t="s">
        <v>131</v>
      </c>
      <c r="L85">
        <v>0</v>
      </c>
      <c r="M85" t="s">
        <v>13</v>
      </c>
      <c r="N85" t="s">
        <v>37</v>
      </c>
      <c r="P85">
        <v>85.26</v>
      </c>
      <c r="R85">
        <v>7485790</v>
      </c>
    </row>
    <row r="86" spans="9:18" x14ac:dyDescent="0.35">
      <c r="I86" t="s">
        <v>10</v>
      </c>
      <c r="J86" t="s">
        <v>132</v>
      </c>
      <c r="K86" t="s">
        <v>133</v>
      </c>
      <c r="L86">
        <v>0</v>
      </c>
      <c r="M86" t="s">
        <v>13</v>
      </c>
      <c r="N86" t="s">
        <v>26</v>
      </c>
      <c r="O86">
        <v>56.59</v>
      </c>
      <c r="Q86">
        <v>7596530</v>
      </c>
    </row>
    <row r="87" spans="9:18" x14ac:dyDescent="0.35">
      <c r="I87" t="s">
        <v>10</v>
      </c>
      <c r="J87" t="s">
        <v>132</v>
      </c>
      <c r="K87" t="s">
        <v>133</v>
      </c>
      <c r="L87">
        <v>0</v>
      </c>
      <c r="M87" t="s">
        <v>13</v>
      </c>
      <c r="N87" t="s">
        <v>37</v>
      </c>
      <c r="P87">
        <v>80.599999999999994</v>
      </c>
      <c r="R87">
        <v>23674200</v>
      </c>
    </row>
    <row r="88" spans="9:18" x14ac:dyDescent="0.35">
      <c r="I88" t="s">
        <v>10</v>
      </c>
      <c r="J88" t="s">
        <v>134</v>
      </c>
      <c r="K88" t="s">
        <v>135</v>
      </c>
      <c r="L88">
        <v>0</v>
      </c>
      <c r="M88" t="s">
        <v>13</v>
      </c>
      <c r="N88" t="s">
        <v>19</v>
      </c>
      <c r="O88">
        <v>59.25</v>
      </c>
      <c r="Q88">
        <v>86443290</v>
      </c>
    </row>
    <row r="89" spans="9:18" x14ac:dyDescent="0.35">
      <c r="I89" t="s">
        <v>10</v>
      </c>
      <c r="J89" t="s">
        <v>134</v>
      </c>
      <c r="K89" t="s">
        <v>135</v>
      </c>
      <c r="L89">
        <v>0</v>
      </c>
      <c r="M89" t="s">
        <v>13</v>
      </c>
      <c r="N89" t="s">
        <v>37</v>
      </c>
      <c r="P89">
        <v>84.42</v>
      </c>
      <c r="R89">
        <v>126699490</v>
      </c>
    </row>
    <row r="90" spans="9:18" x14ac:dyDescent="0.35">
      <c r="I90" t="s">
        <v>10</v>
      </c>
      <c r="J90" t="s">
        <v>136</v>
      </c>
      <c r="K90" t="s">
        <v>137</v>
      </c>
      <c r="L90">
        <v>0</v>
      </c>
      <c r="M90" t="s">
        <v>13</v>
      </c>
      <c r="N90" t="s">
        <v>14</v>
      </c>
      <c r="O90">
        <v>38.6</v>
      </c>
      <c r="Q90">
        <v>781670</v>
      </c>
    </row>
    <row r="91" spans="9:18" x14ac:dyDescent="0.35">
      <c r="I91" t="s">
        <v>10</v>
      </c>
      <c r="J91" t="s">
        <v>136</v>
      </c>
      <c r="K91" t="s">
        <v>137</v>
      </c>
      <c r="L91">
        <v>0</v>
      </c>
      <c r="M91" t="s">
        <v>13</v>
      </c>
      <c r="N91" t="s">
        <v>19</v>
      </c>
      <c r="P91">
        <v>70.66</v>
      </c>
      <c r="R91">
        <v>3232180</v>
      </c>
    </row>
    <row r="92" spans="9:18" x14ac:dyDescent="0.35">
      <c r="I92" t="s">
        <v>10</v>
      </c>
      <c r="J92" t="s">
        <v>138</v>
      </c>
      <c r="K92" t="s">
        <v>139</v>
      </c>
      <c r="L92">
        <v>0</v>
      </c>
      <c r="M92" t="s">
        <v>13</v>
      </c>
      <c r="N92" t="s">
        <v>14</v>
      </c>
      <c r="O92">
        <v>22.23</v>
      </c>
      <c r="Q92">
        <v>19757350</v>
      </c>
    </row>
    <row r="93" spans="9:18" x14ac:dyDescent="0.35">
      <c r="I93" t="s">
        <v>10</v>
      </c>
      <c r="J93" t="s">
        <v>138</v>
      </c>
      <c r="K93" t="s">
        <v>139</v>
      </c>
      <c r="L93">
        <v>0</v>
      </c>
      <c r="M93" t="s">
        <v>13</v>
      </c>
      <c r="N93" t="s">
        <v>37</v>
      </c>
      <c r="P93">
        <v>83.68</v>
      </c>
      <c r="R93">
        <v>51767850</v>
      </c>
    </row>
    <row r="94" spans="9:18" x14ac:dyDescent="0.35">
      <c r="I94" t="s">
        <v>10</v>
      </c>
      <c r="J94" t="s">
        <v>140</v>
      </c>
      <c r="K94" t="s">
        <v>141</v>
      </c>
      <c r="L94">
        <v>0</v>
      </c>
      <c r="M94" t="s">
        <v>13</v>
      </c>
      <c r="N94" t="s">
        <v>26</v>
      </c>
      <c r="O94">
        <v>28.16</v>
      </c>
      <c r="Q94">
        <v>7776190</v>
      </c>
    </row>
    <row r="95" spans="9:18" x14ac:dyDescent="0.35">
      <c r="I95" t="s">
        <v>10</v>
      </c>
      <c r="J95" t="s">
        <v>140</v>
      </c>
      <c r="K95" t="s">
        <v>141</v>
      </c>
      <c r="L95">
        <v>0</v>
      </c>
      <c r="M95" t="s">
        <v>13</v>
      </c>
      <c r="N95" t="s">
        <v>14</v>
      </c>
      <c r="P95">
        <v>62.94</v>
      </c>
      <c r="R95">
        <v>37856150</v>
      </c>
    </row>
    <row r="96" spans="9:18" x14ac:dyDescent="0.35">
      <c r="I96" t="s">
        <v>10</v>
      </c>
      <c r="J96" t="s">
        <v>142</v>
      </c>
      <c r="K96" t="s">
        <v>143</v>
      </c>
      <c r="L96">
        <v>0</v>
      </c>
      <c r="M96" t="s">
        <v>13</v>
      </c>
      <c r="N96" t="s">
        <v>14</v>
      </c>
      <c r="O96">
        <v>37.409999999999997</v>
      </c>
      <c r="Q96">
        <v>41206810</v>
      </c>
    </row>
    <row r="97" spans="9:18" x14ac:dyDescent="0.35">
      <c r="I97" t="s">
        <v>10</v>
      </c>
      <c r="J97" t="s">
        <v>142</v>
      </c>
      <c r="K97" t="s">
        <v>143</v>
      </c>
      <c r="L97">
        <v>0</v>
      </c>
      <c r="M97" t="s">
        <v>13</v>
      </c>
      <c r="N97" t="s">
        <v>26</v>
      </c>
      <c r="P97">
        <v>72.63</v>
      </c>
      <c r="R97">
        <v>164913080</v>
      </c>
    </row>
    <row r="98" spans="9:18" x14ac:dyDescent="0.35">
      <c r="I98" t="s">
        <v>10</v>
      </c>
      <c r="J98" t="s">
        <v>144</v>
      </c>
      <c r="K98" t="s">
        <v>145</v>
      </c>
      <c r="L98">
        <v>0</v>
      </c>
      <c r="M98" t="s">
        <v>13</v>
      </c>
      <c r="N98" t="s">
        <v>14</v>
      </c>
      <c r="O98">
        <v>41.18</v>
      </c>
      <c r="Q98">
        <v>346278810</v>
      </c>
    </row>
    <row r="99" spans="9:18" x14ac:dyDescent="0.35">
      <c r="I99" t="s">
        <v>10</v>
      </c>
      <c r="J99" t="s">
        <v>144</v>
      </c>
      <c r="K99" t="s">
        <v>145</v>
      </c>
      <c r="L99">
        <v>0</v>
      </c>
      <c r="M99" t="s">
        <v>13</v>
      </c>
      <c r="N99" t="s">
        <v>26</v>
      </c>
      <c r="P99">
        <v>70.75</v>
      </c>
      <c r="R99">
        <v>1389030320</v>
      </c>
    </row>
    <row r="100" spans="9:18" x14ac:dyDescent="0.35">
      <c r="I100" t="s">
        <v>10</v>
      </c>
      <c r="J100" t="s">
        <v>146</v>
      </c>
      <c r="K100" t="s">
        <v>147</v>
      </c>
      <c r="L100">
        <v>0</v>
      </c>
      <c r="M100" t="s">
        <v>13</v>
      </c>
      <c r="N100" t="s">
        <v>19</v>
      </c>
      <c r="O100">
        <v>38.19</v>
      </c>
      <c r="P100">
        <v>76.849999999999994</v>
      </c>
      <c r="Q100">
        <v>16510580</v>
      </c>
      <c r="R100">
        <v>87051640</v>
      </c>
    </row>
    <row r="101" spans="9:18" x14ac:dyDescent="0.35">
      <c r="I101" t="s">
        <v>10</v>
      </c>
      <c r="J101" t="s">
        <v>148</v>
      </c>
      <c r="K101" t="s">
        <v>149</v>
      </c>
      <c r="L101">
        <v>0</v>
      </c>
      <c r="M101" t="s">
        <v>13</v>
      </c>
      <c r="N101" t="s">
        <v>14</v>
      </c>
      <c r="O101">
        <v>37.56</v>
      </c>
      <c r="P101">
        <v>69.3</v>
      </c>
      <c r="Q101">
        <v>8396580</v>
      </c>
      <c r="R101">
        <v>28414120</v>
      </c>
    </row>
    <row r="102" spans="9:18" x14ac:dyDescent="0.35">
      <c r="I102" t="s">
        <v>10</v>
      </c>
      <c r="J102" t="s">
        <v>150</v>
      </c>
      <c r="K102" t="s">
        <v>151</v>
      </c>
      <c r="L102">
        <v>0</v>
      </c>
      <c r="M102" t="s">
        <v>13</v>
      </c>
      <c r="N102" t="s">
        <v>14</v>
      </c>
      <c r="O102">
        <v>34.25</v>
      </c>
      <c r="Q102">
        <v>35849250</v>
      </c>
    </row>
    <row r="103" spans="9:18" x14ac:dyDescent="0.35">
      <c r="I103" t="s">
        <v>10</v>
      </c>
      <c r="J103" t="s">
        <v>150</v>
      </c>
      <c r="K103" t="s">
        <v>151</v>
      </c>
      <c r="L103">
        <v>0</v>
      </c>
      <c r="M103" t="s">
        <v>13</v>
      </c>
      <c r="N103" t="s">
        <v>26</v>
      </c>
      <c r="P103">
        <v>66.73</v>
      </c>
      <c r="R103">
        <v>230800890</v>
      </c>
    </row>
    <row r="104" spans="9:18" x14ac:dyDescent="0.35">
      <c r="I104" t="s">
        <v>10</v>
      </c>
      <c r="J104" t="s">
        <v>152</v>
      </c>
      <c r="K104" t="s">
        <v>153</v>
      </c>
      <c r="L104">
        <v>0</v>
      </c>
      <c r="M104" t="s">
        <v>13</v>
      </c>
      <c r="N104" t="s">
        <v>26</v>
      </c>
      <c r="O104">
        <v>53.17</v>
      </c>
      <c r="P104">
        <v>76.7</v>
      </c>
      <c r="Q104">
        <v>7811090</v>
      </c>
      <c r="R104">
        <v>22410560</v>
      </c>
    </row>
    <row r="105" spans="9:18" x14ac:dyDescent="0.35">
      <c r="I105" t="s">
        <v>10</v>
      </c>
      <c r="J105" t="s">
        <v>154</v>
      </c>
      <c r="K105" t="s">
        <v>155</v>
      </c>
      <c r="L105">
        <v>0</v>
      </c>
      <c r="M105" t="s">
        <v>13</v>
      </c>
      <c r="N105" t="s">
        <v>14</v>
      </c>
      <c r="O105">
        <v>38.86</v>
      </c>
      <c r="P105">
        <v>70.13</v>
      </c>
      <c r="Q105">
        <v>4375270</v>
      </c>
      <c r="R105">
        <v>16481320</v>
      </c>
    </row>
    <row r="106" spans="9:18" x14ac:dyDescent="0.35">
      <c r="I106" t="s">
        <v>10</v>
      </c>
      <c r="J106" t="s">
        <v>156</v>
      </c>
      <c r="K106" t="s">
        <v>157</v>
      </c>
      <c r="L106">
        <v>0</v>
      </c>
      <c r="M106" t="s">
        <v>13</v>
      </c>
      <c r="N106" t="s">
        <v>26</v>
      </c>
      <c r="O106">
        <v>40.21</v>
      </c>
      <c r="P106">
        <v>70.349999999999994</v>
      </c>
      <c r="Q106">
        <v>68799080</v>
      </c>
      <c r="R106">
        <v>272489420</v>
      </c>
    </row>
    <row r="107" spans="9:18" x14ac:dyDescent="0.35">
      <c r="I107" t="s">
        <v>10</v>
      </c>
      <c r="J107" t="s">
        <v>158</v>
      </c>
      <c r="K107" t="s">
        <v>159</v>
      </c>
      <c r="L107">
        <v>0</v>
      </c>
      <c r="M107" t="s">
        <v>13</v>
      </c>
      <c r="N107" t="s">
        <v>14</v>
      </c>
      <c r="O107">
        <v>38.94</v>
      </c>
      <c r="Q107">
        <v>1684530</v>
      </c>
    </row>
    <row r="108" spans="9:18" x14ac:dyDescent="0.35">
      <c r="I108" t="s">
        <v>10</v>
      </c>
      <c r="J108" t="s">
        <v>158</v>
      </c>
      <c r="K108" t="s">
        <v>159</v>
      </c>
      <c r="L108">
        <v>0</v>
      </c>
      <c r="M108" t="s">
        <v>13</v>
      </c>
      <c r="N108" t="s">
        <v>26</v>
      </c>
      <c r="P108">
        <v>67.91</v>
      </c>
      <c r="R108">
        <v>7237720</v>
      </c>
    </row>
    <row r="109" spans="9:18" x14ac:dyDescent="0.35">
      <c r="I109" t="s">
        <v>10</v>
      </c>
      <c r="J109" t="s">
        <v>160</v>
      </c>
      <c r="K109" t="s">
        <v>161</v>
      </c>
      <c r="L109">
        <v>0</v>
      </c>
      <c r="M109" t="s">
        <v>13</v>
      </c>
      <c r="N109" t="s">
        <v>26</v>
      </c>
      <c r="O109">
        <v>48.49</v>
      </c>
      <c r="Q109">
        <v>6098290</v>
      </c>
    </row>
    <row r="110" spans="9:18" x14ac:dyDescent="0.35">
      <c r="I110" t="s">
        <v>10</v>
      </c>
      <c r="J110" t="s">
        <v>160</v>
      </c>
      <c r="K110" t="s">
        <v>161</v>
      </c>
      <c r="L110">
        <v>0</v>
      </c>
      <c r="M110" t="s">
        <v>13</v>
      </c>
      <c r="N110" t="s">
        <v>19</v>
      </c>
      <c r="P110">
        <v>75.900000000000006</v>
      </c>
      <c r="R110">
        <v>33440590</v>
      </c>
    </row>
    <row r="111" spans="9:18" x14ac:dyDescent="0.35">
      <c r="I111" t="s">
        <v>10</v>
      </c>
      <c r="J111" t="s">
        <v>162</v>
      </c>
      <c r="K111" t="s">
        <v>163</v>
      </c>
      <c r="L111">
        <v>0</v>
      </c>
      <c r="M111" t="s">
        <v>13</v>
      </c>
      <c r="N111" t="s">
        <v>14</v>
      </c>
      <c r="O111">
        <v>35.700000000000003</v>
      </c>
      <c r="Q111">
        <v>17737170</v>
      </c>
    </row>
    <row r="112" spans="9:18" x14ac:dyDescent="0.35">
      <c r="I112" t="s">
        <v>10</v>
      </c>
      <c r="J112" t="s">
        <v>162</v>
      </c>
      <c r="K112" t="s">
        <v>163</v>
      </c>
      <c r="L112">
        <v>0</v>
      </c>
      <c r="M112" t="s">
        <v>13</v>
      </c>
      <c r="N112" t="s">
        <v>26</v>
      </c>
      <c r="P112">
        <v>66.459999999999994</v>
      </c>
      <c r="R112">
        <v>52640730</v>
      </c>
    </row>
    <row r="113" spans="9:18" x14ac:dyDescent="0.35">
      <c r="I113" t="s">
        <v>10</v>
      </c>
      <c r="J113" t="s">
        <v>164</v>
      </c>
      <c r="K113" t="s">
        <v>165</v>
      </c>
      <c r="L113">
        <v>0</v>
      </c>
      <c r="M113" t="s">
        <v>13</v>
      </c>
      <c r="N113" t="s">
        <v>26</v>
      </c>
      <c r="O113">
        <v>53.58</v>
      </c>
      <c r="P113">
        <v>69.680000000000007</v>
      </c>
      <c r="Q113">
        <v>18849580</v>
      </c>
      <c r="R113">
        <v>110804720</v>
      </c>
    </row>
    <row r="114" spans="9:18" x14ac:dyDescent="0.35">
      <c r="I114" t="s">
        <v>10</v>
      </c>
      <c r="J114" t="s">
        <v>166</v>
      </c>
      <c r="K114" t="s">
        <v>167</v>
      </c>
      <c r="L114">
        <v>0</v>
      </c>
      <c r="M114" t="s">
        <v>13</v>
      </c>
      <c r="N114" t="s">
        <v>19</v>
      </c>
      <c r="O114">
        <v>54.09</v>
      </c>
      <c r="Q114">
        <v>1013330</v>
      </c>
    </row>
    <row r="115" spans="9:18" x14ac:dyDescent="0.35">
      <c r="I115" t="s">
        <v>10</v>
      </c>
      <c r="J115" t="s">
        <v>166</v>
      </c>
      <c r="K115" t="s">
        <v>167</v>
      </c>
      <c r="L115">
        <v>0</v>
      </c>
      <c r="M115" t="s">
        <v>13</v>
      </c>
      <c r="N115" t="s">
        <v>37</v>
      </c>
      <c r="P115">
        <v>83.66</v>
      </c>
      <c r="R115">
        <v>5669590</v>
      </c>
    </row>
    <row r="116" spans="9:18" x14ac:dyDescent="0.35">
      <c r="I116" t="s">
        <v>10</v>
      </c>
      <c r="J116" t="s">
        <v>168</v>
      </c>
      <c r="K116" t="s">
        <v>169</v>
      </c>
      <c r="L116">
        <v>0</v>
      </c>
      <c r="M116" t="s">
        <v>13</v>
      </c>
      <c r="N116" t="s">
        <v>26</v>
      </c>
      <c r="O116">
        <v>45.19</v>
      </c>
      <c r="Q116">
        <v>20428410</v>
      </c>
    </row>
    <row r="117" spans="9:18" x14ac:dyDescent="0.35">
      <c r="I117" t="s">
        <v>10</v>
      </c>
      <c r="J117" t="s">
        <v>168</v>
      </c>
      <c r="K117" t="s">
        <v>169</v>
      </c>
      <c r="L117">
        <v>0</v>
      </c>
      <c r="M117" t="s">
        <v>13</v>
      </c>
      <c r="N117" t="s">
        <v>19</v>
      </c>
      <c r="P117">
        <v>77.2</v>
      </c>
      <c r="R117">
        <v>71522320</v>
      </c>
    </row>
    <row r="118" spans="9:18" x14ac:dyDescent="0.35">
      <c r="I118" t="s">
        <v>10</v>
      </c>
      <c r="J118" t="s">
        <v>170</v>
      </c>
      <c r="K118" t="s">
        <v>171</v>
      </c>
      <c r="L118">
        <v>0</v>
      </c>
      <c r="M118" t="s">
        <v>13</v>
      </c>
      <c r="N118" t="s">
        <v>14</v>
      </c>
      <c r="O118">
        <v>48.04</v>
      </c>
      <c r="Q118">
        <v>25100770</v>
      </c>
    </row>
    <row r="119" spans="9:18" x14ac:dyDescent="0.35">
      <c r="I119" t="s">
        <v>10</v>
      </c>
      <c r="J119" t="s">
        <v>170</v>
      </c>
      <c r="K119" t="s">
        <v>171</v>
      </c>
      <c r="L119">
        <v>0</v>
      </c>
      <c r="M119" t="s">
        <v>13</v>
      </c>
      <c r="N119" t="s">
        <v>26</v>
      </c>
      <c r="P119">
        <v>74.209999999999994</v>
      </c>
      <c r="R119">
        <v>97173800</v>
      </c>
    </row>
    <row r="120" spans="9:18" x14ac:dyDescent="0.35">
      <c r="I120" t="s">
        <v>10</v>
      </c>
      <c r="J120" t="s">
        <v>172</v>
      </c>
      <c r="K120" t="s">
        <v>173</v>
      </c>
      <c r="L120">
        <v>0</v>
      </c>
      <c r="M120" t="s">
        <v>13</v>
      </c>
      <c r="N120" t="s">
        <v>19</v>
      </c>
      <c r="O120">
        <v>54.55</v>
      </c>
      <c r="P120">
        <v>75.19</v>
      </c>
      <c r="Q120">
        <v>1382960</v>
      </c>
      <c r="R120">
        <v>2904010</v>
      </c>
    </row>
    <row r="121" spans="9:18" x14ac:dyDescent="0.35">
      <c r="I121" t="s">
        <v>10</v>
      </c>
      <c r="J121" t="s">
        <v>174</v>
      </c>
      <c r="K121" t="s">
        <v>175</v>
      </c>
      <c r="L121">
        <v>0</v>
      </c>
      <c r="M121" t="s">
        <v>13</v>
      </c>
      <c r="N121" t="s">
        <v>19</v>
      </c>
      <c r="O121">
        <v>46.29</v>
      </c>
      <c r="P121">
        <v>73.290000000000006</v>
      </c>
      <c r="Q121">
        <v>3132010</v>
      </c>
      <c r="R121">
        <v>10110520</v>
      </c>
    </row>
    <row r="122" spans="9:18" x14ac:dyDescent="0.35">
      <c r="I122" t="s">
        <v>10</v>
      </c>
      <c r="J122" t="s">
        <v>176</v>
      </c>
      <c r="K122" t="s">
        <v>177</v>
      </c>
      <c r="L122">
        <v>0</v>
      </c>
      <c r="M122" t="s">
        <v>13</v>
      </c>
      <c r="N122" t="s">
        <v>19</v>
      </c>
      <c r="O122">
        <v>38.6</v>
      </c>
      <c r="Q122">
        <v>117310</v>
      </c>
    </row>
    <row r="123" spans="9:18" x14ac:dyDescent="0.35">
      <c r="I123" t="s">
        <v>10</v>
      </c>
      <c r="J123" t="s">
        <v>176</v>
      </c>
      <c r="K123" t="s">
        <v>177</v>
      </c>
      <c r="L123">
        <v>0</v>
      </c>
      <c r="M123" t="s">
        <v>13</v>
      </c>
      <c r="N123" t="s">
        <v>37</v>
      </c>
      <c r="P123">
        <v>80.47</v>
      </c>
      <c r="R123">
        <v>1485710</v>
      </c>
    </row>
    <row r="124" spans="9:18" x14ac:dyDescent="0.35">
      <c r="I124" t="s">
        <v>10</v>
      </c>
      <c r="J124" t="s">
        <v>178</v>
      </c>
      <c r="K124" t="s">
        <v>179</v>
      </c>
      <c r="L124">
        <v>0</v>
      </c>
      <c r="M124" t="s">
        <v>13</v>
      </c>
      <c r="N124" t="s">
        <v>19</v>
      </c>
      <c r="O124">
        <v>55.83</v>
      </c>
      <c r="Q124">
        <v>493890</v>
      </c>
    </row>
    <row r="125" spans="9:18" x14ac:dyDescent="0.35">
      <c r="I125" t="s">
        <v>10</v>
      </c>
      <c r="J125" t="s">
        <v>178</v>
      </c>
      <c r="K125" t="s">
        <v>179</v>
      </c>
      <c r="L125">
        <v>0</v>
      </c>
      <c r="M125" t="s">
        <v>13</v>
      </c>
      <c r="N125" t="s">
        <v>37</v>
      </c>
      <c r="P125">
        <v>81.45</v>
      </c>
      <c r="R125">
        <v>1286710</v>
      </c>
    </row>
    <row r="126" spans="9:18" x14ac:dyDescent="0.35">
      <c r="I126" t="s">
        <v>10</v>
      </c>
      <c r="J126" t="s">
        <v>180</v>
      </c>
      <c r="K126" t="s">
        <v>181</v>
      </c>
      <c r="L126">
        <v>0</v>
      </c>
      <c r="M126" t="s">
        <v>13</v>
      </c>
      <c r="N126" t="s">
        <v>19</v>
      </c>
      <c r="O126">
        <v>57.71</v>
      </c>
      <c r="P126">
        <v>74.16</v>
      </c>
      <c r="Q126">
        <v>3497480</v>
      </c>
      <c r="R126">
        <v>3796750</v>
      </c>
    </row>
    <row r="127" spans="9:18" x14ac:dyDescent="0.35">
      <c r="I127" t="s">
        <v>10</v>
      </c>
      <c r="J127" t="s">
        <v>182</v>
      </c>
      <c r="K127" t="s">
        <v>183</v>
      </c>
      <c r="L127">
        <v>0</v>
      </c>
      <c r="M127" t="s">
        <v>13</v>
      </c>
      <c r="N127" t="s">
        <v>26</v>
      </c>
      <c r="O127">
        <v>37.4</v>
      </c>
      <c r="Q127">
        <v>5653360</v>
      </c>
    </row>
    <row r="128" spans="9:18" x14ac:dyDescent="0.35">
      <c r="I128" t="s">
        <v>10</v>
      </c>
      <c r="J128" t="s">
        <v>182</v>
      </c>
      <c r="K128" t="s">
        <v>183</v>
      </c>
      <c r="L128">
        <v>0</v>
      </c>
      <c r="M128" t="s">
        <v>13</v>
      </c>
      <c r="N128" t="s">
        <v>19</v>
      </c>
      <c r="P128">
        <v>71.25</v>
      </c>
      <c r="R128">
        <v>41192190</v>
      </c>
    </row>
    <row r="129" spans="9:18" x14ac:dyDescent="0.35">
      <c r="I129" t="s">
        <v>10</v>
      </c>
      <c r="J129" t="s">
        <v>184</v>
      </c>
      <c r="K129" t="s">
        <v>185</v>
      </c>
      <c r="L129">
        <v>0</v>
      </c>
      <c r="M129" t="s">
        <v>13</v>
      </c>
      <c r="N129" t="s">
        <v>19</v>
      </c>
      <c r="O129">
        <v>69.86</v>
      </c>
      <c r="Q129">
        <v>1289240</v>
      </c>
    </row>
    <row r="130" spans="9:18" x14ac:dyDescent="0.35">
      <c r="I130" t="s">
        <v>10</v>
      </c>
      <c r="J130" t="s">
        <v>184</v>
      </c>
      <c r="K130" t="s">
        <v>185</v>
      </c>
      <c r="L130">
        <v>0</v>
      </c>
      <c r="M130" t="s">
        <v>13</v>
      </c>
      <c r="N130" t="s">
        <v>37</v>
      </c>
      <c r="P130">
        <v>82.9</v>
      </c>
      <c r="R130">
        <v>8657460</v>
      </c>
    </row>
    <row r="131" spans="9:18" x14ac:dyDescent="0.35">
      <c r="I131" t="s">
        <v>10</v>
      </c>
      <c r="J131" t="s">
        <v>186</v>
      </c>
      <c r="K131" t="s">
        <v>187</v>
      </c>
      <c r="L131">
        <v>0</v>
      </c>
      <c r="M131" t="s">
        <v>13</v>
      </c>
      <c r="N131" t="s">
        <v>19</v>
      </c>
      <c r="O131">
        <v>40.869999999999997</v>
      </c>
      <c r="Q131">
        <v>438780</v>
      </c>
    </row>
    <row r="132" spans="9:18" x14ac:dyDescent="0.35">
      <c r="I132" t="s">
        <v>10</v>
      </c>
      <c r="J132" t="s">
        <v>186</v>
      </c>
      <c r="K132" t="s">
        <v>187</v>
      </c>
      <c r="L132">
        <v>0</v>
      </c>
      <c r="M132" t="s">
        <v>13</v>
      </c>
      <c r="N132" t="s">
        <v>26</v>
      </c>
      <c r="P132">
        <v>76.86</v>
      </c>
      <c r="R132">
        <v>10671920</v>
      </c>
    </row>
    <row r="133" spans="9:18" x14ac:dyDescent="0.35">
      <c r="I133" t="s">
        <v>10</v>
      </c>
      <c r="J133" t="s">
        <v>188</v>
      </c>
      <c r="K133" t="s">
        <v>189</v>
      </c>
      <c r="L133">
        <v>0</v>
      </c>
      <c r="M133" t="s">
        <v>13</v>
      </c>
      <c r="N133" t="s">
        <v>37</v>
      </c>
      <c r="O133">
        <v>49.74</v>
      </c>
      <c r="P133">
        <v>80.02</v>
      </c>
      <c r="Q133">
        <v>153990</v>
      </c>
      <c r="R133">
        <v>4442240</v>
      </c>
    </row>
    <row r="134" spans="9:18" x14ac:dyDescent="0.35">
      <c r="I134" t="s">
        <v>10</v>
      </c>
      <c r="J134" t="s">
        <v>190</v>
      </c>
      <c r="K134" t="s">
        <v>191</v>
      </c>
      <c r="L134">
        <v>0</v>
      </c>
      <c r="M134" t="s">
        <v>13</v>
      </c>
      <c r="N134" t="s">
        <v>19</v>
      </c>
      <c r="O134">
        <v>59.9</v>
      </c>
      <c r="P134">
        <v>78.209999999999994</v>
      </c>
      <c r="Q134">
        <v>1349390</v>
      </c>
      <c r="R134">
        <v>5794570</v>
      </c>
    </row>
    <row r="135" spans="9:18" x14ac:dyDescent="0.35">
      <c r="I135" t="s">
        <v>10</v>
      </c>
      <c r="J135" t="s">
        <v>192</v>
      </c>
      <c r="K135" t="s">
        <v>193</v>
      </c>
      <c r="L135">
        <v>0</v>
      </c>
      <c r="M135" t="s">
        <v>13</v>
      </c>
      <c r="N135" t="s">
        <v>14</v>
      </c>
      <c r="O135">
        <v>29.3</v>
      </c>
      <c r="Q135">
        <v>456950</v>
      </c>
    </row>
    <row r="136" spans="9:18" x14ac:dyDescent="0.35">
      <c r="I136" t="s">
        <v>10</v>
      </c>
      <c r="J136" t="s">
        <v>192</v>
      </c>
      <c r="K136" t="s">
        <v>193</v>
      </c>
      <c r="L136">
        <v>0</v>
      </c>
      <c r="M136" t="s">
        <v>13</v>
      </c>
      <c r="N136" t="s">
        <v>37</v>
      </c>
      <c r="P136">
        <v>79.95</v>
      </c>
      <c r="R136">
        <v>4591260</v>
      </c>
    </row>
    <row r="137" spans="9:18" x14ac:dyDescent="0.35">
      <c r="I137" t="s">
        <v>10</v>
      </c>
      <c r="J137" t="s">
        <v>194</v>
      </c>
      <c r="K137" t="s">
        <v>195</v>
      </c>
      <c r="L137">
        <v>0</v>
      </c>
      <c r="M137" t="s">
        <v>13</v>
      </c>
      <c r="N137" t="s">
        <v>37</v>
      </c>
      <c r="O137">
        <v>50.76</v>
      </c>
      <c r="P137">
        <v>82.95</v>
      </c>
      <c r="Q137">
        <v>24350</v>
      </c>
      <c r="R137">
        <v>2797940</v>
      </c>
    </row>
    <row r="138" spans="9:18" x14ac:dyDescent="0.35">
      <c r="I138" t="s">
        <v>10</v>
      </c>
      <c r="J138" t="s">
        <v>196</v>
      </c>
      <c r="K138" t="s">
        <v>197</v>
      </c>
      <c r="L138">
        <v>0</v>
      </c>
      <c r="M138" t="s">
        <v>13</v>
      </c>
      <c r="N138" t="s">
        <v>19</v>
      </c>
      <c r="O138">
        <v>40.020000000000003</v>
      </c>
      <c r="Q138">
        <v>1703260</v>
      </c>
    </row>
    <row r="139" spans="9:18" x14ac:dyDescent="0.35">
      <c r="I139" t="s">
        <v>10</v>
      </c>
      <c r="J139" t="s">
        <v>196</v>
      </c>
      <c r="K139" t="s">
        <v>197</v>
      </c>
      <c r="L139">
        <v>0</v>
      </c>
      <c r="M139" t="s">
        <v>13</v>
      </c>
      <c r="N139" t="s">
        <v>37</v>
      </c>
      <c r="P139">
        <v>78.31</v>
      </c>
      <c r="R139">
        <v>30472800</v>
      </c>
    </row>
    <row r="140" spans="9:18" x14ac:dyDescent="0.35">
      <c r="I140" t="s">
        <v>10</v>
      </c>
      <c r="J140" t="s">
        <v>198</v>
      </c>
      <c r="K140" t="s">
        <v>199</v>
      </c>
      <c r="L140">
        <v>0</v>
      </c>
      <c r="M140" t="s">
        <v>13</v>
      </c>
      <c r="N140" t="s">
        <v>26</v>
      </c>
      <c r="O140">
        <v>45.75</v>
      </c>
      <c r="P140">
        <v>75.81</v>
      </c>
      <c r="Q140">
        <v>944640</v>
      </c>
      <c r="R140">
        <v>4957750</v>
      </c>
    </row>
    <row r="141" spans="9:18" x14ac:dyDescent="0.35">
      <c r="I141" t="s">
        <v>10</v>
      </c>
      <c r="J141" t="s">
        <v>200</v>
      </c>
      <c r="K141" t="s">
        <v>201</v>
      </c>
      <c r="L141">
        <v>0</v>
      </c>
      <c r="M141" t="s">
        <v>13</v>
      </c>
      <c r="N141" t="s">
        <v>19</v>
      </c>
      <c r="O141">
        <v>42.46</v>
      </c>
      <c r="Q141">
        <v>3612090</v>
      </c>
    </row>
    <row r="142" spans="9:18" x14ac:dyDescent="0.35">
      <c r="I142" t="s">
        <v>10</v>
      </c>
      <c r="J142" t="s">
        <v>200</v>
      </c>
      <c r="K142" t="s">
        <v>201</v>
      </c>
      <c r="L142">
        <v>0</v>
      </c>
      <c r="M142" t="s">
        <v>13</v>
      </c>
      <c r="N142" t="s">
        <v>14</v>
      </c>
      <c r="P142">
        <v>70.97</v>
      </c>
      <c r="R142">
        <v>20353550</v>
      </c>
    </row>
    <row r="143" spans="9:18" x14ac:dyDescent="0.35">
      <c r="I143" t="s">
        <v>10</v>
      </c>
      <c r="J143" t="s">
        <v>202</v>
      </c>
      <c r="K143" t="s">
        <v>203</v>
      </c>
      <c r="L143">
        <v>0</v>
      </c>
      <c r="M143" t="s">
        <v>13</v>
      </c>
      <c r="N143" t="s">
        <v>26</v>
      </c>
      <c r="O143">
        <v>47.29</v>
      </c>
      <c r="Q143">
        <v>21021160</v>
      </c>
    </row>
    <row r="144" spans="9:18" x14ac:dyDescent="0.35">
      <c r="I144" t="s">
        <v>10</v>
      </c>
      <c r="J144" t="s">
        <v>202</v>
      </c>
      <c r="K144" t="s">
        <v>203</v>
      </c>
      <c r="L144">
        <v>0</v>
      </c>
      <c r="M144" t="s">
        <v>13</v>
      </c>
      <c r="N144" t="s">
        <v>19</v>
      </c>
      <c r="P144">
        <v>77.739999999999995</v>
      </c>
      <c r="R144">
        <v>85357710</v>
      </c>
    </row>
    <row r="145" spans="9:18" x14ac:dyDescent="0.35">
      <c r="I145" t="s">
        <v>10</v>
      </c>
      <c r="J145" t="s">
        <v>204</v>
      </c>
      <c r="K145" t="s">
        <v>205</v>
      </c>
      <c r="L145">
        <v>0</v>
      </c>
      <c r="M145" t="s">
        <v>13</v>
      </c>
      <c r="N145" t="s">
        <v>37</v>
      </c>
      <c r="O145">
        <v>42.15</v>
      </c>
      <c r="P145">
        <v>82.6</v>
      </c>
      <c r="Q145">
        <v>74520</v>
      </c>
      <c r="R145">
        <v>9377880</v>
      </c>
    </row>
    <row r="146" spans="9:18" x14ac:dyDescent="0.35">
      <c r="I146" t="s">
        <v>10</v>
      </c>
      <c r="J146" t="s">
        <v>206</v>
      </c>
      <c r="K146" t="s">
        <v>207</v>
      </c>
      <c r="L146">
        <v>0</v>
      </c>
      <c r="M146" t="s">
        <v>13</v>
      </c>
      <c r="N146" t="s">
        <v>26</v>
      </c>
      <c r="O146">
        <v>28.93</v>
      </c>
      <c r="Q146">
        <v>4616790</v>
      </c>
    </row>
    <row r="147" spans="9:18" x14ac:dyDescent="0.35">
      <c r="I147" t="s">
        <v>10</v>
      </c>
      <c r="J147" t="s">
        <v>206</v>
      </c>
      <c r="K147" t="s">
        <v>207</v>
      </c>
      <c r="L147">
        <v>0</v>
      </c>
      <c r="M147" t="s">
        <v>13</v>
      </c>
      <c r="N147" t="s">
        <v>14</v>
      </c>
      <c r="P147">
        <v>66.569999999999993</v>
      </c>
      <c r="R147">
        <v>35111440</v>
      </c>
    </row>
    <row r="148" spans="9:18" x14ac:dyDescent="0.35">
      <c r="I148" t="s">
        <v>10</v>
      </c>
      <c r="J148" t="s">
        <v>208</v>
      </c>
      <c r="K148" t="s">
        <v>209</v>
      </c>
      <c r="L148">
        <v>0</v>
      </c>
      <c r="M148" t="s">
        <v>13</v>
      </c>
      <c r="N148" t="s">
        <v>19</v>
      </c>
      <c r="O148">
        <v>58.64</v>
      </c>
      <c r="P148">
        <v>74.260000000000005</v>
      </c>
      <c r="Q148">
        <v>7127580</v>
      </c>
      <c r="R148">
        <v>9435430</v>
      </c>
    </row>
    <row r="149" spans="9:18" x14ac:dyDescent="0.35">
      <c r="I149" t="s">
        <v>10</v>
      </c>
      <c r="J149" t="s">
        <v>210</v>
      </c>
      <c r="K149" t="s">
        <v>211</v>
      </c>
      <c r="L149">
        <v>0</v>
      </c>
      <c r="M149" t="s">
        <v>13</v>
      </c>
      <c r="N149" t="s">
        <v>19</v>
      </c>
      <c r="O149">
        <v>61.47</v>
      </c>
      <c r="P149">
        <v>75.09</v>
      </c>
      <c r="Q149">
        <v>7248580</v>
      </c>
      <c r="R149">
        <v>6975510</v>
      </c>
    </row>
    <row r="150" spans="9:18" x14ac:dyDescent="0.35">
      <c r="I150" t="s">
        <v>10</v>
      </c>
      <c r="J150" t="s">
        <v>212</v>
      </c>
      <c r="K150" t="s">
        <v>213</v>
      </c>
      <c r="L150">
        <v>0</v>
      </c>
      <c r="M150" t="s">
        <v>13</v>
      </c>
      <c r="N150" t="s">
        <v>19</v>
      </c>
      <c r="O150">
        <v>62.14</v>
      </c>
      <c r="P150">
        <v>76.45</v>
      </c>
      <c r="Q150">
        <v>9337920</v>
      </c>
      <c r="R150">
        <v>9770390</v>
      </c>
    </row>
    <row r="151" spans="9:18" x14ac:dyDescent="0.35">
      <c r="I151" t="s">
        <v>10</v>
      </c>
      <c r="J151" t="s">
        <v>214</v>
      </c>
      <c r="K151" t="s">
        <v>215</v>
      </c>
      <c r="L151">
        <v>0</v>
      </c>
      <c r="M151" t="s">
        <v>13</v>
      </c>
      <c r="N151" t="s">
        <v>19</v>
      </c>
      <c r="O151">
        <v>58.33</v>
      </c>
      <c r="Q151">
        <v>24780160</v>
      </c>
    </row>
    <row r="152" spans="9:18" x14ac:dyDescent="0.35">
      <c r="I152" t="s">
        <v>10</v>
      </c>
      <c r="J152" t="s">
        <v>214</v>
      </c>
      <c r="K152" t="s">
        <v>215</v>
      </c>
      <c r="L152">
        <v>0</v>
      </c>
      <c r="M152" t="s">
        <v>13</v>
      </c>
      <c r="N152" t="s">
        <v>37</v>
      </c>
      <c r="P152">
        <v>77.92</v>
      </c>
      <c r="R152">
        <v>38225920</v>
      </c>
    </row>
    <row r="153" spans="9:18" x14ac:dyDescent="0.35">
      <c r="I153" t="s">
        <v>10</v>
      </c>
      <c r="J153" t="s">
        <v>216</v>
      </c>
      <c r="K153" t="s">
        <v>217</v>
      </c>
      <c r="L153">
        <v>0</v>
      </c>
      <c r="M153" t="s">
        <v>13</v>
      </c>
      <c r="N153" t="s">
        <v>19</v>
      </c>
      <c r="O153">
        <v>54.03</v>
      </c>
      <c r="Q153">
        <v>2528380</v>
      </c>
    </row>
    <row r="154" spans="9:18" x14ac:dyDescent="0.35">
      <c r="I154" t="s">
        <v>10</v>
      </c>
      <c r="J154" t="s">
        <v>216</v>
      </c>
      <c r="K154" t="s">
        <v>217</v>
      </c>
      <c r="L154">
        <v>0</v>
      </c>
      <c r="M154" t="s">
        <v>13</v>
      </c>
      <c r="N154" t="s">
        <v>26</v>
      </c>
      <c r="P154">
        <v>70.180000000000007</v>
      </c>
      <c r="R154">
        <v>3112580</v>
      </c>
    </row>
    <row r="155" spans="9:18" x14ac:dyDescent="0.35">
      <c r="I155" t="s">
        <v>10</v>
      </c>
      <c r="J155" t="s">
        <v>218</v>
      </c>
      <c r="K155" t="s">
        <v>219</v>
      </c>
      <c r="L155">
        <v>0</v>
      </c>
      <c r="M155" t="s">
        <v>13</v>
      </c>
      <c r="N155" t="s">
        <v>26</v>
      </c>
      <c r="O155">
        <v>60.51</v>
      </c>
      <c r="Q155">
        <v>16397300</v>
      </c>
    </row>
    <row r="156" spans="9:18" x14ac:dyDescent="0.35">
      <c r="I156" t="s">
        <v>10</v>
      </c>
      <c r="J156" t="s">
        <v>218</v>
      </c>
      <c r="K156" t="s">
        <v>219</v>
      </c>
      <c r="L156">
        <v>0</v>
      </c>
      <c r="M156" t="s">
        <v>13</v>
      </c>
      <c r="N156" t="s">
        <v>19</v>
      </c>
      <c r="P156">
        <v>75.33</v>
      </c>
      <c r="R156">
        <v>19501570</v>
      </c>
    </row>
    <row r="157" spans="9:18" x14ac:dyDescent="0.35">
      <c r="I157" t="s">
        <v>10</v>
      </c>
      <c r="J157" t="s">
        <v>220</v>
      </c>
      <c r="K157" t="s">
        <v>221</v>
      </c>
      <c r="L157">
        <v>0</v>
      </c>
      <c r="M157" t="s">
        <v>13</v>
      </c>
      <c r="N157" t="s">
        <v>19</v>
      </c>
      <c r="O157">
        <v>55.47</v>
      </c>
      <c r="P157">
        <v>73.069999999999993</v>
      </c>
      <c r="Q157">
        <v>103392430</v>
      </c>
      <c r="R157">
        <v>146533070</v>
      </c>
    </row>
    <row r="158" spans="9:18" x14ac:dyDescent="0.35">
      <c r="I158" t="s">
        <v>10</v>
      </c>
      <c r="J158" t="s">
        <v>222</v>
      </c>
      <c r="K158" t="s">
        <v>223</v>
      </c>
      <c r="L158">
        <v>0</v>
      </c>
      <c r="M158" t="s">
        <v>13</v>
      </c>
      <c r="N158" t="s">
        <v>19</v>
      </c>
      <c r="O158">
        <v>61.17</v>
      </c>
      <c r="Q158">
        <v>37310910</v>
      </c>
    </row>
    <row r="159" spans="9:18" x14ac:dyDescent="0.35">
      <c r="I159" t="s">
        <v>10</v>
      </c>
      <c r="J159" t="s">
        <v>222</v>
      </c>
      <c r="K159" t="s">
        <v>223</v>
      </c>
      <c r="L159">
        <v>0</v>
      </c>
      <c r="M159" t="s">
        <v>13</v>
      </c>
      <c r="N159" t="s">
        <v>26</v>
      </c>
      <c r="P159">
        <v>73.92</v>
      </c>
      <c r="R159">
        <v>44957510</v>
      </c>
    </row>
    <row r="160" spans="9:18" x14ac:dyDescent="0.35">
      <c r="I160" t="s">
        <v>10</v>
      </c>
      <c r="J160" t="s">
        <v>224</v>
      </c>
      <c r="K160" t="s">
        <v>225</v>
      </c>
      <c r="L160">
        <v>0</v>
      </c>
      <c r="M160" t="s">
        <v>13</v>
      </c>
      <c r="N160" t="s">
        <v>37</v>
      </c>
      <c r="O160">
        <v>70.31</v>
      </c>
      <c r="P160">
        <v>81.430000000000007</v>
      </c>
      <c r="Q160">
        <v>4268410</v>
      </c>
      <c r="R160">
        <v>5814640</v>
      </c>
    </row>
    <row r="161" spans="9:18" x14ac:dyDescent="0.35">
      <c r="I161" t="s">
        <v>10</v>
      </c>
      <c r="J161" t="s">
        <v>226</v>
      </c>
      <c r="K161" t="s">
        <v>227</v>
      </c>
      <c r="L161">
        <v>0</v>
      </c>
      <c r="M161" t="s">
        <v>13</v>
      </c>
      <c r="N161" t="s">
        <v>19</v>
      </c>
      <c r="O161">
        <v>66.36</v>
      </c>
      <c r="Q161">
        <v>1102050</v>
      </c>
    </row>
    <row r="162" spans="9:18" x14ac:dyDescent="0.35">
      <c r="I162" t="s">
        <v>10</v>
      </c>
      <c r="J162" t="s">
        <v>226</v>
      </c>
      <c r="K162" t="s">
        <v>227</v>
      </c>
      <c r="L162">
        <v>0</v>
      </c>
      <c r="M162" t="s">
        <v>13</v>
      </c>
      <c r="N162" t="s">
        <v>37</v>
      </c>
      <c r="P162">
        <v>78.77</v>
      </c>
      <c r="R162">
        <v>1326850</v>
      </c>
    </row>
    <row r="163" spans="9:18" x14ac:dyDescent="0.35">
      <c r="I163" t="s">
        <v>10</v>
      </c>
      <c r="J163" t="s">
        <v>228</v>
      </c>
      <c r="K163" t="s">
        <v>229</v>
      </c>
      <c r="L163">
        <v>0</v>
      </c>
      <c r="M163" t="s">
        <v>13</v>
      </c>
      <c r="N163" t="s">
        <v>37</v>
      </c>
      <c r="O163">
        <v>64.2</v>
      </c>
      <c r="P163">
        <v>81.86</v>
      </c>
      <c r="Q163">
        <v>4008410</v>
      </c>
      <c r="R163">
        <v>5521730</v>
      </c>
    </row>
    <row r="164" spans="9:18" x14ac:dyDescent="0.35">
      <c r="I164" t="s">
        <v>10</v>
      </c>
      <c r="J164" t="s">
        <v>230</v>
      </c>
      <c r="K164" t="s">
        <v>231</v>
      </c>
      <c r="L164">
        <v>0</v>
      </c>
      <c r="M164" t="s">
        <v>13</v>
      </c>
      <c r="N164" t="s">
        <v>37</v>
      </c>
      <c r="O164">
        <v>71.03</v>
      </c>
      <c r="P164">
        <v>82.85</v>
      </c>
      <c r="Q164">
        <v>142700</v>
      </c>
      <c r="R164">
        <v>360720</v>
      </c>
    </row>
    <row r="165" spans="9:18" x14ac:dyDescent="0.35">
      <c r="I165" t="s">
        <v>10</v>
      </c>
      <c r="J165" t="s">
        <v>232</v>
      </c>
      <c r="K165" t="s">
        <v>233</v>
      </c>
      <c r="L165">
        <v>0</v>
      </c>
      <c r="M165" t="s">
        <v>13</v>
      </c>
      <c r="N165" t="s">
        <v>37</v>
      </c>
      <c r="O165">
        <v>65.58</v>
      </c>
      <c r="P165">
        <v>82.41</v>
      </c>
      <c r="Q165">
        <v>2912700</v>
      </c>
      <c r="R165">
        <v>4933490</v>
      </c>
    </row>
    <row r="166" spans="9:18" x14ac:dyDescent="0.35">
      <c r="I166" t="s">
        <v>10</v>
      </c>
      <c r="J166" t="s">
        <v>234</v>
      </c>
      <c r="K166" t="s">
        <v>235</v>
      </c>
      <c r="L166">
        <v>0</v>
      </c>
      <c r="M166" t="s">
        <v>13</v>
      </c>
      <c r="N166" t="s">
        <v>19</v>
      </c>
      <c r="O166">
        <v>64.569999999999993</v>
      </c>
      <c r="P166">
        <v>75.63</v>
      </c>
      <c r="Q166">
        <v>1918690</v>
      </c>
      <c r="R166">
        <v>1914320</v>
      </c>
    </row>
    <row r="167" spans="9:18" x14ac:dyDescent="0.35">
      <c r="I167" t="s">
        <v>10</v>
      </c>
      <c r="J167" t="s">
        <v>236</v>
      </c>
      <c r="K167" t="s">
        <v>237</v>
      </c>
      <c r="L167">
        <v>0</v>
      </c>
      <c r="M167" t="s">
        <v>13</v>
      </c>
      <c r="N167" t="s">
        <v>19</v>
      </c>
      <c r="O167">
        <v>66.069999999999993</v>
      </c>
      <c r="Q167">
        <v>2433050</v>
      </c>
    </row>
    <row r="168" spans="9:18" x14ac:dyDescent="0.35">
      <c r="I168" t="s">
        <v>10</v>
      </c>
      <c r="J168" t="s">
        <v>236</v>
      </c>
      <c r="K168" t="s">
        <v>237</v>
      </c>
      <c r="L168">
        <v>0</v>
      </c>
      <c r="M168" t="s">
        <v>13</v>
      </c>
      <c r="N168" t="s">
        <v>37</v>
      </c>
      <c r="P168">
        <v>76.42</v>
      </c>
      <c r="R168">
        <v>2795090</v>
      </c>
    </row>
    <row r="169" spans="9:18" x14ac:dyDescent="0.35">
      <c r="I169" t="s">
        <v>10</v>
      </c>
      <c r="J169" t="s">
        <v>238</v>
      </c>
      <c r="K169" t="s">
        <v>239</v>
      </c>
      <c r="L169">
        <v>0</v>
      </c>
      <c r="M169" t="s">
        <v>13</v>
      </c>
      <c r="N169" t="s">
        <v>37</v>
      </c>
      <c r="O169">
        <v>71.59</v>
      </c>
      <c r="P169">
        <v>82.96</v>
      </c>
      <c r="Q169">
        <v>3265210</v>
      </c>
      <c r="R169">
        <v>5347710</v>
      </c>
    </row>
    <row r="170" spans="9:18" x14ac:dyDescent="0.35">
      <c r="I170" t="s">
        <v>10</v>
      </c>
      <c r="J170" t="s">
        <v>240</v>
      </c>
      <c r="K170" t="s">
        <v>241</v>
      </c>
      <c r="L170">
        <v>0</v>
      </c>
      <c r="M170" t="s">
        <v>13</v>
      </c>
      <c r="N170" t="s">
        <v>37</v>
      </c>
      <c r="O170">
        <v>71.14</v>
      </c>
      <c r="P170">
        <v>83.05</v>
      </c>
      <c r="Q170">
        <v>7016590</v>
      </c>
      <c r="R170">
        <v>10279160</v>
      </c>
    </row>
    <row r="171" spans="9:18" x14ac:dyDescent="0.35">
      <c r="I171" t="s">
        <v>10</v>
      </c>
      <c r="J171" t="s">
        <v>242</v>
      </c>
      <c r="K171" t="s">
        <v>243</v>
      </c>
      <c r="L171">
        <v>0</v>
      </c>
      <c r="M171" t="s">
        <v>13</v>
      </c>
      <c r="N171" t="s">
        <v>37</v>
      </c>
      <c r="O171">
        <v>68.63</v>
      </c>
      <c r="P171">
        <v>81.44</v>
      </c>
      <c r="Q171">
        <v>50121040</v>
      </c>
      <c r="R171">
        <v>67111000</v>
      </c>
    </row>
    <row r="172" spans="9:18" x14ac:dyDescent="0.35">
      <c r="I172" t="s">
        <v>10</v>
      </c>
      <c r="J172" t="s">
        <v>244</v>
      </c>
      <c r="K172" t="s">
        <v>245</v>
      </c>
      <c r="L172">
        <v>0</v>
      </c>
      <c r="M172" t="s">
        <v>13</v>
      </c>
      <c r="N172" t="s">
        <v>26</v>
      </c>
      <c r="O172">
        <v>44.52</v>
      </c>
      <c r="P172">
        <v>79.47</v>
      </c>
      <c r="Q172">
        <v>1247850</v>
      </c>
      <c r="R172">
        <v>2885030</v>
      </c>
    </row>
    <row r="173" spans="9:18" x14ac:dyDescent="0.35">
      <c r="I173" t="s">
        <v>10</v>
      </c>
      <c r="J173" t="s">
        <v>246</v>
      </c>
      <c r="K173" t="s">
        <v>247</v>
      </c>
      <c r="L173">
        <v>0</v>
      </c>
      <c r="M173" t="s">
        <v>13</v>
      </c>
      <c r="N173" t="s">
        <v>19</v>
      </c>
      <c r="O173">
        <v>66.209999999999994</v>
      </c>
      <c r="P173">
        <v>81.349999999999994</v>
      </c>
      <c r="Q173">
        <v>7651090</v>
      </c>
      <c r="R173">
        <v>10718610</v>
      </c>
    </row>
    <row r="174" spans="9:18" x14ac:dyDescent="0.35">
      <c r="I174" t="s">
        <v>10</v>
      </c>
      <c r="J174" t="s">
        <v>248</v>
      </c>
      <c r="K174" t="s">
        <v>249</v>
      </c>
      <c r="L174">
        <v>0</v>
      </c>
      <c r="M174" t="s">
        <v>13</v>
      </c>
      <c r="N174" t="s">
        <v>37</v>
      </c>
      <c r="O174">
        <v>65.72</v>
      </c>
      <c r="P174">
        <v>83.34</v>
      </c>
      <c r="Q174">
        <v>46391720</v>
      </c>
      <c r="R174">
        <v>60130180</v>
      </c>
    </row>
    <row r="175" spans="9:18" x14ac:dyDescent="0.35">
      <c r="I175" t="s">
        <v>10</v>
      </c>
      <c r="J175" t="s">
        <v>250</v>
      </c>
      <c r="K175" t="s">
        <v>251</v>
      </c>
      <c r="L175">
        <v>0</v>
      </c>
      <c r="M175" t="s">
        <v>13</v>
      </c>
      <c r="N175" t="s">
        <v>26</v>
      </c>
      <c r="O175">
        <v>63.47</v>
      </c>
      <c r="Q175">
        <v>294680</v>
      </c>
    </row>
    <row r="176" spans="9:18" x14ac:dyDescent="0.35">
      <c r="I176" t="s">
        <v>10</v>
      </c>
      <c r="J176" t="s">
        <v>250</v>
      </c>
      <c r="K176" t="s">
        <v>251</v>
      </c>
      <c r="L176">
        <v>0</v>
      </c>
      <c r="M176" t="s">
        <v>13</v>
      </c>
      <c r="N176" t="s">
        <v>37</v>
      </c>
      <c r="P176">
        <v>82.84</v>
      </c>
      <c r="R176">
        <v>504020</v>
      </c>
    </row>
    <row r="177" spans="9:18" x14ac:dyDescent="0.35">
      <c r="I177" t="s">
        <v>10</v>
      </c>
      <c r="J177" t="s">
        <v>252</v>
      </c>
      <c r="K177" t="s">
        <v>253</v>
      </c>
      <c r="L177">
        <v>0</v>
      </c>
      <c r="M177" t="s">
        <v>13</v>
      </c>
      <c r="N177" t="s">
        <v>19</v>
      </c>
      <c r="O177">
        <v>58.48</v>
      </c>
      <c r="P177">
        <v>81.96</v>
      </c>
      <c r="Q177">
        <v>8418860</v>
      </c>
      <c r="R177">
        <v>10343160</v>
      </c>
    </row>
    <row r="178" spans="9:18" x14ac:dyDescent="0.35">
      <c r="I178" t="s">
        <v>10</v>
      </c>
      <c r="J178" t="s">
        <v>254</v>
      </c>
      <c r="K178" t="s">
        <v>255</v>
      </c>
      <c r="L178">
        <v>0</v>
      </c>
      <c r="M178" t="s">
        <v>13</v>
      </c>
      <c r="N178" t="s">
        <v>19</v>
      </c>
      <c r="O178">
        <v>61.75</v>
      </c>
      <c r="Q178">
        <v>28077140</v>
      </c>
    </row>
    <row r="179" spans="9:18" x14ac:dyDescent="0.35">
      <c r="I179" t="s">
        <v>10</v>
      </c>
      <c r="J179" t="s">
        <v>254</v>
      </c>
      <c r="K179" t="s">
        <v>255</v>
      </c>
      <c r="L179">
        <v>0</v>
      </c>
      <c r="M179" t="s">
        <v>13</v>
      </c>
      <c r="N179" t="s">
        <v>37</v>
      </c>
      <c r="P179">
        <v>83.48</v>
      </c>
      <c r="R179">
        <v>47435150</v>
      </c>
    </row>
    <row r="180" spans="9:18" x14ac:dyDescent="0.35">
      <c r="I180" t="s">
        <v>10</v>
      </c>
      <c r="J180" t="s">
        <v>256</v>
      </c>
      <c r="K180" t="s">
        <v>257</v>
      </c>
      <c r="L180">
        <v>0</v>
      </c>
      <c r="M180" t="s">
        <v>13</v>
      </c>
      <c r="N180" t="s">
        <v>37</v>
      </c>
      <c r="O180">
        <v>64.81</v>
      </c>
      <c r="P180">
        <v>81.91</v>
      </c>
      <c r="Q180">
        <v>6936490</v>
      </c>
      <c r="R180">
        <v>8880880</v>
      </c>
    </row>
    <row r="181" spans="9:18" x14ac:dyDescent="0.35">
      <c r="I181" t="s">
        <v>10</v>
      </c>
      <c r="J181" t="s">
        <v>258</v>
      </c>
      <c r="K181" t="s">
        <v>259</v>
      </c>
      <c r="L181">
        <v>0</v>
      </c>
      <c r="M181" t="s">
        <v>13</v>
      </c>
      <c r="N181" t="s">
        <v>37</v>
      </c>
      <c r="O181">
        <v>66.31</v>
      </c>
      <c r="P181">
        <v>81.84</v>
      </c>
      <c r="Q181">
        <v>8617540</v>
      </c>
      <c r="R181">
        <v>11490640</v>
      </c>
    </row>
    <row r="182" spans="9:18" x14ac:dyDescent="0.35">
      <c r="I182" t="s">
        <v>10</v>
      </c>
      <c r="J182" t="s">
        <v>260</v>
      </c>
      <c r="K182" t="s">
        <v>261</v>
      </c>
      <c r="L182">
        <v>0</v>
      </c>
      <c r="M182" t="s">
        <v>13</v>
      </c>
      <c r="N182" t="s">
        <v>37</v>
      </c>
      <c r="O182">
        <v>66.38</v>
      </c>
      <c r="P182">
        <v>82.73</v>
      </c>
      <c r="Q182">
        <v>41883100</v>
      </c>
      <c r="R182">
        <v>65729450</v>
      </c>
    </row>
    <row r="183" spans="9:18" x14ac:dyDescent="0.35">
      <c r="I183" t="s">
        <v>10</v>
      </c>
      <c r="J183" t="s">
        <v>262</v>
      </c>
      <c r="K183" t="s">
        <v>263</v>
      </c>
      <c r="L183">
        <v>0</v>
      </c>
      <c r="M183" t="s">
        <v>13</v>
      </c>
      <c r="N183" t="s">
        <v>37</v>
      </c>
      <c r="O183">
        <v>66.81</v>
      </c>
      <c r="P183">
        <v>81.19</v>
      </c>
      <c r="Q183">
        <v>69847820</v>
      </c>
      <c r="R183">
        <v>83559240</v>
      </c>
    </row>
    <row r="184" spans="9:18" x14ac:dyDescent="0.35">
      <c r="I184" t="s">
        <v>10</v>
      </c>
      <c r="J184" t="s">
        <v>264</v>
      </c>
      <c r="K184" t="s">
        <v>265</v>
      </c>
      <c r="L184">
        <v>0</v>
      </c>
      <c r="M184" t="s">
        <v>13</v>
      </c>
      <c r="N184" t="s">
        <v>37</v>
      </c>
      <c r="O184">
        <v>65.55</v>
      </c>
      <c r="P184">
        <v>81.59</v>
      </c>
      <c r="Q184">
        <v>296590</v>
      </c>
      <c r="R184">
        <v>620220</v>
      </c>
    </row>
    <row r="185" spans="9:18" x14ac:dyDescent="0.35">
      <c r="I185" t="s">
        <v>10</v>
      </c>
      <c r="J185" t="s">
        <v>266</v>
      </c>
      <c r="K185" t="s">
        <v>267</v>
      </c>
      <c r="L185">
        <v>0</v>
      </c>
      <c r="M185" t="s">
        <v>13</v>
      </c>
      <c r="N185" t="s">
        <v>37</v>
      </c>
      <c r="O185">
        <v>71.44</v>
      </c>
      <c r="P185">
        <v>82.05</v>
      </c>
      <c r="Q185">
        <v>10113800</v>
      </c>
      <c r="R185">
        <v>17537600</v>
      </c>
    </row>
    <row r="186" spans="9:18" x14ac:dyDescent="0.35">
      <c r="I186" t="s">
        <v>10</v>
      </c>
      <c r="J186" t="s">
        <v>268</v>
      </c>
      <c r="K186" t="s">
        <v>269</v>
      </c>
      <c r="L186">
        <v>0</v>
      </c>
      <c r="M186" t="s">
        <v>13</v>
      </c>
      <c r="N186" t="s">
        <v>37</v>
      </c>
      <c r="O186">
        <v>68.91</v>
      </c>
      <c r="P186">
        <v>83.78</v>
      </c>
      <c r="Q186">
        <v>4692680</v>
      </c>
      <c r="R186">
        <v>8577540</v>
      </c>
    </row>
    <row r="187" spans="9:18" x14ac:dyDescent="0.35">
      <c r="I187" t="s">
        <v>10</v>
      </c>
      <c r="J187" t="s">
        <v>270</v>
      </c>
      <c r="K187" t="s">
        <v>271</v>
      </c>
      <c r="L187">
        <v>0</v>
      </c>
      <c r="M187" t="s">
        <v>13</v>
      </c>
      <c r="N187" t="s">
        <v>19</v>
      </c>
      <c r="O187">
        <v>53.59</v>
      </c>
      <c r="Q187">
        <v>209930</v>
      </c>
    </row>
    <row r="188" spans="9:18" x14ac:dyDescent="0.35">
      <c r="I188" t="s">
        <v>10</v>
      </c>
      <c r="J188" t="s">
        <v>270</v>
      </c>
      <c r="K188" t="s">
        <v>271</v>
      </c>
      <c r="L188">
        <v>0</v>
      </c>
      <c r="M188" t="s">
        <v>13</v>
      </c>
      <c r="N188" t="s">
        <v>26</v>
      </c>
      <c r="P188">
        <v>76.5</v>
      </c>
      <c r="R188">
        <v>281210</v>
      </c>
    </row>
    <row r="189" spans="9:18" x14ac:dyDescent="0.35">
      <c r="I189" t="s">
        <v>10</v>
      </c>
      <c r="J189" t="s">
        <v>272</v>
      </c>
      <c r="K189" t="s">
        <v>273</v>
      </c>
      <c r="L189">
        <v>0</v>
      </c>
      <c r="M189" t="s">
        <v>13</v>
      </c>
      <c r="N189" t="s">
        <v>19</v>
      </c>
      <c r="O189">
        <v>58.99</v>
      </c>
      <c r="Q189">
        <v>5924540</v>
      </c>
    </row>
    <row r="190" spans="9:18" x14ac:dyDescent="0.35">
      <c r="I190" t="s">
        <v>10</v>
      </c>
      <c r="J190" t="s">
        <v>272</v>
      </c>
      <c r="K190" t="s">
        <v>273</v>
      </c>
      <c r="L190">
        <v>0</v>
      </c>
      <c r="M190" t="s">
        <v>13</v>
      </c>
      <c r="N190" t="s">
        <v>26</v>
      </c>
      <c r="P190">
        <v>77.41</v>
      </c>
      <c r="R190">
        <v>11202920</v>
      </c>
    </row>
    <row r="191" spans="9:18" x14ac:dyDescent="0.35">
      <c r="I191" t="s">
        <v>10</v>
      </c>
      <c r="J191" t="s">
        <v>274</v>
      </c>
      <c r="K191" t="s">
        <v>275</v>
      </c>
      <c r="L191">
        <v>0</v>
      </c>
      <c r="M191" t="s">
        <v>13</v>
      </c>
      <c r="N191" t="s">
        <v>14</v>
      </c>
      <c r="O191">
        <v>44.49</v>
      </c>
      <c r="Q191">
        <v>50230</v>
      </c>
    </row>
    <row r="192" spans="9:18" x14ac:dyDescent="0.35">
      <c r="I192" t="s">
        <v>10</v>
      </c>
      <c r="J192" t="s">
        <v>274</v>
      </c>
      <c r="K192" t="s">
        <v>275</v>
      </c>
      <c r="L192">
        <v>0</v>
      </c>
      <c r="M192" t="s">
        <v>13</v>
      </c>
      <c r="N192" t="s">
        <v>26</v>
      </c>
      <c r="P192">
        <v>71.31</v>
      </c>
      <c r="R192">
        <v>67960</v>
      </c>
    </row>
    <row r="193" spans="9:18" x14ac:dyDescent="0.35">
      <c r="I193" t="s">
        <v>10</v>
      </c>
      <c r="J193" t="s">
        <v>276</v>
      </c>
      <c r="K193" t="s">
        <v>277</v>
      </c>
      <c r="L193">
        <v>0</v>
      </c>
      <c r="M193" t="s">
        <v>13</v>
      </c>
      <c r="N193" t="s">
        <v>26</v>
      </c>
      <c r="O193">
        <v>44.06</v>
      </c>
      <c r="Q193">
        <v>2379870</v>
      </c>
    </row>
    <row r="194" spans="9:18" x14ac:dyDescent="0.35">
      <c r="I194" t="s">
        <v>10</v>
      </c>
      <c r="J194" t="s">
        <v>276</v>
      </c>
      <c r="K194" t="s">
        <v>277</v>
      </c>
      <c r="L194">
        <v>0</v>
      </c>
      <c r="M194" t="s">
        <v>13</v>
      </c>
      <c r="N194" t="s">
        <v>19</v>
      </c>
      <c r="P194">
        <v>73.11</v>
      </c>
      <c r="R194">
        <v>10894050</v>
      </c>
    </row>
    <row r="195" spans="9:18" x14ac:dyDescent="0.35">
      <c r="I195" t="s">
        <v>10</v>
      </c>
      <c r="J195" t="s">
        <v>278</v>
      </c>
      <c r="K195" t="s">
        <v>279</v>
      </c>
      <c r="L195">
        <v>0</v>
      </c>
      <c r="M195" t="s">
        <v>13</v>
      </c>
      <c r="N195" t="s">
        <v>26</v>
      </c>
      <c r="O195">
        <v>37.24</v>
      </c>
      <c r="Q195">
        <v>3265770</v>
      </c>
    </row>
    <row r="196" spans="9:18" x14ac:dyDescent="0.35">
      <c r="I196" t="s">
        <v>10</v>
      </c>
      <c r="J196" t="s">
        <v>278</v>
      </c>
      <c r="K196" t="s">
        <v>279</v>
      </c>
      <c r="L196">
        <v>0</v>
      </c>
      <c r="M196" t="s">
        <v>13</v>
      </c>
      <c r="N196" t="s">
        <v>14</v>
      </c>
      <c r="P196">
        <v>64.33</v>
      </c>
      <c r="R196">
        <v>11105150</v>
      </c>
    </row>
    <row r="197" spans="9:18" x14ac:dyDescent="0.35">
      <c r="I197" t="s">
        <v>10</v>
      </c>
      <c r="J197" t="s">
        <v>280</v>
      </c>
      <c r="K197" t="s">
        <v>281</v>
      </c>
      <c r="L197">
        <v>0</v>
      </c>
      <c r="M197" t="s">
        <v>13</v>
      </c>
      <c r="N197" t="s">
        <v>26</v>
      </c>
      <c r="O197">
        <v>56.56</v>
      </c>
      <c r="P197">
        <v>71.53</v>
      </c>
      <c r="Q197">
        <v>1407180</v>
      </c>
      <c r="R197">
        <v>2823260</v>
      </c>
    </row>
    <row r="198" spans="9:18" x14ac:dyDescent="0.35">
      <c r="I198" t="s">
        <v>10</v>
      </c>
      <c r="J198" t="s">
        <v>282</v>
      </c>
      <c r="K198" t="s">
        <v>283</v>
      </c>
      <c r="L198">
        <v>0</v>
      </c>
      <c r="M198" t="s">
        <v>13</v>
      </c>
      <c r="N198" t="s">
        <v>19</v>
      </c>
      <c r="O198">
        <v>60.37</v>
      </c>
      <c r="Q198">
        <v>2229090</v>
      </c>
    </row>
    <row r="199" spans="9:18" x14ac:dyDescent="0.35">
      <c r="I199" t="s">
        <v>10</v>
      </c>
      <c r="J199" t="s">
        <v>282</v>
      </c>
      <c r="K199" t="s">
        <v>283</v>
      </c>
      <c r="L199">
        <v>0</v>
      </c>
      <c r="M199" t="s">
        <v>13</v>
      </c>
      <c r="N199" t="s">
        <v>37</v>
      </c>
      <c r="P199">
        <v>81.44</v>
      </c>
      <c r="R199">
        <v>3288030</v>
      </c>
    </row>
    <row r="200" spans="9:18" x14ac:dyDescent="0.35">
      <c r="I200" t="s">
        <v>10</v>
      </c>
      <c r="J200" t="s">
        <v>284</v>
      </c>
      <c r="K200" t="s">
        <v>285</v>
      </c>
      <c r="L200">
        <v>0</v>
      </c>
      <c r="M200" t="s">
        <v>13</v>
      </c>
      <c r="N200" t="s">
        <v>26</v>
      </c>
      <c r="O200">
        <v>48.29</v>
      </c>
      <c r="P200">
        <v>72.25</v>
      </c>
      <c r="Q200">
        <v>92930</v>
      </c>
      <c r="R200">
        <v>177670</v>
      </c>
    </row>
    <row r="201" spans="9:18" x14ac:dyDescent="0.35">
      <c r="I201" t="s">
        <v>10</v>
      </c>
      <c r="J201" t="s">
        <v>286</v>
      </c>
      <c r="K201" t="s">
        <v>287</v>
      </c>
      <c r="L201">
        <v>0</v>
      </c>
      <c r="M201" t="s">
        <v>13</v>
      </c>
      <c r="N201" t="s">
        <v>37</v>
      </c>
      <c r="O201">
        <v>56.98</v>
      </c>
      <c r="Q201">
        <v>648780</v>
      </c>
    </row>
    <row r="202" spans="9:18" x14ac:dyDescent="0.35">
      <c r="I202" t="s">
        <v>10</v>
      </c>
      <c r="J202" t="s">
        <v>286</v>
      </c>
      <c r="K202" t="s">
        <v>287</v>
      </c>
      <c r="L202">
        <v>0</v>
      </c>
      <c r="M202" t="s">
        <v>13</v>
      </c>
      <c r="N202" t="s">
        <v>19</v>
      </c>
      <c r="P202">
        <v>72.84</v>
      </c>
      <c r="R202">
        <v>1484920</v>
      </c>
    </row>
    <row r="203" spans="9:18" x14ac:dyDescent="0.35">
      <c r="I203" t="s">
        <v>10</v>
      </c>
      <c r="J203" t="s">
        <v>288</v>
      </c>
      <c r="K203" t="s">
        <v>289</v>
      </c>
      <c r="L203">
        <v>0</v>
      </c>
      <c r="M203" t="s">
        <v>13</v>
      </c>
      <c r="N203" t="s">
        <v>19</v>
      </c>
      <c r="O203">
        <v>57.46</v>
      </c>
      <c r="P203">
        <v>80.3</v>
      </c>
      <c r="Q203">
        <v>926740</v>
      </c>
      <c r="R203">
        <v>4999590</v>
      </c>
    </row>
    <row r="204" spans="9:18" x14ac:dyDescent="0.35">
      <c r="I204" t="s">
        <v>10</v>
      </c>
      <c r="J204" t="s">
        <v>290</v>
      </c>
      <c r="K204" t="s">
        <v>291</v>
      </c>
      <c r="L204">
        <v>0</v>
      </c>
      <c r="M204" t="s">
        <v>13</v>
      </c>
      <c r="N204" t="s">
        <v>26</v>
      </c>
      <c r="O204">
        <v>44.2</v>
      </c>
      <c r="P204">
        <v>71.73</v>
      </c>
      <c r="Q204">
        <v>2183520</v>
      </c>
      <c r="R204">
        <v>6222370</v>
      </c>
    </row>
    <row r="205" spans="9:18" x14ac:dyDescent="0.35">
      <c r="I205" t="s">
        <v>10</v>
      </c>
      <c r="J205" t="s">
        <v>292</v>
      </c>
      <c r="K205" t="s">
        <v>293</v>
      </c>
      <c r="L205">
        <v>0</v>
      </c>
      <c r="M205" t="s">
        <v>13</v>
      </c>
      <c r="N205" t="s">
        <v>19</v>
      </c>
      <c r="O205">
        <v>37.799999999999997</v>
      </c>
      <c r="Q205">
        <v>3097200</v>
      </c>
    </row>
    <row r="206" spans="9:18" x14ac:dyDescent="0.35">
      <c r="I206" t="s">
        <v>10</v>
      </c>
      <c r="J206" t="s">
        <v>292</v>
      </c>
      <c r="K206" t="s">
        <v>293</v>
      </c>
      <c r="L206">
        <v>0</v>
      </c>
      <c r="M206" t="s">
        <v>13</v>
      </c>
      <c r="N206" t="s">
        <v>26</v>
      </c>
      <c r="P206">
        <v>71.64</v>
      </c>
      <c r="R206">
        <v>17103810</v>
      </c>
    </row>
    <row r="207" spans="9:18" x14ac:dyDescent="0.35">
      <c r="I207" t="s">
        <v>10</v>
      </c>
      <c r="J207" t="s">
        <v>294</v>
      </c>
      <c r="K207" t="s">
        <v>295</v>
      </c>
      <c r="L207">
        <v>0</v>
      </c>
      <c r="M207" t="s">
        <v>13</v>
      </c>
      <c r="N207" t="s">
        <v>26</v>
      </c>
      <c r="O207">
        <v>41.05</v>
      </c>
      <c r="P207">
        <v>72.12</v>
      </c>
      <c r="Q207">
        <v>1558920</v>
      </c>
      <c r="R207">
        <v>9943670</v>
      </c>
    </row>
    <row r="208" spans="9:18" x14ac:dyDescent="0.35">
      <c r="I208" t="s">
        <v>10</v>
      </c>
      <c r="J208" t="s">
        <v>296</v>
      </c>
      <c r="K208" t="s">
        <v>297</v>
      </c>
      <c r="L208">
        <v>0</v>
      </c>
      <c r="M208" t="s">
        <v>13</v>
      </c>
      <c r="N208" t="s">
        <v>19</v>
      </c>
      <c r="O208">
        <v>43.84</v>
      </c>
      <c r="P208">
        <v>74.53</v>
      </c>
      <c r="Q208">
        <v>27587970</v>
      </c>
      <c r="R208">
        <v>125763010</v>
      </c>
    </row>
    <row r="209" spans="9:18" x14ac:dyDescent="0.35">
      <c r="I209" t="s">
        <v>10</v>
      </c>
      <c r="J209" t="s">
        <v>298</v>
      </c>
      <c r="K209" t="s">
        <v>299</v>
      </c>
      <c r="L209">
        <v>0</v>
      </c>
      <c r="M209" t="s">
        <v>13</v>
      </c>
      <c r="N209" t="s">
        <v>19</v>
      </c>
      <c r="O209">
        <v>40.630000000000003</v>
      </c>
      <c r="Q209">
        <v>1331440</v>
      </c>
    </row>
    <row r="210" spans="9:18" x14ac:dyDescent="0.35">
      <c r="I210" t="s">
        <v>10</v>
      </c>
      <c r="J210" t="s">
        <v>298</v>
      </c>
      <c r="K210" t="s">
        <v>299</v>
      </c>
      <c r="L210">
        <v>0</v>
      </c>
      <c r="M210" t="s">
        <v>13</v>
      </c>
      <c r="N210" t="s">
        <v>26</v>
      </c>
      <c r="P210">
        <v>73.760000000000005</v>
      </c>
      <c r="R210">
        <v>6483690</v>
      </c>
    </row>
    <row r="211" spans="9:18" x14ac:dyDescent="0.35">
      <c r="I211" t="s">
        <v>10</v>
      </c>
      <c r="J211" t="s">
        <v>300</v>
      </c>
      <c r="K211" t="s">
        <v>301</v>
      </c>
      <c r="L211">
        <v>0</v>
      </c>
      <c r="M211" t="s">
        <v>13</v>
      </c>
      <c r="N211" t="s">
        <v>19</v>
      </c>
      <c r="O211">
        <v>55.4</v>
      </c>
      <c r="P211">
        <v>78.510000000000005</v>
      </c>
      <c r="Q211">
        <v>860890</v>
      </c>
      <c r="R211">
        <v>4234710</v>
      </c>
    </row>
    <row r="212" spans="9:18" x14ac:dyDescent="0.35">
      <c r="I212" t="s">
        <v>10</v>
      </c>
      <c r="J212" t="s">
        <v>302</v>
      </c>
      <c r="K212" t="s">
        <v>303</v>
      </c>
      <c r="L212">
        <v>0</v>
      </c>
      <c r="M212" t="s">
        <v>13</v>
      </c>
      <c r="N212" t="s">
        <v>37</v>
      </c>
      <c r="O212">
        <v>61.27</v>
      </c>
      <c r="Q212">
        <v>17018030</v>
      </c>
    </row>
    <row r="213" spans="9:18" x14ac:dyDescent="0.35">
      <c r="I213" t="s">
        <v>10</v>
      </c>
      <c r="J213" t="s">
        <v>302</v>
      </c>
      <c r="K213" t="s">
        <v>303</v>
      </c>
      <c r="L213">
        <v>0</v>
      </c>
      <c r="M213" t="s">
        <v>13</v>
      </c>
      <c r="N213" t="s">
        <v>19</v>
      </c>
      <c r="P213">
        <v>76.849999999999994</v>
      </c>
      <c r="R213">
        <v>44973470</v>
      </c>
    </row>
    <row r="214" spans="9:18" x14ac:dyDescent="0.35">
      <c r="I214" t="s">
        <v>10</v>
      </c>
      <c r="J214" t="s">
        <v>304</v>
      </c>
      <c r="K214" t="s">
        <v>305</v>
      </c>
      <c r="L214">
        <v>0</v>
      </c>
      <c r="M214" t="s">
        <v>13</v>
      </c>
      <c r="N214" t="s">
        <v>19</v>
      </c>
      <c r="O214">
        <v>40.700000000000003</v>
      </c>
      <c r="Q214">
        <v>3089980</v>
      </c>
    </row>
    <row r="215" spans="9:18" x14ac:dyDescent="0.35">
      <c r="I215" t="s">
        <v>10</v>
      </c>
      <c r="J215" t="s">
        <v>304</v>
      </c>
      <c r="K215" t="s">
        <v>305</v>
      </c>
      <c r="L215">
        <v>0</v>
      </c>
      <c r="M215" t="s">
        <v>13</v>
      </c>
      <c r="N215" t="s">
        <v>26</v>
      </c>
      <c r="P215">
        <v>67.819999999999993</v>
      </c>
      <c r="R215">
        <v>11671440</v>
      </c>
    </row>
    <row r="216" spans="9:18" x14ac:dyDescent="0.35">
      <c r="I216" t="s">
        <v>10</v>
      </c>
      <c r="J216" t="s">
        <v>306</v>
      </c>
      <c r="K216" t="s">
        <v>307</v>
      </c>
      <c r="L216">
        <v>0</v>
      </c>
      <c r="M216" t="s">
        <v>13</v>
      </c>
      <c r="N216" t="s">
        <v>26</v>
      </c>
      <c r="O216">
        <v>48.53</v>
      </c>
      <c r="Q216">
        <v>53408590</v>
      </c>
    </row>
    <row r="217" spans="9:18" x14ac:dyDescent="0.35">
      <c r="I217" t="s">
        <v>10</v>
      </c>
      <c r="J217" t="s">
        <v>306</v>
      </c>
      <c r="K217" t="s">
        <v>307</v>
      </c>
      <c r="L217">
        <v>0</v>
      </c>
      <c r="M217" t="s">
        <v>13</v>
      </c>
      <c r="N217" t="s">
        <v>19</v>
      </c>
      <c r="P217">
        <v>75.81</v>
      </c>
      <c r="R217">
        <v>207455460</v>
      </c>
    </row>
    <row r="218" spans="9:18" x14ac:dyDescent="0.35">
      <c r="I218" t="s">
        <v>10</v>
      </c>
      <c r="J218" t="s">
        <v>308</v>
      </c>
      <c r="K218" t="s">
        <v>309</v>
      </c>
      <c r="L218">
        <v>0</v>
      </c>
      <c r="M218" t="s">
        <v>13</v>
      </c>
      <c r="N218" t="s">
        <v>37</v>
      </c>
      <c r="O218">
        <v>53.15</v>
      </c>
      <c r="Q218">
        <v>6628560</v>
      </c>
    </row>
    <row r="219" spans="9:18" x14ac:dyDescent="0.35">
      <c r="I219" t="s">
        <v>10</v>
      </c>
      <c r="J219" t="s">
        <v>308</v>
      </c>
      <c r="K219" t="s">
        <v>309</v>
      </c>
      <c r="L219">
        <v>0</v>
      </c>
      <c r="M219" t="s">
        <v>13</v>
      </c>
      <c r="N219" t="s">
        <v>19</v>
      </c>
      <c r="P219">
        <v>80.319999999999993</v>
      </c>
      <c r="R219">
        <v>19197740</v>
      </c>
    </row>
    <row r="220" spans="9:18" x14ac:dyDescent="0.35">
      <c r="I220" t="s">
        <v>10</v>
      </c>
      <c r="J220" t="s">
        <v>310</v>
      </c>
      <c r="K220" t="s">
        <v>311</v>
      </c>
      <c r="L220">
        <v>0</v>
      </c>
      <c r="M220" t="s">
        <v>13</v>
      </c>
      <c r="N220" t="s">
        <v>19</v>
      </c>
      <c r="O220">
        <v>48.29</v>
      </c>
      <c r="P220">
        <v>76.790000000000006</v>
      </c>
      <c r="Q220">
        <v>11767020</v>
      </c>
      <c r="R220">
        <v>49908050</v>
      </c>
    </row>
    <row r="221" spans="9:18" x14ac:dyDescent="0.35">
      <c r="I221" t="s">
        <v>10</v>
      </c>
      <c r="J221" t="s">
        <v>312</v>
      </c>
      <c r="K221" t="s">
        <v>313</v>
      </c>
      <c r="L221">
        <v>0</v>
      </c>
      <c r="M221" t="s">
        <v>13</v>
      </c>
      <c r="N221" t="s">
        <v>19</v>
      </c>
      <c r="O221">
        <v>48.45</v>
      </c>
      <c r="Q221">
        <v>3516810</v>
      </c>
    </row>
    <row r="222" spans="9:18" x14ac:dyDescent="0.35">
      <c r="I222" t="s">
        <v>10</v>
      </c>
      <c r="J222" t="s">
        <v>312</v>
      </c>
      <c r="K222" t="s">
        <v>313</v>
      </c>
      <c r="L222">
        <v>0</v>
      </c>
      <c r="M222" t="s">
        <v>13</v>
      </c>
      <c r="N222" t="s">
        <v>26</v>
      </c>
      <c r="P222">
        <v>77.290000000000006</v>
      </c>
      <c r="R222">
        <v>17340000</v>
      </c>
    </row>
    <row r="223" spans="9:18" x14ac:dyDescent="0.35">
      <c r="I223" t="s">
        <v>10</v>
      </c>
      <c r="J223" t="s">
        <v>314</v>
      </c>
      <c r="K223" t="s">
        <v>315</v>
      </c>
      <c r="L223">
        <v>0</v>
      </c>
      <c r="M223" t="s">
        <v>13</v>
      </c>
      <c r="N223" t="s">
        <v>26</v>
      </c>
      <c r="O223">
        <v>58.05</v>
      </c>
      <c r="P223">
        <v>73.67</v>
      </c>
      <c r="Q223">
        <v>1504410</v>
      </c>
      <c r="R223">
        <v>6515090</v>
      </c>
    </row>
    <row r="224" spans="9:18" x14ac:dyDescent="0.35">
      <c r="I224" t="s">
        <v>10</v>
      </c>
      <c r="J224" t="s">
        <v>316</v>
      </c>
      <c r="K224" t="s">
        <v>317</v>
      </c>
      <c r="L224">
        <v>0</v>
      </c>
      <c r="M224" t="s">
        <v>13</v>
      </c>
      <c r="N224" t="s">
        <v>19</v>
      </c>
      <c r="O224">
        <v>46.03</v>
      </c>
      <c r="P224">
        <v>76.27</v>
      </c>
      <c r="Q224">
        <v>7677390</v>
      </c>
      <c r="R224">
        <v>32449270</v>
      </c>
    </row>
    <row r="225" spans="9:18" x14ac:dyDescent="0.35">
      <c r="I225" t="s">
        <v>10</v>
      </c>
      <c r="J225" t="s">
        <v>318</v>
      </c>
      <c r="K225" t="s">
        <v>319</v>
      </c>
      <c r="L225">
        <v>0</v>
      </c>
      <c r="M225" t="s">
        <v>13</v>
      </c>
      <c r="N225" t="s">
        <v>37</v>
      </c>
      <c r="O225">
        <v>65.569999999999993</v>
      </c>
      <c r="Q225">
        <v>2234440</v>
      </c>
    </row>
    <row r="226" spans="9:18" x14ac:dyDescent="0.35">
      <c r="I226" t="s">
        <v>10</v>
      </c>
      <c r="J226" t="s">
        <v>318</v>
      </c>
      <c r="K226" t="s">
        <v>319</v>
      </c>
      <c r="L226">
        <v>0</v>
      </c>
      <c r="M226" t="s">
        <v>13</v>
      </c>
      <c r="N226" t="s">
        <v>19</v>
      </c>
      <c r="P226">
        <v>77.5</v>
      </c>
      <c r="R226">
        <v>3397190</v>
      </c>
    </row>
    <row r="227" spans="9:18" x14ac:dyDescent="0.35">
      <c r="I227" t="s">
        <v>10</v>
      </c>
      <c r="J227" t="s">
        <v>320</v>
      </c>
      <c r="K227" t="s">
        <v>321</v>
      </c>
      <c r="L227">
        <v>0</v>
      </c>
      <c r="M227" t="s">
        <v>13</v>
      </c>
      <c r="N227" t="s">
        <v>37</v>
      </c>
      <c r="O227">
        <v>51.14</v>
      </c>
      <c r="Q227">
        <v>5488900</v>
      </c>
    </row>
    <row r="228" spans="9:18" x14ac:dyDescent="0.35">
      <c r="I228" t="s">
        <v>10</v>
      </c>
      <c r="J228" t="s">
        <v>320</v>
      </c>
      <c r="K228" t="s">
        <v>321</v>
      </c>
      <c r="L228">
        <v>0</v>
      </c>
      <c r="M228" t="s">
        <v>13</v>
      </c>
      <c r="N228" t="s">
        <v>26</v>
      </c>
      <c r="P228">
        <v>72.77</v>
      </c>
      <c r="R228">
        <v>28938100</v>
      </c>
    </row>
    <row r="229" spans="9:18" x14ac:dyDescent="0.35">
      <c r="I229" t="s">
        <v>10</v>
      </c>
      <c r="J229" t="s">
        <v>322</v>
      </c>
      <c r="K229" t="s">
        <v>323</v>
      </c>
      <c r="L229">
        <v>0</v>
      </c>
      <c r="M229" t="s">
        <v>13</v>
      </c>
      <c r="N229" t="s">
        <v>37</v>
      </c>
      <c r="O229">
        <v>68.209999999999994</v>
      </c>
      <c r="P229">
        <v>82.28</v>
      </c>
      <c r="Q229">
        <v>13741790</v>
      </c>
      <c r="R229">
        <v>37782960</v>
      </c>
    </row>
    <row r="230" spans="9:18" x14ac:dyDescent="0.35">
      <c r="I230" t="s">
        <v>10</v>
      </c>
      <c r="J230" t="s">
        <v>324</v>
      </c>
      <c r="K230" t="s">
        <v>325</v>
      </c>
      <c r="L230">
        <v>0</v>
      </c>
      <c r="M230" t="s">
        <v>13</v>
      </c>
      <c r="N230" t="s">
        <v>37</v>
      </c>
      <c r="O230">
        <v>68.069999999999993</v>
      </c>
      <c r="P230">
        <v>78.92</v>
      </c>
      <c r="Q230">
        <v>154202680</v>
      </c>
      <c r="R230">
        <v>337790100</v>
      </c>
    </row>
    <row r="231" spans="9:18" x14ac:dyDescent="0.35">
      <c r="I231" t="s">
        <v>10</v>
      </c>
      <c r="J231" t="s">
        <v>326</v>
      </c>
      <c r="K231" t="s">
        <v>327</v>
      </c>
      <c r="L231">
        <v>0</v>
      </c>
      <c r="M231" t="s">
        <v>13</v>
      </c>
      <c r="N231" t="s">
        <v>37</v>
      </c>
      <c r="O231">
        <v>69</v>
      </c>
      <c r="P231">
        <v>83.24</v>
      </c>
      <c r="Q231">
        <v>8176770</v>
      </c>
      <c r="R231">
        <v>25482710</v>
      </c>
    </row>
    <row r="232" spans="9:18" x14ac:dyDescent="0.35">
      <c r="I232" t="s">
        <v>10</v>
      </c>
      <c r="J232" t="s">
        <v>328</v>
      </c>
      <c r="K232" t="s">
        <v>329</v>
      </c>
      <c r="L232">
        <v>0</v>
      </c>
      <c r="M232" t="s">
        <v>13</v>
      </c>
      <c r="N232" t="s">
        <v>37</v>
      </c>
      <c r="O232">
        <v>69.25</v>
      </c>
      <c r="P232">
        <v>81.83</v>
      </c>
      <c r="Q232">
        <v>1911260</v>
      </c>
      <c r="R232">
        <v>4989440</v>
      </c>
    </row>
  </sheetData>
  <autoFilter ref="I1:R232" xr:uid="{B5C6046D-113F-48ED-8CBA-9C25A5DD1C7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A0D06-FD52-4F0F-ACD1-FD8763F08610}">
  <sheetPr>
    <tabColor theme="0" tint="-0.249977111117893"/>
  </sheetPr>
  <dimension ref="A1:J232"/>
  <sheetViews>
    <sheetView workbookViewId="0">
      <selection activeCell="H7" sqref="H7"/>
    </sheetView>
  </sheetViews>
  <sheetFormatPr defaultRowHeight="14.5" x14ac:dyDescent="0.35"/>
  <cols>
    <col min="5" max="5" width="12.81640625" customWidth="1"/>
    <col min="6" max="6" width="21.36328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>
        <v>0</v>
      </c>
      <c r="E2" t="s">
        <v>13</v>
      </c>
      <c r="F2" t="s">
        <v>14</v>
      </c>
      <c r="G2">
        <v>40.94</v>
      </c>
      <c r="H2">
        <v>62.18</v>
      </c>
      <c r="I2">
        <v>2254940</v>
      </c>
      <c r="J2">
        <v>12255340</v>
      </c>
    </row>
    <row r="3" spans="1:10" x14ac:dyDescent="0.35">
      <c r="A3" t="s">
        <v>10</v>
      </c>
      <c r="B3" t="s">
        <v>15</v>
      </c>
      <c r="C3" t="s">
        <v>16</v>
      </c>
      <c r="D3">
        <v>0</v>
      </c>
      <c r="E3" t="s">
        <v>13</v>
      </c>
      <c r="F3" t="s">
        <v>14</v>
      </c>
      <c r="G3">
        <v>37.39</v>
      </c>
      <c r="H3">
        <v>65.66</v>
      </c>
      <c r="I3">
        <v>162000</v>
      </c>
      <c r="J3">
        <v>786650</v>
      </c>
    </row>
    <row r="4" spans="1:10" x14ac:dyDescent="0.35">
      <c r="A4" t="s">
        <v>10</v>
      </c>
      <c r="B4" t="s">
        <v>17</v>
      </c>
      <c r="C4" t="s">
        <v>18</v>
      </c>
      <c r="D4">
        <v>0</v>
      </c>
      <c r="E4" t="s">
        <v>13</v>
      </c>
      <c r="F4" t="s">
        <v>19</v>
      </c>
      <c r="G4">
        <v>40.729999999999997</v>
      </c>
      <c r="I4">
        <v>62320</v>
      </c>
    </row>
    <row r="5" spans="1:10" x14ac:dyDescent="0.35">
      <c r="A5" t="s">
        <v>10</v>
      </c>
      <c r="B5" t="s">
        <v>17</v>
      </c>
      <c r="C5" t="s">
        <v>18</v>
      </c>
      <c r="D5">
        <v>0</v>
      </c>
      <c r="E5" t="s">
        <v>13</v>
      </c>
      <c r="F5" t="s">
        <v>14</v>
      </c>
      <c r="H5">
        <v>64.38</v>
      </c>
      <c r="J5">
        <v>1088720</v>
      </c>
    </row>
    <row r="6" spans="1:10" x14ac:dyDescent="0.35">
      <c r="A6" t="s">
        <v>10</v>
      </c>
      <c r="B6" t="s">
        <v>20</v>
      </c>
      <c r="C6" t="s">
        <v>21</v>
      </c>
      <c r="D6">
        <v>0</v>
      </c>
      <c r="E6" t="s">
        <v>13</v>
      </c>
      <c r="F6" t="s">
        <v>14</v>
      </c>
      <c r="G6">
        <v>35.51</v>
      </c>
      <c r="H6">
        <v>65.739999999999995</v>
      </c>
      <c r="I6">
        <v>17670440</v>
      </c>
      <c r="J6">
        <v>115737350</v>
      </c>
    </row>
    <row r="7" spans="1:10" x14ac:dyDescent="0.35">
      <c r="A7" t="s">
        <v>10</v>
      </c>
      <c r="B7" t="s">
        <v>22</v>
      </c>
      <c r="C7" t="s">
        <v>23</v>
      </c>
      <c r="D7">
        <v>0</v>
      </c>
      <c r="E7" t="s">
        <v>13</v>
      </c>
      <c r="F7" t="s">
        <v>14</v>
      </c>
      <c r="G7">
        <v>36.86</v>
      </c>
      <c r="H7">
        <v>62.94</v>
      </c>
      <c r="I7">
        <v>5769220</v>
      </c>
      <c r="J7">
        <v>51202790</v>
      </c>
    </row>
    <row r="8" spans="1:10" x14ac:dyDescent="0.35">
      <c r="A8" t="s">
        <v>10</v>
      </c>
      <c r="B8" t="s">
        <v>24</v>
      </c>
      <c r="C8" t="s">
        <v>25</v>
      </c>
      <c r="D8">
        <v>0</v>
      </c>
      <c r="E8" t="s">
        <v>13</v>
      </c>
      <c r="F8" t="s">
        <v>26</v>
      </c>
      <c r="G8">
        <v>39.659999999999997</v>
      </c>
      <c r="I8">
        <v>3956090</v>
      </c>
    </row>
    <row r="9" spans="1:10" x14ac:dyDescent="0.35">
      <c r="A9" t="s">
        <v>10</v>
      </c>
      <c r="B9" t="s">
        <v>24</v>
      </c>
      <c r="C9" t="s">
        <v>25</v>
      </c>
      <c r="D9">
        <v>0</v>
      </c>
      <c r="E9" t="s">
        <v>13</v>
      </c>
      <c r="F9" t="s">
        <v>14</v>
      </c>
      <c r="H9">
        <v>63.5</v>
      </c>
      <c r="J9">
        <v>28219550</v>
      </c>
    </row>
    <row r="10" spans="1:10" x14ac:dyDescent="0.35">
      <c r="A10" t="s">
        <v>10</v>
      </c>
      <c r="B10" t="s">
        <v>27</v>
      </c>
      <c r="C10" t="s">
        <v>28</v>
      </c>
      <c r="D10">
        <v>0</v>
      </c>
      <c r="E10" t="s">
        <v>13</v>
      </c>
      <c r="F10" t="s">
        <v>14</v>
      </c>
      <c r="G10">
        <v>32.659999999999997</v>
      </c>
      <c r="H10">
        <v>65</v>
      </c>
      <c r="I10">
        <v>2950300</v>
      </c>
      <c r="J10">
        <v>19025740</v>
      </c>
    </row>
    <row r="11" spans="1:10" x14ac:dyDescent="0.35">
      <c r="A11" t="s">
        <v>10</v>
      </c>
      <c r="B11" t="s">
        <v>29</v>
      </c>
      <c r="C11" t="s">
        <v>30</v>
      </c>
      <c r="D11">
        <v>0</v>
      </c>
      <c r="E11" t="s">
        <v>13</v>
      </c>
      <c r="F11" t="s">
        <v>19</v>
      </c>
      <c r="G11">
        <v>51.94</v>
      </c>
      <c r="H11">
        <v>74.180000000000007</v>
      </c>
      <c r="I11">
        <v>525510</v>
      </c>
      <c r="J11">
        <v>1286340</v>
      </c>
    </row>
    <row r="12" spans="1:10" x14ac:dyDescent="0.35">
      <c r="A12" t="s">
        <v>10</v>
      </c>
      <c r="B12" t="s">
        <v>31</v>
      </c>
      <c r="C12" t="s">
        <v>32</v>
      </c>
      <c r="D12">
        <v>0</v>
      </c>
      <c r="E12" t="s">
        <v>13</v>
      </c>
      <c r="F12" t="s">
        <v>26</v>
      </c>
      <c r="G12">
        <v>37.33</v>
      </c>
      <c r="I12">
        <v>5910250</v>
      </c>
    </row>
    <row r="13" spans="1:10" x14ac:dyDescent="0.35">
      <c r="A13" t="s">
        <v>10</v>
      </c>
      <c r="B13" t="s">
        <v>31</v>
      </c>
      <c r="C13" t="s">
        <v>32</v>
      </c>
      <c r="D13">
        <v>0</v>
      </c>
      <c r="E13" t="s">
        <v>13</v>
      </c>
      <c r="F13" t="s">
        <v>14</v>
      </c>
      <c r="H13">
        <v>61.31</v>
      </c>
      <c r="J13">
        <v>29884400</v>
      </c>
    </row>
    <row r="14" spans="1:10" x14ac:dyDescent="0.35">
      <c r="A14" t="s">
        <v>10</v>
      </c>
      <c r="B14" t="s">
        <v>33</v>
      </c>
      <c r="C14" t="s">
        <v>34</v>
      </c>
      <c r="D14">
        <v>0</v>
      </c>
      <c r="E14" t="s">
        <v>13</v>
      </c>
      <c r="F14" t="s">
        <v>14</v>
      </c>
      <c r="G14">
        <v>43.18</v>
      </c>
      <c r="H14">
        <v>66.69</v>
      </c>
      <c r="I14">
        <v>2157110</v>
      </c>
      <c r="J14">
        <v>12776120</v>
      </c>
    </row>
    <row r="15" spans="1:10" x14ac:dyDescent="0.35">
      <c r="A15" t="s">
        <v>10</v>
      </c>
      <c r="B15" t="s">
        <v>35</v>
      </c>
      <c r="C15" t="s">
        <v>36</v>
      </c>
      <c r="D15">
        <v>0</v>
      </c>
      <c r="E15" t="s">
        <v>13</v>
      </c>
      <c r="F15" t="s">
        <v>19</v>
      </c>
      <c r="G15">
        <v>57.82</v>
      </c>
      <c r="I15">
        <v>38360</v>
      </c>
    </row>
    <row r="16" spans="1:10" x14ac:dyDescent="0.35">
      <c r="A16" t="s">
        <v>10</v>
      </c>
      <c r="B16" t="s">
        <v>35</v>
      </c>
      <c r="C16" t="s">
        <v>36</v>
      </c>
      <c r="D16">
        <v>0</v>
      </c>
      <c r="E16" t="s">
        <v>13</v>
      </c>
      <c r="F16" t="s">
        <v>37</v>
      </c>
      <c r="H16">
        <v>72.12</v>
      </c>
      <c r="J16">
        <v>117680</v>
      </c>
    </row>
    <row r="17" spans="1:10" x14ac:dyDescent="0.35">
      <c r="A17" t="s">
        <v>10</v>
      </c>
      <c r="B17" t="s">
        <v>38</v>
      </c>
      <c r="C17" t="s">
        <v>39</v>
      </c>
      <c r="D17">
        <v>0</v>
      </c>
      <c r="E17" t="s">
        <v>13</v>
      </c>
      <c r="F17" t="s">
        <v>14</v>
      </c>
      <c r="G17">
        <v>39.71</v>
      </c>
      <c r="H17">
        <v>66.349999999999994</v>
      </c>
      <c r="I17">
        <v>5750940</v>
      </c>
      <c r="J17">
        <v>42999690</v>
      </c>
    </row>
    <row r="18" spans="1:10" x14ac:dyDescent="0.35">
      <c r="A18" t="s">
        <v>10</v>
      </c>
      <c r="B18" t="s">
        <v>40</v>
      </c>
      <c r="C18" t="s">
        <v>41</v>
      </c>
      <c r="D18">
        <v>0</v>
      </c>
      <c r="E18" t="s">
        <v>13</v>
      </c>
      <c r="F18" t="s">
        <v>14</v>
      </c>
      <c r="G18">
        <v>41.03</v>
      </c>
      <c r="H18">
        <v>66.010000000000005</v>
      </c>
      <c r="I18">
        <v>7625160</v>
      </c>
      <c r="J18">
        <v>59174970</v>
      </c>
    </row>
    <row r="19" spans="1:10" x14ac:dyDescent="0.35">
      <c r="A19" t="s">
        <v>10</v>
      </c>
      <c r="B19" t="s">
        <v>42</v>
      </c>
      <c r="C19" t="s">
        <v>43</v>
      </c>
      <c r="D19">
        <v>0</v>
      </c>
      <c r="E19" t="s">
        <v>13</v>
      </c>
      <c r="F19" t="s">
        <v>14</v>
      </c>
      <c r="G19">
        <v>46.8</v>
      </c>
      <c r="H19">
        <v>62.91</v>
      </c>
      <c r="I19">
        <v>2321340</v>
      </c>
      <c r="J19">
        <v>18513870</v>
      </c>
    </row>
    <row r="20" spans="1:10" x14ac:dyDescent="0.35">
      <c r="A20" t="s">
        <v>10</v>
      </c>
      <c r="B20" t="s">
        <v>44</v>
      </c>
      <c r="C20" t="s">
        <v>45</v>
      </c>
      <c r="D20">
        <v>0</v>
      </c>
      <c r="E20" t="s">
        <v>13</v>
      </c>
      <c r="F20" t="s">
        <v>26</v>
      </c>
      <c r="G20">
        <v>49.42</v>
      </c>
      <c r="I20">
        <v>2790930</v>
      </c>
    </row>
    <row r="21" spans="1:10" x14ac:dyDescent="0.35">
      <c r="A21" t="s">
        <v>10</v>
      </c>
      <c r="B21" t="s">
        <v>44</v>
      </c>
      <c r="C21" t="s">
        <v>45</v>
      </c>
      <c r="D21">
        <v>0</v>
      </c>
      <c r="E21" t="s">
        <v>13</v>
      </c>
      <c r="F21" t="s">
        <v>14</v>
      </c>
      <c r="H21">
        <v>61.06</v>
      </c>
      <c r="J21">
        <v>15271390</v>
      </c>
    </row>
    <row r="22" spans="1:10" x14ac:dyDescent="0.35">
      <c r="A22" t="s">
        <v>10</v>
      </c>
      <c r="B22" t="s">
        <v>46</v>
      </c>
      <c r="C22" t="s">
        <v>47</v>
      </c>
      <c r="D22">
        <v>0</v>
      </c>
      <c r="E22" t="s">
        <v>13</v>
      </c>
      <c r="F22" t="s">
        <v>26</v>
      </c>
      <c r="G22">
        <v>35.869999999999997</v>
      </c>
      <c r="H22">
        <v>63.05</v>
      </c>
      <c r="I22">
        <v>4551840</v>
      </c>
      <c r="J22">
        <v>32375660</v>
      </c>
    </row>
    <row r="23" spans="1:10" x14ac:dyDescent="0.35">
      <c r="A23" t="s">
        <v>10</v>
      </c>
      <c r="B23" t="s">
        <v>48</v>
      </c>
      <c r="C23" t="s">
        <v>49</v>
      </c>
      <c r="D23">
        <v>0</v>
      </c>
      <c r="E23" t="s">
        <v>13</v>
      </c>
      <c r="F23" t="s">
        <v>14</v>
      </c>
      <c r="G23">
        <v>33.090000000000003</v>
      </c>
      <c r="H23">
        <v>61.7</v>
      </c>
      <c r="I23">
        <v>4330060</v>
      </c>
      <c r="J23">
        <v>25506110</v>
      </c>
    </row>
    <row r="24" spans="1:10" x14ac:dyDescent="0.35">
      <c r="A24" t="s">
        <v>10</v>
      </c>
      <c r="B24" t="s">
        <v>50</v>
      </c>
      <c r="C24" t="s">
        <v>51</v>
      </c>
      <c r="D24">
        <v>0</v>
      </c>
      <c r="E24" t="s">
        <v>13</v>
      </c>
      <c r="F24" t="s">
        <v>26</v>
      </c>
      <c r="G24">
        <v>35.44</v>
      </c>
      <c r="I24">
        <v>1438030</v>
      </c>
    </row>
    <row r="25" spans="1:10" x14ac:dyDescent="0.35">
      <c r="A25" t="s">
        <v>10</v>
      </c>
      <c r="B25" t="s">
        <v>50</v>
      </c>
      <c r="C25" t="s">
        <v>51</v>
      </c>
      <c r="D25">
        <v>0</v>
      </c>
      <c r="E25" t="s">
        <v>13</v>
      </c>
      <c r="F25" t="s">
        <v>14</v>
      </c>
      <c r="H25">
        <v>31.53</v>
      </c>
      <c r="J25">
        <v>4944750</v>
      </c>
    </row>
    <row r="26" spans="1:10" x14ac:dyDescent="0.35">
      <c r="A26" t="s">
        <v>10</v>
      </c>
      <c r="B26" t="s">
        <v>52</v>
      </c>
      <c r="C26" t="s">
        <v>53</v>
      </c>
      <c r="D26">
        <v>0</v>
      </c>
      <c r="E26" t="s">
        <v>13</v>
      </c>
      <c r="F26" t="s">
        <v>14</v>
      </c>
      <c r="G26">
        <v>35.229999999999997</v>
      </c>
      <c r="H26">
        <v>52.99</v>
      </c>
      <c r="I26">
        <v>2525460</v>
      </c>
      <c r="J26">
        <v>16685260</v>
      </c>
    </row>
    <row r="27" spans="1:10" x14ac:dyDescent="0.35">
      <c r="A27" t="s">
        <v>10</v>
      </c>
      <c r="B27" t="s">
        <v>54</v>
      </c>
      <c r="C27" t="s">
        <v>55</v>
      </c>
      <c r="D27">
        <v>0</v>
      </c>
      <c r="E27" t="s">
        <v>13</v>
      </c>
      <c r="F27" t="s">
        <v>26</v>
      </c>
      <c r="G27">
        <v>39.6</v>
      </c>
      <c r="H27">
        <v>63.15</v>
      </c>
      <c r="I27">
        <v>835310</v>
      </c>
      <c r="J27">
        <v>5616760</v>
      </c>
    </row>
    <row r="28" spans="1:10" x14ac:dyDescent="0.35">
      <c r="A28" t="s">
        <v>10</v>
      </c>
      <c r="B28" t="s">
        <v>56</v>
      </c>
      <c r="C28" t="s">
        <v>57</v>
      </c>
      <c r="D28">
        <v>0</v>
      </c>
      <c r="E28" t="s">
        <v>13</v>
      </c>
      <c r="F28" t="s">
        <v>14</v>
      </c>
      <c r="G28">
        <v>38.22</v>
      </c>
      <c r="H28">
        <v>60.24</v>
      </c>
      <c r="I28">
        <v>12294330</v>
      </c>
      <c r="J28">
        <v>92947480</v>
      </c>
    </row>
    <row r="29" spans="1:10" x14ac:dyDescent="0.35">
      <c r="A29" t="s">
        <v>10</v>
      </c>
      <c r="B29" t="s">
        <v>58</v>
      </c>
      <c r="C29" t="s">
        <v>59</v>
      </c>
      <c r="D29">
        <v>0</v>
      </c>
      <c r="E29" t="s">
        <v>13</v>
      </c>
      <c r="F29" t="s">
        <v>14</v>
      </c>
      <c r="G29">
        <v>40.11</v>
      </c>
      <c r="I29">
        <v>226620</v>
      </c>
    </row>
    <row r="30" spans="1:10" x14ac:dyDescent="0.35">
      <c r="A30" t="s">
        <v>10</v>
      </c>
      <c r="B30" t="s">
        <v>58</v>
      </c>
      <c r="C30" t="s">
        <v>59</v>
      </c>
      <c r="D30">
        <v>0</v>
      </c>
      <c r="E30" t="s">
        <v>13</v>
      </c>
      <c r="F30" t="s">
        <v>19</v>
      </c>
      <c r="H30">
        <v>62.3</v>
      </c>
      <c r="J30">
        <v>1670260</v>
      </c>
    </row>
    <row r="31" spans="1:10" x14ac:dyDescent="0.35">
      <c r="A31" t="s">
        <v>10</v>
      </c>
      <c r="B31" t="s">
        <v>60</v>
      </c>
      <c r="C31" t="s">
        <v>61</v>
      </c>
      <c r="D31">
        <v>0</v>
      </c>
      <c r="E31" t="s">
        <v>13</v>
      </c>
      <c r="F31" t="s">
        <v>19</v>
      </c>
      <c r="G31">
        <v>39.270000000000003</v>
      </c>
      <c r="H31">
        <v>67.34</v>
      </c>
      <c r="I31">
        <v>472870</v>
      </c>
      <c r="J31">
        <v>2267740</v>
      </c>
    </row>
    <row r="32" spans="1:10" x14ac:dyDescent="0.35">
      <c r="A32" t="s">
        <v>10</v>
      </c>
      <c r="B32" t="s">
        <v>62</v>
      </c>
      <c r="C32" t="s">
        <v>63</v>
      </c>
      <c r="D32">
        <v>0</v>
      </c>
      <c r="E32" t="s">
        <v>13</v>
      </c>
      <c r="F32" t="s">
        <v>26</v>
      </c>
      <c r="G32">
        <v>39.130000000000003</v>
      </c>
      <c r="I32">
        <v>60940</v>
      </c>
    </row>
    <row r="33" spans="1:10" x14ac:dyDescent="0.35">
      <c r="A33" t="s">
        <v>10</v>
      </c>
      <c r="B33" t="s">
        <v>62</v>
      </c>
      <c r="C33" t="s">
        <v>63</v>
      </c>
      <c r="D33">
        <v>0</v>
      </c>
      <c r="E33" t="s">
        <v>13</v>
      </c>
      <c r="F33" t="s">
        <v>14</v>
      </c>
      <c r="H33">
        <v>68.040000000000006</v>
      </c>
      <c r="J33">
        <v>213450</v>
      </c>
    </row>
    <row r="34" spans="1:10" x14ac:dyDescent="0.35">
      <c r="A34" t="s">
        <v>10</v>
      </c>
      <c r="B34" t="s">
        <v>64</v>
      </c>
      <c r="C34" t="s">
        <v>65</v>
      </c>
      <c r="D34">
        <v>0</v>
      </c>
      <c r="E34" t="s">
        <v>13</v>
      </c>
      <c r="F34" t="s">
        <v>26</v>
      </c>
      <c r="G34">
        <v>42.68</v>
      </c>
      <c r="I34">
        <v>9018430</v>
      </c>
    </row>
    <row r="35" spans="1:10" x14ac:dyDescent="0.35">
      <c r="A35" t="s">
        <v>10</v>
      </c>
      <c r="B35" t="s">
        <v>64</v>
      </c>
      <c r="C35" t="s">
        <v>65</v>
      </c>
      <c r="D35">
        <v>0</v>
      </c>
      <c r="E35" t="s">
        <v>13</v>
      </c>
      <c r="F35" t="s">
        <v>19</v>
      </c>
      <c r="H35">
        <v>75.680000000000007</v>
      </c>
      <c r="J35">
        <v>43294610</v>
      </c>
    </row>
    <row r="36" spans="1:10" x14ac:dyDescent="0.35">
      <c r="A36" t="s">
        <v>10</v>
      </c>
      <c r="B36" t="s">
        <v>66</v>
      </c>
      <c r="C36" t="s">
        <v>67</v>
      </c>
      <c r="D36">
        <v>0</v>
      </c>
      <c r="E36" t="s">
        <v>13</v>
      </c>
      <c r="F36" t="s">
        <v>26</v>
      </c>
      <c r="G36">
        <v>33.950000000000003</v>
      </c>
      <c r="H36">
        <v>71.209999999999994</v>
      </c>
      <c r="I36">
        <v>21148160</v>
      </c>
      <c r="J36">
        <v>107553230</v>
      </c>
    </row>
    <row r="37" spans="1:10" x14ac:dyDescent="0.35">
      <c r="A37" t="s">
        <v>10</v>
      </c>
      <c r="B37" t="s">
        <v>68</v>
      </c>
      <c r="C37" t="s">
        <v>69</v>
      </c>
      <c r="D37">
        <v>0</v>
      </c>
      <c r="E37" t="s">
        <v>13</v>
      </c>
      <c r="F37" t="s">
        <v>14</v>
      </c>
      <c r="G37">
        <v>33.11</v>
      </c>
      <c r="I37">
        <v>1131480</v>
      </c>
    </row>
    <row r="38" spans="1:10" x14ac:dyDescent="0.35">
      <c r="A38" t="s">
        <v>10</v>
      </c>
      <c r="B38" t="s">
        <v>68</v>
      </c>
      <c r="C38" t="s">
        <v>69</v>
      </c>
      <c r="D38">
        <v>0</v>
      </c>
      <c r="E38" t="s">
        <v>13</v>
      </c>
      <c r="F38" t="s">
        <v>19</v>
      </c>
      <c r="H38">
        <v>72.94</v>
      </c>
      <c r="J38">
        <v>6951010</v>
      </c>
    </row>
    <row r="39" spans="1:10" x14ac:dyDescent="0.35">
      <c r="A39" t="s">
        <v>10</v>
      </c>
      <c r="B39" t="s">
        <v>70</v>
      </c>
      <c r="C39" t="s">
        <v>71</v>
      </c>
      <c r="D39">
        <v>0</v>
      </c>
      <c r="E39" t="s">
        <v>13</v>
      </c>
      <c r="F39" t="s">
        <v>26</v>
      </c>
      <c r="G39">
        <v>38.770000000000003</v>
      </c>
      <c r="H39">
        <v>74.239999999999995</v>
      </c>
      <c r="I39">
        <v>8935450</v>
      </c>
      <c r="J39">
        <v>36210890</v>
      </c>
    </row>
    <row r="40" spans="1:10" x14ac:dyDescent="0.35">
      <c r="A40" t="s">
        <v>10</v>
      </c>
      <c r="B40" t="s">
        <v>72</v>
      </c>
      <c r="C40" t="s">
        <v>73</v>
      </c>
      <c r="D40">
        <v>0</v>
      </c>
      <c r="E40" t="s">
        <v>13</v>
      </c>
      <c r="F40" t="s">
        <v>26</v>
      </c>
      <c r="G40">
        <v>45.81</v>
      </c>
      <c r="I40">
        <v>6189900</v>
      </c>
    </row>
    <row r="41" spans="1:10" x14ac:dyDescent="0.35">
      <c r="A41" t="s">
        <v>10</v>
      </c>
      <c r="B41" t="s">
        <v>72</v>
      </c>
      <c r="C41" t="s">
        <v>73</v>
      </c>
      <c r="D41">
        <v>0</v>
      </c>
      <c r="E41" t="s">
        <v>13</v>
      </c>
      <c r="F41" t="s">
        <v>14</v>
      </c>
      <c r="H41">
        <v>65.8</v>
      </c>
      <c r="J41">
        <v>45548240</v>
      </c>
    </row>
    <row r="42" spans="1:10" x14ac:dyDescent="0.35">
      <c r="A42" t="s">
        <v>10</v>
      </c>
      <c r="B42" t="s">
        <v>74</v>
      </c>
      <c r="C42" t="s">
        <v>75</v>
      </c>
      <c r="D42">
        <v>0</v>
      </c>
      <c r="E42" t="s">
        <v>13</v>
      </c>
      <c r="F42" t="s">
        <v>26</v>
      </c>
      <c r="G42">
        <v>38.22</v>
      </c>
      <c r="H42">
        <v>75.599999999999994</v>
      </c>
      <c r="I42">
        <v>3609000</v>
      </c>
      <c r="J42">
        <v>11875070</v>
      </c>
    </row>
    <row r="43" spans="1:10" x14ac:dyDescent="0.35">
      <c r="A43" t="s">
        <v>10</v>
      </c>
      <c r="B43" t="s">
        <v>76</v>
      </c>
      <c r="C43" t="s">
        <v>77</v>
      </c>
      <c r="D43">
        <v>0</v>
      </c>
      <c r="E43" t="s">
        <v>13</v>
      </c>
      <c r="F43" t="s">
        <v>14</v>
      </c>
      <c r="G43">
        <v>46.17</v>
      </c>
      <c r="I43">
        <v>413720</v>
      </c>
    </row>
    <row r="44" spans="1:10" x14ac:dyDescent="0.35">
      <c r="A44" t="s">
        <v>10</v>
      </c>
      <c r="B44" t="s">
        <v>76</v>
      </c>
      <c r="C44" t="s">
        <v>77</v>
      </c>
      <c r="D44">
        <v>0</v>
      </c>
      <c r="E44" t="s">
        <v>13</v>
      </c>
      <c r="F44" t="s">
        <v>19</v>
      </c>
      <c r="H44">
        <v>67.17</v>
      </c>
      <c r="J44">
        <v>2332050</v>
      </c>
    </row>
    <row r="45" spans="1:10" x14ac:dyDescent="0.35">
      <c r="A45" t="s">
        <v>10</v>
      </c>
      <c r="B45" t="s">
        <v>78</v>
      </c>
      <c r="C45" t="s">
        <v>79</v>
      </c>
      <c r="D45">
        <v>0</v>
      </c>
      <c r="E45" t="s">
        <v>13</v>
      </c>
      <c r="F45" t="s">
        <v>14</v>
      </c>
      <c r="G45">
        <v>43.44</v>
      </c>
      <c r="I45">
        <v>271640</v>
      </c>
    </row>
    <row r="46" spans="1:10" x14ac:dyDescent="0.35">
      <c r="A46" t="s">
        <v>10</v>
      </c>
      <c r="B46" t="s">
        <v>78</v>
      </c>
      <c r="C46" t="s">
        <v>79</v>
      </c>
      <c r="D46">
        <v>0</v>
      </c>
      <c r="E46" t="s">
        <v>13</v>
      </c>
      <c r="F46" t="s">
        <v>26</v>
      </c>
      <c r="H46">
        <v>59.85</v>
      </c>
      <c r="J46">
        <v>1179840</v>
      </c>
    </row>
    <row r="47" spans="1:10" x14ac:dyDescent="0.35">
      <c r="A47" t="s">
        <v>10</v>
      </c>
      <c r="B47" t="s">
        <v>80</v>
      </c>
      <c r="C47" t="s">
        <v>81</v>
      </c>
      <c r="D47">
        <v>0</v>
      </c>
      <c r="E47" t="s">
        <v>13</v>
      </c>
      <c r="F47" t="s">
        <v>14</v>
      </c>
      <c r="G47">
        <v>44.63</v>
      </c>
      <c r="H47">
        <v>55.25</v>
      </c>
      <c r="I47">
        <v>579560</v>
      </c>
      <c r="J47">
        <v>2209460</v>
      </c>
    </row>
    <row r="48" spans="1:10" x14ac:dyDescent="0.35">
      <c r="A48" t="s">
        <v>10</v>
      </c>
      <c r="B48" t="s">
        <v>82</v>
      </c>
      <c r="C48" t="s">
        <v>83</v>
      </c>
      <c r="D48">
        <v>0</v>
      </c>
      <c r="E48" t="s">
        <v>13</v>
      </c>
      <c r="F48" t="s">
        <v>19</v>
      </c>
      <c r="G48">
        <v>41.95</v>
      </c>
      <c r="I48">
        <v>514580</v>
      </c>
    </row>
    <row r="49" spans="1:10" x14ac:dyDescent="0.35">
      <c r="A49" t="s">
        <v>10</v>
      </c>
      <c r="B49" t="s">
        <v>82</v>
      </c>
      <c r="C49" t="s">
        <v>83</v>
      </c>
      <c r="D49">
        <v>0</v>
      </c>
      <c r="E49" t="s">
        <v>13</v>
      </c>
      <c r="F49" t="s">
        <v>26</v>
      </c>
      <c r="H49">
        <v>63.55</v>
      </c>
      <c r="J49">
        <v>2650570</v>
      </c>
    </row>
    <row r="50" spans="1:10" x14ac:dyDescent="0.35">
      <c r="A50" t="s">
        <v>10</v>
      </c>
      <c r="B50" t="s">
        <v>84</v>
      </c>
      <c r="C50" t="s">
        <v>85</v>
      </c>
      <c r="D50">
        <v>0</v>
      </c>
      <c r="E50" t="s">
        <v>13</v>
      </c>
      <c r="F50" t="s">
        <v>19</v>
      </c>
      <c r="G50">
        <v>43.11</v>
      </c>
      <c r="I50">
        <v>13038490</v>
      </c>
    </row>
    <row r="51" spans="1:10" x14ac:dyDescent="0.35">
      <c r="A51" t="s">
        <v>10</v>
      </c>
      <c r="B51" t="s">
        <v>84</v>
      </c>
      <c r="C51" t="s">
        <v>85</v>
      </c>
      <c r="D51">
        <v>0</v>
      </c>
      <c r="E51" t="s">
        <v>13</v>
      </c>
      <c r="F51" t="s">
        <v>26</v>
      </c>
      <c r="H51">
        <v>66.069999999999993</v>
      </c>
      <c r="J51">
        <v>59587940</v>
      </c>
    </row>
    <row r="52" spans="1:10" x14ac:dyDescent="0.35">
      <c r="A52" t="s">
        <v>10</v>
      </c>
      <c r="B52" t="s">
        <v>86</v>
      </c>
      <c r="C52" t="s">
        <v>87</v>
      </c>
      <c r="D52">
        <v>0</v>
      </c>
      <c r="E52" t="s">
        <v>13</v>
      </c>
      <c r="F52" t="s">
        <v>26</v>
      </c>
      <c r="G52">
        <v>35.4</v>
      </c>
      <c r="I52">
        <v>2250500</v>
      </c>
    </row>
    <row r="53" spans="1:10" x14ac:dyDescent="0.35">
      <c r="A53" t="s">
        <v>10</v>
      </c>
      <c r="B53" t="s">
        <v>86</v>
      </c>
      <c r="C53" t="s">
        <v>87</v>
      </c>
      <c r="D53">
        <v>0</v>
      </c>
      <c r="E53" t="s">
        <v>13</v>
      </c>
      <c r="F53" t="s">
        <v>14</v>
      </c>
      <c r="H53">
        <v>59.89</v>
      </c>
      <c r="J53">
        <v>12726810</v>
      </c>
    </row>
    <row r="54" spans="1:10" x14ac:dyDescent="0.35">
      <c r="A54" t="s">
        <v>10</v>
      </c>
      <c r="B54" t="s">
        <v>88</v>
      </c>
      <c r="C54" t="s">
        <v>89</v>
      </c>
      <c r="D54">
        <v>0</v>
      </c>
      <c r="E54" t="s">
        <v>13</v>
      </c>
      <c r="F54" t="s">
        <v>14</v>
      </c>
      <c r="G54">
        <v>33.03</v>
      </c>
      <c r="H54">
        <v>60.18</v>
      </c>
      <c r="I54">
        <v>4213170</v>
      </c>
      <c r="J54">
        <v>20961940</v>
      </c>
    </row>
    <row r="55" spans="1:10" x14ac:dyDescent="0.35">
      <c r="A55" t="s">
        <v>10</v>
      </c>
      <c r="B55" t="s">
        <v>90</v>
      </c>
      <c r="C55" t="s">
        <v>91</v>
      </c>
      <c r="D55">
        <v>0</v>
      </c>
      <c r="E55" t="s">
        <v>13</v>
      </c>
      <c r="F55" t="s">
        <v>14</v>
      </c>
      <c r="G55">
        <v>44.94</v>
      </c>
      <c r="I55">
        <v>185000</v>
      </c>
    </row>
    <row r="56" spans="1:10" x14ac:dyDescent="0.35">
      <c r="A56" t="s">
        <v>10</v>
      </c>
      <c r="B56" t="s">
        <v>90</v>
      </c>
      <c r="C56" t="s">
        <v>91</v>
      </c>
      <c r="D56">
        <v>0</v>
      </c>
      <c r="E56" t="s">
        <v>13</v>
      </c>
      <c r="F56" t="s">
        <v>26</v>
      </c>
      <c r="H56">
        <v>75.45</v>
      </c>
      <c r="J56">
        <v>514180</v>
      </c>
    </row>
    <row r="57" spans="1:10" x14ac:dyDescent="0.35">
      <c r="A57" t="s">
        <v>10</v>
      </c>
      <c r="B57" t="s">
        <v>92</v>
      </c>
      <c r="C57" t="s">
        <v>93</v>
      </c>
      <c r="D57">
        <v>0</v>
      </c>
      <c r="E57" t="s">
        <v>13</v>
      </c>
      <c r="F57" t="s">
        <v>26</v>
      </c>
      <c r="G57">
        <v>30.83</v>
      </c>
      <c r="I57">
        <v>2735170</v>
      </c>
    </row>
    <row r="58" spans="1:10" x14ac:dyDescent="0.35">
      <c r="A58" t="s">
        <v>10</v>
      </c>
      <c r="B58" t="s">
        <v>92</v>
      </c>
      <c r="C58" t="s">
        <v>93</v>
      </c>
      <c r="D58">
        <v>0</v>
      </c>
      <c r="E58" t="s">
        <v>13</v>
      </c>
      <c r="F58" t="s">
        <v>14</v>
      </c>
      <c r="H58">
        <v>60.27</v>
      </c>
      <c r="J58">
        <v>28193030</v>
      </c>
    </row>
    <row r="59" spans="1:10" x14ac:dyDescent="0.35">
      <c r="A59" t="s">
        <v>10</v>
      </c>
      <c r="B59" t="s">
        <v>94</v>
      </c>
      <c r="C59" t="s">
        <v>95</v>
      </c>
      <c r="D59">
        <v>0</v>
      </c>
      <c r="E59" t="s">
        <v>13</v>
      </c>
      <c r="F59" t="s">
        <v>14</v>
      </c>
      <c r="G59">
        <v>31.16</v>
      </c>
      <c r="H59">
        <v>64.430000000000007</v>
      </c>
      <c r="I59">
        <v>306770</v>
      </c>
      <c r="J59">
        <v>2456920</v>
      </c>
    </row>
    <row r="60" spans="1:10" x14ac:dyDescent="0.35">
      <c r="A60" t="s">
        <v>10</v>
      </c>
      <c r="B60" t="s">
        <v>96</v>
      </c>
      <c r="C60" t="s">
        <v>97</v>
      </c>
      <c r="D60">
        <v>0</v>
      </c>
      <c r="E60" t="s">
        <v>13</v>
      </c>
      <c r="F60" t="s">
        <v>26</v>
      </c>
      <c r="G60">
        <v>43.07</v>
      </c>
      <c r="I60">
        <v>5080700</v>
      </c>
    </row>
    <row r="61" spans="1:10" x14ac:dyDescent="0.35">
      <c r="A61" t="s">
        <v>10</v>
      </c>
      <c r="B61" t="s">
        <v>96</v>
      </c>
      <c r="C61" t="s">
        <v>97</v>
      </c>
      <c r="D61">
        <v>0</v>
      </c>
      <c r="E61" t="s">
        <v>13</v>
      </c>
      <c r="F61" t="s">
        <v>14</v>
      </c>
      <c r="H61">
        <v>64.459999999999994</v>
      </c>
      <c r="J61">
        <v>31258960</v>
      </c>
    </row>
    <row r="62" spans="1:10" x14ac:dyDescent="0.35">
      <c r="A62" t="s">
        <v>10</v>
      </c>
      <c r="B62" t="s">
        <v>98</v>
      </c>
      <c r="C62" t="s">
        <v>99</v>
      </c>
      <c r="D62">
        <v>0</v>
      </c>
      <c r="E62" t="s">
        <v>13</v>
      </c>
      <c r="F62" t="s">
        <v>14</v>
      </c>
      <c r="G62">
        <v>35.590000000000003</v>
      </c>
      <c r="H62">
        <v>59.38</v>
      </c>
      <c r="I62">
        <v>3013230</v>
      </c>
      <c r="J62">
        <v>13034380</v>
      </c>
    </row>
    <row r="63" spans="1:10" x14ac:dyDescent="0.35">
      <c r="A63" t="s">
        <v>10</v>
      </c>
      <c r="B63" t="s">
        <v>100</v>
      </c>
      <c r="C63" t="s">
        <v>101</v>
      </c>
      <c r="D63">
        <v>0</v>
      </c>
      <c r="E63" t="s">
        <v>13</v>
      </c>
      <c r="F63" t="s">
        <v>14</v>
      </c>
      <c r="G63">
        <v>35.74</v>
      </c>
      <c r="H63">
        <v>62.16</v>
      </c>
      <c r="I63">
        <v>543680</v>
      </c>
      <c r="J63">
        <v>1967740</v>
      </c>
    </row>
    <row r="64" spans="1:10" x14ac:dyDescent="0.35">
      <c r="A64" t="s">
        <v>10</v>
      </c>
      <c r="B64" t="s">
        <v>102</v>
      </c>
      <c r="C64" t="s">
        <v>103</v>
      </c>
      <c r="D64">
        <v>0</v>
      </c>
      <c r="E64" t="s">
        <v>13</v>
      </c>
      <c r="F64" t="s">
        <v>19</v>
      </c>
      <c r="G64">
        <v>37.97</v>
      </c>
      <c r="I64">
        <v>918940</v>
      </c>
    </row>
    <row r="65" spans="1:10" x14ac:dyDescent="0.35">
      <c r="A65" t="s">
        <v>10</v>
      </c>
      <c r="B65" t="s">
        <v>102</v>
      </c>
      <c r="C65" t="s">
        <v>103</v>
      </c>
      <c r="D65">
        <v>0</v>
      </c>
      <c r="E65" t="s">
        <v>13</v>
      </c>
      <c r="F65" t="s">
        <v>14</v>
      </c>
      <c r="H65">
        <v>61.23</v>
      </c>
      <c r="J65">
        <v>5043700</v>
      </c>
    </row>
    <row r="66" spans="1:10" x14ac:dyDescent="0.35">
      <c r="A66" t="s">
        <v>10</v>
      </c>
      <c r="B66" t="s">
        <v>104</v>
      </c>
      <c r="C66" t="s">
        <v>105</v>
      </c>
      <c r="D66">
        <v>0</v>
      </c>
      <c r="E66" t="s">
        <v>13</v>
      </c>
      <c r="F66" t="s">
        <v>14</v>
      </c>
      <c r="G66">
        <v>28.73</v>
      </c>
      <c r="H66">
        <v>59.22</v>
      </c>
      <c r="I66">
        <v>4696920</v>
      </c>
      <c r="J66">
        <v>21068460</v>
      </c>
    </row>
    <row r="67" spans="1:10" x14ac:dyDescent="0.35">
      <c r="A67" t="s">
        <v>10</v>
      </c>
      <c r="B67" t="s">
        <v>106</v>
      </c>
      <c r="C67" t="s">
        <v>107</v>
      </c>
      <c r="D67">
        <v>0</v>
      </c>
      <c r="E67" t="s">
        <v>13</v>
      </c>
      <c r="F67" t="s">
        <v>14</v>
      </c>
      <c r="G67">
        <v>38.380000000000003</v>
      </c>
      <c r="H67">
        <v>67.64</v>
      </c>
      <c r="I67">
        <v>657740</v>
      </c>
      <c r="J67">
        <v>4467760</v>
      </c>
    </row>
    <row r="68" spans="1:10" x14ac:dyDescent="0.35">
      <c r="A68" t="s">
        <v>10</v>
      </c>
      <c r="B68" t="s">
        <v>108</v>
      </c>
      <c r="C68" t="s">
        <v>109</v>
      </c>
      <c r="D68">
        <v>0</v>
      </c>
      <c r="E68" t="s">
        <v>13</v>
      </c>
      <c r="F68" t="s">
        <v>14</v>
      </c>
      <c r="G68">
        <v>35.9</v>
      </c>
      <c r="H68">
        <v>60.03</v>
      </c>
      <c r="I68">
        <v>2597870</v>
      </c>
      <c r="J68">
        <v>22947770</v>
      </c>
    </row>
    <row r="69" spans="1:10" x14ac:dyDescent="0.35">
      <c r="A69" t="s">
        <v>10</v>
      </c>
      <c r="B69" t="s">
        <v>110</v>
      </c>
      <c r="C69" t="s">
        <v>111</v>
      </c>
      <c r="D69">
        <v>0</v>
      </c>
      <c r="E69" t="s">
        <v>13</v>
      </c>
      <c r="F69" t="s">
        <v>26</v>
      </c>
      <c r="G69">
        <v>35.53</v>
      </c>
      <c r="H69">
        <v>53.01</v>
      </c>
      <c r="I69">
        <v>37283030</v>
      </c>
      <c r="J69">
        <v>209485670</v>
      </c>
    </row>
    <row r="70" spans="1:10" x14ac:dyDescent="0.35">
      <c r="A70" t="s">
        <v>10</v>
      </c>
      <c r="B70" t="s">
        <v>112</v>
      </c>
      <c r="C70" t="s">
        <v>113</v>
      </c>
      <c r="D70">
        <v>0</v>
      </c>
      <c r="E70" t="s">
        <v>13</v>
      </c>
      <c r="F70" t="s">
        <v>26</v>
      </c>
      <c r="G70">
        <v>36.5</v>
      </c>
      <c r="I70">
        <v>2555350</v>
      </c>
    </row>
    <row r="71" spans="1:10" x14ac:dyDescent="0.35">
      <c r="A71" t="s">
        <v>10</v>
      </c>
      <c r="B71" t="s">
        <v>112</v>
      </c>
      <c r="C71" t="s">
        <v>113</v>
      </c>
      <c r="D71">
        <v>0</v>
      </c>
      <c r="E71" t="s">
        <v>13</v>
      </c>
      <c r="F71" t="s">
        <v>14</v>
      </c>
      <c r="H71">
        <v>67.67</v>
      </c>
      <c r="J71">
        <v>16352970</v>
      </c>
    </row>
    <row r="72" spans="1:10" x14ac:dyDescent="0.35">
      <c r="A72" t="s">
        <v>10</v>
      </c>
      <c r="B72" t="s">
        <v>114</v>
      </c>
      <c r="C72" t="s">
        <v>115</v>
      </c>
      <c r="D72">
        <v>0</v>
      </c>
      <c r="E72" t="s">
        <v>13</v>
      </c>
      <c r="F72" t="s">
        <v>14</v>
      </c>
      <c r="G72">
        <v>28.94</v>
      </c>
      <c r="H72">
        <v>59.59</v>
      </c>
      <c r="I72">
        <v>1999620</v>
      </c>
      <c r="J72">
        <v>7732000</v>
      </c>
    </row>
    <row r="73" spans="1:10" x14ac:dyDescent="0.35">
      <c r="A73" t="s">
        <v>10</v>
      </c>
      <c r="B73" t="s">
        <v>116</v>
      </c>
      <c r="C73" t="s">
        <v>117</v>
      </c>
      <c r="D73">
        <v>0</v>
      </c>
      <c r="E73" t="s">
        <v>13</v>
      </c>
      <c r="F73" t="s">
        <v>14</v>
      </c>
      <c r="G73">
        <v>41.93</v>
      </c>
      <c r="H73">
        <v>61.06</v>
      </c>
      <c r="I73">
        <v>1399610</v>
      </c>
      <c r="J73">
        <v>8463060</v>
      </c>
    </row>
    <row r="74" spans="1:10" x14ac:dyDescent="0.35">
      <c r="A74" t="s">
        <v>10</v>
      </c>
      <c r="B74" t="s">
        <v>118</v>
      </c>
      <c r="C74" t="s">
        <v>119</v>
      </c>
      <c r="D74">
        <v>0</v>
      </c>
      <c r="E74" t="s">
        <v>13</v>
      </c>
      <c r="F74" t="s">
        <v>19</v>
      </c>
      <c r="G74">
        <v>55.59</v>
      </c>
      <c r="H74">
        <v>73.66</v>
      </c>
      <c r="I74">
        <v>6787180</v>
      </c>
      <c r="J74">
        <v>19209570</v>
      </c>
    </row>
    <row r="75" spans="1:10" x14ac:dyDescent="0.35">
      <c r="A75" t="s">
        <v>10</v>
      </c>
      <c r="B75" t="s">
        <v>120</v>
      </c>
      <c r="C75" t="s">
        <v>121</v>
      </c>
      <c r="D75">
        <v>0</v>
      </c>
      <c r="E75" t="s">
        <v>13</v>
      </c>
      <c r="F75" t="s">
        <v>19</v>
      </c>
      <c r="G75">
        <v>52.06</v>
      </c>
      <c r="I75">
        <v>1751160</v>
      </c>
    </row>
    <row r="76" spans="1:10" x14ac:dyDescent="0.35">
      <c r="A76" t="s">
        <v>10</v>
      </c>
      <c r="B76" t="s">
        <v>120</v>
      </c>
      <c r="C76" t="s">
        <v>121</v>
      </c>
      <c r="D76">
        <v>0</v>
      </c>
      <c r="E76" t="s">
        <v>13</v>
      </c>
      <c r="F76" t="s">
        <v>26</v>
      </c>
      <c r="H76">
        <v>70.89</v>
      </c>
      <c r="J76">
        <v>6494100</v>
      </c>
    </row>
    <row r="77" spans="1:10" x14ac:dyDescent="0.35">
      <c r="A77" t="s">
        <v>10</v>
      </c>
      <c r="B77" t="s">
        <v>122</v>
      </c>
      <c r="C77" t="s">
        <v>123</v>
      </c>
      <c r="D77">
        <v>0</v>
      </c>
      <c r="E77" t="s">
        <v>13</v>
      </c>
      <c r="F77" t="s">
        <v>19</v>
      </c>
      <c r="G77">
        <v>49.35</v>
      </c>
      <c r="I77">
        <v>1528380</v>
      </c>
    </row>
    <row r="78" spans="1:10" x14ac:dyDescent="0.35">
      <c r="A78" t="s">
        <v>10</v>
      </c>
      <c r="B78" t="s">
        <v>122</v>
      </c>
      <c r="C78" t="s">
        <v>123</v>
      </c>
      <c r="D78">
        <v>0</v>
      </c>
      <c r="E78" t="s">
        <v>13</v>
      </c>
      <c r="F78" t="s">
        <v>26</v>
      </c>
      <c r="H78">
        <v>70.959999999999994</v>
      </c>
      <c r="J78">
        <v>9529940</v>
      </c>
    </row>
    <row r="79" spans="1:10" x14ac:dyDescent="0.35">
      <c r="A79" t="s">
        <v>10</v>
      </c>
      <c r="B79" t="s">
        <v>124</v>
      </c>
      <c r="C79" t="s">
        <v>125</v>
      </c>
      <c r="D79">
        <v>0</v>
      </c>
      <c r="E79" t="s">
        <v>13</v>
      </c>
      <c r="F79" t="s">
        <v>19</v>
      </c>
      <c r="G79">
        <v>48.1</v>
      </c>
      <c r="H79">
        <v>69.400000000000006</v>
      </c>
      <c r="I79">
        <v>1269220</v>
      </c>
      <c r="J79">
        <v>6803970</v>
      </c>
    </row>
    <row r="80" spans="1:10" x14ac:dyDescent="0.35">
      <c r="A80" t="s">
        <v>10</v>
      </c>
      <c r="B80" t="s">
        <v>126</v>
      </c>
      <c r="C80" t="s">
        <v>127</v>
      </c>
      <c r="D80">
        <v>0</v>
      </c>
      <c r="E80" t="s">
        <v>13</v>
      </c>
      <c r="F80" t="s">
        <v>19</v>
      </c>
      <c r="G80">
        <v>53.34</v>
      </c>
      <c r="I80">
        <v>6239930</v>
      </c>
    </row>
    <row r="81" spans="1:10" x14ac:dyDescent="0.35">
      <c r="A81" t="s">
        <v>10</v>
      </c>
      <c r="B81" t="s">
        <v>126</v>
      </c>
      <c r="C81" t="s">
        <v>127</v>
      </c>
      <c r="D81">
        <v>0</v>
      </c>
      <c r="E81" t="s">
        <v>13</v>
      </c>
      <c r="F81" t="s">
        <v>26</v>
      </c>
      <c r="H81">
        <v>72.09</v>
      </c>
      <c r="J81">
        <v>32964760</v>
      </c>
    </row>
    <row r="82" spans="1:10" x14ac:dyDescent="0.35">
      <c r="A82" t="s">
        <v>10</v>
      </c>
      <c r="B82" t="s">
        <v>128</v>
      </c>
      <c r="C82" t="s">
        <v>129</v>
      </c>
      <c r="D82">
        <v>0</v>
      </c>
      <c r="E82" t="s">
        <v>13</v>
      </c>
      <c r="F82" t="s">
        <v>14</v>
      </c>
      <c r="G82">
        <v>43.83</v>
      </c>
      <c r="I82">
        <v>544044360</v>
      </c>
    </row>
    <row r="83" spans="1:10" x14ac:dyDescent="0.35">
      <c r="A83" t="s">
        <v>10</v>
      </c>
      <c r="B83" t="s">
        <v>128</v>
      </c>
      <c r="C83" t="s">
        <v>129</v>
      </c>
      <c r="D83">
        <v>0</v>
      </c>
      <c r="E83" t="s">
        <v>13</v>
      </c>
      <c r="F83" t="s">
        <v>19</v>
      </c>
      <c r="H83">
        <v>77.94</v>
      </c>
      <c r="J83">
        <v>1423520360</v>
      </c>
    </row>
    <row r="84" spans="1:10" x14ac:dyDescent="0.35">
      <c r="A84" t="s">
        <v>10</v>
      </c>
      <c r="B84" t="s">
        <v>130</v>
      </c>
      <c r="C84" t="s">
        <v>131</v>
      </c>
      <c r="D84">
        <v>0</v>
      </c>
      <c r="E84" t="s">
        <v>13</v>
      </c>
      <c r="F84" t="s">
        <v>19</v>
      </c>
      <c r="G84">
        <v>57.82</v>
      </c>
      <c r="I84">
        <v>1978330</v>
      </c>
    </row>
    <row r="85" spans="1:10" x14ac:dyDescent="0.35">
      <c r="A85" t="s">
        <v>10</v>
      </c>
      <c r="B85" t="s">
        <v>130</v>
      </c>
      <c r="C85" t="s">
        <v>131</v>
      </c>
      <c r="D85">
        <v>0</v>
      </c>
      <c r="E85" t="s">
        <v>13</v>
      </c>
      <c r="F85" t="s">
        <v>37</v>
      </c>
      <c r="H85">
        <v>85.26</v>
      </c>
      <c r="J85">
        <v>7485790</v>
      </c>
    </row>
    <row r="86" spans="1:10" x14ac:dyDescent="0.35">
      <c r="A86" t="s">
        <v>10</v>
      </c>
      <c r="B86" t="s">
        <v>132</v>
      </c>
      <c r="C86" t="s">
        <v>133</v>
      </c>
      <c r="D86">
        <v>0</v>
      </c>
      <c r="E86" t="s">
        <v>13</v>
      </c>
      <c r="F86" t="s">
        <v>26</v>
      </c>
      <c r="G86">
        <v>56.59</v>
      </c>
      <c r="I86">
        <v>7596530</v>
      </c>
    </row>
    <row r="87" spans="1:10" x14ac:dyDescent="0.35">
      <c r="A87" t="s">
        <v>10</v>
      </c>
      <c r="B87" t="s">
        <v>132</v>
      </c>
      <c r="C87" t="s">
        <v>133</v>
      </c>
      <c r="D87">
        <v>0</v>
      </c>
      <c r="E87" t="s">
        <v>13</v>
      </c>
      <c r="F87" t="s">
        <v>37</v>
      </c>
      <c r="H87">
        <v>80.599999999999994</v>
      </c>
      <c r="J87">
        <v>23674200</v>
      </c>
    </row>
    <row r="88" spans="1:10" x14ac:dyDescent="0.35">
      <c r="A88" t="s">
        <v>10</v>
      </c>
      <c r="B88" t="s">
        <v>134</v>
      </c>
      <c r="C88" t="s">
        <v>135</v>
      </c>
      <c r="D88">
        <v>0</v>
      </c>
      <c r="E88" t="s">
        <v>13</v>
      </c>
      <c r="F88" t="s">
        <v>19</v>
      </c>
      <c r="G88">
        <v>59.25</v>
      </c>
      <c r="I88">
        <v>86443290</v>
      </c>
    </row>
    <row r="89" spans="1:10" x14ac:dyDescent="0.35">
      <c r="A89" t="s">
        <v>10</v>
      </c>
      <c r="B89" t="s">
        <v>134</v>
      </c>
      <c r="C89" t="s">
        <v>135</v>
      </c>
      <c r="D89">
        <v>0</v>
      </c>
      <c r="E89" t="s">
        <v>13</v>
      </c>
      <c r="F89" t="s">
        <v>37</v>
      </c>
      <c r="H89">
        <v>84.42</v>
      </c>
      <c r="J89">
        <v>126699490</v>
      </c>
    </row>
    <row r="90" spans="1:10" x14ac:dyDescent="0.35">
      <c r="A90" t="s">
        <v>10</v>
      </c>
      <c r="B90" t="s">
        <v>136</v>
      </c>
      <c r="C90" t="s">
        <v>137</v>
      </c>
      <c r="D90">
        <v>0</v>
      </c>
      <c r="E90" t="s">
        <v>13</v>
      </c>
      <c r="F90" t="s">
        <v>14</v>
      </c>
      <c r="G90">
        <v>38.6</v>
      </c>
      <c r="I90">
        <v>781670</v>
      </c>
    </row>
    <row r="91" spans="1:10" x14ac:dyDescent="0.35">
      <c r="A91" t="s">
        <v>10</v>
      </c>
      <c r="B91" t="s">
        <v>136</v>
      </c>
      <c r="C91" t="s">
        <v>137</v>
      </c>
      <c r="D91">
        <v>0</v>
      </c>
      <c r="E91" t="s">
        <v>13</v>
      </c>
      <c r="F91" t="s">
        <v>19</v>
      </c>
      <c r="H91">
        <v>70.66</v>
      </c>
      <c r="J91">
        <v>3232180</v>
      </c>
    </row>
    <row r="92" spans="1:10" x14ac:dyDescent="0.35">
      <c r="A92" t="s">
        <v>10</v>
      </c>
      <c r="B92" t="s">
        <v>138</v>
      </c>
      <c r="C92" t="s">
        <v>139</v>
      </c>
      <c r="D92">
        <v>0</v>
      </c>
      <c r="E92" t="s">
        <v>13</v>
      </c>
      <c r="F92" t="s">
        <v>14</v>
      </c>
      <c r="G92">
        <v>22.23</v>
      </c>
      <c r="I92">
        <v>19757350</v>
      </c>
    </row>
    <row r="93" spans="1:10" x14ac:dyDescent="0.35">
      <c r="A93" t="s">
        <v>10</v>
      </c>
      <c r="B93" t="s">
        <v>138</v>
      </c>
      <c r="C93" t="s">
        <v>139</v>
      </c>
      <c r="D93">
        <v>0</v>
      </c>
      <c r="E93" t="s">
        <v>13</v>
      </c>
      <c r="F93" t="s">
        <v>37</v>
      </c>
      <c r="H93">
        <v>83.68</v>
      </c>
      <c r="J93">
        <v>51767850</v>
      </c>
    </row>
    <row r="94" spans="1:10" x14ac:dyDescent="0.35">
      <c r="A94" t="s">
        <v>10</v>
      </c>
      <c r="B94" t="s">
        <v>140</v>
      </c>
      <c r="C94" t="s">
        <v>141</v>
      </c>
      <c r="D94">
        <v>0</v>
      </c>
      <c r="E94" t="s">
        <v>13</v>
      </c>
      <c r="F94" t="s">
        <v>26</v>
      </c>
      <c r="G94">
        <v>28.16</v>
      </c>
      <c r="I94">
        <v>7776190</v>
      </c>
    </row>
    <row r="95" spans="1:10" x14ac:dyDescent="0.35">
      <c r="A95" t="s">
        <v>10</v>
      </c>
      <c r="B95" t="s">
        <v>140</v>
      </c>
      <c r="C95" t="s">
        <v>141</v>
      </c>
      <c r="D95">
        <v>0</v>
      </c>
      <c r="E95" t="s">
        <v>13</v>
      </c>
      <c r="F95" t="s">
        <v>14</v>
      </c>
      <c r="H95">
        <v>62.94</v>
      </c>
      <c r="J95">
        <v>37856150</v>
      </c>
    </row>
    <row r="96" spans="1:10" x14ac:dyDescent="0.35">
      <c r="A96" t="s">
        <v>10</v>
      </c>
      <c r="B96" t="s">
        <v>142</v>
      </c>
      <c r="C96" t="s">
        <v>143</v>
      </c>
      <c r="D96">
        <v>0</v>
      </c>
      <c r="E96" t="s">
        <v>13</v>
      </c>
      <c r="F96" t="s">
        <v>14</v>
      </c>
      <c r="G96">
        <v>37.409999999999997</v>
      </c>
      <c r="I96">
        <v>41206810</v>
      </c>
    </row>
    <row r="97" spans="1:10" x14ac:dyDescent="0.35">
      <c r="A97" t="s">
        <v>10</v>
      </c>
      <c r="B97" t="s">
        <v>142</v>
      </c>
      <c r="C97" t="s">
        <v>143</v>
      </c>
      <c r="D97">
        <v>0</v>
      </c>
      <c r="E97" t="s">
        <v>13</v>
      </c>
      <c r="F97" t="s">
        <v>26</v>
      </c>
      <c r="H97">
        <v>72.63</v>
      </c>
      <c r="J97">
        <v>164913080</v>
      </c>
    </row>
    <row r="98" spans="1:10" x14ac:dyDescent="0.35">
      <c r="A98" t="s">
        <v>10</v>
      </c>
      <c r="B98" t="s">
        <v>144</v>
      </c>
      <c r="C98" t="s">
        <v>145</v>
      </c>
      <c r="D98">
        <v>0</v>
      </c>
      <c r="E98" t="s">
        <v>13</v>
      </c>
      <c r="F98" t="s">
        <v>14</v>
      </c>
      <c r="G98">
        <v>41.18</v>
      </c>
      <c r="I98">
        <v>346278810</v>
      </c>
    </row>
    <row r="99" spans="1:10" x14ac:dyDescent="0.35">
      <c r="A99" t="s">
        <v>10</v>
      </c>
      <c r="B99" t="s">
        <v>144</v>
      </c>
      <c r="C99" t="s">
        <v>145</v>
      </c>
      <c r="D99">
        <v>0</v>
      </c>
      <c r="E99" t="s">
        <v>13</v>
      </c>
      <c r="F99" t="s">
        <v>26</v>
      </c>
      <c r="H99">
        <v>70.75</v>
      </c>
      <c r="J99">
        <v>1389030320</v>
      </c>
    </row>
    <row r="100" spans="1:10" x14ac:dyDescent="0.35">
      <c r="A100" t="s">
        <v>10</v>
      </c>
      <c r="B100" t="s">
        <v>146</v>
      </c>
      <c r="C100" t="s">
        <v>147</v>
      </c>
      <c r="D100">
        <v>0</v>
      </c>
      <c r="E100" t="s">
        <v>13</v>
      </c>
      <c r="F100" t="s">
        <v>19</v>
      </c>
      <c r="G100">
        <v>38.19</v>
      </c>
      <c r="H100">
        <v>76.849999999999994</v>
      </c>
      <c r="I100">
        <v>16510580</v>
      </c>
      <c r="J100">
        <v>87051640</v>
      </c>
    </row>
    <row r="101" spans="1:10" x14ac:dyDescent="0.35">
      <c r="A101" t="s">
        <v>10</v>
      </c>
      <c r="B101" t="s">
        <v>148</v>
      </c>
      <c r="C101" t="s">
        <v>149</v>
      </c>
      <c r="D101">
        <v>0</v>
      </c>
      <c r="E101" t="s">
        <v>13</v>
      </c>
      <c r="F101" t="s">
        <v>14</v>
      </c>
      <c r="G101">
        <v>37.56</v>
      </c>
      <c r="H101">
        <v>69.3</v>
      </c>
      <c r="I101">
        <v>8396580</v>
      </c>
      <c r="J101">
        <v>28414120</v>
      </c>
    </row>
    <row r="102" spans="1:10" x14ac:dyDescent="0.35">
      <c r="A102" t="s">
        <v>10</v>
      </c>
      <c r="B102" t="s">
        <v>150</v>
      </c>
      <c r="C102" t="s">
        <v>151</v>
      </c>
      <c r="D102">
        <v>0</v>
      </c>
      <c r="E102" t="s">
        <v>13</v>
      </c>
      <c r="F102" t="s">
        <v>14</v>
      </c>
      <c r="G102">
        <v>34.25</v>
      </c>
      <c r="I102">
        <v>35849250</v>
      </c>
    </row>
    <row r="103" spans="1:10" x14ac:dyDescent="0.35">
      <c r="A103" t="s">
        <v>10</v>
      </c>
      <c r="B103" t="s">
        <v>150</v>
      </c>
      <c r="C103" t="s">
        <v>151</v>
      </c>
      <c r="D103">
        <v>0</v>
      </c>
      <c r="E103" t="s">
        <v>13</v>
      </c>
      <c r="F103" t="s">
        <v>26</v>
      </c>
      <c r="H103">
        <v>66.73</v>
      </c>
      <c r="J103">
        <v>230800890</v>
      </c>
    </row>
    <row r="104" spans="1:10" x14ac:dyDescent="0.35">
      <c r="A104" t="s">
        <v>10</v>
      </c>
      <c r="B104" t="s">
        <v>152</v>
      </c>
      <c r="C104" t="s">
        <v>153</v>
      </c>
      <c r="D104">
        <v>0</v>
      </c>
      <c r="E104" t="s">
        <v>13</v>
      </c>
      <c r="F104" t="s">
        <v>26</v>
      </c>
      <c r="G104">
        <v>53.17</v>
      </c>
      <c r="H104">
        <v>76.7</v>
      </c>
      <c r="I104">
        <v>7811090</v>
      </c>
      <c r="J104">
        <v>22410560</v>
      </c>
    </row>
    <row r="105" spans="1:10" x14ac:dyDescent="0.35">
      <c r="A105" t="s">
        <v>10</v>
      </c>
      <c r="B105" t="s">
        <v>154</v>
      </c>
      <c r="C105" t="s">
        <v>155</v>
      </c>
      <c r="D105">
        <v>0</v>
      </c>
      <c r="E105" t="s">
        <v>13</v>
      </c>
      <c r="F105" t="s">
        <v>14</v>
      </c>
      <c r="G105">
        <v>38.86</v>
      </c>
      <c r="H105">
        <v>70.13</v>
      </c>
      <c r="I105">
        <v>4375270</v>
      </c>
      <c r="J105">
        <v>16481320</v>
      </c>
    </row>
    <row r="106" spans="1:10" x14ac:dyDescent="0.35">
      <c r="A106" t="s">
        <v>10</v>
      </c>
      <c r="B106" t="s">
        <v>156</v>
      </c>
      <c r="C106" t="s">
        <v>157</v>
      </c>
      <c r="D106">
        <v>0</v>
      </c>
      <c r="E106" t="s">
        <v>13</v>
      </c>
      <c r="F106" t="s">
        <v>26</v>
      </c>
      <c r="G106">
        <v>40.21</v>
      </c>
      <c r="H106">
        <v>70.349999999999994</v>
      </c>
      <c r="I106">
        <v>68799080</v>
      </c>
      <c r="J106">
        <v>272489420</v>
      </c>
    </row>
    <row r="107" spans="1:10" x14ac:dyDescent="0.35">
      <c r="A107" t="s">
        <v>10</v>
      </c>
      <c r="B107" t="s">
        <v>158</v>
      </c>
      <c r="C107" t="s">
        <v>159</v>
      </c>
      <c r="D107">
        <v>0</v>
      </c>
      <c r="E107" t="s">
        <v>13</v>
      </c>
      <c r="F107" t="s">
        <v>14</v>
      </c>
      <c r="G107">
        <v>38.94</v>
      </c>
      <c r="I107">
        <v>1684530</v>
      </c>
    </row>
    <row r="108" spans="1:10" x14ac:dyDescent="0.35">
      <c r="A108" t="s">
        <v>10</v>
      </c>
      <c r="B108" t="s">
        <v>158</v>
      </c>
      <c r="C108" t="s">
        <v>159</v>
      </c>
      <c r="D108">
        <v>0</v>
      </c>
      <c r="E108" t="s">
        <v>13</v>
      </c>
      <c r="F108" t="s">
        <v>26</v>
      </c>
      <c r="H108">
        <v>67.91</v>
      </c>
      <c r="J108">
        <v>7237720</v>
      </c>
    </row>
    <row r="109" spans="1:10" x14ac:dyDescent="0.35">
      <c r="A109" t="s">
        <v>10</v>
      </c>
      <c r="B109" t="s">
        <v>160</v>
      </c>
      <c r="C109" t="s">
        <v>161</v>
      </c>
      <c r="D109">
        <v>0</v>
      </c>
      <c r="E109" t="s">
        <v>13</v>
      </c>
      <c r="F109" t="s">
        <v>26</v>
      </c>
      <c r="G109">
        <v>48.49</v>
      </c>
      <c r="I109">
        <v>6098290</v>
      </c>
    </row>
    <row r="110" spans="1:10" x14ac:dyDescent="0.35">
      <c r="A110" t="s">
        <v>10</v>
      </c>
      <c r="B110" t="s">
        <v>160</v>
      </c>
      <c r="C110" t="s">
        <v>161</v>
      </c>
      <c r="D110">
        <v>0</v>
      </c>
      <c r="E110" t="s">
        <v>13</v>
      </c>
      <c r="F110" t="s">
        <v>19</v>
      </c>
      <c r="H110">
        <v>75.900000000000006</v>
      </c>
      <c r="J110">
        <v>33440590</v>
      </c>
    </row>
    <row r="111" spans="1:10" x14ac:dyDescent="0.35">
      <c r="A111" t="s">
        <v>10</v>
      </c>
      <c r="B111" t="s">
        <v>162</v>
      </c>
      <c r="C111" t="s">
        <v>163</v>
      </c>
      <c r="D111">
        <v>0</v>
      </c>
      <c r="E111" t="s">
        <v>13</v>
      </c>
      <c r="F111" t="s">
        <v>14</v>
      </c>
      <c r="G111">
        <v>35.700000000000003</v>
      </c>
      <c r="I111">
        <v>17737170</v>
      </c>
    </row>
    <row r="112" spans="1:10" x14ac:dyDescent="0.35">
      <c r="A112" t="s">
        <v>10</v>
      </c>
      <c r="B112" t="s">
        <v>162</v>
      </c>
      <c r="C112" t="s">
        <v>163</v>
      </c>
      <c r="D112">
        <v>0</v>
      </c>
      <c r="E112" t="s">
        <v>13</v>
      </c>
      <c r="F112" t="s">
        <v>26</v>
      </c>
      <c r="H112">
        <v>66.459999999999994</v>
      </c>
      <c r="J112">
        <v>52640730</v>
      </c>
    </row>
    <row r="113" spans="1:10" x14ac:dyDescent="0.35">
      <c r="A113" t="s">
        <v>10</v>
      </c>
      <c r="B113" t="s">
        <v>164</v>
      </c>
      <c r="C113" t="s">
        <v>165</v>
      </c>
      <c r="D113">
        <v>0</v>
      </c>
      <c r="E113" t="s">
        <v>13</v>
      </c>
      <c r="F113" t="s">
        <v>26</v>
      </c>
      <c r="G113">
        <v>53.58</v>
      </c>
      <c r="H113">
        <v>69.680000000000007</v>
      </c>
      <c r="I113">
        <v>18849580</v>
      </c>
      <c r="J113">
        <v>110804720</v>
      </c>
    </row>
    <row r="114" spans="1:10" x14ac:dyDescent="0.35">
      <c r="A114" t="s">
        <v>10</v>
      </c>
      <c r="B114" t="s">
        <v>166</v>
      </c>
      <c r="C114" t="s">
        <v>167</v>
      </c>
      <c r="D114">
        <v>0</v>
      </c>
      <c r="E114" t="s">
        <v>13</v>
      </c>
      <c r="F114" t="s">
        <v>19</v>
      </c>
      <c r="G114">
        <v>54.09</v>
      </c>
      <c r="I114">
        <v>1013330</v>
      </c>
    </row>
    <row r="115" spans="1:10" x14ac:dyDescent="0.35">
      <c r="A115" t="s">
        <v>10</v>
      </c>
      <c r="B115" t="s">
        <v>166</v>
      </c>
      <c r="C115" t="s">
        <v>167</v>
      </c>
      <c r="D115">
        <v>0</v>
      </c>
      <c r="E115" t="s">
        <v>13</v>
      </c>
      <c r="F115" t="s">
        <v>37</v>
      </c>
      <c r="H115">
        <v>83.66</v>
      </c>
      <c r="J115">
        <v>5669590</v>
      </c>
    </row>
    <row r="116" spans="1:10" x14ac:dyDescent="0.35">
      <c r="A116" t="s">
        <v>10</v>
      </c>
      <c r="B116" t="s">
        <v>168</v>
      </c>
      <c r="C116" t="s">
        <v>169</v>
      </c>
      <c r="D116">
        <v>0</v>
      </c>
      <c r="E116" t="s">
        <v>13</v>
      </c>
      <c r="F116" t="s">
        <v>26</v>
      </c>
      <c r="G116">
        <v>45.19</v>
      </c>
      <c r="I116">
        <v>20428410</v>
      </c>
    </row>
    <row r="117" spans="1:10" x14ac:dyDescent="0.35">
      <c r="A117" t="s">
        <v>10</v>
      </c>
      <c r="B117" t="s">
        <v>168</v>
      </c>
      <c r="C117" t="s">
        <v>169</v>
      </c>
      <c r="D117">
        <v>0</v>
      </c>
      <c r="E117" t="s">
        <v>13</v>
      </c>
      <c r="F117" t="s">
        <v>19</v>
      </c>
      <c r="H117">
        <v>77.2</v>
      </c>
      <c r="J117">
        <v>71522320</v>
      </c>
    </row>
    <row r="118" spans="1:10" x14ac:dyDescent="0.35">
      <c r="A118" t="s">
        <v>10</v>
      </c>
      <c r="B118" t="s">
        <v>170</v>
      </c>
      <c r="C118" t="s">
        <v>171</v>
      </c>
      <c r="D118">
        <v>0</v>
      </c>
      <c r="E118" t="s">
        <v>13</v>
      </c>
      <c r="F118" t="s">
        <v>14</v>
      </c>
      <c r="G118">
        <v>48.04</v>
      </c>
      <c r="I118">
        <v>25100770</v>
      </c>
    </row>
    <row r="119" spans="1:10" x14ac:dyDescent="0.35">
      <c r="A119" t="s">
        <v>10</v>
      </c>
      <c r="B119" t="s">
        <v>170</v>
      </c>
      <c r="C119" t="s">
        <v>171</v>
      </c>
      <c r="D119">
        <v>0</v>
      </c>
      <c r="E119" t="s">
        <v>13</v>
      </c>
      <c r="F119" t="s">
        <v>26</v>
      </c>
      <c r="H119">
        <v>74.209999999999994</v>
      </c>
      <c r="J119">
        <v>97173800</v>
      </c>
    </row>
    <row r="120" spans="1:10" x14ac:dyDescent="0.35">
      <c r="A120" t="s">
        <v>10</v>
      </c>
      <c r="B120" t="s">
        <v>172</v>
      </c>
      <c r="C120" t="s">
        <v>173</v>
      </c>
      <c r="D120">
        <v>0</v>
      </c>
      <c r="E120" t="s">
        <v>13</v>
      </c>
      <c r="F120" t="s">
        <v>19</v>
      </c>
      <c r="G120">
        <v>54.55</v>
      </c>
      <c r="H120">
        <v>75.19</v>
      </c>
      <c r="I120">
        <v>1382960</v>
      </c>
      <c r="J120">
        <v>2904010</v>
      </c>
    </row>
    <row r="121" spans="1:10" x14ac:dyDescent="0.35">
      <c r="A121" t="s">
        <v>10</v>
      </c>
      <c r="B121" t="s">
        <v>174</v>
      </c>
      <c r="C121" t="s">
        <v>175</v>
      </c>
      <c r="D121">
        <v>0</v>
      </c>
      <c r="E121" t="s">
        <v>13</v>
      </c>
      <c r="F121" t="s">
        <v>19</v>
      </c>
      <c r="G121">
        <v>46.29</v>
      </c>
      <c r="H121">
        <v>73.290000000000006</v>
      </c>
      <c r="I121">
        <v>3132010</v>
      </c>
      <c r="J121">
        <v>10110520</v>
      </c>
    </row>
    <row r="122" spans="1:10" x14ac:dyDescent="0.35">
      <c r="A122" t="s">
        <v>10</v>
      </c>
      <c r="B122" t="s">
        <v>176</v>
      </c>
      <c r="C122" t="s">
        <v>177</v>
      </c>
      <c r="D122">
        <v>0</v>
      </c>
      <c r="E122" t="s">
        <v>13</v>
      </c>
      <c r="F122" t="s">
        <v>19</v>
      </c>
      <c r="G122">
        <v>38.6</v>
      </c>
      <c r="I122">
        <v>117310</v>
      </c>
    </row>
    <row r="123" spans="1:10" x14ac:dyDescent="0.35">
      <c r="A123" t="s">
        <v>10</v>
      </c>
      <c r="B123" t="s">
        <v>176</v>
      </c>
      <c r="C123" t="s">
        <v>177</v>
      </c>
      <c r="D123">
        <v>0</v>
      </c>
      <c r="E123" t="s">
        <v>13</v>
      </c>
      <c r="F123" t="s">
        <v>37</v>
      </c>
      <c r="H123">
        <v>80.47</v>
      </c>
      <c r="J123">
        <v>1485710</v>
      </c>
    </row>
    <row r="124" spans="1:10" x14ac:dyDescent="0.35">
      <c r="A124" t="s">
        <v>10</v>
      </c>
      <c r="B124" t="s">
        <v>178</v>
      </c>
      <c r="C124" t="s">
        <v>179</v>
      </c>
      <c r="D124">
        <v>0</v>
      </c>
      <c r="E124" t="s">
        <v>13</v>
      </c>
      <c r="F124" t="s">
        <v>19</v>
      </c>
      <c r="G124">
        <v>55.83</v>
      </c>
      <c r="I124">
        <v>493890</v>
      </c>
    </row>
    <row r="125" spans="1:10" x14ac:dyDescent="0.35">
      <c r="A125" t="s">
        <v>10</v>
      </c>
      <c r="B125" t="s">
        <v>178</v>
      </c>
      <c r="C125" t="s">
        <v>179</v>
      </c>
      <c r="D125">
        <v>0</v>
      </c>
      <c r="E125" t="s">
        <v>13</v>
      </c>
      <c r="F125" t="s">
        <v>37</v>
      </c>
      <c r="H125">
        <v>81.45</v>
      </c>
      <c r="J125">
        <v>1286710</v>
      </c>
    </row>
    <row r="126" spans="1:10" x14ac:dyDescent="0.35">
      <c r="A126" t="s">
        <v>10</v>
      </c>
      <c r="B126" t="s">
        <v>180</v>
      </c>
      <c r="C126" t="s">
        <v>181</v>
      </c>
      <c r="D126">
        <v>0</v>
      </c>
      <c r="E126" t="s">
        <v>13</v>
      </c>
      <c r="F126" t="s">
        <v>19</v>
      </c>
      <c r="G126">
        <v>57.71</v>
      </c>
      <c r="H126">
        <v>74.16</v>
      </c>
      <c r="I126">
        <v>3497480</v>
      </c>
      <c r="J126">
        <v>3796750</v>
      </c>
    </row>
    <row r="127" spans="1:10" x14ac:dyDescent="0.35">
      <c r="A127" t="s">
        <v>10</v>
      </c>
      <c r="B127" t="s">
        <v>182</v>
      </c>
      <c r="C127" t="s">
        <v>183</v>
      </c>
      <c r="D127">
        <v>0</v>
      </c>
      <c r="E127" t="s">
        <v>13</v>
      </c>
      <c r="F127" t="s">
        <v>26</v>
      </c>
      <c r="G127">
        <v>37.4</v>
      </c>
      <c r="I127">
        <v>5653360</v>
      </c>
    </row>
    <row r="128" spans="1:10" x14ac:dyDescent="0.35">
      <c r="A128" t="s">
        <v>10</v>
      </c>
      <c r="B128" t="s">
        <v>182</v>
      </c>
      <c r="C128" t="s">
        <v>183</v>
      </c>
      <c r="D128">
        <v>0</v>
      </c>
      <c r="E128" t="s">
        <v>13</v>
      </c>
      <c r="F128" t="s">
        <v>19</v>
      </c>
      <c r="H128">
        <v>71.25</v>
      </c>
      <c r="J128">
        <v>41192190</v>
      </c>
    </row>
    <row r="129" spans="1:10" x14ac:dyDescent="0.35">
      <c r="A129" t="s">
        <v>10</v>
      </c>
      <c r="B129" t="s">
        <v>184</v>
      </c>
      <c r="C129" t="s">
        <v>185</v>
      </c>
      <c r="D129">
        <v>0</v>
      </c>
      <c r="E129" t="s">
        <v>13</v>
      </c>
      <c r="F129" t="s">
        <v>19</v>
      </c>
      <c r="G129">
        <v>69.86</v>
      </c>
      <c r="I129">
        <v>1289240</v>
      </c>
    </row>
    <row r="130" spans="1:10" x14ac:dyDescent="0.35">
      <c r="A130" t="s">
        <v>10</v>
      </c>
      <c r="B130" t="s">
        <v>184</v>
      </c>
      <c r="C130" t="s">
        <v>185</v>
      </c>
      <c r="D130">
        <v>0</v>
      </c>
      <c r="E130" t="s">
        <v>13</v>
      </c>
      <c r="F130" t="s">
        <v>37</v>
      </c>
      <c r="H130">
        <v>82.9</v>
      </c>
      <c r="J130">
        <v>8657460</v>
      </c>
    </row>
    <row r="131" spans="1:10" x14ac:dyDescent="0.35">
      <c r="A131" t="s">
        <v>10</v>
      </c>
      <c r="B131" t="s">
        <v>186</v>
      </c>
      <c r="C131" t="s">
        <v>187</v>
      </c>
      <c r="D131">
        <v>0</v>
      </c>
      <c r="E131" t="s">
        <v>13</v>
      </c>
      <c r="F131" t="s">
        <v>19</v>
      </c>
      <c r="G131">
        <v>40.869999999999997</v>
      </c>
      <c r="I131">
        <v>438780</v>
      </c>
    </row>
    <row r="132" spans="1:10" x14ac:dyDescent="0.35">
      <c r="A132" t="s">
        <v>10</v>
      </c>
      <c r="B132" t="s">
        <v>186</v>
      </c>
      <c r="C132" t="s">
        <v>187</v>
      </c>
      <c r="D132">
        <v>0</v>
      </c>
      <c r="E132" t="s">
        <v>13</v>
      </c>
      <c r="F132" t="s">
        <v>26</v>
      </c>
      <c r="H132">
        <v>76.86</v>
      </c>
      <c r="J132">
        <v>10671920</v>
      </c>
    </row>
    <row r="133" spans="1:10" x14ac:dyDescent="0.35">
      <c r="A133" t="s">
        <v>10</v>
      </c>
      <c r="B133" t="s">
        <v>188</v>
      </c>
      <c r="C133" t="s">
        <v>189</v>
      </c>
      <c r="D133">
        <v>0</v>
      </c>
      <c r="E133" t="s">
        <v>13</v>
      </c>
      <c r="F133" t="s">
        <v>37</v>
      </c>
      <c r="G133">
        <v>49.74</v>
      </c>
      <c r="H133">
        <v>80.02</v>
      </c>
      <c r="I133">
        <v>153990</v>
      </c>
      <c r="J133">
        <v>4442240</v>
      </c>
    </row>
    <row r="134" spans="1:10" x14ac:dyDescent="0.35">
      <c r="A134" t="s">
        <v>10</v>
      </c>
      <c r="B134" t="s">
        <v>190</v>
      </c>
      <c r="C134" t="s">
        <v>191</v>
      </c>
      <c r="D134">
        <v>0</v>
      </c>
      <c r="E134" t="s">
        <v>13</v>
      </c>
      <c r="F134" t="s">
        <v>19</v>
      </c>
      <c r="G134">
        <v>59.9</v>
      </c>
      <c r="H134">
        <v>78.209999999999994</v>
      </c>
      <c r="I134">
        <v>1349390</v>
      </c>
      <c r="J134">
        <v>5794570</v>
      </c>
    </row>
    <row r="135" spans="1:10" x14ac:dyDescent="0.35">
      <c r="A135" t="s">
        <v>10</v>
      </c>
      <c r="B135" t="s">
        <v>192</v>
      </c>
      <c r="C135" t="s">
        <v>193</v>
      </c>
      <c r="D135">
        <v>0</v>
      </c>
      <c r="E135" t="s">
        <v>13</v>
      </c>
      <c r="F135" t="s">
        <v>14</v>
      </c>
      <c r="G135">
        <v>29.3</v>
      </c>
      <c r="I135">
        <v>456950</v>
      </c>
    </row>
    <row r="136" spans="1:10" x14ac:dyDescent="0.35">
      <c r="A136" t="s">
        <v>10</v>
      </c>
      <c r="B136" t="s">
        <v>192</v>
      </c>
      <c r="C136" t="s">
        <v>193</v>
      </c>
      <c r="D136">
        <v>0</v>
      </c>
      <c r="E136" t="s">
        <v>13</v>
      </c>
      <c r="F136" t="s">
        <v>37</v>
      </c>
      <c r="H136">
        <v>79.95</v>
      </c>
      <c r="J136">
        <v>4591260</v>
      </c>
    </row>
    <row r="137" spans="1:10" x14ac:dyDescent="0.35">
      <c r="A137" t="s">
        <v>10</v>
      </c>
      <c r="B137" t="s">
        <v>194</v>
      </c>
      <c r="C137" t="s">
        <v>195</v>
      </c>
      <c r="D137">
        <v>0</v>
      </c>
      <c r="E137" t="s">
        <v>13</v>
      </c>
      <c r="F137" t="s">
        <v>37</v>
      </c>
      <c r="G137">
        <v>50.76</v>
      </c>
      <c r="H137">
        <v>82.95</v>
      </c>
      <c r="I137">
        <v>24350</v>
      </c>
      <c r="J137">
        <v>2797940</v>
      </c>
    </row>
    <row r="138" spans="1:10" x14ac:dyDescent="0.35">
      <c r="A138" t="s">
        <v>10</v>
      </c>
      <c r="B138" t="s">
        <v>196</v>
      </c>
      <c r="C138" t="s">
        <v>197</v>
      </c>
      <c r="D138">
        <v>0</v>
      </c>
      <c r="E138" t="s">
        <v>13</v>
      </c>
      <c r="F138" t="s">
        <v>19</v>
      </c>
      <c r="G138">
        <v>40.020000000000003</v>
      </c>
      <c r="I138">
        <v>1703260</v>
      </c>
    </row>
    <row r="139" spans="1:10" x14ac:dyDescent="0.35">
      <c r="A139" t="s">
        <v>10</v>
      </c>
      <c r="B139" t="s">
        <v>196</v>
      </c>
      <c r="C139" t="s">
        <v>197</v>
      </c>
      <c r="D139">
        <v>0</v>
      </c>
      <c r="E139" t="s">
        <v>13</v>
      </c>
      <c r="F139" t="s">
        <v>37</v>
      </c>
      <c r="H139">
        <v>78.31</v>
      </c>
      <c r="J139">
        <v>30472800</v>
      </c>
    </row>
    <row r="140" spans="1:10" x14ac:dyDescent="0.35">
      <c r="A140" t="s">
        <v>10</v>
      </c>
      <c r="B140" t="s">
        <v>198</v>
      </c>
      <c r="C140" t="s">
        <v>199</v>
      </c>
      <c r="D140">
        <v>0</v>
      </c>
      <c r="E140" t="s">
        <v>13</v>
      </c>
      <c r="F140" t="s">
        <v>26</v>
      </c>
      <c r="G140">
        <v>45.75</v>
      </c>
      <c r="H140">
        <v>75.81</v>
      </c>
      <c r="I140">
        <v>944640</v>
      </c>
      <c r="J140">
        <v>4957750</v>
      </c>
    </row>
    <row r="141" spans="1:10" x14ac:dyDescent="0.35">
      <c r="A141" t="s">
        <v>10</v>
      </c>
      <c r="B141" t="s">
        <v>200</v>
      </c>
      <c r="C141" t="s">
        <v>201</v>
      </c>
      <c r="D141">
        <v>0</v>
      </c>
      <c r="E141" t="s">
        <v>13</v>
      </c>
      <c r="F141" t="s">
        <v>19</v>
      </c>
      <c r="G141">
        <v>42.46</v>
      </c>
      <c r="I141">
        <v>3612090</v>
      </c>
    </row>
    <row r="142" spans="1:10" x14ac:dyDescent="0.35">
      <c r="A142" t="s">
        <v>10</v>
      </c>
      <c r="B142" t="s">
        <v>200</v>
      </c>
      <c r="C142" t="s">
        <v>201</v>
      </c>
      <c r="D142">
        <v>0</v>
      </c>
      <c r="E142" t="s">
        <v>13</v>
      </c>
      <c r="F142" t="s">
        <v>14</v>
      </c>
      <c r="H142">
        <v>70.97</v>
      </c>
      <c r="J142">
        <v>20353550</v>
      </c>
    </row>
    <row r="143" spans="1:10" x14ac:dyDescent="0.35">
      <c r="A143" t="s">
        <v>10</v>
      </c>
      <c r="B143" t="s">
        <v>202</v>
      </c>
      <c r="C143" t="s">
        <v>203</v>
      </c>
      <c r="D143">
        <v>0</v>
      </c>
      <c r="E143" t="s">
        <v>13</v>
      </c>
      <c r="F143" t="s">
        <v>26</v>
      </c>
      <c r="G143">
        <v>47.29</v>
      </c>
      <c r="I143">
        <v>21021160</v>
      </c>
    </row>
    <row r="144" spans="1:10" x14ac:dyDescent="0.35">
      <c r="A144" t="s">
        <v>10</v>
      </c>
      <c r="B144" t="s">
        <v>202</v>
      </c>
      <c r="C144" t="s">
        <v>203</v>
      </c>
      <c r="D144">
        <v>0</v>
      </c>
      <c r="E144" t="s">
        <v>13</v>
      </c>
      <c r="F144" t="s">
        <v>19</v>
      </c>
      <c r="H144">
        <v>77.739999999999995</v>
      </c>
      <c r="J144">
        <v>85357710</v>
      </c>
    </row>
    <row r="145" spans="1:10" x14ac:dyDescent="0.35">
      <c r="A145" t="s">
        <v>10</v>
      </c>
      <c r="B145" t="s">
        <v>204</v>
      </c>
      <c r="C145" t="s">
        <v>205</v>
      </c>
      <c r="D145">
        <v>0</v>
      </c>
      <c r="E145" t="s">
        <v>13</v>
      </c>
      <c r="F145" t="s">
        <v>37</v>
      </c>
      <c r="G145">
        <v>42.15</v>
      </c>
      <c r="H145">
        <v>82.6</v>
      </c>
      <c r="I145">
        <v>74520</v>
      </c>
      <c r="J145">
        <v>9377880</v>
      </c>
    </row>
    <row r="146" spans="1:10" x14ac:dyDescent="0.35">
      <c r="A146" t="s">
        <v>10</v>
      </c>
      <c r="B146" t="s">
        <v>206</v>
      </c>
      <c r="C146" t="s">
        <v>207</v>
      </c>
      <c r="D146">
        <v>0</v>
      </c>
      <c r="E146" t="s">
        <v>13</v>
      </c>
      <c r="F146" t="s">
        <v>26</v>
      </c>
      <c r="G146">
        <v>28.93</v>
      </c>
      <c r="I146">
        <v>4616790</v>
      </c>
    </row>
    <row r="147" spans="1:10" x14ac:dyDescent="0.35">
      <c r="A147" t="s">
        <v>10</v>
      </c>
      <c r="B147" t="s">
        <v>206</v>
      </c>
      <c r="C147" t="s">
        <v>207</v>
      </c>
      <c r="D147">
        <v>0</v>
      </c>
      <c r="E147" t="s">
        <v>13</v>
      </c>
      <c r="F147" t="s">
        <v>14</v>
      </c>
      <c r="H147">
        <v>66.569999999999993</v>
      </c>
      <c r="J147">
        <v>35111440</v>
      </c>
    </row>
    <row r="148" spans="1:10" x14ac:dyDescent="0.35">
      <c r="A148" t="s">
        <v>10</v>
      </c>
      <c r="B148" t="s">
        <v>208</v>
      </c>
      <c r="C148" t="s">
        <v>209</v>
      </c>
      <c r="D148">
        <v>0</v>
      </c>
      <c r="E148" t="s">
        <v>13</v>
      </c>
      <c r="F148" t="s">
        <v>19</v>
      </c>
      <c r="G148">
        <v>58.64</v>
      </c>
      <c r="H148">
        <v>74.260000000000005</v>
      </c>
      <c r="I148">
        <v>7127580</v>
      </c>
      <c r="J148">
        <v>9435430</v>
      </c>
    </row>
    <row r="149" spans="1:10" x14ac:dyDescent="0.35">
      <c r="A149" t="s">
        <v>10</v>
      </c>
      <c r="B149" t="s">
        <v>210</v>
      </c>
      <c r="C149" t="s">
        <v>211</v>
      </c>
      <c r="D149">
        <v>0</v>
      </c>
      <c r="E149" t="s">
        <v>13</v>
      </c>
      <c r="F149" t="s">
        <v>19</v>
      </c>
      <c r="G149">
        <v>61.47</v>
      </c>
      <c r="H149">
        <v>75.09</v>
      </c>
      <c r="I149">
        <v>7248580</v>
      </c>
      <c r="J149">
        <v>6975510</v>
      </c>
    </row>
    <row r="150" spans="1:10" x14ac:dyDescent="0.35">
      <c r="A150" t="s">
        <v>10</v>
      </c>
      <c r="B150" t="s">
        <v>212</v>
      </c>
      <c r="C150" t="s">
        <v>213</v>
      </c>
      <c r="D150">
        <v>0</v>
      </c>
      <c r="E150" t="s">
        <v>13</v>
      </c>
      <c r="F150" t="s">
        <v>19</v>
      </c>
      <c r="G150">
        <v>62.14</v>
      </c>
      <c r="H150">
        <v>76.45</v>
      </c>
      <c r="I150">
        <v>9337920</v>
      </c>
      <c r="J150">
        <v>9770390</v>
      </c>
    </row>
    <row r="151" spans="1:10" x14ac:dyDescent="0.35">
      <c r="A151" t="s">
        <v>10</v>
      </c>
      <c r="B151" t="s">
        <v>214</v>
      </c>
      <c r="C151" t="s">
        <v>215</v>
      </c>
      <c r="D151">
        <v>0</v>
      </c>
      <c r="E151" t="s">
        <v>13</v>
      </c>
      <c r="F151" t="s">
        <v>19</v>
      </c>
      <c r="G151">
        <v>58.33</v>
      </c>
      <c r="I151">
        <v>24780160</v>
      </c>
    </row>
    <row r="152" spans="1:10" x14ac:dyDescent="0.35">
      <c r="A152" t="s">
        <v>10</v>
      </c>
      <c r="B152" t="s">
        <v>214</v>
      </c>
      <c r="C152" t="s">
        <v>215</v>
      </c>
      <c r="D152">
        <v>0</v>
      </c>
      <c r="E152" t="s">
        <v>13</v>
      </c>
      <c r="F152" t="s">
        <v>37</v>
      </c>
      <c r="H152">
        <v>77.92</v>
      </c>
      <c r="J152">
        <v>38225920</v>
      </c>
    </row>
    <row r="153" spans="1:10" x14ac:dyDescent="0.35">
      <c r="A153" t="s">
        <v>10</v>
      </c>
      <c r="B153" t="s">
        <v>216</v>
      </c>
      <c r="C153" t="s">
        <v>217</v>
      </c>
      <c r="D153">
        <v>0</v>
      </c>
      <c r="E153" t="s">
        <v>13</v>
      </c>
      <c r="F153" t="s">
        <v>19</v>
      </c>
      <c r="G153">
        <v>54.03</v>
      </c>
      <c r="I153">
        <v>2528380</v>
      </c>
    </row>
    <row r="154" spans="1:10" x14ac:dyDescent="0.35">
      <c r="A154" t="s">
        <v>10</v>
      </c>
      <c r="B154" t="s">
        <v>216</v>
      </c>
      <c r="C154" t="s">
        <v>217</v>
      </c>
      <c r="D154">
        <v>0</v>
      </c>
      <c r="E154" t="s">
        <v>13</v>
      </c>
      <c r="F154" t="s">
        <v>26</v>
      </c>
      <c r="H154">
        <v>70.180000000000007</v>
      </c>
      <c r="J154">
        <v>3112580</v>
      </c>
    </row>
    <row r="155" spans="1:10" x14ac:dyDescent="0.35">
      <c r="A155" t="s">
        <v>10</v>
      </c>
      <c r="B155" t="s">
        <v>218</v>
      </c>
      <c r="C155" t="s">
        <v>219</v>
      </c>
      <c r="D155">
        <v>0</v>
      </c>
      <c r="E155" t="s">
        <v>13</v>
      </c>
      <c r="F155" t="s">
        <v>26</v>
      </c>
      <c r="G155">
        <v>60.51</v>
      </c>
      <c r="I155">
        <v>16397300</v>
      </c>
    </row>
    <row r="156" spans="1:10" x14ac:dyDescent="0.35">
      <c r="A156" t="s">
        <v>10</v>
      </c>
      <c r="B156" t="s">
        <v>218</v>
      </c>
      <c r="C156" t="s">
        <v>219</v>
      </c>
      <c r="D156">
        <v>0</v>
      </c>
      <c r="E156" t="s">
        <v>13</v>
      </c>
      <c r="F156" t="s">
        <v>19</v>
      </c>
      <c r="H156">
        <v>75.33</v>
      </c>
      <c r="J156">
        <v>19501570</v>
      </c>
    </row>
    <row r="157" spans="1:10" x14ac:dyDescent="0.35">
      <c r="A157" t="s">
        <v>10</v>
      </c>
      <c r="B157" t="s">
        <v>220</v>
      </c>
      <c r="C157" t="s">
        <v>221</v>
      </c>
      <c r="D157">
        <v>0</v>
      </c>
      <c r="E157" t="s">
        <v>13</v>
      </c>
      <c r="F157" t="s">
        <v>19</v>
      </c>
      <c r="G157">
        <v>55.47</v>
      </c>
      <c r="H157">
        <v>73.069999999999993</v>
      </c>
      <c r="I157">
        <v>103392430</v>
      </c>
      <c r="J157">
        <v>146533070</v>
      </c>
    </row>
    <row r="158" spans="1:10" x14ac:dyDescent="0.35">
      <c r="A158" t="s">
        <v>10</v>
      </c>
      <c r="B158" t="s">
        <v>222</v>
      </c>
      <c r="C158" t="s">
        <v>223</v>
      </c>
      <c r="D158">
        <v>0</v>
      </c>
      <c r="E158" t="s">
        <v>13</v>
      </c>
      <c r="F158" t="s">
        <v>19</v>
      </c>
      <c r="G158">
        <v>61.17</v>
      </c>
      <c r="I158">
        <v>37310910</v>
      </c>
    </row>
    <row r="159" spans="1:10" x14ac:dyDescent="0.35">
      <c r="A159" t="s">
        <v>10</v>
      </c>
      <c r="B159" t="s">
        <v>222</v>
      </c>
      <c r="C159" t="s">
        <v>223</v>
      </c>
      <c r="D159">
        <v>0</v>
      </c>
      <c r="E159" t="s">
        <v>13</v>
      </c>
      <c r="F159" t="s">
        <v>26</v>
      </c>
      <c r="H159">
        <v>73.92</v>
      </c>
      <c r="J159">
        <v>44957510</v>
      </c>
    </row>
    <row r="160" spans="1:10" x14ac:dyDescent="0.35">
      <c r="A160" t="s">
        <v>10</v>
      </c>
      <c r="B160" t="s">
        <v>224</v>
      </c>
      <c r="C160" t="s">
        <v>225</v>
      </c>
      <c r="D160">
        <v>0</v>
      </c>
      <c r="E160" t="s">
        <v>13</v>
      </c>
      <c r="F160" t="s">
        <v>37</v>
      </c>
      <c r="G160">
        <v>70.31</v>
      </c>
      <c r="H160">
        <v>81.430000000000007</v>
      </c>
      <c r="I160">
        <v>4268410</v>
      </c>
      <c r="J160">
        <v>5814640</v>
      </c>
    </row>
    <row r="161" spans="1:10" x14ac:dyDescent="0.35">
      <c r="A161" t="s">
        <v>10</v>
      </c>
      <c r="B161" t="s">
        <v>226</v>
      </c>
      <c r="C161" t="s">
        <v>227</v>
      </c>
      <c r="D161">
        <v>0</v>
      </c>
      <c r="E161" t="s">
        <v>13</v>
      </c>
      <c r="F161" t="s">
        <v>19</v>
      </c>
      <c r="G161">
        <v>66.36</v>
      </c>
      <c r="I161">
        <v>1102050</v>
      </c>
    </row>
    <row r="162" spans="1:10" x14ac:dyDescent="0.35">
      <c r="A162" t="s">
        <v>10</v>
      </c>
      <c r="B162" t="s">
        <v>226</v>
      </c>
      <c r="C162" t="s">
        <v>227</v>
      </c>
      <c r="D162">
        <v>0</v>
      </c>
      <c r="E162" t="s">
        <v>13</v>
      </c>
      <c r="F162" t="s">
        <v>37</v>
      </c>
      <c r="H162">
        <v>78.77</v>
      </c>
      <c r="J162">
        <v>1326850</v>
      </c>
    </row>
    <row r="163" spans="1:10" x14ac:dyDescent="0.35">
      <c r="A163" t="s">
        <v>10</v>
      </c>
      <c r="B163" t="s">
        <v>228</v>
      </c>
      <c r="C163" t="s">
        <v>229</v>
      </c>
      <c r="D163">
        <v>0</v>
      </c>
      <c r="E163" t="s">
        <v>13</v>
      </c>
      <c r="F163" t="s">
        <v>37</v>
      </c>
      <c r="G163">
        <v>64.2</v>
      </c>
      <c r="H163">
        <v>81.86</v>
      </c>
      <c r="I163">
        <v>4008410</v>
      </c>
      <c r="J163">
        <v>5521730</v>
      </c>
    </row>
    <row r="164" spans="1:10" x14ac:dyDescent="0.35">
      <c r="A164" t="s">
        <v>10</v>
      </c>
      <c r="B164" t="s">
        <v>230</v>
      </c>
      <c r="C164" t="s">
        <v>231</v>
      </c>
      <c r="D164">
        <v>0</v>
      </c>
      <c r="E164" t="s">
        <v>13</v>
      </c>
      <c r="F164" t="s">
        <v>37</v>
      </c>
      <c r="G164">
        <v>71.03</v>
      </c>
      <c r="H164">
        <v>82.85</v>
      </c>
      <c r="I164">
        <v>142700</v>
      </c>
      <c r="J164">
        <v>360720</v>
      </c>
    </row>
    <row r="165" spans="1:10" x14ac:dyDescent="0.35">
      <c r="A165" t="s">
        <v>10</v>
      </c>
      <c r="B165" t="s">
        <v>232</v>
      </c>
      <c r="C165" t="s">
        <v>233</v>
      </c>
      <c r="D165">
        <v>0</v>
      </c>
      <c r="E165" t="s">
        <v>13</v>
      </c>
      <c r="F165" t="s">
        <v>37</v>
      </c>
      <c r="G165">
        <v>65.58</v>
      </c>
      <c r="H165">
        <v>82.41</v>
      </c>
      <c r="I165">
        <v>2912700</v>
      </c>
      <c r="J165">
        <v>4933490</v>
      </c>
    </row>
    <row r="166" spans="1:10" x14ac:dyDescent="0.35">
      <c r="A166" t="s">
        <v>10</v>
      </c>
      <c r="B166" t="s">
        <v>234</v>
      </c>
      <c r="C166" t="s">
        <v>235</v>
      </c>
      <c r="D166">
        <v>0</v>
      </c>
      <c r="E166" t="s">
        <v>13</v>
      </c>
      <c r="F166" t="s">
        <v>19</v>
      </c>
      <c r="G166">
        <v>64.569999999999993</v>
      </c>
      <c r="H166">
        <v>75.63</v>
      </c>
      <c r="I166">
        <v>1918690</v>
      </c>
      <c r="J166">
        <v>1914320</v>
      </c>
    </row>
    <row r="167" spans="1:10" x14ac:dyDescent="0.35">
      <c r="A167" t="s">
        <v>10</v>
      </c>
      <c r="B167" t="s">
        <v>236</v>
      </c>
      <c r="C167" t="s">
        <v>237</v>
      </c>
      <c r="D167">
        <v>0</v>
      </c>
      <c r="E167" t="s">
        <v>13</v>
      </c>
      <c r="F167" t="s">
        <v>19</v>
      </c>
      <c r="G167">
        <v>66.069999999999993</v>
      </c>
      <c r="I167">
        <v>2433050</v>
      </c>
    </row>
    <row r="168" spans="1:10" x14ac:dyDescent="0.35">
      <c r="A168" t="s">
        <v>10</v>
      </c>
      <c r="B168" t="s">
        <v>236</v>
      </c>
      <c r="C168" t="s">
        <v>237</v>
      </c>
      <c r="D168">
        <v>0</v>
      </c>
      <c r="E168" t="s">
        <v>13</v>
      </c>
      <c r="F168" t="s">
        <v>37</v>
      </c>
      <c r="H168">
        <v>76.42</v>
      </c>
      <c r="J168">
        <v>2795090</v>
      </c>
    </row>
    <row r="169" spans="1:10" x14ac:dyDescent="0.35">
      <c r="A169" t="s">
        <v>10</v>
      </c>
      <c r="B169" t="s">
        <v>238</v>
      </c>
      <c r="C169" t="s">
        <v>239</v>
      </c>
      <c r="D169">
        <v>0</v>
      </c>
      <c r="E169" t="s">
        <v>13</v>
      </c>
      <c r="F169" t="s">
        <v>37</v>
      </c>
      <c r="G169">
        <v>71.59</v>
      </c>
      <c r="H169">
        <v>82.96</v>
      </c>
      <c r="I169">
        <v>3265210</v>
      </c>
      <c r="J169">
        <v>5347710</v>
      </c>
    </row>
    <row r="170" spans="1:10" x14ac:dyDescent="0.35">
      <c r="A170" t="s">
        <v>10</v>
      </c>
      <c r="B170" t="s">
        <v>240</v>
      </c>
      <c r="C170" t="s">
        <v>241</v>
      </c>
      <c r="D170">
        <v>0</v>
      </c>
      <c r="E170" t="s">
        <v>13</v>
      </c>
      <c r="F170" t="s">
        <v>37</v>
      </c>
      <c r="G170">
        <v>71.14</v>
      </c>
      <c r="H170">
        <v>83.05</v>
      </c>
      <c r="I170">
        <v>7016590</v>
      </c>
      <c r="J170">
        <v>10279160</v>
      </c>
    </row>
    <row r="171" spans="1:10" x14ac:dyDescent="0.35">
      <c r="A171" t="s">
        <v>10</v>
      </c>
      <c r="B171" t="s">
        <v>242</v>
      </c>
      <c r="C171" t="s">
        <v>243</v>
      </c>
      <c r="D171">
        <v>0</v>
      </c>
      <c r="E171" t="s">
        <v>13</v>
      </c>
      <c r="F171" t="s">
        <v>37</v>
      </c>
      <c r="G171">
        <v>68.63</v>
      </c>
      <c r="H171">
        <v>81.44</v>
      </c>
      <c r="I171">
        <v>50121040</v>
      </c>
      <c r="J171">
        <v>67111000</v>
      </c>
    </row>
    <row r="172" spans="1:10" x14ac:dyDescent="0.35">
      <c r="A172" t="s">
        <v>10</v>
      </c>
      <c r="B172" t="s">
        <v>244</v>
      </c>
      <c r="C172" t="s">
        <v>245</v>
      </c>
      <c r="D172">
        <v>0</v>
      </c>
      <c r="E172" t="s">
        <v>13</v>
      </c>
      <c r="F172" t="s">
        <v>26</v>
      </c>
      <c r="G172">
        <v>44.52</v>
      </c>
      <c r="H172">
        <v>79.47</v>
      </c>
      <c r="I172">
        <v>1247850</v>
      </c>
      <c r="J172">
        <v>2885030</v>
      </c>
    </row>
    <row r="173" spans="1:10" x14ac:dyDescent="0.35">
      <c r="A173" t="s">
        <v>10</v>
      </c>
      <c r="B173" t="s">
        <v>246</v>
      </c>
      <c r="C173" t="s">
        <v>247</v>
      </c>
      <c r="D173">
        <v>0</v>
      </c>
      <c r="E173" t="s">
        <v>13</v>
      </c>
      <c r="F173" t="s">
        <v>19</v>
      </c>
      <c r="G173">
        <v>66.209999999999994</v>
      </c>
      <c r="H173">
        <v>81.349999999999994</v>
      </c>
      <c r="I173">
        <v>7651090</v>
      </c>
      <c r="J173">
        <v>10718610</v>
      </c>
    </row>
    <row r="174" spans="1:10" x14ac:dyDescent="0.35">
      <c r="A174" t="s">
        <v>10</v>
      </c>
      <c r="B174" t="s">
        <v>248</v>
      </c>
      <c r="C174" t="s">
        <v>249</v>
      </c>
      <c r="D174">
        <v>0</v>
      </c>
      <c r="E174" t="s">
        <v>13</v>
      </c>
      <c r="F174" t="s">
        <v>37</v>
      </c>
      <c r="G174">
        <v>65.72</v>
      </c>
      <c r="H174">
        <v>83.34</v>
      </c>
      <c r="I174">
        <v>46391720</v>
      </c>
      <c r="J174">
        <v>60130180</v>
      </c>
    </row>
    <row r="175" spans="1:10" x14ac:dyDescent="0.35">
      <c r="A175" t="s">
        <v>10</v>
      </c>
      <c r="B175" t="s">
        <v>250</v>
      </c>
      <c r="C175" t="s">
        <v>251</v>
      </c>
      <c r="D175">
        <v>0</v>
      </c>
      <c r="E175" t="s">
        <v>13</v>
      </c>
      <c r="F175" t="s">
        <v>26</v>
      </c>
      <c r="G175">
        <v>63.47</v>
      </c>
      <c r="I175">
        <v>294680</v>
      </c>
    </row>
    <row r="176" spans="1:10" x14ac:dyDescent="0.35">
      <c r="A176" t="s">
        <v>10</v>
      </c>
      <c r="B176" t="s">
        <v>250</v>
      </c>
      <c r="C176" t="s">
        <v>251</v>
      </c>
      <c r="D176">
        <v>0</v>
      </c>
      <c r="E176" t="s">
        <v>13</v>
      </c>
      <c r="F176" t="s">
        <v>37</v>
      </c>
      <c r="H176">
        <v>82.84</v>
      </c>
      <c r="J176">
        <v>504020</v>
      </c>
    </row>
    <row r="177" spans="1:10" x14ac:dyDescent="0.35">
      <c r="A177" t="s">
        <v>10</v>
      </c>
      <c r="B177" t="s">
        <v>252</v>
      </c>
      <c r="C177" t="s">
        <v>253</v>
      </c>
      <c r="D177">
        <v>0</v>
      </c>
      <c r="E177" t="s">
        <v>13</v>
      </c>
      <c r="F177" t="s">
        <v>19</v>
      </c>
      <c r="G177">
        <v>58.48</v>
      </c>
      <c r="H177">
        <v>81.96</v>
      </c>
      <c r="I177">
        <v>8418860</v>
      </c>
      <c r="J177">
        <v>10343160</v>
      </c>
    </row>
    <row r="178" spans="1:10" x14ac:dyDescent="0.35">
      <c r="A178" t="s">
        <v>10</v>
      </c>
      <c r="B178" t="s">
        <v>254</v>
      </c>
      <c r="C178" t="s">
        <v>255</v>
      </c>
      <c r="D178">
        <v>0</v>
      </c>
      <c r="E178" t="s">
        <v>13</v>
      </c>
      <c r="F178" t="s">
        <v>19</v>
      </c>
      <c r="G178">
        <v>61.75</v>
      </c>
      <c r="I178">
        <v>28077140</v>
      </c>
    </row>
    <row r="179" spans="1:10" x14ac:dyDescent="0.35">
      <c r="A179" t="s">
        <v>10</v>
      </c>
      <c r="B179" t="s">
        <v>254</v>
      </c>
      <c r="C179" t="s">
        <v>255</v>
      </c>
      <c r="D179">
        <v>0</v>
      </c>
      <c r="E179" t="s">
        <v>13</v>
      </c>
      <c r="F179" t="s">
        <v>37</v>
      </c>
      <c r="H179">
        <v>83.48</v>
      </c>
      <c r="J179">
        <v>47435150</v>
      </c>
    </row>
    <row r="180" spans="1:10" x14ac:dyDescent="0.35">
      <c r="A180" t="s">
        <v>10</v>
      </c>
      <c r="B180" t="s">
        <v>256</v>
      </c>
      <c r="C180" t="s">
        <v>257</v>
      </c>
      <c r="D180">
        <v>0</v>
      </c>
      <c r="E180" t="s">
        <v>13</v>
      </c>
      <c r="F180" t="s">
        <v>37</v>
      </c>
      <c r="G180">
        <v>64.81</v>
      </c>
      <c r="H180">
        <v>81.91</v>
      </c>
      <c r="I180">
        <v>6936490</v>
      </c>
      <c r="J180">
        <v>8880880</v>
      </c>
    </row>
    <row r="181" spans="1:10" x14ac:dyDescent="0.35">
      <c r="A181" t="s">
        <v>10</v>
      </c>
      <c r="B181" t="s">
        <v>258</v>
      </c>
      <c r="C181" t="s">
        <v>259</v>
      </c>
      <c r="D181">
        <v>0</v>
      </c>
      <c r="E181" t="s">
        <v>13</v>
      </c>
      <c r="F181" t="s">
        <v>37</v>
      </c>
      <c r="G181">
        <v>66.31</v>
      </c>
      <c r="H181">
        <v>81.84</v>
      </c>
      <c r="I181">
        <v>8617540</v>
      </c>
      <c r="J181">
        <v>11490640</v>
      </c>
    </row>
    <row r="182" spans="1:10" x14ac:dyDescent="0.35">
      <c r="A182" t="s">
        <v>10</v>
      </c>
      <c r="B182" t="s">
        <v>260</v>
      </c>
      <c r="C182" t="s">
        <v>261</v>
      </c>
      <c r="D182">
        <v>0</v>
      </c>
      <c r="E182" t="s">
        <v>13</v>
      </c>
      <c r="F182" t="s">
        <v>37</v>
      </c>
      <c r="G182">
        <v>66.38</v>
      </c>
      <c r="H182">
        <v>82.73</v>
      </c>
      <c r="I182">
        <v>41883100</v>
      </c>
      <c r="J182">
        <v>65729450</v>
      </c>
    </row>
    <row r="183" spans="1:10" x14ac:dyDescent="0.35">
      <c r="A183" t="s">
        <v>10</v>
      </c>
      <c r="B183" t="s">
        <v>262</v>
      </c>
      <c r="C183" t="s">
        <v>263</v>
      </c>
      <c r="D183">
        <v>0</v>
      </c>
      <c r="E183" t="s">
        <v>13</v>
      </c>
      <c r="F183" t="s">
        <v>37</v>
      </c>
      <c r="G183">
        <v>66.81</v>
      </c>
      <c r="H183">
        <v>81.19</v>
      </c>
      <c r="I183">
        <v>69847820</v>
      </c>
      <c r="J183">
        <v>83559240</v>
      </c>
    </row>
    <row r="184" spans="1:10" x14ac:dyDescent="0.35">
      <c r="A184" t="s">
        <v>10</v>
      </c>
      <c r="B184" t="s">
        <v>264</v>
      </c>
      <c r="C184" t="s">
        <v>265</v>
      </c>
      <c r="D184">
        <v>0</v>
      </c>
      <c r="E184" t="s">
        <v>13</v>
      </c>
      <c r="F184" t="s">
        <v>37</v>
      </c>
      <c r="G184">
        <v>65.55</v>
      </c>
      <c r="H184">
        <v>81.59</v>
      </c>
      <c r="I184">
        <v>296590</v>
      </c>
      <c r="J184">
        <v>620220</v>
      </c>
    </row>
    <row r="185" spans="1:10" x14ac:dyDescent="0.35">
      <c r="A185" t="s">
        <v>10</v>
      </c>
      <c r="B185" t="s">
        <v>266</v>
      </c>
      <c r="C185" t="s">
        <v>267</v>
      </c>
      <c r="D185">
        <v>0</v>
      </c>
      <c r="E185" t="s">
        <v>13</v>
      </c>
      <c r="F185" t="s">
        <v>37</v>
      </c>
      <c r="G185">
        <v>71.44</v>
      </c>
      <c r="H185">
        <v>82.05</v>
      </c>
      <c r="I185">
        <v>10113800</v>
      </c>
      <c r="J185">
        <v>17537600</v>
      </c>
    </row>
    <row r="186" spans="1:10" x14ac:dyDescent="0.35">
      <c r="A186" t="s">
        <v>10</v>
      </c>
      <c r="B186" t="s">
        <v>268</v>
      </c>
      <c r="C186" t="s">
        <v>269</v>
      </c>
      <c r="D186">
        <v>0</v>
      </c>
      <c r="E186" t="s">
        <v>13</v>
      </c>
      <c r="F186" t="s">
        <v>37</v>
      </c>
      <c r="G186">
        <v>68.91</v>
      </c>
      <c r="H186">
        <v>83.78</v>
      </c>
      <c r="I186">
        <v>4692680</v>
      </c>
      <c r="J186">
        <v>8577540</v>
      </c>
    </row>
    <row r="187" spans="1:10" x14ac:dyDescent="0.35">
      <c r="A187" t="s">
        <v>10</v>
      </c>
      <c r="B187" t="s">
        <v>270</v>
      </c>
      <c r="C187" t="s">
        <v>271</v>
      </c>
      <c r="D187">
        <v>0</v>
      </c>
      <c r="E187" t="s">
        <v>13</v>
      </c>
      <c r="F187" t="s">
        <v>19</v>
      </c>
      <c r="G187">
        <v>53.59</v>
      </c>
      <c r="I187">
        <v>209930</v>
      </c>
    </row>
    <row r="188" spans="1:10" x14ac:dyDescent="0.35">
      <c r="A188" t="s">
        <v>10</v>
      </c>
      <c r="B188" t="s">
        <v>270</v>
      </c>
      <c r="C188" t="s">
        <v>271</v>
      </c>
      <c r="D188">
        <v>0</v>
      </c>
      <c r="E188" t="s">
        <v>13</v>
      </c>
      <c r="F188" t="s">
        <v>26</v>
      </c>
      <c r="H188">
        <v>76.5</v>
      </c>
      <c r="J188">
        <v>281210</v>
      </c>
    </row>
    <row r="189" spans="1:10" x14ac:dyDescent="0.35">
      <c r="A189" t="s">
        <v>10</v>
      </c>
      <c r="B189" t="s">
        <v>272</v>
      </c>
      <c r="C189" t="s">
        <v>273</v>
      </c>
      <c r="D189">
        <v>0</v>
      </c>
      <c r="E189" t="s">
        <v>13</v>
      </c>
      <c r="F189" t="s">
        <v>19</v>
      </c>
      <c r="G189">
        <v>58.99</v>
      </c>
      <c r="I189">
        <v>5924540</v>
      </c>
    </row>
    <row r="190" spans="1:10" x14ac:dyDescent="0.35">
      <c r="A190" t="s">
        <v>10</v>
      </c>
      <c r="B190" t="s">
        <v>272</v>
      </c>
      <c r="C190" t="s">
        <v>273</v>
      </c>
      <c r="D190">
        <v>0</v>
      </c>
      <c r="E190" t="s">
        <v>13</v>
      </c>
      <c r="F190" t="s">
        <v>26</v>
      </c>
      <c r="H190">
        <v>77.41</v>
      </c>
      <c r="J190">
        <v>11202920</v>
      </c>
    </row>
    <row r="191" spans="1:10" x14ac:dyDescent="0.35">
      <c r="A191" t="s">
        <v>10</v>
      </c>
      <c r="B191" t="s">
        <v>274</v>
      </c>
      <c r="C191" t="s">
        <v>275</v>
      </c>
      <c r="D191">
        <v>0</v>
      </c>
      <c r="E191" t="s">
        <v>13</v>
      </c>
      <c r="F191" t="s">
        <v>14</v>
      </c>
      <c r="G191">
        <v>44.49</v>
      </c>
      <c r="I191">
        <v>50230</v>
      </c>
    </row>
    <row r="192" spans="1:10" x14ac:dyDescent="0.35">
      <c r="A192" t="s">
        <v>10</v>
      </c>
      <c r="B192" t="s">
        <v>274</v>
      </c>
      <c r="C192" t="s">
        <v>275</v>
      </c>
      <c r="D192">
        <v>0</v>
      </c>
      <c r="E192" t="s">
        <v>13</v>
      </c>
      <c r="F192" t="s">
        <v>26</v>
      </c>
      <c r="H192">
        <v>71.31</v>
      </c>
      <c r="J192">
        <v>67960</v>
      </c>
    </row>
    <row r="193" spans="1:10" x14ac:dyDescent="0.35">
      <c r="A193" t="s">
        <v>10</v>
      </c>
      <c r="B193" t="s">
        <v>276</v>
      </c>
      <c r="C193" t="s">
        <v>277</v>
      </c>
      <c r="D193">
        <v>0</v>
      </c>
      <c r="E193" t="s">
        <v>13</v>
      </c>
      <c r="F193" t="s">
        <v>26</v>
      </c>
      <c r="G193">
        <v>44.06</v>
      </c>
      <c r="I193">
        <v>2379870</v>
      </c>
    </row>
    <row r="194" spans="1:10" x14ac:dyDescent="0.35">
      <c r="A194" t="s">
        <v>10</v>
      </c>
      <c r="B194" t="s">
        <v>276</v>
      </c>
      <c r="C194" t="s">
        <v>277</v>
      </c>
      <c r="D194">
        <v>0</v>
      </c>
      <c r="E194" t="s">
        <v>13</v>
      </c>
      <c r="F194" t="s">
        <v>19</v>
      </c>
      <c r="H194">
        <v>73.11</v>
      </c>
      <c r="J194">
        <v>10894050</v>
      </c>
    </row>
    <row r="195" spans="1:10" x14ac:dyDescent="0.35">
      <c r="A195" t="s">
        <v>10</v>
      </c>
      <c r="B195" t="s">
        <v>278</v>
      </c>
      <c r="C195" t="s">
        <v>279</v>
      </c>
      <c r="D195">
        <v>0</v>
      </c>
      <c r="E195" t="s">
        <v>13</v>
      </c>
      <c r="F195" t="s">
        <v>26</v>
      </c>
      <c r="G195">
        <v>37.24</v>
      </c>
      <c r="I195">
        <v>3265770</v>
      </c>
    </row>
    <row r="196" spans="1:10" x14ac:dyDescent="0.35">
      <c r="A196" t="s">
        <v>10</v>
      </c>
      <c r="B196" t="s">
        <v>278</v>
      </c>
      <c r="C196" t="s">
        <v>279</v>
      </c>
      <c r="D196">
        <v>0</v>
      </c>
      <c r="E196" t="s">
        <v>13</v>
      </c>
      <c r="F196" t="s">
        <v>14</v>
      </c>
      <c r="H196">
        <v>64.33</v>
      </c>
      <c r="J196">
        <v>11105150</v>
      </c>
    </row>
    <row r="197" spans="1:10" x14ac:dyDescent="0.35">
      <c r="A197" t="s">
        <v>10</v>
      </c>
      <c r="B197" t="s">
        <v>280</v>
      </c>
      <c r="C197" t="s">
        <v>281</v>
      </c>
      <c r="D197">
        <v>0</v>
      </c>
      <c r="E197" t="s">
        <v>13</v>
      </c>
      <c r="F197" t="s">
        <v>26</v>
      </c>
      <c r="G197">
        <v>56.56</v>
      </c>
      <c r="H197">
        <v>71.53</v>
      </c>
      <c r="I197">
        <v>1407180</v>
      </c>
      <c r="J197">
        <v>2823260</v>
      </c>
    </row>
    <row r="198" spans="1:10" x14ac:dyDescent="0.35">
      <c r="A198" t="s">
        <v>10</v>
      </c>
      <c r="B198" t="s">
        <v>282</v>
      </c>
      <c r="C198" t="s">
        <v>283</v>
      </c>
      <c r="D198">
        <v>0</v>
      </c>
      <c r="E198" t="s">
        <v>13</v>
      </c>
      <c r="F198" t="s">
        <v>19</v>
      </c>
      <c r="G198">
        <v>60.37</v>
      </c>
      <c r="I198">
        <v>2229090</v>
      </c>
    </row>
    <row r="199" spans="1:10" x14ac:dyDescent="0.35">
      <c r="A199" t="s">
        <v>10</v>
      </c>
      <c r="B199" t="s">
        <v>282</v>
      </c>
      <c r="C199" t="s">
        <v>283</v>
      </c>
      <c r="D199">
        <v>0</v>
      </c>
      <c r="E199" t="s">
        <v>13</v>
      </c>
      <c r="F199" t="s">
        <v>37</v>
      </c>
      <c r="H199">
        <v>81.44</v>
      </c>
      <c r="J199">
        <v>3288030</v>
      </c>
    </row>
    <row r="200" spans="1:10" x14ac:dyDescent="0.35">
      <c r="A200" t="s">
        <v>10</v>
      </c>
      <c r="B200" t="s">
        <v>284</v>
      </c>
      <c r="C200" t="s">
        <v>285</v>
      </c>
      <c r="D200">
        <v>0</v>
      </c>
      <c r="E200" t="s">
        <v>13</v>
      </c>
      <c r="F200" t="s">
        <v>26</v>
      </c>
      <c r="G200">
        <v>48.29</v>
      </c>
      <c r="H200">
        <v>72.25</v>
      </c>
      <c r="I200">
        <v>92930</v>
      </c>
      <c r="J200">
        <v>177670</v>
      </c>
    </row>
    <row r="201" spans="1:10" x14ac:dyDescent="0.35">
      <c r="A201" t="s">
        <v>10</v>
      </c>
      <c r="B201" t="s">
        <v>286</v>
      </c>
      <c r="C201" t="s">
        <v>287</v>
      </c>
      <c r="D201">
        <v>0</v>
      </c>
      <c r="E201" t="s">
        <v>13</v>
      </c>
      <c r="F201" t="s">
        <v>37</v>
      </c>
      <c r="G201">
        <v>56.98</v>
      </c>
      <c r="I201">
        <v>648780</v>
      </c>
    </row>
    <row r="202" spans="1:10" x14ac:dyDescent="0.35">
      <c r="A202" t="s">
        <v>10</v>
      </c>
      <c r="B202" t="s">
        <v>286</v>
      </c>
      <c r="C202" t="s">
        <v>287</v>
      </c>
      <c r="D202">
        <v>0</v>
      </c>
      <c r="E202" t="s">
        <v>13</v>
      </c>
      <c r="F202" t="s">
        <v>19</v>
      </c>
      <c r="H202">
        <v>72.84</v>
      </c>
      <c r="J202">
        <v>1484920</v>
      </c>
    </row>
    <row r="203" spans="1:10" x14ac:dyDescent="0.35">
      <c r="A203" t="s">
        <v>10</v>
      </c>
      <c r="B203" t="s">
        <v>288</v>
      </c>
      <c r="C203" t="s">
        <v>289</v>
      </c>
      <c r="D203">
        <v>0</v>
      </c>
      <c r="E203" t="s">
        <v>13</v>
      </c>
      <c r="F203" t="s">
        <v>19</v>
      </c>
      <c r="G203">
        <v>57.46</v>
      </c>
      <c r="H203">
        <v>80.3</v>
      </c>
      <c r="I203">
        <v>926740</v>
      </c>
      <c r="J203">
        <v>4999590</v>
      </c>
    </row>
    <row r="204" spans="1:10" x14ac:dyDescent="0.35">
      <c r="A204" t="s">
        <v>10</v>
      </c>
      <c r="B204" t="s">
        <v>290</v>
      </c>
      <c r="C204" t="s">
        <v>291</v>
      </c>
      <c r="D204">
        <v>0</v>
      </c>
      <c r="E204" t="s">
        <v>13</v>
      </c>
      <c r="F204" t="s">
        <v>26</v>
      </c>
      <c r="G204">
        <v>44.2</v>
      </c>
      <c r="H204">
        <v>71.73</v>
      </c>
      <c r="I204">
        <v>2183520</v>
      </c>
      <c r="J204">
        <v>6222370</v>
      </c>
    </row>
    <row r="205" spans="1:10" x14ac:dyDescent="0.35">
      <c r="A205" t="s">
        <v>10</v>
      </c>
      <c r="B205" t="s">
        <v>292</v>
      </c>
      <c r="C205" t="s">
        <v>293</v>
      </c>
      <c r="D205">
        <v>0</v>
      </c>
      <c r="E205" t="s">
        <v>13</v>
      </c>
      <c r="F205" t="s">
        <v>19</v>
      </c>
      <c r="G205">
        <v>37.799999999999997</v>
      </c>
      <c r="I205">
        <v>3097200</v>
      </c>
    </row>
    <row r="206" spans="1:10" x14ac:dyDescent="0.35">
      <c r="A206" t="s">
        <v>10</v>
      </c>
      <c r="B206" t="s">
        <v>292</v>
      </c>
      <c r="C206" t="s">
        <v>293</v>
      </c>
      <c r="D206">
        <v>0</v>
      </c>
      <c r="E206" t="s">
        <v>13</v>
      </c>
      <c r="F206" t="s">
        <v>26</v>
      </c>
      <c r="H206">
        <v>71.64</v>
      </c>
      <c r="J206">
        <v>17103810</v>
      </c>
    </row>
    <row r="207" spans="1:10" x14ac:dyDescent="0.35">
      <c r="A207" t="s">
        <v>10</v>
      </c>
      <c r="B207" t="s">
        <v>294</v>
      </c>
      <c r="C207" t="s">
        <v>295</v>
      </c>
      <c r="D207">
        <v>0</v>
      </c>
      <c r="E207" t="s">
        <v>13</v>
      </c>
      <c r="F207" t="s">
        <v>26</v>
      </c>
      <c r="G207">
        <v>41.05</v>
      </c>
      <c r="H207">
        <v>72.12</v>
      </c>
      <c r="I207">
        <v>1558920</v>
      </c>
      <c r="J207">
        <v>9943670</v>
      </c>
    </row>
    <row r="208" spans="1:10" x14ac:dyDescent="0.35">
      <c r="A208" t="s">
        <v>10</v>
      </c>
      <c r="B208" t="s">
        <v>296</v>
      </c>
      <c r="C208" t="s">
        <v>297</v>
      </c>
      <c r="D208">
        <v>0</v>
      </c>
      <c r="E208" t="s">
        <v>13</v>
      </c>
      <c r="F208" t="s">
        <v>19</v>
      </c>
      <c r="G208">
        <v>43.84</v>
      </c>
      <c r="H208">
        <v>74.53</v>
      </c>
      <c r="I208">
        <v>27587970</v>
      </c>
      <c r="J208">
        <v>125763010</v>
      </c>
    </row>
    <row r="209" spans="1:10" x14ac:dyDescent="0.35">
      <c r="A209" t="s">
        <v>10</v>
      </c>
      <c r="B209" t="s">
        <v>298</v>
      </c>
      <c r="C209" t="s">
        <v>299</v>
      </c>
      <c r="D209">
        <v>0</v>
      </c>
      <c r="E209" t="s">
        <v>13</v>
      </c>
      <c r="F209" t="s">
        <v>19</v>
      </c>
      <c r="G209">
        <v>40.630000000000003</v>
      </c>
      <c r="I209">
        <v>1331440</v>
      </c>
    </row>
    <row r="210" spans="1:10" x14ac:dyDescent="0.35">
      <c r="A210" t="s">
        <v>10</v>
      </c>
      <c r="B210" t="s">
        <v>298</v>
      </c>
      <c r="C210" t="s">
        <v>299</v>
      </c>
      <c r="D210">
        <v>0</v>
      </c>
      <c r="E210" t="s">
        <v>13</v>
      </c>
      <c r="F210" t="s">
        <v>26</v>
      </c>
      <c r="H210">
        <v>73.760000000000005</v>
      </c>
      <c r="J210">
        <v>6483690</v>
      </c>
    </row>
    <row r="211" spans="1:10" x14ac:dyDescent="0.35">
      <c r="A211" t="s">
        <v>10</v>
      </c>
      <c r="B211" t="s">
        <v>300</v>
      </c>
      <c r="C211" t="s">
        <v>301</v>
      </c>
      <c r="D211">
        <v>0</v>
      </c>
      <c r="E211" t="s">
        <v>13</v>
      </c>
      <c r="F211" t="s">
        <v>19</v>
      </c>
      <c r="G211">
        <v>55.4</v>
      </c>
      <c r="H211">
        <v>78.510000000000005</v>
      </c>
      <c r="I211">
        <v>860890</v>
      </c>
      <c r="J211">
        <v>4234710</v>
      </c>
    </row>
    <row r="212" spans="1:10" x14ac:dyDescent="0.35">
      <c r="A212" t="s">
        <v>10</v>
      </c>
      <c r="B212" t="s">
        <v>302</v>
      </c>
      <c r="C212" t="s">
        <v>303</v>
      </c>
      <c r="D212">
        <v>0</v>
      </c>
      <c r="E212" t="s">
        <v>13</v>
      </c>
      <c r="F212" t="s">
        <v>37</v>
      </c>
      <c r="G212">
        <v>61.27</v>
      </c>
      <c r="I212">
        <v>17018030</v>
      </c>
    </row>
    <row r="213" spans="1:10" x14ac:dyDescent="0.35">
      <c r="A213" t="s">
        <v>10</v>
      </c>
      <c r="B213" t="s">
        <v>302</v>
      </c>
      <c r="C213" t="s">
        <v>303</v>
      </c>
      <c r="D213">
        <v>0</v>
      </c>
      <c r="E213" t="s">
        <v>13</v>
      </c>
      <c r="F213" t="s">
        <v>19</v>
      </c>
      <c r="H213">
        <v>76.849999999999994</v>
      </c>
      <c r="J213">
        <v>44973470</v>
      </c>
    </row>
    <row r="214" spans="1:10" x14ac:dyDescent="0.35">
      <c r="A214" t="s">
        <v>10</v>
      </c>
      <c r="B214" t="s">
        <v>304</v>
      </c>
      <c r="C214" t="s">
        <v>305</v>
      </c>
      <c r="D214">
        <v>0</v>
      </c>
      <c r="E214" t="s">
        <v>13</v>
      </c>
      <c r="F214" t="s">
        <v>19</v>
      </c>
      <c r="G214">
        <v>40.700000000000003</v>
      </c>
      <c r="I214">
        <v>3089980</v>
      </c>
    </row>
    <row r="215" spans="1:10" x14ac:dyDescent="0.35">
      <c r="A215" t="s">
        <v>10</v>
      </c>
      <c r="B215" t="s">
        <v>304</v>
      </c>
      <c r="C215" t="s">
        <v>305</v>
      </c>
      <c r="D215">
        <v>0</v>
      </c>
      <c r="E215" t="s">
        <v>13</v>
      </c>
      <c r="F215" t="s">
        <v>26</v>
      </c>
      <c r="H215">
        <v>67.819999999999993</v>
      </c>
      <c r="J215">
        <v>11671440</v>
      </c>
    </row>
    <row r="216" spans="1:10" x14ac:dyDescent="0.35">
      <c r="A216" t="s">
        <v>10</v>
      </c>
      <c r="B216" t="s">
        <v>306</v>
      </c>
      <c r="C216" t="s">
        <v>307</v>
      </c>
      <c r="D216">
        <v>0</v>
      </c>
      <c r="E216" t="s">
        <v>13</v>
      </c>
      <c r="F216" t="s">
        <v>26</v>
      </c>
      <c r="G216">
        <v>48.53</v>
      </c>
      <c r="I216">
        <v>53408590</v>
      </c>
    </row>
    <row r="217" spans="1:10" x14ac:dyDescent="0.35">
      <c r="A217" t="s">
        <v>10</v>
      </c>
      <c r="B217" t="s">
        <v>306</v>
      </c>
      <c r="C217" t="s">
        <v>307</v>
      </c>
      <c r="D217">
        <v>0</v>
      </c>
      <c r="E217" t="s">
        <v>13</v>
      </c>
      <c r="F217" t="s">
        <v>19</v>
      </c>
      <c r="H217">
        <v>75.81</v>
      </c>
      <c r="J217">
        <v>207455460</v>
      </c>
    </row>
    <row r="218" spans="1:10" x14ac:dyDescent="0.35">
      <c r="A218" t="s">
        <v>10</v>
      </c>
      <c r="B218" t="s">
        <v>308</v>
      </c>
      <c r="C218" t="s">
        <v>309</v>
      </c>
      <c r="D218">
        <v>0</v>
      </c>
      <c r="E218" t="s">
        <v>13</v>
      </c>
      <c r="F218" t="s">
        <v>37</v>
      </c>
      <c r="G218">
        <v>53.15</v>
      </c>
      <c r="I218">
        <v>6628560</v>
      </c>
    </row>
    <row r="219" spans="1:10" x14ac:dyDescent="0.35">
      <c r="A219" t="s">
        <v>10</v>
      </c>
      <c r="B219" t="s">
        <v>308</v>
      </c>
      <c r="C219" t="s">
        <v>309</v>
      </c>
      <c r="D219">
        <v>0</v>
      </c>
      <c r="E219" t="s">
        <v>13</v>
      </c>
      <c r="F219" t="s">
        <v>19</v>
      </c>
      <c r="H219">
        <v>80.319999999999993</v>
      </c>
      <c r="J219">
        <v>19197740</v>
      </c>
    </row>
    <row r="220" spans="1:10" x14ac:dyDescent="0.35">
      <c r="A220" t="s">
        <v>10</v>
      </c>
      <c r="B220" t="s">
        <v>310</v>
      </c>
      <c r="C220" t="s">
        <v>311</v>
      </c>
      <c r="D220">
        <v>0</v>
      </c>
      <c r="E220" t="s">
        <v>13</v>
      </c>
      <c r="F220" t="s">
        <v>19</v>
      </c>
      <c r="G220">
        <v>48.29</v>
      </c>
      <c r="H220">
        <v>76.790000000000006</v>
      </c>
      <c r="I220">
        <v>11767020</v>
      </c>
      <c r="J220">
        <v>49908050</v>
      </c>
    </row>
    <row r="221" spans="1:10" x14ac:dyDescent="0.35">
      <c r="A221" t="s">
        <v>10</v>
      </c>
      <c r="B221" t="s">
        <v>312</v>
      </c>
      <c r="C221" t="s">
        <v>313</v>
      </c>
      <c r="D221">
        <v>0</v>
      </c>
      <c r="E221" t="s">
        <v>13</v>
      </c>
      <c r="F221" t="s">
        <v>19</v>
      </c>
      <c r="G221">
        <v>48.45</v>
      </c>
      <c r="I221">
        <v>3516810</v>
      </c>
    </row>
    <row r="222" spans="1:10" x14ac:dyDescent="0.35">
      <c r="A222" t="s">
        <v>10</v>
      </c>
      <c r="B222" t="s">
        <v>312</v>
      </c>
      <c r="C222" t="s">
        <v>313</v>
      </c>
      <c r="D222">
        <v>0</v>
      </c>
      <c r="E222" t="s">
        <v>13</v>
      </c>
      <c r="F222" t="s">
        <v>26</v>
      </c>
      <c r="H222">
        <v>77.290000000000006</v>
      </c>
      <c r="J222">
        <v>17340000</v>
      </c>
    </row>
    <row r="223" spans="1:10" x14ac:dyDescent="0.35">
      <c r="A223" t="s">
        <v>10</v>
      </c>
      <c r="B223" t="s">
        <v>314</v>
      </c>
      <c r="C223" t="s">
        <v>315</v>
      </c>
      <c r="D223">
        <v>0</v>
      </c>
      <c r="E223" t="s">
        <v>13</v>
      </c>
      <c r="F223" t="s">
        <v>26</v>
      </c>
      <c r="G223">
        <v>58.05</v>
      </c>
      <c r="H223">
        <v>73.67</v>
      </c>
      <c r="I223">
        <v>1504410</v>
      </c>
      <c r="J223">
        <v>6515090</v>
      </c>
    </row>
    <row r="224" spans="1:10" x14ac:dyDescent="0.35">
      <c r="A224" t="s">
        <v>10</v>
      </c>
      <c r="B224" t="s">
        <v>316</v>
      </c>
      <c r="C224" t="s">
        <v>317</v>
      </c>
      <c r="D224">
        <v>0</v>
      </c>
      <c r="E224" t="s">
        <v>13</v>
      </c>
      <c r="F224" t="s">
        <v>19</v>
      </c>
      <c r="G224">
        <v>46.03</v>
      </c>
      <c r="H224">
        <v>76.27</v>
      </c>
      <c r="I224">
        <v>7677390</v>
      </c>
      <c r="J224">
        <v>32449270</v>
      </c>
    </row>
    <row r="225" spans="1:10" x14ac:dyDescent="0.35">
      <c r="A225" t="s">
        <v>10</v>
      </c>
      <c r="B225" t="s">
        <v>318</v>
      </c>
      <c r="C225" t="s">
        <v>319</v>
      </c>
      <c r="D225">
        <v>0</v>
      </c>
      <c r="E225" t="s">
        <v>13</v>
      </c>
      <c r="F225" t="s">
        <v>37</v>
      </c>
      <c r="G225">
        <v>65.569999999999993</v>
      </c>
      <c r="I225">
        <v>2234440</v>
      </c>
    </row>
    <row r="226" spans="1:10" x14ac:dyDescent="0.35">
      <c r="A226" t="s">
        <v>10</v>
      </c>
      <c r="B226" t="s">
        <v>318</v>
      </c>
      <c r="C226" t="s">
        <v>319</v>
      </c>
      <c r="D226">
        <v>0</v>
      </c>
      <c r="E226" t="s">
        <v>13</v>
      </c>
      <c r="F226" t="s">
        <v>19</v>
      </c>
      <c r="H226">
        <v>77.5</v>
      </c>
      <c r="J226">
        <v>3397190</v>
      </c>
    </row>
    <row r="227" spans="1:10" x14ac:dyDescent="0.35">
      <c r="A227" t="s">
        <v>10</v>
      </c>
      <c r="B227" t="s">
        <v>320</v>
      </c>
      <c r="C227" t="s">
        <v>321</v>
      </c>
      <c r="D227">
        <v>0</v>
      </c>
      <c r="E227" t="s">
        <v>13</v>
      </c>
      <c r="F227" t="s">
        <v>37</v>
      </c>
      <c r="G227">
        <v>51.14</v>
      </c>
      <c r="I227">
        <v>5488900</v>
      </c>
    </row>
    <row r="228" spans="1:10" x14ac:dyDescent="0.35">
      <c r="A228" t="s">
        <v>10</v>
      </c>
      <c r="B228" t="s">
        <v>320</v>
      </c>
      <c r="C228" t="s">
        <v>321</v>
      </c>
      <c r="D228">
        <v>0</v>
      </c>
      <c r="E228" t="s">
        <v>13</v>
      </c>
      <c r="F228" t="s">
        <v>26</v>
      </c>
      <c r="H228">
        <v>72.77</v>
      </c>
      <c r="J228">
        <v>28938100</v>
      </c>
    </row>
    <row r="229" spans="1:10" x14ac:dyDescent="0.35">
      <c r="A229" t="s">
        <v>10</v>
      </c>
      <c r="B229" t="s">
        <v>322</v>
      </c>
      <c r="C229" t="s">
        <v>323</v>
      </c>
      <c r="D229">
        <v>0</v>
      </c>
      <c r="E229" t="s">
        <v>13</v>
      </c>
      <c r="F229" t="s">
        <v>37</v>
      </c>
      <c r="G229">
        <v>68.209999999999994</v>
      </c>
      <c r="H229">
        <v>82.28</v>
      </c>
      <c r="I229">
        <v>13741790</v>
      </c>
      <c r="J229">
        <v>37782960</v>
      </c>
    </row>
    <row r="230" spans="1:10" x14ac:dyDescent="0.35">
      <c r="A230" t="s">
        <v>10</v>
      </c>
      <c r="B230" t="s">
        <v>324</v>
      </c>
      <c r="C230" t="s">
        <v>325</v>
      </c>
      <c r="D230">
        <v>0</v>
      </c>
      <c r="E230" t="s">
        <v>13</v>
      </c>
      <c r="F230" t="s">
        <v>37</v>
      </c>
      <c r="G230">
        <v>68.069999999999993</v>
      </c>
      <c r="H230">
        <v>78.92</v>
      </c>
      <c r="I230">
        <v>154202680</v>
      </c>
      <c r="J230">
        <v>337790100</v>
      </c>
    </row>
    <row r="231" spans="1:10" x14ac:dyDescent="0.35">
      <c r="A231" t="s">
        <v>10</v>
      </c>
      <c r="B231" t="s">
        <v>326</v>
      </c>
      <c r="C231" t="s">
        <v>327</v>
      </c>
      <c r="D231">
        <v>0</v>
      </c>
      <c r="E231" t="s">
        <v>13</v>
      </c>
      <c r="F231" t="s">
        <v>37</v>
      </c>
      <c r="G231">
        <v>69</v>
      </c>
      <c r="H231">
        <v>83.24</v>
      </c>
      <c r="I231">
        <v>8176770</v>
      </c>
      <c r="J231">
        <v>25482710</v>
      </c>
    </row>
    <row r="232" spans="1:10" x14ac:dyDescent="0.35">
      <c r="A232" t="s">
        <v>10</v>
      </c>
      <c r="B232" t="s">
        <v>328</v>
      </c>
      <c r="C232" t="s">
        <v>329</v>
      </c>
      <c r="D232">
        <v>0</v>
      </c>
      <c r="E232" t="s">
        <v>13</v>
      </c>
      <c r="F232" t="s">
        <v>37</v>
      </c>
      <c r="G232">
        <v>69.25</v>
      </c>
      <c r="H232">
        <v>81.83</v>
      </c>
      <c r="I232">
        <v>1911260</v>
      </c>
      <c r="J232">
        <v>4989440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9670D-BB18-429F-9AC3-DC7104899026}">
  <dimension ref="A1:R232"/>
  <sheetViews>
    <sheetView tabSelected="1" workbookViewId="0">
      <selection activeCell="E9" sqref="E9"/>
    </sheetView>
  </sheetViews>
  <sheetFormatPr defaultRowHeight="14.5" x14ac:dyDescent="0.35"/>
  <cols>
    <col min="5" max="5" width="11.81640625" bestFit="1" customWidth="1"/>
    <col min="6" max="6" width="10.81640625" bestFit="1" customWidth="1"/>
    <col min="11" max="11" width="10.81640625" customWidth="1"/>
    <col min="15" max="15" width="19.26953125" customWidth="1"/>
  </cols>
  <sheetData>
    <row r="1" spans="1:18" x14ac:dyDescent="0.35">
      <c r="A1" s="3" t="s">
        <v>337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</row>
    <row r="2" spans="1:18" x14ac:dyDescent="0.35">
      <c r="E2">
        <v>1950</v>
      </c>
      <c r="F2">
        <v>2019</v>
      </c>
      <c r="I2" t="s">
        <v>10</v>
      </c>
      <c r="J2" t="s">
        <v>11</v>
      </c>
      <c r="K2" t="s">
        <v>12</v>
      </c>
      <c r="L2">
        <v>65</v>
      </c>
      <c r="M2" t="s">
        <v>13</v>
      </c>
      <c r="N2" t="s">
        <v>14</v>
      </c>
      <c r="O2">
        <v>11.05</v>
      </c>
      <c r="P2">
        <v>13.41</v>
      </c>
      <c r="Q2">
        <v>72690</v>
      </c>
      <c r="R2">
        <v>294270</v>
      </c>
    </row>
    <row r="3" spans="1:18" x14ac:dyDescent="0.35">
      <c r="C3" t="s">
        <v>10</v>
      </c>
      <c r="D3" t="s">
        <v>331</v>
      </c>
      <c r="I3" t="s">
        <v>10</v>
      </c>
      <c r="J3" t="s">
        <v>15</v>
      </c>
      <c r="K3" t="s">
        <v>16</v>
      </c>
      <c r="L3">
        <v>65</v>
      </c>
      <c r="M3" t="s">
        <v>13</v>
      </c>
      <c r="N3" t="s">
        <v>14</v>
      </c>
      <c r="O3">
        <v>11</v>
      </c>
      <c r="P3">
        <v>12.87</v>
      </c>
      <c r="Q3">
        <v>6170</v>
      </c>
      <c r="R3">
        <v>35090</v>
      </c>
    </row>
    <row r="4" spans="1:18" x14ac:dyDescent="0.35">
      <c r="C4" t="s">
        <v>10</v>
      </c>
      <c r="D4" t="s">
        <v>332</v>
      </c>
      <c r="E4">
        <f>SUMIF(N2:N232, "High-income",Q2:Q232)</f>
        <v>40619990</v>
      </c>
      <c r="F4">
        <f>SUMIF(N2:N232, "High-income",R2:R232)</f>
        <v>206751860</v>
      </c>
      <c r="I4" t="s">
        <v>10</v>
      </c>
      <c r="J4" t="s">
        <v>17</v>
      </c>
      <c r="K4" t="s">
        <v>18</v>
      </c>
      <c r="L4">
        <v>65</v>
      </c>
      <c r="M4" t="s">
        <v>13</v>
      </c>
      <c r="N4" t="s">
        <v>19</v>
      </c>
      <c r="O4">
        <v>11.12</v>
      </c>
      <c r="Q4">
        <v>1220</v>
      </c>
    </row>
    <row r="5" spans="1:18" x14ac:dyDescent="0.35">
      <c r="D5" t="s">
        <v>333</v>
      </c>
      <c r="E5">
        <f t="array" ref="E5">SUMPRODUCT(IF(N2:N232="High-income",1,0),O2:O232, Q2:Q232)/SUMIF(N2:N232, "High-income", Q2:Q232)</f>
        <v>13.535163452772881</v>
      </c>
      <c r="F5">
        <f t="array" ref="F5">SUMPRODUCT(IF(N2:N232="High-income",1,0),P2:P232, R2:R232)/SUMIF(N2:N232, "High-income", R2:R232)</f>
        <v>20.654858768380606</v>
      </c>
      <c r="I5" t="s">
        <v>10</v>
      </c>
      <c r="J5" t="s">
        <v>17</v>
      </c>
      <c r="K5" t="s">
        <v>18</v>
      </c>
      <c r="L5">
        <v>65</v>
      </c>
      <c r="M5" t="s">
        <v>13</v>
      </c>
      <c r="N5" t="s">
        <v>14</v>
      </c>
      <c r="P5">
        <v>13.99</v>
      </c>
      <c r="R5">
        <v>47970</v>
      </c>
    </row>
    <row r="6" spans="1:18" x14ac:dyDescent="0.35">
      <c r="I6" t="s">
        <v>10</v>
      </c>
      <c r="J6" t="s">
        <v>20</v>
      </c>
      <c r="K6" t="s">
        <v>21</v>
      </c>
      <c r="L6">
        <v>65</v>
      </c>
      <c r="M6" t="s">
        <v>13</v>
      </c>
      <c r="N6" t="s">
        <v>14</v>
      </c>
      <c r="O6">
        <v>10.3</v>
      </c>
      <c r="P6">
        <v>14.31</v>
      </c>
      <c r="Q6">
        <v>531860</v>
      </c>
      <c r="R6">
        <v>3516310</v>
      </c>
    </row>
    <row r="7" spans="1:18" x14ac:dyDescent="0.35">
      <c r="A7" s="3" t="s">
        <v>334</v>
      </c>
      <c r="B7">
        <v>1950</v>
      </c>
      <c r="C7">
        <v>2019</v>
      </c>
      <c r="I7" t="s">
        <v>10</v>
      </c>
      <c r="J7" t="s">
        <v>22</v>
      </c>
      <c r="K7" t="s">
        <v>23</v>
      </c>
      <c r="L7">
        <v>65</v>
      </c>
      <c r="M7" t="s">
        <v>13</v>
      </c>
      <c r="N7" t="s">
        <v>14</v>
      </c>
      <c r="O7">
        <v>11.12</v>
      </c>
      <c r="P7">
        <v>13.8</v>
      </c>
      <c r="Q7">
        <v>305610</v>
      </c>
      <c r="R7">
        <v>1406450</v>
      </c>
    </row>
    <row r="8" spans="1:18" x14ac:dyDescent="0.35">
      <c r="A8" t="s">
        <v>335</v>
      </c>
      <c r="B8">
        <f t="array" ref="B8">SUMPRODUCT(IF(N2:N232="High-income",1,0),(O2:O232 -E5)^2,  Q2:Q232)/SUMIF(N2:N232, "High-income", Q2:Q232)</f>
        <v>0.2962903776813704</v>
      </c>
      <c r="C8">
        <f t="array" ref="C8">SUMPRODUCT(IF(N2:N232="High-income",1,0),(P2:P232-F5)^2, R2:R232)/SUMIF(N2:N232, "High-income", R2:R232)</f>
        <v>1.2552811595917488</v>
      </c>
      <c r="I8" t="s">
        <v>10</v>
      </c>
      <c r="J8" t="s">
        <v>24</v>
      </c>
      <c r="K8" t="s">
        <v>25</v>
      </c>
      <c r="L8">
        <v>65</v>
      </c>
      <c r="M8" t="s">
        <v>13</v>
      </c>
      <c r="N8" t="s">
        <v>26</v>
      </c>
      <c r="O8">
        <v>9.8699999999999992</v>
      </c>
      <c r="Q8">
        <v>128640</v>
      </c>
    </row>
    <row r="9" spans="1:18" x14ac:dyDescent="0.35">
      <c r="A9" t="s">
        <v>336</v>
      </c>
      <c r="B9">
        <f>SQRT(B8)</f>
        <v>0.54432561732971052</v>
      </c>
      <c r="C9">
        <f>SQRT(C8)</f>
        <v>1.1203933057599678</v>
      </c>
      <c r="I9" t="s">
        <v>10</v>
      </c>
      <c r="J9" t="s">
        <v>24</v>
      </c>
      <c r="K9" t="s">
        <v>25</v>
      </c>
      <c r="L9">
        <v>65</v>
      </c>
      <c r="M9" t="s">
        <v>13</v>
      </c>
      <c r="N9" t="s">
        <v>14</v>
      </c>
      <c r="P9">
        <v>13.88</v>
      </c>
      <c r="R9">
        <v>872530</v>
      </c>
    </row>
    <row r="10" spans="1:18" x14ac:dyDescent="0.35">
      <c r="I10" t="s">
        <v>10</v>
      </c>
      <c r="J10" t="s">
        <v>27</v>
      </c>
      <c r="K10" t="s">
        <v>28</v>
      </c>
      <c r="L10">
        <v>65</v>
      </c>
      <c r="M10" t="s">
        <v>13</v>
      </c>
      <c r="N10" t="s">
        <v>14</v>
      </c>
      <c r="O10">
        <v>10.54</v>
      </c>
      <c r="P10">
        <v>13.64</v>
      </c>
      <c r="Q10">
        <v>90480</v>
      </c>
      <c r="R10">
        <v>526090</v>
      </c>
    </row>
    <row r="11" spans="1:18" x14ac:dyDescent="0.35">
      <c r="I11" t="s">
        <v>10</v>
      </c>
      <c r="J11" t="s">
        <v>29</v>
      </c>
      <c r="K11" t="s">
        <v>30</v>
      </c>
      <c r="L11">
        <v>65</v>
      </c>
      <c r="M11" t="s">
        <v>13</v>
      </c>
      <c r="N11" t="s">
        <v>19</v>
      </c>
      <c r="O11">
        <v>9.6300000000000008</v>
      </c>
      <c r="P11">
        <v>17.010000000000002</v>
      </c>
      <c r="Q11">
        <v>17250</v>
      </c>
      <c r="R11">
        <v>140160</v>
      </c>
    </row>
    <row r="12" spans="1:18" x14ac:dyDescent="0.35">
      <c r="A12" s="3" t="s">
        <v>338</v>
      </c>
      <c r="I12" t="s">
        <v>10</v>
      </c>
      <c r="J12" t="s">
        <v>31</v>
      </c>
      <c r="K12" t="s">
        <v>32</v>
      </c>
      <c r="L12">
        <v>65</v>
      </c>
      <c r="M12" t="s">
        <v>13</v>
      </c>
      <c r="N12" t="s">
        <v>26</v>
      </c>
      <c r="O12">
        <v>11.14</v>
      </c>
      <c r="Q12">
        <v>186030</v>
      </c>
    </row>
    <row r="13" spans="1:18" x14ac:dyDescent="0.35">
      <c r="E13">
        <v>1950</v>
      </c>
      <c r="F13">
        <v>2019</v>
      </c>
      <c r="I13" t="s">
        <v>10</v>
      </c>
      <c r="J13" t="s">
        <v>31</v>
      </c>
      <c r="K13" t="s">
        <v>32</v>
      </c>
      <c r="L13">
        <v>65</v>
      </c>
      <c r="M13" t="s">
        <v>13</v>
      </c>
      <c r="N13" t="s">
        <v>14</v>
      </c>
      <c r="P13">
        <v>12.18</v>
      </c>
      <c r="R13">
        <v>839510</v>
      </c>
    </row>
    <row r="14" spans="1:18" x14ac:dyDescent="0.35">
      <c r="C14" t="s">
        <v>10</v>
      </c>
      <c r="D14" t="s">
        <v>331</v>
      </c>
      <c r="I14" t="s">
        <v>10</v>
      </c>
      <c r="J14" t="s">
        <v>33</v>
      </c>
      <c r="K14" t="s">
        <v>34</v>
      </c>
      <c r="L14">
        <v>65</v>
      </c>
      <c r="M14" t="s">
        <v>13</v>
      </c>
      <c r="N14" t="s">
        <v>14</v>
      </c>
      <c r="O14">
        <v>11.62</v>
      </c>
      <c r="P14">
        <v>13.68</v>
      </c>
      <c r="Q14">
        <v>59590</v>
      </c>
      <c r="R14">
        <v>428910</v>
      </c>
    </row>
    <row r="15" spans="1:18" x14ac:dyDescent="0.35">
      <c r="C15" t="s">
        <v>10</v>
      </c>
      <c r="D15" t="s">
        <v>332</v>
      </c>
      <c r="E15">
        <f>SUMIF(N2:N243, "Upper-middle income", Q2:Q243)</f>
        <v>25267120</v>
      </c>
      <c r="F15">
        <f>SUMIF(N2:N243, "Upper-middle income",R2:R243)</f>
        <v>285349940</v>
      </c>
      <c r="I15" t="s">
        <v>10</v>
      </c>
      <c r="J15" t="s">
        <v>35</v>
      </c>
      <c r="K15" t="s">
        <v>36</v>
      </c>
      <c r="L15">
        <v>65</v>
      </c>
      <c r="M15" t="s">
        <v>13</v>
      </c>
      <c r="N15" t="s">
        <v>19</v>
      </c>
      <c r="O15">
        <v>11.85</v>
      </c>
      <c r="Q15">
        <v>4200</v>
      </c>
    </row>
    <row r="16" spans="1:18" x14ac:dyDescent="0.35">
      <c r="D16" t="s">
        <v>333</v>
      </c>
      <c r="E16">
        <f t="array" ref="E16">SUMPRODUCT(IF(N2:N243="Upper-middle income",1,0),O2:O243, Q2:Q243)/SUMIF(N2:N243, "Upper-middle income", Q2:Q243)</f>
        <v>12.477377168430751</v>
      </c>
      <c r="F16">
        <f t="array" ref="F16">SUMPRODUCT(IF(N2:N243="Upper-middle income",1,0),P2:P243, R2:R243)/SUMIF(N2:N243, "Upper-middle income", R2:R243)</f>
        <v>17.632144524719365</v>
      </c>
      <c r="I16" t="s">
        <v>10</v>
      </c>
      <c r="J16" t="s">
        <v>35</v>
      </c>
      <c r="K16" t="s">
        <v>36</v>
      </c>
      <c r="L16">
        <v>65</v>
      </c>
      <c r="M16" t="s">
        <v>13</v>
      </c>
      <c r="N16" t="s">
        <v>37</v>
      </c>
      <c r="P16">
        <v>15.07</v>
      </c>
      <c r="R16">
        <v>8660</v>
      </c>
    </row>
    <row r="17" spans="1:18" x14ac:dyDescent="0.35">
      <c r="I17" t="s">
        <v>10</v>
      </c>
      <c r="J17" t="s">
        <v>38</v>
      </c>
      <c r="K17" t="s">
        <v>39</v>
      </c>
      <c r="L17">
        <v>65</v>
      </c>
      <c r="M17" t="s">
        <v>13</v>
      </c>
      <c r="N17" t="s">
        <v>14</v>
      </c>
      <c r="O17">
        <v>10.69</v>
      </c>
      <c r="P17">
        <v>15.54</v>
      </c>
      <c r="Q17">
        <v>164100</v>
      </c>
      <c r="R17">
        <v>875660</v>
      </c>
    </row>
    <row r="18" spans="1:18" x14ac:dyDescent="0.35">
      <c r="A18" s="3" t="s">
        <v>334</v>
      </c>
      <c r="B18">
        <v>1950</v>
      </c>
      <c r="C18">
        <v>2019</v>
      </c>
      <c r="I18" t="s">
        <v>10</v>
      </c>
      <c r="J18" t="s">
        <v>40</v>
      </c>
      <c r="K18" t="s">
        <v>41</v>
      </c>
      <c r="L18">
        <v>65</v>
      </c>
      <c r="M18" t="s">
        <v>13</v>
      </c>
      <c r="N18" t="s">
        <v>14</v>
      </c>
      <c r="O18">
        <v>10.6</v>
      </c>
      <c r="P18">
        <v>14.41</v>
      </c>
      <c r="Q18">
        <v>167890</v>
      </c>
      <c r="R18">
        <v>1776650</v>
      </c>
    </row>
    <row r="19" spans="1:18" x14ac:dyDescent="0.35">
      <c r="A19" t="s">
        <v>335</v>
      </c>
      <c r="B19">
        <f t="array" ref="B19">SUMPRODUCT(IF(N2:N243="Upper-middle income",1,0),(O2:O243 -E16)^2,  Q2:Q243)/SUMIF(N2:N243, "Upper-middle income", Q2:Q243)</f>
        <v>0.75985176740680938</v>
      </c>
      <c r="C19">
        <f t="array" ref="C19">SUMPRODUCT(IF(N2:N243="Upper-middle income",1,0),(P2:P243 -F16)^2,  R2:R243)/SUMIF(N2:N243, "Upper-middle income", R2:R243)</f>
        <v>0.60910363238745824</v>
      </c>
      <c r="I19" t="s">
        <v>10</v>
      </c>
      <c r="J19" t="s">
        <v>42</v>
      </c>
      <c r="K19" t="s">
        <v>43</v>
      </c>
      <c r="L19">
        <v>65</v>
      </c>
      <c r="M19" t="s">
        <v>13</v>
      </c>
      <c r="N19" t="s">
        <v>14</v>
      </c>
      <c r="O19">
        <v>13.19</v>
      </c>
      <c r="P19">
        <v>12.53</v>
      </c>
      <c r="Q19">
        <v>64260</v>
      </c>
      <c r="R19">
        <v>330850</v>
      </c>
    </row>
    <row r="20" spans="1:18" x14ac:dyDescent="0.35">
      <c r="A20" t="s">
        <v>336</v>
      </c>
      <c r="B20">
        <f>SQRT(B19)</f>
        <v>0.87169476733935336</v>
      </c>
      <c r="C20">
        <f>SQRT(C19)</f>
        <v>0.78045091606548722</v>
      </c>
      <c r="I20" t="s">
        <v>10</v>
      </c>
      <c r="J20" t="s">
        <v>44</v>
      </c>
      <c r="K20" t="s">
        <v>45</v>
      </c>
      <c r="L20">
        <v>65</v>
      </c>
      <c r="M20" t="s">
        <v>13</v>
      </c>
      <c r="N20" t="s">
        <v>26</v>
      </c>
      <c r="O20">
        <v>12.49</v>
      </c>
      <c r="Q20">
        <v>88990</v>
      </c>
    </row>
    <row r="21" spans="1:18" x14ac:dyDescent="0.35">
      <c r="I21" t="s">
        <v>10</v>
      </c>
      <c r="J21" t="s">
        <v>44</v>
      </c>
      <c r="K21" t="s">
        <v>45</v>
      </c>
      <c r="L21">
        <v>65</v>
      </c>
      <c r="M21" t="s">
        <v>13</v>
      </c>
      <c r="N21" t="s">
        <v>14</v>
      </c>
      <c r="P21">
        <v>13.06</v>
      </c>
      <c r="R21">
        <v>539740</v>
      </c>
    </row>
    <row r="22" spans="1:18" x14ac:dyDescent="0.35">
      <c r="I22" t="s">
        <v>10</v>
      </c>
      <c r="J22" t="s">
        <v>46</v>
      </c>
      <c r="K22" t="s">
        <v>47</v>
      </c>
      <c r="L22">
        <v>65</v>
      </c>
      <c r="M22" t="s">
        <v>13</v>
      </c>
      <c r="N22" t="s">
        <v>26</v>
      </c>
      <c r="O22">
        <v>10.72</v>
      </c>
      <c r="P22">
        <v>13.2</v>
      </c>
      <c r="Q22">
        <v>133990</v>
      </c>
      <c r="R22">
        <v>876730</v>
      </c>
    </row>
    <row r="23" spans="1:18" x14ac:dyDescent="0.35">
      <c r="A23" s="3" t="s">
        <v>339</v>
      </c>
      <c r="I23" t="s">
        <v>10</v>
      </c>
      <c r="J23" t="s">
        <v>48</v>
      </c>
      <c r="K23" t="s">
        <v>49</v>
      </c>
      <c r="L23">
        <v>65</v>
      </c>
      <c r="M23" t="s">
        <v>13</v>
      </c>
      <c r="N23" t="s">
        <v>14</v>
      </c>
      <c r="O23">
        <v>11.21</v>
      </c>
      <c r="P23">
        <v>12.84</v>
      </c>
      <c r="Q23">
        <v>150010</v>
      </c>
      <c r="R23">
        <v>710190</v>
      </c>
    </row>
    <row r="24" spans="1:18" x14ac:dyDescent="0.35">
      <c r="E24">
        <v>1950</v>
      </c>
      <c r="F24">
        <v>2019</v>
      </c>
      <c r="I24" t="s">
        <v>10</v>
      </c>
      <c r="J24" t="s">
        <v>50</v>
      </c>
      <c r="K24" t="s">
        <v>51</v>
      </c>
      <c r="L24">
        <v>65</v>
      </c>
      <c r="M24" t="s">
        <v>13</v>
      </c>
      <c r="N24" t="s">
        <v>26</v>
      </c>
      <c r="O24">
        <v>10.050000000000001</v>
      </c>
      <c r="Q24">
        <v>71990</v>
      </c>
    </row>
    <row r="25" spans="1:18" x14ac:dyDescent="0.35">
      <c r="C25" t="s">
        <v>10</v>
      </c>
      <c r="D25" t="s">
        <v>331</v>
      </c>
      <c r="I25" t="s">
        <v>10</v>
      </c>
      <c r="J25" t="s">
        <v>50</v>
      </c>
      <c r="K25" t="s">
        <v>51</v>
      </c>
      <c r="L25">
        <v>65</v>
      </c>
      <c r="M25" t="s">
        <v>13</v>
      </c>
      <c r="N25" t="s">
        <v>14</v>
      </c>
      <c r="P25">
        <v>7.92</v>
      </c>
      <c r="R25">
        <v>108240</v>
      </c>
    </row>
    <row r="26" spans="1:18" x14ac:dyDescent="0.35">
      <c r="C26" t="s">
        <v>10</v>
      </c>
      <c r="D26" t="s">
        <v>332</v>
      </c>
      <c r="E26">
        <f>SUMIF(N2:N254, "Lower-middle income", Q2:Q254)</f>
        <v>11889710</v>
      </c>
      <c r="F26">
        <f>SUMIF(N2:N254, "Lower-middle income",R2:R254)</f>
        <v>179789450</v>
      </c>
      <c r="I26" t="s">
        <v>10</v>
      </c>
      <c r="J26" t="s">
        <v>52</v>
      </c>
      <c r="K26" t="s">
        <v>53</v>
      </c>
      <c r="L26">
        <v>65</v>
      </c>
      <c r="M26" t="s">
        <v>13</v>
      </c>
      <c r="N26" t="s">
        <v>14</v>
      </c>
      <c r="O26">
        <v>10.02</v>
      </c>
      <c r="P26">
        <v>11.96</v>
      </c>
      <c r="Q26">
        <v>108570</v>
      </c>
      <c r="R26">
        <v>341820</v>
      </c>
    </row>
    <row r="27" spans="1:18" x14ac:dyDescent="0.35">
      <c r="D27" t="s">
        <v>333</v>
      </c>
      <c r="E27">
        <f t="array" ref="E27">SUMPRODUCT(IF(N2:N254="Lower-middle income",1,0),O2:O254, Q2:Q254)/SUMIF(N2:N254, "Lower-middle income", Q2:Q254)</f>
        <v>11.350238096639869</v>
      </c>
      <c r="F27">
        <f t="array" ref="F27">SUMPRODUCT(IF(N2:N254="Lower-middle income",1,0),P2:P254, R2:R254)/SUMIF(N2:N254, "Lower-middle income", R2:R254)</f>
        <v>15.089206258209256</v>
      </c>
      <c r="I27" t="s">
        <v>10</v>
      </c>
      <c r="J27" t="s">
        <v>54</v>
      </c>
      <c r="K27" t="s">
        <v>55</v>
      </c>
      <c r="L27">
        <v>65</v>
      </c>
      <c r="M27" t="s">
        <v>13</v>
      </c>
      <c r="N27" t="s">
        <v>26</v>
      </c>
      <c r="O27">
        <v>11.37</v>
      </c>
      <c r="P27">
        <v>12.81</v>
      </c>
      <c r="Q27">
        <v>28070</v>
      </c>
      <c r="R27">
        <v>153250</v>
      </c>
    </row>
    <row r="28" spans="1:18" x14ac:dyDescent="0.35">
      <c r="I28" t="s">
        <v>10</v>
      </c>
      <c r="J28" t="s">
        <v>56</v>
      </c>
      <c r="K28" t="s">
        <v>57</v>
      </c>
      <c r="L28">
        <v>65</v>
      </c>
      <c r="M28" t="s">
        <v>13</v>
      </c>
      <c r="N28" t="s">
        <v>14</v>
      </c>
      <c r="O28">
        <v>10.65</v>
      </c>
      <c r="P28">
        <v>13.36</v>
      </c>
      <c r="Q28">
        <v>463180</v>
      </c>
      <c r="R28">
        <v>2875130</v>
      </c>
    </row>
    <row r="29" spans="1:18" x14ac:dyDescent="0.35">
      <c r="A29" s="3" t="s">
        <v>334</v>
      </c>
      <c r="B29">
        <v>1950</v>
      </c>
      <c r="C29">
        <v>2019</v>
      </c>
      <c r="I29" t="s">
        <v>10</v>
      </c>
      <c r="J29" t="s">
        <v>58</v>
      </c>
      <c r="K29" t="s">
        <v>59</v>
      </c>
      <c r="L29">
        <v>65</v>
      </c>
      <c r="M29" t="s">
        <v>13</v>
      </c>
      <c r="N29" t="s">
        <v>14</v>
      </c>
      <c r="O29">
        <v>11.41</v>
      </c>
      <c r="Q29">
        <v>12580</v>
      </c>
    </row>
    <row r="30" spans="1:18" x14ac:dyDescent="0.35">
      <c r="A30" t="s">
        <v>335</v>
      </c>
      <c r="B30">
        <f t="array" ref="B30">SUMPRODUCT(IF(N2:N254="Lower-middle income",1,0),(O2:O254 -E27)^2,  Q2:Q254)/SUMIF(N2:N254, "Lower-middle income", Q2:Q254)</f>
        <v>1.4716619363274808</v>
      </c>
      <c r="C30">
        <f t="array" ref="C30">SUMPRODUCT(IF(N2:N254="Lower-middle income",1,0),(P2:P254 -F27)^2,  R2:R254)/SUMIF(N2:N254, "Lower-middle income", R2:R254)</f>
        <v>1.4114275357200685</v>
      </c>
      <c r="I30" t="s">
        <v>10</v>
      </c>
      <c r="J30" t="s">
        <v>58</v>
      </c>
      <c r="K30" t="s">
        <v>59</v>
      </c>
      <c r="L30">
        <v>65</v>
      </c>
      <c r="M30" t="s">
        <v>13</v>
      </c>
      <c r="N30" t="s">
        <v>19</v>
      </c>
      <c r="P30">
        <v>13.1</v>
      </c>
      <c r="R30">
        <v>57500</v>
      </c>
    </row>
    <row r="31" spans="1:18" x14ac:dyDescent="0.35">
      <c r="A31" t="s">
        <v>336</v>
      </c>
      <c r="B31">
        <f>SQRT(B30)</f>
        <v>1.2131207426828876</v>
      </c>
      <c r="C31">
        <f>SQRT(C30)</f>
        <v>1.1880351576111157</v>
      </c>
      <c r="I31" t="s">
        <v>10</v>
      </c>
      <c r="J31" t="s">
        <v>60</v>
      </c>
      <c r="K31" t="s">
        <v>61</v>
      </c>
      <c r="L31">
        <v>65</v>
      </c>
      <c r="M31" t="s">
        <v>13</v>
      </c>
      <c r="N31" t="s">
        <v>19</v>
      </c>
      <c r="O31">
        <v>11.56</v>
      </c>
      <c r="P31">
        <v>14.23</v>
      </c>
      <c r="Q31">
        <v>34130</v>
      </c>
      <c r="R31">
        <v>90590</v>
      </c>
    </row>
    <row r="32" spans="1:18" x14ac:dyDescent="0.35">
      <c r="I32" t="s">
        <v>10</v>
      </c>
      <c r="J32" t="s">
        <v>62</v>
      </c>
      <c r="K32" t="s">
        <v>63</v>
      </c>
      <c r="L32">
        <v>65</v>
      </c>
      <c r="M32" t="s">
        <v>13</v>
      </c>
      <c r="N32" t="s">
        <v>26</v>
      </c>
      <c r="O32">
        <v>11.07</v>
      </c>
      <c r="Q32">
        <v>2360</v>
      </c>
    </row>
    <row r="33" spans="1:18" x14ac:dyDescent="0.35">
      <c r="I33" t="s">
        <v>10</v>
      </c>
      <c r="J33" t="s">
        <v>62</v>
      </c>
      <c r="K33" t="s">
        <v>63</v>
      </c>
      <c r="L33">
        <v>65</v>
      </c>
      <c r="M33" t="s">
        <v>13</v>
      </c>
      <c r="N33" t="s">
        <v>14</v>
      </c>
      <c r="P33">
        <v>13.71</v>
      </c>
      <c r="R33">
        <v>8160</v>
      </c>
    </row>
    <row r="34" spans="1:18" x14ac:dyDescent="0.35">
      <c r="A34" s="3" t="s">
        <v>340</v>
      </c>
      <c r="I34" t="s">
        <v>10</v>
      </c>
      <c r="J34" t="s">
        <v>64</v>
      </c>
      <c r="K34" t="s">
        <v>65</v>
      </c>
      <c r="L34">
        <v>65</v>
      </c>
      <c r="M34" t="s">
        <v>13</v>
      </c>
      <c r="N34" t="s">
        <v>26</v>
      </c>
      <c r="O34">
        <v>11.16</v>
      </c>
      <c r="Q34">
        <v>314030</v>
      </c>
    </row>
    <row r="35" spans="1:18" x14ac:dyDescent="0.35">
      <c r="E35">
        <v>1950</v>
      </c>
      <c r="F35">
        <v>2019</v>
      </c>
      <c r="I35" t="s">
        <v>10</v>
      </c>
      <c r="J35" t="s">
        <v>64</v>
      </c>
      <c r="K35" t="s">
        <v>65</v>
      </c>
      <c r="L35">
        <v>65</v>
      </c>
      <c r="M35" t="s">
        <v>13</v>
      </c>
      <c r="N35" t="s">
        <v>19</v>
      </c>
      <c r="P35">
        <v>16.329999999999998</v>
      </c>
      <c r="R35">
        <v>2500270</v>
      </c>
    </row>
    <row r="36" spans="1:18" x14ac:dyDescent="0.35">
      <c r="C36" t="s">
        <v>10</v>
      </c>
      <c r="D36" t="s">
        <v>331</v>
      </c>
      <c r="I36" t="s">
        <v>10</v>
      </c>
      <c r="J36" t="s">
        <v>66</v>
      </c>
      <c r="K36" t="s">
        <v>67</v>
      </c>
      <c r="L36">
        <v>65</v>
      </c>
      <c r="M36" t="s">
        <v>13</v>
      </c>
      <c r="N36" t="s">
        <v>26</v>
      </c>
      <c r="O36">
        <v>11.23</v>
      </c>
      <c r="P36">
        <v>13.25</v>
      </c>
      <c r="Q36">
        <v>623690</v>
      </c>
      <c r="R36">
        <v>4940490</v>
      </c>
    </row>
    <row r="37" spans="1:18" x14ac:dyDescent="0.35">
      <c r="C37" t="s">
        <v>10</v>
      </c>
      <c r="D37" t="s">
        <v>332</v>
      </c>
      <c r="E37">
        <f>SUMIF(N2:N265, "Lower-income", Q2:Q265)</f>
        <v>45883880</v>
      </c>
      <c r="F37">
        <f t="array" ref="F37">SUMIF(N2:N265, "Lower-income",R2:R265)</f>
        <v>28498420</v>
      </c>
      <c r="I37" t="s">
        <v>10</v>
      </c>
      <c r="J37" t="s">
        <v>68</v>
      </c>
      <c r="K37" t="s">
        <v>69</v>
      </c>
      <c r="L37">
        <v>65</v>
      </c>
      <c r="M37" t="s">
        <v>13</v>
      </c>
      <c r="N37" t="s">
        <v>14</v>
      </c>
      <c r="O37">
        <v>10.98</v>
      </c>
      <c r="Q37">
        <v>58940</v>
      </c>
    </row>
    <row r="38" spans="1:18" x14ac:dyDescent="0.35">
      <c r="D38" t="s">
        <v>333</v>
      </c>
      <c r="E38">
        <f t="array" ref="E38">SUMPRODUCT(IF(N2:N265="Lower-income",1,0),O2:O265, Q2:Q265)/SUMIF(N2:N265, "Lower-income", Q2:Q265)</f>
        <v>9.7328345401478682</v>
      </c>
      <c r="F38">
        <f t="array" ref="F38">SUMPRODUCT(IF(N2:N265="Lower-income",1,0),P2:P265, R2:R265)/SUMIF(N2:N265, "Lower-income", R2:R265)</f>
        <v>13.629519934789368</v>
      </c>
      <c r="I38" t="s">
        <v>10</v>
      </c>
      <c r="J38" t="s">
        <v>68</v>
      </c>
      <c r="K38" t="s">
        <v>69</v>
      </c>
      <c r="L38">
        <v>65</v>
      </c>
      <c r="M38" t="s">
        <v>13</v>
      </c>
      <c r="N38" t="s">
        <v>19</v>
      </c>
      <c r="P38">
        <v>15.45</v>
      </c>
      <c r="R38">
        <v>321460</v>
      </c>
    </row>
    <row r="39" spans="1:18" x14ac:dyDescent="0.35">
      <c r="I39" t="s">
        <v>10</v>
      </c>
      <c r="J39" t="s">
        <v>70</v>
      </c>
      <c r="K39" t="s">
        <v>71</v>
      </c>
      <c r="L39">
        <v>65</v>
      </c>
      <c r="M39" t="s">
        <v>13</v>
      </c>
      <c r="N39" t="s">
        <v>26</v>
      </c>
      <c r="O39">
        <v>10.130000000000001</v>
      </c>
      <c r="P39">
        <v>15.37</v>
      </c>
      <c r="Q39">
        <v>255670</v>
      </c>
      <c r="R39">
        <v>2433440</v>
      </c>
    </row>
    <row r="40" spans="1:18" x14ac:dyDescent="0.35">
      <c r="A40" s="3" t="s">
        <v>334</v>
      </c>
      <c r="B40">
        <v>1950</v>
      </c>
      <c r="C40">
        <v>2019</v>
      </c>
      <c r="I40" t="s">
        <v>10</v>
      </c>
      <c r="J40" t="s">
        <v>72</v>
      </c>
      <c r="K40" t="s">
        <v>73</v>
      </c>
      <c r="L40">
        <v>65</v>
      </c>
      <c r="M40" t="s">
        <v>13</v>
      </c>
      <c r="N40" t="s">
        <v>26</v>
      </c>
      <c r="O40">
        <v>11.46</v>
      </c>
      <c r="Q40">
        <v>187490</v>
      </c>
    </row>
    <row r="41" spans="1:18" x14ac:dyDescent="0.35">
      <c r="A41" t="s">
        <v>335</v>
      </c>
      <c r="B41">
        <f t="array" ref="B41">SUMPRODUCT(IF(N2:N265="Lower-income",1,0),(O2:O265 -E38)^2,  Q2:Q265)/SUMIF(N2:N265, "Lower-income", Q2:Q265)</f>
        <v>0.79699650678100298</v>
      </c>
      <c r="C41">
        <f t="array" ref="C41">SUMPRODUCT(IF(N2:N265="Lower-income",1,0),(P2:P265 -F38)^2,  R2:R265)/SUMIF(N2:N265, "Lower-income", R2:R265)</f>
        <v>0.78010062807621805</v>
      </c>
      <c r="I41" t="s">
        <v>10</v>
      </c>
      <c r="J41" t="s">
        <v>72</v>
      </c>
      <c r="K41" t="s">
        <v>73</v>
      </c>
      <c r="L41">
        <v>65</v>
      </c>
      <c r="M41" t="s">
        <v>13</v>
      </c>
      <c r="N41" t="s">
        <v>14</v>
      </c>
      <c r="P41">
        <v>14.3</v>
      </c>
      <c r="R41">
        <v>1329100</v>
      </c>
    </row>
    <row r="42" spans="1:18" x14ac:dyDescent="0.35">
      <c r="A42" t="s">
        <v>336</v>
      </c>
      <c r="B42">
        <f>SQRT(B41)</f>
        <v>0.89274660838392605</v>
      </c>
      <c r="C42">
        <f>SQRT(C41)</f>
        <v>0.88323305422533749</v>
      </c>
      <c r="I42" t="s">
        <v>10</v>
      </c>
      <c r="J42" t="s">
        <v>74</v>
      </c>
      <c r="K42" t="s">
        <v>75</v>
      </c>
      <c r="L42">
        <v>65</v>
      </c>
      <c r="M42" t="s">
        <v>13</v>
      </c>
      <c r="N42" t="s">
        <v>26</v>
      </c>
      <c r="O42">
        <v>10.7</v>
      </c>
      <c r="P42">
        <v>15.9</v>
      </c>
      <c r="Q42">
        <v>159610</v>
      </c>
      <c r="R42">
        <v>943570</v>
      </c>
    </row>
    <row r="43" spans="1:18" x14ac:dyDescent="0.35">
      <c r="I43" t="s">
        <v>10</v>
      </c>
      <c r="J43" t="s">
        <v>76</v>
      </c>
      <c r="K43" t="s">
        <v>77</v>
      </c>
      <c r="L43">
        <v>65</v>
      </c>
      <c r="M43" t="s">
        <v>13</v>
      </c>
      <c r="N43" t="s">
        <v>14</v>
      </c>
      <c r="O43">
        <v>11.67</v>
      </c>
      <c r="Q43">
        <v>17910</v>
      </c>
    </row>
    <row r="44" spans="1:18" x14ac:dyDescent="0.35">
      <c r="I44" t="s">
        <v>10</v>
      </c>
      <c r="J44" t="s">
        <v>76</v>
      </c>
      <c r="K44" t="s">
        <v>77</v>
      </c>
      <c r="L44">
        <v>65</v>
      </c>
      <c r="M44" t="s">
        <v>13</v>
      </c>
      <c r="N44" t="s">
        <v>19</v>
      </c>
      <c r="P44">
        <v>14.47</v>
      </c>
      <c r="R44">
        <v>89640</v>
      </c>
    </row>
    <row r="45" spans="1:18" x14ac:dyDescent="0.35">
      <c r="I45" t="s">
        <v>10</v>
      </c>
      <c r="J45" t="s">
        <v>78</v>
      </c>
      <c r="K45" t="s">
        <v>79</v>
      </c>
      <c r="L45">
        <v>65</v>
      </c>
      <c r="M45" t="s">
        <v>13</v>
      </c>
      <c r="N45" t="s">
        <v>14</v>
      </c>
      <c r="O45">
        <v>10.73</v>
      </c>
      <c r="Q45">
        <v>7290</v>
      </c>
    </row>
    <row r="46" spans="1:18" x14ac:dyDescent="0.35">
      <c r="A46" s="3" t="s">
        <v>341</v>
      </c>
      <c r="I46" t="s">
        <v>10</v>
      </c>
      <c r="J46" t="s">
        <v>78</v>
      </c>
      <c r="K46" t="s">
        <v>79</v>
      </c>
      <c r="L46">
        <v>65</v>
      </c>
      <c r="M46" t="s">
        <v>13</v>
      </c>
      <c r="N46" t="s">
        <v>26</v>
      </c>
      <c r="P46">
        <v>13.53</v>
      </c>
      <c r="R46">
        <v>44770</v>
      </c>
    </row>
    <row r="47" spans="1:18" x14ac:dyDescent="0.35">
      <c r="E47">
        <v>1950</v>
      </c>
      <c r="F47">
        <v>2019</v>
      </c>
      <c r="I47" t="s">
        <v>10</v>
      </c>
      <c r="J47" t="s">
        <v>80</v>
      </c>
      <c r="K47" t="s">
        <v>81</v>
      </c>
      <c r="L47">
        <v>65</v>
      </c>
      <c r="M47" t="s">
        <v>13</v>
      </c>
      <c r="N47" t="s">
        <v>14</v>
      </c>
      <c r="O47">
        <v>11.22</v>
      </c>
      <c r="P47">
        <v>12.48</v>
      </c>
      <c r="Q47">
        <v>36820</v>
      </c>
      <c r="R47">
        <v>83520</v>
      </c>
    </row>
    <row r="48" spans="1:18" x14ac:dyDescent="0.35">
      <c r="C48" t="s">
        <v>10</v>
      </c>
      <c r="D48" t="s">
        <v>331</v>
      </c>
      <c r="I48" t="s">
        <v>10</v>
      </c>
      <c r="J48" t="s">
        <v>82</v>
      </c>
      <c r="K48" t="s">
        <v>83</v>
      </c>
      <c r="L48">
        <v>65</v>
      </c>
      <c r="M48" t="s">
        <v>13</v>
      </c>
      <c r="N48" t="s">
        <v>19</v>
      </c>
      <c r="O48">
        <v>11.63</v>
      </c>
      <c r="Q48">
        <v>21170</v>
      </c>
    </row>
    <row r="49" spans="1:18" x14ac:dyDescent="0.35">
      <c r="C49" t="s">
        <v>10</v>
      </c>
      <c r="D49" t="s">
        <v>332</v>
      </c>
      <c r="E49">
        <f>SUM(Q2:Q277)</f>
        <v>123660700</v>
      </c>
      <c r="F49">
        <f>SUM(R2:R277)</f>
        <v>700389670</v>
      </c>
      <c r="I49" t="s">
        <v>10</v>
      </c>
      <c r="J49" t="s">
        <v>82</v>
      </c>
      <c r="K49" t="s">
        <v>83</v>
      </c>
      <c r="L49">
        <v>65</v>
      </c>
      <c r="M49" t="s">
        <v>13</v>
      </c>
      <c r="N49" t="s">
        <v>26</v>
      </c>
      <c r="P49">
        <v>14.16</v>
      </c>
      <c r="R49">
        <v>94690</v>
      </c>
    </row>
    <row r="50" spans="1:18" x14ac:dyDescent="0.35">
      <c r="D50" t="s">
        <v>333</v>
      </c>
      <c r="E50">
        <f>SUMPRODUCT(O14:O277, Q14:Q277)/SUM(Q14:Q277)</f>
        <v>11.709982255667992</v>
      </c>
      <c r="F50">
        <f>SUMPRODUCT(P2:P277, R2:R277)/SUM(R2:R277)</f>
        <v>17.708801627813848</v>
      </c>
      <c r="I50" t="s">
        <v>10</v>
      </c>
      <c r="J50" t="s">
        <v>84</v>
      </c>
      <c r="K50" t="s">
        <v>85</v>
      </c>
      <c r="L50">
        <v>65</v>
      </c>
      <c r="M50" t="s">
        <v>13</v>
      </c>
      <c r="N50" t="s">
        <v>19</v>
      </c>
      <c r="O50">
        <v>11.23</v>
      </c>
      <c r="Q50">
        <v>530160</v>
      </c>
    </row>
    <row r="51" spans="1:18" x14ac:dyDescent="0.35">
      <c r="I51" t="s">
        <v>10</v>
      </c>
      <c r="J51" t="s">
        <v>84</v>
      </c>
      <c r="K51" t="s">
        <v>85</v>
      </c>
      <c r="L51">
        <v>65</v>
      </c>
      <c r="M51" t="s">
        <v>13</v>
      </c>
      <c r="N51" t="s">
        <v>26</v>
      </c>
      <c r="P51">
        <v>15.63</v>
      </c>
      <c r="R51">
        <v>3542660</v>
      </c>
    </row>
    <row r="52" spans="1:18" x14ac:dyDescent="0.35">
      <c r="A52" s="3" t="s">
        <v>334</v>
      </c>
      <c r="B52">
        <v>1950</v>
      </c>
      <c r="C52">
        <v>2019</v>
      </c>
      <c r="I52" t="s">
        <v>10</v>
      </c>
      <c r="J52" t="s">
        <v>86</v>
      </c>
      <c r="K52" t="s">
        <v>87</v>
      </c>
      <c r="L52">
        <v>65</v>
      </c>
      <c r="M52" t="s">
        <v>13</v>
      </c>
      <c r="N52" t="s">
        <v>26</v>
      </c>
      <c r="O52">
        <v>10.49</v>
      </c>
      <c r="Q52">
        <v>175290</v>
      </c>
    </row>
    <row r="53" spans="1:18" x14ac:dyDescent="0.35">
      <c r="A53" t="s">
        <v>335</v>
      </c>
      <c r="B53">
        <f>SUMPRODUCT((O2:O277 -E50)^2,  Q2:Q277)/SUM(Q2:Q277)</f>
        <v>3.3672945113701411</v>
      </c>
      <c r="C53">
        <f>SUMPRODUCT((P2:P277 -F50)^2,  R2:R277)/SUM(R2:R277)</f>
        <v>6.0158709317432786</v>
      </c>
      <c r="I53" t="s">
        <v>10</v>
      </c>
      <c r="J53" t="s">
        <v>86</v>
      </c>
      <c r="K53" t="s">
        <v>87</v>
      </c>
      <c r="L53">
        <v>65</v>
      </c>
      <c r="M53" t="s">
        <v>13</v>
      </c>
      <c r="N53" t="s">
        <v>14</v>
      </c>
      <c r="P53">
        <v>13.3</v>
      </c>
      <c r="R53">
        <v>386080</v>
      </c>
    </row>
    <row r="54" spans="1:18" x14ac:dyDescent="0.35">
      <c r="A54" t="s">
        <v>336</v>
      </c>
      <c r="B54">
        <f>SQRT(B53)</f>
        <v>1.8350189403300832</v>
      </c>
      <c r="C54">
        <f>SQRT(C53)</f>
        <v>2.452727243650072</v>
      </c>
      <c r="I54" t="s">
        <v>10</v>
      </c>
      <c r="J54" t="s">
        <v>88</v>
      </c>
      <c r="K54" t="s">
        <v>89</v>
      </c>
      <c r="L54">
        <v>65</v>
      </c>
      <c r="M54" t="s">
        <v>13</v>
      </c>
      <c r="N54" t="s">
        <v>14</v>
      </c>
      <c r="O54">
        <v>9.1300000000000008</v>
      </c>
      <c r="P54">
        <v>12.22</v>
      </c>
      <c r="Q54">
        <v>84530</v>
      </c>
      <c r="R54">
        <v>536470</v>
      </c>
    </row>
    <row r="55" spans="1:18" x14ac:dyDescent="0.35">
      <c r="I55" t="s">
        <v>10</v>
      </c>
      <c r="J55" t="s">
        <v>90</v>
      </c>
      <c r="K55" t="s">
        <v>91</v>
      </c>
      <c r="L55">
        <v>65</v>
      </c>
      <c r="M55" t="s">
        <v>13</v>
      </c>
      <c r="N55" t="s">
        <v>14</v>
      </c>
      <c r="O55">
        <v>10.86</v>
      </c>
      <c r="Q55">
        <v>6800</v>
      </c>
    </row>
    <row r="56" spans="1:18" x14ac:dyDescent="0.35">
      <c r="I56" t="s">
        <v>10</v>
      </c>
      <c r="J56" t="s">
        <v>90</v>
      </c>
      <c r="K56" t="s">
        <v>91</v>
      </c>
      <c r="L56">
        <v>65</v>
      </c>
      <c r="M56" t="s">
        <v>13</v>
      </c>
      <c r="N56" t="s">
        <v>26</v>
      </c>
      <c r="P56">
        <v>16.420000000000002</v>
      </c>
      <c r="R56">
        <v>29910</v>
      </c>
    </row>
    <row r="57" spans="1:18" x14ac:dyDescent="0.35">
      <c r="I57" t="s">
        <v>10</v>
      </c>
      <c r="J57" t="s">
        <v>92</v>
      </c>
      <c r="K57" t="s">
        <v>93</v>
      </c>
      <c r="L57">
        <v>65</v>
      </c>
      <c r="M57" t="s">
        <v>13</v>
      </c>
      <c r="N57" t="s">
        <v>26</v>
      </c>
      <c r="O57">
        <v>10.11</v>
      </c>
      <c r="Q57">
        <v>60580</v>
      </c>
    </row>
    <row r="58" spans="1:18" x14ac:dyDescent="0.35">
      <c r="I58" t="s">
        <v>10</v>
      </c>
      <c r="J58" t="s">
        <v>92</v>
      </c>
      <c r="K58" t="s">
        <v>93</v>
      </c>
      <c r="L58">
        <v>65</v>
      </c>
      <c r="M58" t="s">
        <v>13</v>
      </c>
      <c r="N58" t="s">
        <v>14</v>
      </c>
      <c r="P58">
        <v>12.89</v>
      </c>
      <c r="R58">
        <v>701580</v>
      </c>
    </row>
    <row r="59" spans="1:18" x14ac:dyDescent="0.35">
      <c r="I59" t="s">
        <v>10</v>
      </c>
      <c r="J59" t="s">
        <v>94</v>
      </c>
      <c r="K59" t="s">
        <v>95</v>
      </c>
      <c r="L59">
        <v>65</v>
      </c>
      <c r="M59" t="s">
        <v>13</v>
      </c>
      <c r="N59" t="s">
        <v>14</v>
      </c>
      <c r="O59">
        <v>9.91</v>
      </c>
      <c r="P59">
        <v>13.85</v>
      </c>
      <c r="Q59">
        <v>7660</v>
      </c>
      <c r="R59">
        <v>66750</v>
      </c>
    </row>
    <row r="60" spans="1:18" x14ac:dyDescent="0.35">
      <c r="I60" t="s">
        <v>10</v>
      </c>
      <c r="J60" t="s">
        <v>96</v>
      </c>
      <c r="K60" t="s">
        <v>97</v>
      </c>
      <c r="L60">
        <v>65</v>
      </c>
      <c r="M60" t="s">
        <v>13</v>
      </c>
      <c r="N60" t="s">
        <v>26</v>
      </c>
      <c r="O60">
        <v>11.33</v>
      </c>
      <c r="Q60">
        <v>234460</v>
      </c>
    </row>
    <row r="61" spans="1:18" x14ac:dyDescent="0.35">
      <c r="I61" t="s">
        <v>10</v>
      </c>
      <c r="J61" t="s">
        <v>96</v>
      </c>
      <c r="K61" t="s">
        <v>97</v>
      </c>
      <c r="L61">
        <v>65</v>
      </c>
      <c r="M61" t="s">
        <v>13</v>
      </c>
      <c r="N61" t="s">
        <v>14</v>
      </c>
      <c r="P61">
        <v>13.83</v>
      </c>
      <c r="R61">
        <v>1074190</v>
      </c>
    </row>
    <row r="62" spans="1:18" x14ac:dyDescent="0.35">
      <c r="I62" t="s">
        <v>10</v>
      </c>
      <c r="J62" t="s">
        <v>98</v>
      </c>
      <c r="K62" t="s">
        <v>99</v>
      </c>
      <c r="L62">
        <v>65</v>
      </c>
      <c r="M62" t="s">
        <v>13</v>
      </c>
      <c r="N62" t="s">
        <v>14</v>
      </c>
      <c r="O62">
        <v>10.65</v>
      </c>
      <c r="P62">
        <v>13.42</v>
      </c>
      <c r="Q62">
        <v>160710</v>
      </c>
      <c r="R62">
        <v>450590</v>
      </c>
    </row>
    <row r="63" spans="1:18" x14ac:dyDescent="0.35">
      <c r="I63" t="s">
        <v>10</v>
      </c>
      <c r="J63" t="s">
        <v>100</v>
      </c>
      <c r="K63" t="s">
        <v>101</v>
      </c>
      <c r="L63">
        <v>65</v>
      </c>
      <c r="M63" t="s">
        <v>13</v>
      </c>
      <c r="N63" t="s">
        <v>14</v>
      </c>
      <c r="O63">
        <v>11.15</v>
      </c>
      <c r="P63">
        <v>13.27</v>
      </c>
      <c r="Q63">
        <v>18790</v>
      </c>
      <c r="R63">
        <v>58730</v>
      </c>
    </row>
    <row r="64" spans="1:18" x14ac:dyDescent="0.35">
      <c r="I64" t="s">
        <v>10</v>
      </c>
      <c r="J64" t="s">
        <v>102</v>
      </c>
      <c r="K64" t="s">
        <v>103</v>
      </c>
      <c r="L64">
        <v>65</v>
      </c>
      <c r="M64" t="s">
        <v>13</v>
      </c>
      <c r="N64" t="s">
        <v>19</v>
      </c>
      <c r="O64">
        <v>10.26</v>
      </c>
      <c r="Q64">
        <v>27240</v>
      </c>
    </row>
    <row r="65" spans="9:18" x14ac:dyDescent="0.35">
      <c r="I65" t="s">
        <v>10</v>
      </c>
      <c r="J65" t="s">
        <v>102</v>
      </c>
      <c r="K65" t="s">
        <v>103</v>
      </c>
      <c r="L65">
        <v>65</v>
      </c>
      <c r="M65" t="s">
        <v>13</v>
      </c>
      <c r="N65" t="s">
        <v>14</v>
      </c>
      <c r="P65">
        <v>12.28</v>
      </c>
      <c r="R65">
        <v>161890</v>
      </c>
    </row>
    <row r="66" spans="9:18" x14ac:dyDescent="0.35">
      <c r="I66" t="s">
        <v>10</v>
      </c>
      <c r="J66" t="s">
        <v>104</v>
      </c>
      <c r="K66" t="s">
        <v>105</v>
      </c>
      <c r="L66">
        <v>65</v>
      </c>
      <c r="M66" t="s">
        <v>13</v>
      </c>
      <c r="N66" t="s">
        <v>14</v>
      </c>
      <c r="O66">
        <v>8.8699999999999992</v>
      </c>
      <c r="P66">
        <v>12.18</v>
      </c>
      <c r="Q66">
        <v>131170</v>
      </c>
      <c r="R66">
        <v>531580</v>
      </c>
    </row>
    <row r="67" spans="9:18" x14ac:dyDescent="0.35">
      <c r="I67" t="s">
        <v>10</v>
      </c>
      <c r="J67" t="s">
        <v>106</v>
      </c>
      <c r="K67" t="s">
        <v>107</v>
      </c>
      <c r="L67">
        <v>65</v>
      </c>
      <c r="M67" t="s">
        <v>13</v>
      </c>
      <c r="N67" t="s">
        <v>14</v>
      </c>
      <c r="O67">
        <v>11.04</v>
      </c>
      <c r="P67">
        <v>13.3</v>
      </c>
      <c r="Q67">
        <v>9500</v>
      </c>
      <c r="R67">
        <v>147430</v>
      </c>
    </row>
    <row r="68" spans="9:18" x14ac:dyDescent="0.35">
      <c r="I68" t="s">
        <v>10</v>
      </c>
      <c r="J68" t="s">
        <v>108</v>
      </c>
      <c r="K68" t="s">
        <v>109</v>
      </c>
      <c r="L68">
        <v>65</v>
      </c>
      <c r="M68" t="s">
        <v>13</v>
      </c>
      <c r="N68" t="s">
        <v>14</v>
      </c>
      <c r="O68">
        <v>9.02</v>
      </c>
      <c r="P68">
        <v>12.73</v>
      </c>
      <c r="Q68">
        <v>23770</v>
      </c>
      <c r="R68">
        <v>576170</v>
      </c>
    </row>
    <row r="69" spans="9:18" x14ac:dyDescent="0.35">
      <c r="I69" t="s">
        <v>10</v>
      </c>
      <c r="J69" t="s">
        <v>110</v>
      </c>
      <c r="K69" t="s">
        <v>111</v>
      </c>
      <c r="L69">
        <v>65</v>
      </c>
      <c r="M69" t="s">
        <v>13</v>
      </c>
      <c r="N69" t="s">
        <v>26</v>
      </c>
      <c r="O69">
        <v>10.33</v>
      </c>
      <c r="P69">
        <v>11.96</v>
      </c>
      <c r="Q69">
        <v>1116820</v>
      </c>
      <c r="R69">
        <v>6231970</v>
      </c>
    </row>
    <row r="70" spans="9:18" x14ac:dyDescent="0.35">
      <c r="I70" t="s">
        <v>10</v>
      </c>
      <c r="J70" t="s">
        <v>112</v>
      </c>
      <c r="K70" t="s">
        <v>113</v>
      </c>
      <c r="L70">
        <v>65</v>
      </c>
      <c r="M70" t="s">
        <v>13</v>
      </c>
      <c r="N70" t="s">
        <v>26</v>
      </c>
      <c r="O70">
        <v>9.5299999999999994</v>
      </c>
      <c r="Q70">
        <v>86210</v>
      </c>
    </row>
    <row r="71" spans="9:18" x14ac:dyDescent="0.35">
      <c r="I71" t="s">
        <v>10</v>
      </c>
      <c r="J71" t="s">
        <v>112</v>
      </c>
      <c r="K71" t="s">
        <v>113</v>
      </c>
      <c r="L71">
        <v>65</v>
      </c>
      <c r="M71" t="s">
        <v>13</v>
      </c>
      <c r="N71" t="s">
        <v>14</v>
      </c>
      <c r="P71">
        <v>13.35</v>
      </c>
      <c r="R71">
        <v>574090</v>
      </c>
    </row>
    <row r="72" spans="9:18" x14ac:dyDescent="0.35">
      <c r="I72" t="s">
        <v>10</v>
      </c>
      <c r="J72" t="s">
        <v>114</v>
      </c>
      <c r="K72" t="s">
        <v>115</v>
      </c>
      <c r="L72">
        <v>65</v>
      </c>
      <c r="M72" t="s">
        <v>13</v>
      </c>
      <c r="N72" t="s">
        <v>14</v>
      </c>
      <c r="O72">
        <v>11.21</v>
      </c>
      <c r="P72">
        <v>12.33</v>
      </c>
      <c r="Q72">
        <v>60360</v>
      </c>
      <c r="R72">
        <v>242440</v>
      </c>
    </row>
    <row r="73" spans="9:18" x14ac:dyDescent="0.35">
      <c r="I73" t="s">
        <v>10</v>
      </c>
      <c r="J73" t="s">
        <v>116</v>
      </c>
      <c r="K73" t="s">
        <v>117</v>
      </c>
      <c r="L73">
        <v>65</v>
      </c>
      <c r="M73" t="s">
        <v>13</v>
      </c>
      <c r="N73" t="s">
        <v>14</v>
      </c>
      <c r="O73">
        <v>10.29</v>
      </c>
      <c r="P73">
        <v>11.98</v>
      </c>
      <c r="Q73">
        <v>60110</v>
      </c>
      <c r="R73">
        <v>253800</v>
      </c>
    </row>
    <row r="74" spans="9:18" x14ac:dyDescent="0.35">
      <c r="I74" t="s">
        <v>10</v>
      </c>
      <c r="J74" t="s">
        <v>118</v>
      </c>
      <c r="K74" t="s">
        <v>119</v>
      </c>
      <c r="L74">
        <v>65</v>
      </c>
      <c r="M74" t="s">
        <v>13</v>
      </c>
      <c r="N74" t="s">
        <v>19</v>
      </c>
      <c r="O74">
        <v>11.76</v>
      </c>
      <c r="P74">
        <v>16.03</v>
      </c>
      <c r="Q74">
        <v>438810</v>
      </c>
      <c r="R74">
        <v>1436950</v>
      </c>
    </row>
    <row r="75" spans="9:18" x14ac:dyDescent="0.35">
      <c r="I75" t="s">
        <v>10</v>
      </c>
      <c r="J75" t="s">
        <v>120</v>
      </c>
      <c r="K75" t="s">
        <v>121</v>
      </c>
      <c r="L75">
        <v>65</v>
      </c>
      <c r="M75" t="s">
        <v>13</v>
      </c>
      <c r="N75" t="s">
        <v>19</v>
      </c>
      <c r="O75">
        <v>11.29</v>
      </c>
      <c r="Q75">
        <v>138340</v>
      </c>
    </row>
    <row r="76" spans="9:18" x14ac:dyDescent="0.35">
      <c r="I76" t="s">
        <v>10</v>
      </c>
      <c r="J76" t="s">
        <v>120</v>
      </c>
      <c r="K76" t="s">
        <v>121</v>
      </c>
      <c r="L76">
        <v>65</v>
      </c>
      <c r="M76" t="s">
        <v>13</v>
      </c>
      <c r="N76" t="s">
        <v>26</v>
      </c>
      <c r="P76">
        <v>13.8</v>
      </c>
      <c r="R76">
        <v>336020</v>
      </c>
    </row>
    <row r="77" spans="9:18" x14ac:dyDescent="0.35">
      <c r="I77" t="s">
        <v>10</v>
      </c>
      <c r="J77" t="s">
        <v>122</v>
      </c>
      <c r="K77" t="s">
        <v>123</v>
      </c>
      <c r="L77">
        <v>65</v>
      </c>
      <c r="M77" t="s">
        <v>13</v>
      </c>
      <c r="N77" t="s">
        <v>19</v>
      </c>
      <c r="O77">
        <v>11.59</v>
      </c>
      <c r="Q77">
        <v>66130</v>
      </c>
    </row>
    <row r="78" spans="9:18" x14ac:dyDescent="0.35">
      <c r="I78" t="s">
        <v>10</v>
      </c>
      <c r="J78" t="s">
        <v>122</v>
      </c>
      <c r="K78" t="s">
        <v>123</v>
      </c>
      <c r="L78">
        <v>65</v>
      </c>
      <c r="M78" t="s">
        <v>13</v>
      </c>
      <c r="N78" t="s">
        <v>26</v>
      </c>
      <c r="P78">
        <v>14.14</v>
      </c>
      <c r="R78">
        <v>303650</v>
      </c>
    </row>
    <row r="79" spans="9:18" x14ac:dyDescent="0.35">
      <c r="I79" t="s">
        <v>10</v>
      </c>
      <c r="J79" t="s">
        <v>124</v>
      </c>
      <c r="K79" t="s">
        <v>125</v>
      </c>
      <c r="L79">
        <v>65</v>
      </c>
      <c r="M79" t="s">
        <v>13</v>
      </c>
      <c r="N79" t="s">
        <v>19</v>
      </c>
      <c r="O79">
        <v>11.39</v>
      </c>
      <c r="P79">
        <v>13.97</v>
      </c>
      <c r="Q79">
        <v>70920</v>
      </c>
      <c r="R79">
        <v>253720</v>
      </c>
    </row>
    <row r="80" spans="9:18" x14ac:dyDescent="0.35">
      <c r="I80" t="s">
        <v>10</v>
      </c>
      <c r="J80" t="s">
        <v>126</v>
      </c>
      <c r="K80" t="s">
        <v>127</v>
      </c>
      <c r="L80">
        <v>65</v>
      </c>
      <c r="M80" t="s">
        <v>13</v>
      </c>
      <c r="N80" t="s">
        <v>19</v>
      </c>
      <c r="O80">
        <v>11.76</v>
      </c>
      <c r="Q80">
        <v>366040</v>
      </c>
    </row>
    <row r="81" spans="9:18" x14ac:dyDescent="0.35">
      <c r="I81" t="s">
        <v>10</v>
      </c>
      <c r="J81" t="s">
        <v>126</v>
      </c>
      <c r="K81" t="s">
        <v>127</v>
      </c>
      <c r="L81">
        <v>65</v>
      </c>
      <c r="M81" t="s">
        <v>13</v>
      </c>
      <c r="N81" t="s">
        <v>26</v>
      </c>
      <c r="P81">
        <v>15.01</v>
      </c>
      <c r="R81">
        <v>1713540</v>
      </c>
    </row>
    <row r="82" spans="9:18" x14ac:dyDescent="0.35">
      <c r="I82" t="s">
        <v>10</v>
      </c>
      <c r="J82" t="s">
        <v>128</v>
      </c>
      <c r="K82" t="s">
        <v>129</v>
      </c>
      <c r="L82">
        <v>65</v>
      </c>
      <c r="M82" t="s">
        <v>13</v>
      </c>
      <c r="N82" t="s">
        <v>14</v>
      </c>
      <c r="O82">
        <v>9.14</v>
      </c>
      <c r="Q82">
        <v>27434390</v>
      </c>
    </row>
    <row r="83" spans="9:18" x14ac:dyDescent="0.35">
      <c r="I83" t="s">
        <v>10</v>
      </c>
      <c r="J83" t="s">
        <v>128</v>
      </c>
      <c r="K83" t="s">
        <v>129</v>
      </c>
      <c r="L83">
        <v>65</v>
      </c>
      <c r="M83" t="s">
        <v>13</v>
      </c>
      <c r="N83" t="s">
        <v>19</v>
      </c>
      <c r="P83">
        <v>17.670000000000002</v>
      </c>
      <c r="R83">
        <v>171696030</v>
      </c>
    </row>
    <row r="84" spans="9:18" x14ac:dyDescent="0.35">
      <c r="I84" t="s">
        <v>10</v>
      </c>
      <c r="J84" t="s">
        <v>130</v>
      </c>
      <c r="K84" t="s">
        <v>131</v>
      </c>
      <c r="L84">
        <v>65</v>
      </c>
      <c r="M84" t="s">
        <v>13</v>
      </c>
      <c r="N84" t="s">
        <v>19</v>
      </c>
      <c r="O84">
        <v>11.96</v>
      </c>
      <c r="Q84">
        <v>49230</v>
      </c>
    </row>
    <row r="85" spans="9:18" x14ac:dyDescent="0.35">
      <c r="I85" t="s">
        <v>10</v>
      </c>
      <c r="J85" t="s">
        <v>130</v>
      </c>
      <c r="K85" t="s">
        <v>131</v>
      </c>
      <c r="L85">
        <v>65</v>
      </c>
      <c r="M85" t="s">
        <v>13</v>
      </c>
      <c r="N85" t="s">
        <v>37</v>
      </c>
      <c r="P85">
        <v>23.07</v>
      </c>
      <c r="R85">
        <v>1343880</v>
      </c>
    </row>
    <row r="86" spans="9:18" x14ac:dyDescent="0.35">
      <c r="I86" t="s">
        <v>10</v>
      </c>
      <c r="J86" t="s">
        <v>132</v>
      </c>
      <c r="K86" t="s">
        <v>133</v>
      </c>
      <c r="L86">
        <v>65</v>
      </c>
      <c r="M86" t="s">
        <v>13</v>
      </c>
      <c r="N86" t="s">
        <v>26</v>
      </c>
      <c r="O86">
        <v>9.39</v>
      </c>
      <c r="Q86">
        <v>162910</v>
      </c>
    </row>
    <row r="87" spans="9:18" x14ac:dyDescent="0.35">
      <c r="I87" t="s">
        <v>10</v>
      </c>
      <c r="J87" t="s">
        <v>132</v>
      </c>
      <c r="K87" t="s">
        <v>133</v>
      </c>
      <c r="L87">
        <v>65</v>
      </c>
      <c r="M87" t="s">
        <v>13</v>
      </c>
      <c r="N87" t="s">
        <v>37</v>
      </c>
      <c r="P87">
        <v>20.12</v>
      </c>
      <c r="R87">
        <v>3570450</v>
      </c>
    </row>
    <row r="88" spans="9:18" x14ac:dyDescent="0.35">
      <c r="I88" t="s">
        <v>10</v>
      </c>
      <c r="J88" t="s">
        <v>134</v>
      </c>
      <c r="K88" t="s">
        <v>135</v>
      </c>
      <c r="L88">
        <v>65</v>
      </c>
      <c r="M88" t="s">
        <v>13</v>
      </c>
      <c r="N88" t="s">
        <v>19</v>
      </c>
      <c r="O88">
        <v>12.08</v>
      </c>
      <c r="Q88">
        <v>4234260</v>
      </c>
    </row>
    <row r="89" spans="9:18" x14ac:dyDescent="0.35">
      <c r="I89" t="s">
        <v>10</v>
      </c>
      <c r="J89" t="s">
        <v>134</v>
      </c>
      <c r="K89" t="s">
        <v>135</v>
      </c>
      <c r="L89">
        <v>65</v>
      </c>
      <c r="M89" t="s">
        <v>13</v>
      </c>
      <c r="N89" t="s">
        <v>37</v>
      </c>
      <c r="P89">
        <v>22.3</v>
      </c>
      <c r="R89">
        <v>36272510</v>
      </c>
    </row>
    <row r="90" spans="9:18" x14ac:dyDescent="0.35">
      <c r="I90" t="s">
        <v>10</v>
      </c>
      <c r="J90" t="s">
        <v>136</v>
      </c>
      <c r="K90" t="s">
        <v>137</v>
      </c>
      <c r="L90">
        <v>65</v>
      </c>
      <c r="M90" t="s">
        <v>13</v>
      </c>
      <c r="N90" t="s">
        <v>14</v>
      </c>
      <c r="O90">
        <v>10.58</v>
      </c>
      <c r="Q90">
        <v>30880</v>
      </c>
    </row>
    <row r="91" spans="9:18" x14ac:dyDescent="0.35">
      <c r="I91" t="s">
        <v>10</v>
      </c>
      <c r="J91" t="s">
        <v>136</v>
      </c>
      <c r="K91" t="s">
        <v>137</v>
      </c>
      <c r="L91">
        <v>65</v>
      </c>
      <c r="M91" t="s">
        <v>13</v>
      </c>
      <c r="N91" t="s">
        <v>19</v>
      </c>
      <c r="P91">
        <v>14.64</v>
      </c>
      <c r="R91">
        <v>134940</v>
      </c>
    </row>
    <row r="92" spans="9:18" x14ac:dyDescent="0.35">
      <c r="I92" t="s">
        <v>10</v>
      </c>
      <c r="J92" t="s">
        <v>138</v>
      </c>
      <c r="K92" t="s">
        <v>139</v>
      </c>
      <c r="L92">
        <v>65</v>
      </c>
      <c r="M92" t="s">
        <v>13</v>
      </c>
      <c r="N92" t="s">
        <v>14</v>
      </c>
      <c r="O92">
        <v>7.37</v>
      </c>
      <c r="Q92">
        <v>542040</v>
      </c>
    </row>
    <row r="93" spans="9:18" x14ac:dyDescent="0.35">
      <c r="I93" t="s">
        <v>10</v>
      </c>
      <c r="J93" t="s">
        <v>138</v>
      </c>
      <c r="K93" t="s">
        <v>139</v>
      </c>
      <c r="L93">
        <v>65</v>
      </c>
      <c r="M93" t="s">
        <v>13</v>
      </c>
      <c r="N93" t="s">
        <v>37</v>
      </c>
      <c r="P93">
        <v>21.02</v>
      </c>
      <c r="R93">
        <v>7798010</v>
      </c>
    </row>
    <row r="94" spans="9:18" x14ac:dyDescent="0.35">
      <c r="I94" t="s">
        <v>10</v>
      </c>
      <c r="J94" t="s">
        <v>140</v>
      </c>
      <c r="K94" t="s">
        <v>141</v>
      </c>
      <c r="L94">
        <v>65</v>
      </c>
      <c r="M94" t="s">
        <v>13</v>
      </c>
      <c r="N94" t="s">
        <v>26</v>
      </c>
      <c r="O94">
        <v>8.56</v>
      </c>
      <c r="Q94">
        <v>221600</v>
      </c>
    </row>
    <row r="95" spans="9:18" x14ac:dyDescent="0.35">
      <c r="I95" t="s">
        <v>10</v>
      </c>
      <c r="J95" t="s">
        <v>140</v>
      </c>
      <c r="K95" t="s">
        <v>141</v>
      </c>
      <c r="L95">
        <v>65</v>
      </c>
      <c r="M95" t="s">
        <v>13</v>
      </c>
      <c r="N95" t="s">
        <v>14</v>
      </c>
      <c r="P95">
        <v>13.04</v>
      </c>
      <c r="R95">
        <v>899530</v>
      </c>
    </row>
    <row r="96" spans="9:18" x14ac:dyDescent="0.35">
      <c r="I96" t="s">
        <v>10</v>
      </c>
      <c r="J96" t="s">
        <v>142</v>
      </c>
      <c r="K96" t="s">
        <v>143</v>
      </c>
      <c r="L96">
        <v>65</v>
      </c>
      <c r="M96" t="s">
        <v>13</v>
      </c>
      <c r="N96" t="s">
        <v>14</v>
      </c>
      <c r="O96">
        <v>9.33</v>
      </c>
      <c r="Q96">
        <v>1603130</v>
      </c>
    </row>
    <row r="97" spans="9:18" x14ac:dyDescent="0.35">
      <c r="I97" t="s">
        <v>10</v>
      </c>
      <c r="J97" t="s">
        <v>142</v>
      </c>
      <c r="K97" t="s">
        <v>143</v>
      </c>
      <c r="L97">
        <v>65</v>
      </c>
      <c r="M97" t="s">
        <v>13</v>
      </c>
      <c r="N97" t="s">
        <v>26</v>
      </c>
      <c r="P97">
        <v>16.350000000000001</v>
      </c>
      <c r="R97">
        <v>9338310</v>
      </c>
    </row>
    <row r="98" spans="9:18" x14ac:dyDescent="0.35">
      <c r="I98" t="s">
        <v>10</v>
      </c>
      <c r="J98" t="s">
        <v>144</v>
      </c>
      <c r="K98" t="s">
        <v>145</v>
      </c>
      <c r="L98">
        <v>65</v>
      </c>
      <c r="M98" t="s">
        <v>13</v>
      </c>
      <c r="N98" t="s">
        <v>14</v>
      </c>
      <c r="O98">
        <v>10.9</v>
      </c>
      <c r="Q98">
        <v>10739270</v>
      </c>
    </row>
    <row r="99" spans="9:18" x14ac:dyDescent="0.35">
      <c r="I99" t="s">
        <v>10</v>
      </c>
      <c r="J99" t="s">
        <v>144</v>
      </c>
      <c r="K99" t="s">
        <v>145</v>
      </c>
      <c r="L99">
        <v>65</v>
      </c>
      <c r="M99" t="s">
        <v>13</v>
      </c>
      <c r="N99" t="s">
        <v>26</v>
      </c>
      <c r="P99">
        <v>15.21</v>
      </c>
      <c r="R99">
        <v>86445940</v>
      </c>
    </row>
    <row r="100" spans="9:18" x14ac:dyDescent="0.35">
      <c r="I100" t="s">
        <v>10</v>
      </c>
      <c r="J100" t="s">
        <v>146</v>
      </c>
      <c r="K100" t="s">
        <v>147</v>
      </c>
      <c r="L100">
        <v>65</v>
      </c>
      <c r="M100" t="s">
        <v>13</v>
      </c>
      <c r="N100" t="s">
        <v>19</v>
      </c>
      <c r="O100">
        <v>10.58</v>
      </c>
      <c r="P100">
        <v>17.22</v>
      </c>
      <c r="Q100">
        <v>859520</v>
      </c>
      <c r="R100">
        <v>6107530</v>
      </c>
    </row>
    <row r="101" spans="9:18" x14ac:dyDescent="0.35">
      <c r="I101" t="s">
        <v>10</v>
      </c>
      <c r="J101" t="s">
        <v>148</v>
      </c>
      <c r="K101" t="s">
        <v>149</v>
      </c>
      <c r="L101">
        <v>65</v>
      </c>
      <c r="M101" t="s">
        <v>13</v>
      </c>
      <c r="N101" t="s">
        <v>14</v>
      </c>
      <c r="O101">
        <v>10.63</v>
      </c>
      <c r="P101">
        <v>13.65</v>
      </c>
      <c r="Q101">
        <v>230160</v>
      </c>
      <c r="R101">
        <v>1718560</v>
      </c>
    </row>
    <row r="102" spans="9:18" x14ac:dyDescent="0.35">
      <c r="I102" t="s">
        <v>10</v>
      </c>
      <c r="J102" t="s">
        <v>150</v>
      </c>
      <c r="K102" t="s">
        <v>151</v>
      </c>
      <c r="L102">
        <v>65</v>
      </c>
      <c r="M102" t="s">
        <v>13</v>
      </c>
      <c r="N102" t="s">
        <v>14</v>
      </c>
      <c r="O102">
        <v>10.15</v>
      </c>
      <c r="Q102">
        <v>648060</v>
      </c>
    </row>
    <row r="103" spans="9:18" x14ac:dyDescent="0.35">
      <c r="I103" t="s">
        <v>10</v>
      </c>
      <c r="J103" t="s">
        <v>150</v>
      </c>
      <c r="K103" t="s">
        <v>151</v>
      </c>
      <c r="L103">
        <v>65</v>
      </c>
      <c r="M103" t="s">
        <v>13</v>
      </c>
      <c r="N103" t="s">
        <v>26</v>
      </c>
      <c r="P103">
        <v>13.67</v>
      </c>
      <c r="R103">
        <v>9196200</v>
      </c>
    </row>
    <row r="104" spans="9:18" x14ac:dyDescent="0.35">
      <c r="I104" t="s">
        <v>10</v>
      </c>
      <c r="J104" t="s">
        <v>152</v>
      </c>
      <c r="K104" t="s">
        <v>153</v>
      </c>
      <c r="L104">
        <v>65</v>
      </c>
      <c r="M104" t="s">
        <v>13</v>
      </c>
      <c r="N104" t="s">
        <v>26</v>
      </c>
      <c r="O104">
        <v>11.1</v>
      </c>
      <c r="P104">
        <v>16.7</v>
      </c>
      <c r="Q104">
        <v>590490</v>
      </c>
      <c r="R104">
        <v>2325190</v>
      </c>
    </row>
    <row r="105" spans="9:18" x14ac:dyDescent="0.35">
      <c r="I105" t="s">
        <v>10</v>
      </c>
      <c r="J105" t="s">
        <v>154</v>
      </c>
      <c r="K105" t="s">
        <v>155</v>
      </c>
      <c r="L105">
        <v>65</v>
      </c>
      <c r="M105" t="s">
        <v>13</v>
      </c>
      <c r="N105" t="s">
        <v>14</v>
      </c>
      <c r="O105">
        <v>9.92</v>
      </c>
      <c r="P105">
        <v>15.1</v>
      </c>
      <c r="Q105">
        <v>116870</v>
      </c>
      <c r="R105">
        <v>869080</v>
      </c>
    </row>
    <row r="106" spans="9:18" x14ac:dyDescent="0.35">
      <c r="I106" t="s">
        <v>10</v>
      </c>
      <c r="J106" t="s">
        <v>156</v>
      </c>
      <c r="K106" t="s">
        <v>157</v>
      </c>
      <c r="L106">
        <v>65</v>
      </c>
      <c r="M106" t="s">
        <v>13</v>
      </c>
      <c r="N106" t="s">
        <v>26</v>
      </c>
      <c r="O106">
        <v>11.3</v>
      </c>
      <c r="P106">
        <v>14.15</v>
      </c>
      <c r="Q106">
        <v>1202280</v>
      </c>
      <c r="R106">
        <v>17672800</v>
      </c>
    </row>
    <row r="107" spans="9:18" x14ac:dyDescent="0.35">
      <c r="I107" t="s">
        <v>10</v>
      </c>
      <c r="J107" t="s">
        <v>158</v>
      </c>
      <c r="K107" t="s">
        <v>159</v>
      </c>
      <c r="L107">
        <v>65</v>
      </c>
      <c r="M107" t="s">
        <v>13</v>
      </c>
      <c r="N107" t="s">
        <v>14</v>
      </c>
      <c r="O107">
        <v>10.46</v>
      </c>
      <c r="Q107">
        <v>35960</v>
      </c>
    </row>
    <row r="108" spans="9:18" x14ac:dyDescent="0.35">
      <c r="I108" t="s">
        <v>10</v>
      </c>
      <c r="J108" t="s">
        <v>158</v>
      </c>
      <c r="K108" t="s">
        <v>159</v>
      </c>
      <c r="L108">
        <v>65</v>
      </c>
      <c r="M108" t="s">
        <v>13</v>
      </c>
      <c r="N108" t="s">
        <v>26</v>
      </c>
      <c r="P108">
        <v>13.55</v>
      </c>
      <c r="R108">
        <v>302360</v>
      </c>
    </row>
    <row r="109" spans="9:18" x14ac:dyDescent="0.35">
      <c r="I109" t="s">
        <v>10</v>
      </c>
      <c r="J109" t="s">
        <v>160</v>
      </c>
      <c r="K109" t="s">
        <v>161</v>
      </c>
      <c r="L109">
        <v>65</v>
      </c>
      <c r="M109" t="s">
        <v>13</v>
      </c>
      <c r="N109" t="s">
        <v>26</v>
      </c>
      <c r="O109">
        <v>8.64</v>
      </c>
      <c r="Q109">
        <v>300560</v>
      </c>
    </row>
    <row r="110" spans="9:18" x14ac:dyDescent="0.35">
      <c r="I110" t="s">
        <v>10</v>
      </c>
      <c r="J110" t="s">
        <v>160</v>
      </c>
      <c r="K110" t="s">
        <v>161</v>
      </c>
      <c r="L110">
        <v>65</v>
      </c>
      <c r="M110" t="s">
        <v>13</v>
      </c>
      <c r="N110" t="s">
        <v>19</v>
      </c>
      <c r="P110">
        <v>17.02</v>
      </c>
      <c r="R110">
        <v>2167730</v>
      </c>
    </row>
    <row r="111" spans="9:18" x14ac:dyDescent="0.35">
      <c r="I111" t="s">
        <v>10</v>
      </c>
      <c r="J111" t="s">
        <v>162</v>
      </c>
      <c r="K111" t="s">
        <v>163</v>
      </c>
      <c r="L111">
        <v>65</v>
      </c>
      <c r="M111" t="s">
        <v>13</v>
      </c>
      <c r="N111" t="s">
        <v>14</v>
      </c>
      <c r="O111">
        <v>10.29</v>
      </c>
      <c r="Q111">
        <v>569900</v>
      </c>
    </row>
    <row r="112" spans="9:18" x14ac:dyDescent="0.35">
      <c r="I112" t="s">
        <v>10</v>
      </c>
      <c r="J112" t="s">
        <v>162</v>
      </c>
      <c r="K112" t="s">
        <v>163</v>
      </c>
      <c r="L112">
        <v>65</v>
      </c>
      <c r="M112" t="s">
        <v>13</v>
      </c>
      <c r="N112" t="s">
        <v>26</v>
      </c>
      <c r="P112">
        <v>13.27</v>
      </c>
      <c r="R112">
        <v>3325980</v>
      </c>
    </row>
    <row r="113" spans="9:18" x14ac:dyDescent="0.35">
      <c r="I113" t="s">
        <v>10</v>
      </c>
      <c r="J113" t="s">
        <v>164</v>
      </c>
      <c r="K113" t="s">
        <v>165</v>
      </c>
      <c r="L113">
        <v>65</v>
      </c>
      <c r="M113" t="s">
        <v>13</v>
      </c>
      <c r="N113" t="s">
        <v>26</v>
      </c>
      <c r="O113">
        <v>11.61</v>
      </c>
      <c r="P113">
        <v>14.11</v>
      </c>
      <c r="Q113">
        <v>729960</v>
      </c>
      <c r="R113">
        <v>5007760</v>
      </c>
    </row>
    <row r="114" spans="9:18" x14ac:dyDescent="0.35">
      <c r="I114" t="s">
        <v>10</v>
      </c>
      <c r="J114" t="s">
        <v>166</v>
      </c>
      <c r="K114" t="s">
        <v>167</v>
      </c>
      <c r="L114">
        <v>65</v>
      </c>
      <c r="M114" t="s">
        <v>13</v>
      </c>
      <c r="N114" t="s">
        <v>19</v>
      </c>
      <c r="O114">
        <v>10.83</v>
      </c>
      <c r="Q114">
        <v>23860</v>
      </c>
    </row>
    <row r="115" spans="9:18" x14ac:dyDescent="0.35">
      <c r="I115" t="s">
        <v>10</v>
      </c>
      <c r="J115" t="s">
        <v>166</v>
      </c>
      <c r="K115" t="s">
        <v>167</v>
      </c>
      <c r="L115">
        <v>65</v>
      </c>
      <c r="M115" t="s">
        <v>13</v>
      </c>
      <c r="N115" t="s">
        <v>37</v>
      </c>
      <c r="P115">
        <v>21.35</v>
      </c>
      <c r="R115">
        <v>622240</v>
      </c>
    </row>
    <row r="116" spans="9:18" x14ac:dyDescent="0.35">
      <c r="I116" t="s">
        <v>10</v>
      </c>
      <c r="J116" t="s">
        <v>168</v>
      </c>
      <c r="K116" t="s">
        <v>169</v>
      </c>
      <c r="L116">
        <v>65</v>
      </c>
      <c r="M116" t="s">
        <v>13</v>
      </c>
      <c r="N116" t="s">
        <v>26</v>
      </c>
      <c r="O116">
        <v>11.01</v>
      </c>
      <c r="Q116">
        <v>654500</v>
      </c>
    </row>
    <row r="117" spans="9:18" x14ac:dyDescent="0.35">
      <c r="I117" t="s">
        <v>10</v>
      </c>
      <c r="J117" t="s">
        <v>168</v>
      </c>
      <c r="K117" t="s">
        <v>169</v>
      </c>
      <c r="L117">
        <v>65</v>
      </c>
      <c r="M117" t="s">
        <v>13</v>
      </c>
      <c r="N117" t="s">
        <v>19</v>
      </c>
      <c r="P117">
        <v>19.97</v>
      </c>
      <c r="R117">
        <v>8817830</v>
      </c>
    </row>
    <row r="118" spans="9:18" x14ac:dyDescent="0.35">
      <c r="I118" t="s">
        <v>10</v>
      </c>
      <c r="J118" t="s">
        <v>170</v>
      </c>
      <c r="K118" t="s">
        <v>171</v>
      </c>
      <c r="L118">
        <v>65</v>
      </c>
      <c r="M118" t="s">
        <v>13</v>
      </c>
      <c r="N118" t="s">
        <v>14</v>
      </c>
      <c r="O118">
        <v>11.87</v>
      </c>
      <c r="Q118">
        <v>1034070</v>
      </c>
    </row>
    <row r="119" spans="9:18" x14ac:dyDescent="0.35">
      <c r="I119" t="s">
        <v>10</v>
      </c>
      <c r="J119" t="s">
        <v>170</v>
      </c>
      <c r="K119" t="s">
        <v>171</v>
      </c>
      <c r="L119">
        <v>65</v>
      </c>
      <c r="M119" t="s">
        <v>13</v>
      </c>
      <c r="N119" t="s">
        <v>26</v>
      </c>
      <c r="P119">
        <v>17.23</v>
      </c>
      <c r="R119">
        <v>7045350</v>
      </c>
    </row>
    <row r="120" spans="9:18" x14ac:dyDescent="0.35">
      <c r="I120" t="s">
        <v>10</v>
      </c>
      <c r="J120" t="s">
        <v>172</v>
      </c>
      <c r="K120" t="s">
        <v>173</v>
      </c>
      <c r="L120">
        <v>65</v>
      </c>
      <c r="M120" t="s">
        <v>13</v>
      </c>
      <c r="N120" t="s">
        <v>19</v>
      </c>
      <c r="O120">
        <v>11.96</v>
      </c>
      <c r="P120">
        <v>15.96</v>
      </c>
      <c r="Q120">
        <v>112630</v>
      </c>
      <c r="R120">
        <v>349800</v>
      </c>
    </row>
    <row r="121" spans="9:18" x14ac:dyDescent="0.35">
      <c r="I121" t="s">
        <v>10</v>
      </c>
      <c r="J121" t="s">
        <v>174</v>
      </c>
      <c r="K121" t="s">
        <v>175</v>
      </c>
      <c r="L121">
        <v>65</v>
      </c>
      <c r="M121" t="s">
        <v>13</v>
      </c>
      <c r="N121" t="s">
        <v>19</v>
      </c>
      <c r="O121">
        <v>11.2</v>
      </c>
      <c r="P121">
        <v>15</v>
      </c>
      <c r="Q121">
        <v>197140</v>
      </c>
      <c r="R121">
        <v>670110</v>
      </c>
    </row>
    <row r="122" spans="9:18" x14ac:dyDescent="0.35">
      <c r="I122" t="s">
        <v>10</v>
      </c>
      <c r="J122" t="s">
        <v>176</v>
      </c>
      <c r="K122" t="s">
        <v>177</v>
      </c>
      <c r="L122">
        <v>65</v>
      </c>
      <c r="M122" t="s">
        <v>13</v>
      </c>
      <c r="N122" t="s">
        <v>19</v>
      </c>
      <c r="O122">
        <v>11.17</v>
      </c>
      <c r="Q122">
        <v>3370</v>
      </c>
    </row>
    <row r="123" spans="9:18" x14ac:dyDescent="0.35">
      <c r="I123" t="s">
        <v>10</v>
      </c>
      <c r="J123" t="s">
        <v>176</v>
      </c>
      <c r="K123" t="s">
        <v>177</v>
      </c>
      <c r="L123">
        <v>65</v>
      </c>
      <c r="M123" t="s">
        <v>13</v>
      </c>
      <c r="N123" t="s">
        <v>37</v>
      </c>
      <c r="P123">
        <v>19.100000000000001</v>
      </c>
      <c r="R123">
        <v>44670</v>
      </c>
    </row>
    <row r="124" spans="9:18" x14ac:dyDescent="0.35">
      <c r="I124" t="s">
        <v>10</v>
      </c>
      <c r="J124" t="s">
        <v>178</v>
      </c>
      <c r="K124" t="s">
        <v>179</v>
      </c>
      <c r="L124">
        <v>65</v>
      </c>
      <c r="M124" t="s">
        <v>13</v>
      </c>
      <c r="N124" t="s">
        <v>19</v>
      </c>
      <c r="O124">
        <v>11.18</v>
      </c>
      <c r="Q124">
        <v>29350</v>
      </c>
    </row>
    <row r="125" spans="9:18" x14ac:dyDescent="0.35">
      <c r="I125" t="s">
        <v>10</v>
      </c>
      <c r="J125" t="s">
        <v>178</v>
      </c>
      <c r="K125" t="s">
        <v>179</v>
      </c>
      <c r="L125">
        <v>65</v>
      </c>
      <c r="M125" t="s">
        <v>13</v>
      </c>
      <c r="N125" t="s">
        <v>37</v>
      </c>
      <c r="P125">
        <v>19.09</v>
      </c>
      <c r="R125">
        <v>172180</v>
      </c>
    </row>
    <row r="126" spans="9:18" x14ac:dyDescent="0.35">
      <c r="I126" t="s">
        <v>10</v>
      </c>
      <c r="J126" t="s">
        <v>180</v>
      </c>
      <c r="K126" t="s">
        <v>181</v>
      </c>
      <c r="L126">
        <v>65</v>
      </c>
      <c r="M126" t="s">
        <v>13</v>
      </c>
      <c r="N126" t="s">
        <v>19</v>
      </c>
      <c r="O126">
        <v>12.11</v>
      </c>
      <c r="P126">
        <v>15.97</v>
      </c>
      <c r="Q126">
        <v>308930</v>
      </c>
      <c r="R126">
        <v>558320</v>
      </c>
    </row>
    <row r="127" spans="9:18" x14ac:dyDescent="0.35">
      <c r="I127" t="s">
        <v>10</v>
      </c>
      <c r="J127" t="s">
        <v>182</v>
      </c>
      <c r="K127" t="s">
        <v>183</v>
      </c>
      <c r="L127">
        <v>65</v>
      </c>
      <c r="M127" t="s">
        <v>13</v>
      </c>
      <c r="N127" t="s">
        <v>26</v>
      </c>
      <c r="O127">
        <v>10.9</v>
      </c>
      <c r="Q127">
        <v>157200</v>
      </c>
    </row>
    <row r="128" spans="9:18" x14ac:dyDescent="0.35">
      <c r="I128" t="s">
        <v>10</v>
      </c>
      <c r="J128" t="s">
        <v>182</v>
      </c>
      <c r="K128" t="s">
        <v>183</v>
      </c>
      <c r="L128">
        <v>65</v>
      </c>
      <c r="M128" t="s">
        <v>13</v>
      </c>
      <c r="N128" t="s">
        <v>19</v>
      </c>
      <c r="P128">
        <v>14.29</v>
      </c>
      <c r="R128">
        <v>1366450</v>
      </c>
    </row>
    <row r="129" spans="9:18" x14ac:dyDescent="0.35">
      <c r="I129" t="s">
        <v>10</v>
      </c>
      <c r="J129" t="s">
        <v>184</v>
      </c>
      <c r="K129" t="s">
        <v>185</v>
      </c>
      <c r="L129">
        <v>65</v>
      </c>
      <c r="M129" t="s">
        <v>13</v>
      </c>
      <c r="N129" t="s">
        <v>19</v>
      </c>
      <c r="O129">
        <v>14.88</v>
      </c>
      <c r="Q129">
        <v>51110</v>
      </c>
    </row>
    <row r="130" spans="9:18" x14ac:dyDescent="0.35">
      <c r="I130" t="s">
        <v>10</v>
      </c>
      <c r="J130" t="s">
        <v>184</v>
      </c>
      <c r="K130" t="s">
        <v>185</v>
      </c>
      <c r="L130">
        <v>65</v>
      </c>
      <c r="M130" t="s">
        <v>13</v>
      </c>
      <c r="N130" t="s">
        <v>37</v>
      </c>
      <c r="P130">
        <v>20.96</v>
      </c>
      <c r="R130">
        <v>1029000</v>
      </c>
    </row>
    <row r="131" spans="9:18" x14ac:dyDescent="0.35">
      <c r="I131" t="s">
        <v>10</v>
      </c>
      <c r="J131" t="s">
        <v>186</v>
      </c>
      <c r="K131" t="s">
        <v>187</v>
      </c>
      <c r="L131">
        <v>65</v>
      </c>
      <c r="M131" t="s">
        <v>13</v>
      </c>
      <c r="N131" t="s">
        <v>19</v>
      </c>
      <c r="O131">
        <v>10.5</v>
      </c>
      <c r="Q131">
        <v>22060</v>
      </c>
    </row>
    <row r="132" spans="9:18" x14ac:dyDescent="0.35">
      <c r="I132" t="s">
        <v>10</v>
      </c>
      <c r="J132" t="s">
        <v>186</v>
      </c>
      <c r="K132" t="s">
        <v>187</v>
      </c>
      <c r="L132">
        <v>65</v>
      </c>
      <c r="M132" t="s">
        <v>13</v>
      </c>
      <c r="N132" t="s">
        <v>26</v>
      </c>
      <c r="P132">
        <v>16.77</v>
      </c>
      <c r="R132">
        <v>403110</v>
      </c>
    </row>
    <row r="133" spans="9:18" x14ac:dyDescent="0.35">
      <c r="I133" t="s">
        <v>10</v>
      </c>
      <c r="J133" t="s">
        <v>188</v>
      </c>
      <c r="K133" t="s">
        <v>189</v>
      </c>
      <c r="L133">
        <v>65</v>
      </c>
      <c r="M133" t="s">
        <v>13</v>
      </c>
      <c r="N133" t="s">
        <v>37</v>
      </c>
      <c r="O133">
        <v>11.72</v>
      </c>
      <c r="P133">
        <v>18.02</v>
      </c>
      <c r="Q133">
        <v>4410</v>
      </c>
      <c r="R133">
        <v>160090</v>
      </c>
    </row>
    <row r="134" spans="9:18" x14ac:dyDescent="0.35">
      <c r="I134" t="s">
        <v>10</v>
      </c>
      <c r="J134" t="s">
        <v>190</v>
      </c>
      <c r="K134" t="s">
        <v>191</v>
      </c>
      <c r="L134">
        <v>65</v>
      </c>
      <c r="M134" t="s">
        <v>13</v>
      </c>
      <c r="N134" t="s">
        <v>19</v>
      </c>
      <c r="O134">
        <v>12.62</v>
      </c>
      <c r="P134">
        <v>17.66</v>
      </c>
      <c r="Q134">
        <v>97650</v>
      </c>
      <c r="R134">
        <v>508740</v>
      </c>
    </row>
    <row r="135" spans="9:18" x14ac:dyDescent="0.35">
      <c r="I135" t="s">
        <v>10</v>
      </c>
      <c r="J135" t="s">
        <v>192</v>
      </c>
      <c r="K135" t="s">
        <v>193</v>
      </c>
      <c r="L135">
        <v>65</v>
      </c>
      <c r="M135" t="s">
        <v>13</v>
      </c>
      <c r="N135" t="s">
        <v>14</v>
      </c>
      <c r="O135">
        <v>11.67</v>
      </c>
      <c r="Q135">
        <v>13940</v>
      </c>
    </row>
    <row r="136" spans="9:18" x14ac:dyDescent="0.35">
      <c r="I136" t="s">
        <v>10</v>
      </c>
      <c r="J136" t="s">
        <v>192</v>
      </c>
      <c r="K136" t="s">
        <v>193</v>
      </c>
      <c r="L136">
        <v>65</v>
      </c>
      <c r="M136" t="s">
        <v>13</v>
      </c>
      <c r="N136" t="s">
        <v>37</v>
      </c>
      <c r="P136">
        <v>18.78</v>
      </c>
      <c r="R136">
        <v>119870</v>
      </c>
    </row>
    <row r="137" spans="9:18" x14ac:dyDescent="0.35">
      <c r="I137" t="s">
        <v>10</v>
      </c>
      <c r="J137" t="s">
        <v>194</v>
      </c>
      <c r="K137" t="s">
        <v>195</v>
      </c>
      <c r="L137">
        <v>65</v>
      </c>
      <c r="M137" t="s">
        <v>13</v>
      </c>
      <c r="N137" t="s">
        <v>37</v>
      </c>
      <c r="O137">
        <v>11.78</v>
      </c>
      <c r="P137">
        <v>20.350000000000001</v>
      </c>
      <c r="Q137">
        <v>850</v>
      </c>
      <c r="R137">
        <v>32820</v>
      </c>
    </row>
    <row r="138" spans="9:18" x14ac:dyDescent="0.35">
      <c r="I138" t="s">
        <v>10</v>
      </c>
      <c r="J138" t="s">
        <v>196</v>
      </c>
      <c r="K138" t="s">
        <v>197</v>
      </c>
      <c r="L138">
        <v>65</v>
      </c>
      <c r="M138" t="s">
        <v>13</v>
      </c>
      <c r="N138" t="s">
        <v>19</v>
      </c>
      <c r="O138">
        <v>11.48</v>
      </c>
      <c r="Q138">
        <v>56440</v>
      </c>
    </row>
    <row r="139" spans="9:18" x14ac:dyDescent="0.35">
      <c r="I139" t="s">
        <v>10</v>
      </c>
      <c r="J139" t="s">
        <v>196</v>
      </c>
      <c r="K139" t="s">
        <v>197</v>
      </c>
      <c r="L139">
        <v>65</v>
      </c>
      <c r="M139" t="s">
        <v>13</v>
      </c>
      <c r="N139" t="s">
        <v>37</v>
      </c>
      <c r="P139">
        <v>17.77</v>
      </c>
      <c r="R139">
        <v>746650</v>
      </c>
    </row>
    <row r="140" spans="9:18" x14ac:dyDescent="0.35">
      <c r="I140" t="s">
        <v>10</v>
      </c>
      <c r="J140" t="s">
        <v>198</v>
      </c>
      <c r="K140" t="s">
        <v>199</v>
      </c>
      <c r="L140">
        <v>65</v>
      </c>
      <c r="M140" t="s">
        <v>13</v>
      </c>
      <c r="N140" t="s">
        <v>26</v>
      </c>
      <c r="O140">
        <v>10.97</v>
      </c>
      <c r="P140">
        <v>16.170000000000002</v>
      </c>
      <c r="Q140">
        <v>45090</v>
      </c>
      <c r="R140">
        <v>173780</v>
      </c>
    </row>
    <row r="141" spans="9:18" x14ac:dyDescent="0.35">
      <c r="I141" t="s">
        <v>10</v>
      </c>
      <c r="J141" t="s">
        <v>200</v>
      </c>
      <c r="K141" t="s">
        <v>201</v>
      </c>
      <c r="L141">
        <v>65</v>
      </c>
      <c r="M141" t="s">
        <v>13</v>
      </c>
      <c r="N141" t="s">
        <v>19</v>
      </c>
      <c r="O141">
        <v>11.04</v>
      </c>
      <c r="Q141">
        <v>262990</v>
      </c>
    </row>
    <row r="142" spans="9:18" x14ac:dyDescent="0.35">
      <c r="I142" t="s">
        <v>10</v>
      </c>
      <c r="J142" t="s">
        <v>200</v>
      </c>
      <c r="K142" t="s">
        <v>201</v>
      </c>
      <c r="L142">
        <v>65</v>
      </c>
      <c r="M142" t="s">
        <v>13</v>
      </c>
      <c r="N142" t="s">
        <v>14</v>
      </c>
      <c r="P142">
        <v>14.7</v>
      </c>
      <c r="R142">
        <v>914830</v>
      </c>
    </row>
    <row r="143" spans="9:18" x14ac:dyDescent="0.35">
      <c r="I143" t="s">
        <v>10</v>
      </c>
      <c r="J143" t="s">
        <v>202</v>
      </c>
      <c r="K143" t="s">
        <v>203</v>
      </c>
      <c r="L143">
        <v>65</v>
      </c>
      <c r="M143" t="s">
        <v>13</v>
      </c>
      <c r="N143" t="s">
        <v>26</v>
      </c>
      <c r="O143">
        <v>14.02</v>
      </c>
      <c r="Q143">
        <v>792230</v>
      </c>
    </row>
    <row r="144" spans="9:18" x14ac:dyDescent="0.35">
      <c r="I144" t="s">
        <v>10</v>
      </c>
      <c r="J144" t="s">
        <v>202</v>
      </c>
      <c r="K144" t="s">
        <v>203</v>
      </c>
      <c r="L144">
        <v>65</v>
      </c>
      <c r="M144" t="s">
        <v>13</v>
      </c>
      <c r="N144" t="s">
        <v>19</v>
      </c>
      <c r="P144">
        <v>17.21</v>
      </c>
      <c r="R144">
        <v>7274730</v>
      </c>
    </row>
    <row r="145" spans="9:18" x14ac:dyDescent="0.35">
      <c r="I145" t="s">
        <v>10</v>
      </c>
      <c r="J145" t="s">
        <v>204</v>
      </c>
      <c r="K145" t="s">
        <v>205</v>
      </c>
      <c r="L145">
        <v>65</v>
      </c>
      <c r="M145" t="s">
        <v>13</v>
      </c>
      <c r="N145" t="s">
        <v>37</v>
      </c>
      <c r="O145">
        <v>11.34</v>
      </c>
      <c r="P145">
        <v>19.91</v>
      </c>
      <c r="Q145">
        <v>2490</v>
      </c>
      <c r="R145">
        <v>143290</v>
      </c>
    </row>
    <row r="146" spans="9:18" x14ac:dyDescent="0.35">
      <c r="I146" t="s">
        <v>10</v>
      </c>
      <c r="J146" t="s">
        <v>206</v>
      </c>
      <c r="K146" t="s">
        <v>207</v>
      </c>
      <c r="L146">
        <v>65</v>
      </c>
      <c r="M146" t="s">
        <v>13</v>
      </c>
      <c r="N146" t="s">
        <v>26</v>
      </c>
      <c r="O146">
        <v>10.68</v>
      </c>
      <c r="Q146">
        <v>183720</v>
      </c>
    </row>
    <row r="147" spans="9:18" x14ac:dyDescent="0.35">
      <c r="I147" t="s">
        <v>10</v>
      </c>
      <c r="J147" t="s">
        <v>206</v>
      </c>
      <c r="K147" t="s">
        <v>207</v>
      </c>
      <c r="L147">
        <v>65</v>
      </c>
      <c r="M147" t="s">
        <v>13</v>
      </c>
      <c r="N147" t="s">
        <v>14</v>
      </c>
      <c r="P147">
        <v>13.64</v>
      </c>
      <c r="R147">
        <v>903120</v>
      </c>
    </row>
    <row r="148" spans="9:18" x14ac:dyDescent="0.35">
      <c r="I148" t="s">
        <v>10</v>
      </c>
      <c r="J148" t="s">
        <v>208</v>
      </c>
      <c r="K148" t="s">
        <v>209</v>
      </c>
      <c r="L148">
        <v>65</v>
      </c>
      <c r="M148" t="s">
        <v>13</v>
      </c>
      <c r="N148" t="s">
        <v>19</v>
      </c>
      <c r="O148">
        <v>12.41</v>
      </c>
      <c r="P148">
        <v>16.100000000000001</v>
      </c>
      <c r="Q148">
        <v>535910</v>
      </c>
      <c r="R148">
        <v>1450420</v>
      </c>
    </row>
    <row r="149" spans="9:18" x14ac:dyDescent="0.35">
      <c r="I149" t="s">
        <v>10</v>
      </c>
      <c r="J149" t="s">
        <v>210</v>
      </c>
      <c r="K149" t="s">
        <v>211</v>
      </c>
      <c r="L149">
        <v>65</v>
      </c>
      <c r="M149" t="s">
        <v>13</v>
      </c>
      <c r="N149" t="s">
        <v>19</v>
      </c>
      <c r="O149">
        <v>14.49</v>
      </c>
      <c r="P149">
        <v>16.260000000000002</v>
      </c>
      <c r="Q149">
        <v>458500</v>
      </c>
      <c r="R149">
        <v>1498330</v>
      </c>
    </row>
    <row r="150" spans="9:18" x14ac:dyDescent="0.35">
      <c r="I150" t="s">
        <v>10</v>
      </c>
      <c r="J150" t="s">
        <v>212</v>
      </c>
      <c r="K150" t="s">
        <v>213</v>
      </c>
      <c r="L150">
        <v>65</v>
      </c>
      <c r="M150" t="s">
        <v>13</v>
      </c>
      <c r="N150" t="s">
        <v>19</v>
      </c>
      <c r="O150">
        <v>13.09</v>
      </c>
      <c r="P150">
        <v>16.88</v>
      </c>
      <c r="Q150">
        <v>729260</v>
      </c>
      <c r="R150">
        <v>1915260</v>
      </c>
    </row>
    <row r="151" spans="9:18" x14ac:dyDescent="0.35">
      <c r="I151" t="s">
        <v>10</v>
      </c>
      <c r="J151" t="s">
        <v>214</v>
      </c>
      <c r="K151" t="s">
        <v>215</v>
      </c>
      <c r="L151">
        <v>65</v>
      </c>
      <c r="M151" t="s">
        <v>13</v>
      </c>
      <c r="N151" t="s">
        <v>19</v>
      </c>
      <c r="O151">
        <v>12.55</v>
      </c>
      <c r="Q151">
        <v>1298480</v>
      </c>
    </row>
    <row r="152" spans="9:18" x14ac:dyDescent="0.35">
      <c r="I152" t="s">
        <v>10</v>
      </c>
      <c r="J152" t="s">
        <v>214</v>
      </c>
      <c r="K152" t="s">
        <v>215</v>
      </c>
      <c r="L152">
        <v>65</v>
      </c>
      <c r="M152" t="s">
        <v>13</v>
      </c>
      <c r="N152" t="s">
        <v>37</v>
      </c>
      <c r="P152">
        <v>18.260000000000002</v>
      </c>
      <c r="R152">
        <v>6711850</v>
      </c>
    </row>
    <row r="153" spans="9:18" x14ac:dyDescent="0.35">
      <c r="I153" t="s">
        <v>10</v>
      </c>
      <c r="J153" t="s">
        <v>216</v>
      </c>
      <c r="K153" t="s">
        <v>217</v>
      </c>
      <c r="L153">
        <v>65</v>
      </c>
      <c r="M153" t="s">
        <v>13</v>
      </c>
      <c r="N153" t="s">
        <v>19</v>
      </c>
      <c r="O153">
        <v>11.63</v>
      </c>
      <c r="Q153">
        <v>123270</v>
      </c>
    </row>
    <row r="154" spans="9:18" x14ac:dyDescent="0.35">
      <c r="I154" t="s">
        <v>10</v>
      </c>
      <c r="J154" t="s">
        <v>216</v>
      </c>
      <c r="K154" t="s">
        <v>217</v>
      </c>
      <c r="L154">
        <v>65</v>
      </c>
      <c r="M154" t="s">
        <v>13</v>
      </c>
      <c r="N154" t="s">
        <v>26</v>
      </c>
      <c r="P154">
        <v>14.15</v>
      </c>
      <c r="R154">
        <v>429580</v>
      </c>
    </row>
    <row r="155" spans="9:18" x14ac:dyDescent="0.35">
      <c r="I155" t="s">
        <v>10</v>
      </c>
      <c r="J155" t="s">
        <v>218</v>
      </c>
      <c r="K155" t="s">
        <v>219</v>
      </c>
      <c r="L155">
        <v>65</v>
      </c>
      <c r="M155" t="s">
        <v>13</v>
      </c>
      <c r="N155" t="s">
        <v>26</v>
      </c>
      <c r="O155">
        <v>13.19</v>
      </c>
      <c r="Q155">
        <v>1184610</v>
      </c>
    </row>
    <row r="156" spans="9:18" x14ac:dyDescent="0.35">
      <c r="I156" t="s">
        <v>10</v>
      </c>
      <c r="J156" t="s">
        <v>218</v>
      </c>
      <c r="K156" t="s">
        <v>219</v>
      </c>
      <c r="L156">
        <v>65</v>
      </c>
      <c r="M156" t="s">
        <v>13</v>
      </c>
      <c r="N156" t="s">
        <v>19</v>
      </c>
      <c r="P156">
        <v>16.55</v>
      </c>
      <c r="R156">
        <v>3628110</v>
      </c>
    </row>
    <row r="157" spans="9:18" x14ac:dyDescent="0.35">
      <c r="I157" t="s">
        <v>10</v>
      </c>
      <c r="J157" t="s">
        <v>220</v>
      </c>
      <c r="K157" t="s">
        <v>221</v>
      </c>
      <c r="L157">
        <v>65</v>
      </c>
      <c r="M157" t="s">
        <v>13</v>
      </c>
      <c r="N157" t="s">
        <v>19</v>
      </c>
      <c r="O157">
        <v>13.17</v>
      </c>
      <c r="P157">
        <v>16.739999999999998</v>
      </c>
      <c r="Q157">
        <v>5280460</v>
      </c>
      <c r="R157">
        <v>22072720</v>
      </c>
    </row>
    <row r="158" spans="9:18" x14ac:dyDescent="0.35">
      <c r="I158" t="s">
        <v>10</v>
      </c>
      <c r="J158" t="s">
        <v>222</v>
      </c>
      <c r="K158" t="s">
        <v>223</v>
      </c>
      <c r="L158">
        <v>65</v>
      </c>
      <c r="M158" t="s">
        <v>13</v>
      </c>
      <c r="N158" t="s">
        <v>19</v>
      </c>
      <c r="O158">
        <v>12.68</v>
      </c>
      <c r="Q158">
        <v>2824330</v>
      </c>
    </row>
    <row r="159" spans="9:18" x14ac:dyDescent="0.35">
      <c r="I159" t="s">
        <v>10</v>
      </c>
      <c r="J159" t="s">
        <v>222</v>
      </c>
      <c r="K159" t="s">
        <v>223</v>
      </c>
      <c r="L159">
        <v>65</v>
      </c>
      <c r="M159" t="s">
        <v>13</v>
      </c>
      <c r="N159" t="s">
        <v>26</v>
      </c>
      <c r="P159">
        <v>16.68</v>
      </c>
      <c r="R159">
        <v>7515250</v>
      </c>
    </row>
    <row r="160" spans="9:18" x14ac:dyDescent="0.35">
      <c r="I160" t="s">
        <v>10</v>
      </c>
      <c r="J160" t="s">
        <v>224</v>
      </c>
      <c r="K160" t="s">
        <v>225</v>
      </c>
      <c r="L160">
        <v>65</v>
      </c>
      <c r="M160" t="s">
        <v>13</v>
      </c>
      <c r="N160" t="s">
        <v>37</v>
      </c>
      <c r="O160">
        <v>13.82</v>
      </c>
      <c r="P160">
        <v>19.7</v>
      </c>
      <c r="Q160">
        <v>385470</v>
      </c>
      <c r="R160">
        <v>1146340</v>
      </c>
    </row>
    <row r="161" spans="9:18" x14ac:dyDescent="0.35">
      <c r="I161" t="s">
        <v>10</v>
      </c>
      <c r="J161" t="s">
        <v>226</v>
      </c>
      <c r="K161" t="s">
        <v>227</v>
      </c>
      <c r="L161">
        <v>65</v>
      </c>
      <c r="M161" t="s">
        <v>13</v>
      </c>
      <c r="N161" t="s">
        <v>19</v>
      </c>
      <c r="O161">
        <v>13.34</v>
      </c>
      <c r="Q161">
        <v>116400</v>
      </c>
    </row>
    <row r="162" spans="9:18" x14ac:dyDescent="0.35">
      <c r="I162" t="s">
        <v>10</v>
      </c>
      <c r="J162" t="s">
        <v>226</v>
      </c>
      <c r="K162" t="s">
        <v>227</v>
      </c>
      <c r="L162">
        <v>65</v>
      </c>
      <c r="M162" t="s">
        <v>13</v>
      </c>
      <c r="N162" t="s">
        <v>37</v>
      </c>
      <c r="P162">
        <v>18.7</v>
      </c>
      <c r="R162">
        <v>264030</v>
      </c>
    </row>
    <row r="163" spans="9:18" x14ac:dyDescent="0.35">
      <c r="I163" t="s">
        <v>10</v>
      </c>
      <c r="J163" t="s">
        <v>228</v>
      </c>
      <c r="K163" t="s">
        <v>229</v>
      </c>
      <c r="L163">
        <v>65</v>
      </c>
      <c r="M163" t="s">
        <v>13</v>
      </c>
      <c r="N163" t="s">
        <v>37</v>
      </c>
      <c r="O163">
        <v>12.2</v>
      </c>
      <c r="P163">
        <v>20.399999999999999</v>
      </c>
      <c r="Q163">
        <v>266070</v>
      </c>
      <c r="R163">
        <v>1218160</v>
      </c>
    </row>
    <row r="164" spans="9:18" x14ac:dyDescent="0.35">
      <c r="I164" t="s">
        <v>10</v>
      </c>
      <c r="J164" t="s">
        <v>230</v>
      </c>
      <c r="K164" t="s">
        <v>231</v>
      </c>
      <c r="L164">
        <v>65</v>
      </c>
      <c r="M164" t="s">
        <v>13</v>
      </c>
      <c r="N164" t="s">
        <v>37</v>
      </c>
      <c r="O164">
        <v>15.48</v>
      </c>
      <c r="P164">
        <v>20.86</v>
      </c>
      <c r="Q164">
        <v>10740</v>
      </c>
      <c r="R164">
        <v>51610</v>
      </c>
    </row>
    <row r="165" spans="9:18" x14ac:dyDescent="0.35">
      <c r="I165" t="s">
        <v>10</v>
      </c>
      <c r="J165" t="s">
        <v>232</v>
      </c>
      <c r="K165" t="s">
        <v>233</v>
      </c>
      <c r="L165">
        <v>65</v>
      </c>
      <c r="M165" t="s">
        <v>13</v>
      </c>
      <c r="N165" t="s">
        <v>37</v>
      </c>
      <c r="O165">
        <v>13.01</v>
      </c>
      <c r="P165">
        <v>20.57</v>
      </c>
      <c r="Q165">
        <v>319300</v>
      </c>
      <c r="R165">
        <v>702710</v>
      </c>
    </row>
    <row r="166" spans="9:18" x14ac:dyDescent="0.35">
      <c r="I166" t="s">
        <v>10</v>
      </c>
      <c r="J166" t="s">
        <v>234</v>
      </c>
      <c r="K166" t="s">
        <v>235</v>
      </c>
      <c r="L166">
        <v>65</v>
      </c>
      <c r="M166" t="s">
        <v>13</v>
      </c>
      <c r="N166" t="s">
        <v>19</v>
      </c>
      <c r="O166">
        <v>13.02</v>
      </c>
      <c r="P166">
        <v>17.28</v>
      </c>
      <c r="Q166">
        <v>194120</v>
      </c>
      <c r="R166">
        <v>390660</v>
      </c>
    </row>
    <row r="167" spans="9:18" x14ac:dyDescent="0.35">
      <c r="I167" t="s">
        <v>10</v>
      </c>
      <c r="J167" t="s">
        <v>236</v>
      </c>
      <c r="K167" t="s">
        <v>237</v>
      </c>
      <c r="L167">
        <v>65</v>
      </c>
      <c r="M167" t="s">
        <v>13</v>
      </c>
      <c r="N167" t="s">
        <v>19</v>
      </c>
      <c r="O167">
        <v>13.34</v>
      </c>
      <c r="Q167">
        <v>182140</v>
      </c>
    </row>
    <row r="168" spans="9:18" x14ac:dyDescent="0.35">
      <c r="I168" t="s">
        <v>10</v>
      </c>
      <c r="J168" t="s">
        <v>236</v>
      </c>
      <c r="K168" t="s">
        <v>237</v>
      </c>
      <c r="L168">
        <v>65</v>
      </c>
      <c r="M168" t="s">
        <v>13</v>
      </c>
      <c r="N168" t="s">
        <v>37</v>
      </c>
      <c r="P168">
        <v>17.77</v>
      </c>
      <c r="R168">
        <v>555030</v>
      </c>
    </row>
    <row r="169" spans="9:18" x14ac:dyDescent="0.35">
      <c r="I169" t="s">
        <v>10</v>
      </c>
      <c r="J169" t="s">
        <v>238</v>
      </c>
      <c r="K169" t="s">
        <v>239</v>
      </c>
      <c r="L169">
        <v>65</v>
      </c>
      <c r="M169" t="s">
        <v>13</v>
      </c>
      <c r="N169" t="s">
        <v>37</v>
      </c>
      <c r="O169">
        <v>14.95</v>
      </c>
      <c r="P169">
        <v>20.77</v>
      </c>
      <c r="Q169">
        <v>312320</v>
      </c>
      <c r="R169">
        <v>930240</v>
      </c>
    </row>
    <row r="170" spans="9:18" x14ac:dyDescent="0.35">
      <c r="I170" t="s">
        <v>10</v>
      </c>
      <c r="J170" t="s">
        <v>240</v>
      </c>
      <c r="K170" t="s">
        <v>241</v>
      </c>
      <c r="L170">
        <v>65</v>
      </c>
      <c r="M170" t="s">
        <v>13</v>
      </c>
      <c r="N170" t="s">
        <v>37</v>
      </c>
      <c r="O170">
        <v>13.93</v>
      </c>
      <c r="P170">
        <v>20.81</v>
      </c>
      <c r="Q170">
        <v>714630</v>
      </c>
      <c r="R170">
        <v>2050770</v>
      </c>
    </row>
    <row r="171" spans="9:18" x14ac:dyDescent="0.35">
      <c r="I171" t="s">
        <v>10</v>
      </c>
      <c r="J171" t="s">
        <v>242</v>
      </c>
      <c r="K171" t="s">
        <v>243</v>
      </c>
      <c r="L171">
        <v>65</v>
      </c>
      <c r="M171" t="s">
        <v>13</v>
      </c>
      <c r="N171" t="s">
        <v>37</v>
      </c>
      <c r="O171">
        <v>13.19</v>
      </c>
      <c r="P171">
        <v>20.2</v>
      </c>
      <c r="Q171">
        <v>5425540</v>
      </c>
      <c r="R171">
        <v>12387360</v>
      </c>
    </row>
    <row r="172" spans="9:18" x14ac:dyDescent="0.35">
      <c r="I172" t="s">
        <v>10</v>
      </c>
      <c r="J172" t="s">
        <v>244</v>
      </c>
      <c r="K172" t="s">
        <v>245</v>
      </c>
      <c r="L172">
        <v>65</v>
      </c>
      <c r="M172" t="s">
        <v>13</v>
      </c>
      <c r="N172" t="s">
        <v>26</v>
      </c>
      <c r="O172">
        <v>10.4</v>
      </c>
      <c r="P172">
        <v>18.7</v>
      </c>
      <c r="Q172">
        <v>74890</v>
      </c>
      <c r="R172">
        <v>411070</v>
      </c>
    </row>
    <row r="173" spans="9:18" x14ac:dyDescent="0.35">
      <c r="I173" t="s">
        <v>10</v>
      </c>
      <c r="J173" t="s">
        <v>246</v>
      </c>
      <c r="K173" t="s">
        <v>247</v>
      </c>
      <c r="L173">
        <v>65</v>
      </c>
      <c r="M173" t="s">
        <v>13</v>
      </c>
      <c r="N173" t="s">
        <v>19</v>
      </c>
      <c r="O173">
        <v>13.3</v>
      </c>
      <c r="P173">
        <v>19.649999999999999</v>
      </c>
      <c r="Q173">
        <v>516560</v>
      </c>
      <c r="R173">
        <v>2371750</v>
      </c>
    </row>
    <row r="174" spans="9:18" x14ac:dyDescent="0.35">
      <c r="I174" t="s">
        <v>10</v>
      </c>
      <c r="J174" t="s">
        <v>248</v>
      </c>
      <c r="K174" t="s">
        <v>249</v>
      </c>
      <c r="L174">
        <v>65</v>
      </c>
      <c r="M174" t="s">
        <v>13</v>
      </c>
      <c r="N174" t="s">
        <v>37</v>
      </c>
      <c r="O174">
        <v>13.83</v>
      </c>
      <c r="P174">
        <v>21.09</v>
      </c>
      <c r="Q174">
        <v>3753740</v>
      </c>
      <c r="R174">
        <v>13892590</v>
      </c>
    </row>
    <row r="175" spans="9:18" x14ac:dyDescent="0.35">
      <c r="I175" t="s">
        <v>10</v>
      </c>
      <c r="J175" t="s">
        <v>250</v>
      </c>
      <c r="K175" t="s">
        <v>251</v>
      </c>
      <c r="L175">
        <v>65</v>
      </c>
      <c r="M175" t="s">
        <v>13</v>
      </c>
      <c r="N175" t="s">
        <v>26</v>
      </c>
      <c r="O175">
        <v>11.44</v>
      </c>
      <c r="Q175">
        <v>21450</v>
      </c>
    </row>
    <row r="176" spans="9:18" x14ac:dyDescent="0.35">
      <c r="I176" t="s">
        <v>10</v>
      </c>
      <c r="J176" t="s">
        <v>250</v>
      </c>
      <c r="K176" t="s">
        <v>251</v>
      </c>
      <c r="L176">
        <v>65</v>
      </c>
      <c r="M176" t="s">
        <v>13</v>
      </c>
      <c r="N176" t="s">
        <v>37</v>
      </c>
      <c r="P176">
        <v>21.09</v>
      </c>
      <c r="R176">
        <v>93650</v>
      </c>
    </row>
    <row r="177" spans="9:18" x14ac:dyDescent="0.35">
      <c r="I177" t="s">
        <v>10</v>
      </c>
      <c r="J177" t="s">
        <v>252</v>
      </c>
      <c r="K177" t="s">
        <v>253</v>
      </c>
      <c r="L177">
        <v>65</v>
      </c>
      <c r="M177" t="s">
        <v>13</v>
      </c>
      <c r="N177" t="s">
        <v>19</v>
      </c>
      <c r="O177">
        <v>13.48</v>
      </c>
      <c r="P177">
        <v>20.64</v>
      </c>
      <c r="Q177">
        <v>591460</v>
      </c>
      <c r="R177">
        <v>2315820</v>
      </c>
    </row>
    <row r="178" spans="9:18" x14ac:dyDescent="0.35">
      <c r="I178" t="s">
        <v>10</v>
      </c>
      <c r="J178" t="s">
        <v>254</v>
      </c>
      <c r="K178" t="s">
        <v>255</v>
      </c>
      <c r="L178">
        <v>65</v>
      </c>
      <c r="M178" t="s">
        <v>13</v>
      </c>
      <c r="N178" t="s">
        <v>19</v>
      </c>
      <c r="O178">
        <v>13.38</v>
      </c>
      <c r="Q178">
        <v>2035530</v>
      </c>
    </row>
    <row r="179" spans="9:18" x14ac:dyDescent="0.35">
      <c r="I179" t="s">
        <v>10</v>
      </c>
      <c r="J179" t="s">
        <v>254</v>
      </c>
      <c r="K179" t="s">
        <v>255</v>
      </c>
      <c r="L179">
        <v>65</v>
      </c>
      <c r="M179" t="s">
        <v>13</v>
      </c>
      <c r="N179" t="s">
        <v>37</v>
      </c>
      <c r="P179">
        <v>21.47</v>
      </c>
      <c r="R179">
        <v>9193800</v>
      </c>
    </row>
    <row r="180" spans="9:18" x14ac:dyDescent="0.35">
      <c r="I180" t="s">
        <v>10</v>
      </c>
      <c r="J180" t="s">
        <v>256</v>
      </c>
      <c r="K180" t="s">
        <v>257</v>
      </c>
      <c r="L180">
        <v>65</v>
      </c>
      <c r="M180" t="s">
        <v>13</v>
      </c>
      <c r="N180" t="s">
        <v>37</v>
      </c>
      <c r="O180">
        <v>13.02</v>
      </c>
      <c r="P180">
        <v>20.190000000000001</v>
      </c>
      <c r="Q180">
        <v>722490</v>
      </c>
      <c r="R180">
        <v>1682070</v>
      </c>
    </row>
    <row r="181" spans="9:18" x14ac:dyDescent="0.35">
      <c r="I181" t="s">
        <v>10</v>
      </c>
      <c r="J181" t="s">
        <v>258</v>
      </c>
      <c r="K181" t="s">
        <v>259</v>
      </c>
      <c r="L181">
        <v>65</v>
      </c>
      <c r="M181" t="s">
        <v>13</v>
      </c>
      <c r="N181" t="s">
        <v>37</v>
      </c>
      <c r="O181">
        <v>13.23</v>
      </c>
      <c r="P181">
        <v>20.34</v>
      </c>
      <c r="Q181">
        <v>950170</v>
      </c>
      <c r="R181">
        <v>2186650</v>
      </c>
    </row>
    <row r="182" spans="9:18" x14ac:dyDescent="0.35">
      <c r="I182" t="s">
        <v>10</v>
      </c>
      <c r="J182" t="s">
        <v>260</v>
      </c>
      <c r="K182" t="s">
        <v>261</v>
      </c>
      <c r="L182">
        <v>65</v>
      </c>
      <c r="M182" t="s">
        <v>13</v>
      </c>
      <c r="N182" t="s">
        <v>37</v>
      </c>
      <c r="O182">
        <v>13.57</v>
      </c>
      <c r="P182">
        <v>21.63</v>
      </c>
      <c r="Q182">
        <v>4768110</v>
      </c>
      <c r="R182">
        <v>13415450</v>
      </c>
    </row>
    <row r="183" spans="9:18" x14ac:dyDescent="0.35">
      <c r="I183" t="s">
        <v>10</v>
      </c>
      <c r="J183" t="s">
        <v>262</v>
      </c>
      <c r="K183" t="s">
        <v>263</v>
      </c>
      <c r="L183">
        <v>65</v>
      </c>
      <c r="M183" t="s">
        <v>13</v>
      </c>
      <c r="N183" t="s">
        <v>37</v>
      </c>
      <c r="O183">
        <v>13.1</v>
      </c>
      <c r="P183">
        <v>19.739999999999998</v>
      </c>
      <c r="Q183">
        <v>6273020</v>
      </c>
      <c r="R183">
        <v>18072520</v>
      </c>
    </row>
    <row r="184" spans="9:18" x14ac:dyDescent="0.35">
      <c r="I184" t="s">
        <v>10</v>
      </c>
      <c r="J184" t="s">
        <v>264</v>
      </c>
      <c r="K184" t="s">
        <v>265</v>
      </c>
      <c r="L184">
        <v>65</v>
      </c>
      <c r="M184" t="s">
        <v>13</v>
      </c>
      <c r="N184" t="s">
        <v>37</v>
      </c>
      <c r="O184">
        <v>12.82</v>
      </c>
      <c r="P184">
        <v>20.59</v>
      </c>
      <c r="Q184">
        <v>28810</v>
      </c>
      <c r="R184">
        <v>89740</v>
      </c>
    </row>
    <row r="185" spans="9:18" x14ac:dyDescent="0.35">
      <c r="I185" t="s">
        <v>10</v>
      </c>
      <c r="J185" t="s">
        <v>266</v>
      </c>
      <c r="K185" t="s">
        <v>267</v>
      </c>
      <c r="L185">
        <v>65</v>
      </c>
      <c r="M185" t="s">
        <v>13</v>
      </c>
      <c r="N185" t="s">
        <v>37</v>
      </c>
      <c r="O185">
        <v>14.32</v>
      </c>
      <c r="P185">
        <v>20.11</v>
      </c>
      <c r="Q185">
        <v>782800</v>
      </c>
      <c r="R185">
        <v>3343520</v>
      </c>
    </row>
    <row r="186" spans="9:18" x14ac:dyDescent="0.35">
      <c r="I186" t="s">
        <v>10</v>
      </c>
      <c r="J186" t="s">
        <v>268</v>
      </c>
      <c r="K186" t="s">
        <v>269</v>
      </c>
      <c r="L186">
        <v>65</v>
      </c>
      <c r="M186" t="s">
        <v>13</v>
      </c>
      <c r="N186" t="s">
        <v>37</v>
      </c>
      <c r="O186">
        <v>13.52</v>
      </c>
      <c r="P186">
        <v>21.43</v>
      </c>
      <c r="Q186">
        <v>445560</v>
      </c>
      <c r="R186">
        <v>1593880</v>
      </c>
    </row>
    <row r="187" spans="9:18" x14ac:dyDescent="0.35">
      <c r="I187" t="s">
        <v>10</v>
      </c>
      <c r="J187" t="s">
        <v>270</v>
      </c>
      <c r="K187" t="s">
        <v>271</v>
      </c>
      <c r="L187">
        <v>65</v>
      </c>
      <c r="M187" t="s">
        <v>13</v>
      </c>
      <c r="N187" t="s">
        <v>19</v>
      </c>
      <c r="O187">
        <v>11.73</v>
      </c>
      <c r="Q187">
        <v>10990</v>
      </c>
    </row>
    <row r="188" spans="9:18" x14ac:dyDescent="0.35">
      <c r="I188" t="s">
        <v>10</v>
      </c>
      <c r="J188" t="s">
        <v>270</v>
      </c>
      <c r="K188" t="s">
        <v>271</v>
      </c>
      <c r="L188">
        <v>65</v>
      </c>
      <c r="M188" t="s">
        <v>13</v>
      </c>
      <c r="N188" t="s">
        <v>26</v>
      </c>
      <c r="P188">
        <v>17.27</v>
      </c>
      <c r="R188">
        <v>40190</v>
      </c>
    </row>
    <row r="189" spans="9:18" x14ac:dyDescent="0.35">
      <c r="I189" t="s">
        <v>10</v>
      </c>
      <c r="J189" t="s">
        <v>272</v>
      </c>
      <c r="K189" t="s">
        <v>273</v>
      </c>
      <c r="L189">
        <v>65</v>
      </c>
      <c r="M189" t="s">
        <v>13</v>
      </c>
      <c r="N189" t="s">
        <v>19</v>
      </c>
      <c r="O189">
        <v>11.88</v>
      </c>
      <c r="Q189">
        <v>257580</v>
      </c>
    </row>
    <row r="190" spans="9:18" x14ac:dyDescent="0.35">
      <c r="I190" t="s">
        <v>10</v>
      </c>
      <c r="J190" t="s">
        <v>272</v>
      </c>
      <c r="K190" t="s">
        <v>273</v>
      </c>
      <c r="L190">
        <v>65</v>
      </c>
      <c r="M190" t="s">
        <v>13</v>
      </c>
      <c r="N190" t="s">
        <v>26</v>
      </c>
      <c r="P190">
        <v>17.75</v>
      </c>
      <c r="R190">
        <v>1721870</v>
      </c>
    </row>
    <row r="191" spans="9:18" x14ac:dyDescent="0.35">
      <c r="I191" t="s">
        <v>10</v>
      </c>
      <c r="J191" t="s">
        <v>274</v>
      </c>
      <c r="K191" t="s">
        <v>275</v>
      </c>
      <c r="L191">
        <v>65</v>
      </c>
      <c r="M191" t="s">
        <v>13</v>
      </c>
      <c r="N191" t="s">
        <v>14</v>
      </c>
      <c r="O191">
        <v>11.07</v>
      </c>
      <c r="Q191">
        <v>3860</v>
      </c>
    </row>
    <row r="192" spans="9:18" x14ac:dyDescent="0.35">
      <c r="I192" t="s">
        <v>10</v>
      </c>
      <c r="J192" t="s">
        <v>274</v>
      </c>
      <c r="K192" t="s">
        <v>275</v>
      </c>
      <c r="L192">
        <v>65</v>
      </c>
      <c r="M192" t="s">
        <v>13</v>
      </c>
      <c r="N192" t="s">
        <v>26</v>
      </c>
      <c r="P192">
        <v>14.29</v>
      </c>
      <c r="R192">
        <v>8140</v>
      </c>
    </row>
    <row r="193" spans="9:18" x14ac:dyDescent="0.35">
      <c r="I193" t="s">
        <v>10</v>
      </c>
      <c r="J193" t="s">
        <v>276</v>
      </c>
      <c r="K193" t="s">
        <v>277</v>
      </c>
      <c r="L193">
        <v>65</v>
      </c>
      <c r="M193" t="s">
        <v>13</v>
      </c>
      <c r="N193" t="s">
        <v>26</v>
      </c>
      <c r="O193">
        <v>11.09</v>
      </c>
      <c r="Q193">
        <v>64710</v>
      </c>
    </row>
    <row r="194" spans="9:18" x14ac:dyDescent="0.35">
      <c r="I194" t="s">
        <v>10</v>
      </c>
      <c r="J194" t="s">
        <v>276</v>
      </c>
      <c r="K194" t="s">
        <v>277</v>
      </c>
      <c r="L194">
        <v>65</v>
      </c>
      <c r="M194" t="s">
        <v>13</v>
      </c>
      <c r="N194" t="s">
        <v>19</v>
      </c>
      <c r="P194">
        <v>17.079999999999998</v>
      </c>
      <c r="R194">
        <v>717140</v>
      </c>
    </row>
    <row r="195" spans="9:18" x14ac:dyDescent="0.35">
      <c r="I195" t="s">
        <v>10</v>
      </c>
      <c r="J195" t="s">
        <v>278</v>
      </c>
      <c r="K195" t="s">
        <v>279</v>
      </c>
      <c r="L195">
        <v>65</v>
      </c>
      <c r="M195" t="s">
        <v>13</v>
      </c>
      <c r="N195" t="s">
        <v>26</v>
      </c>
      <c r="O195">
        <v>11.2</v>
      </c>
      <c r="Q195">
        <v>118100</v>
      </c>
    </row>
    <row r="196" spans="9:18" x14ac:dyDescent="0.35">
      <c r="I196" t="s">
        <v>10</v>
      </c>
      <c r="J196" t="s">
        <v>278</v>
      </c>
      <c r="K196" t="s">
        <v>279</v>
      </c>
      <c r="L196">
        <v>65</v>
      </c>
      <c r="M196" t="s">
        <v>13</v>
      </c>
      <c r="N196" t="s">
        <v>14</v>
      </c>
      <c r="P196">
        <v>13.05</v>
      </c>
      <c r="R196">
        <v>485320</v>
      </c>
    </row>
    <row r="197" spans="9:18" x14ac:dyDescent="0.35">
      <c r="I197" t="s">
        <v>10</v>
      </c>
      <c r="J197" t="s">
        <v>280</v>
      </c>
      <c r="K197" t="s">
        <v>281</v>
      </c>
      <c r="L197">
        <v>65</v>
      </c>
      <c r="M197" t="s">
        <v>13</v>
      </c>
      <c r="N197" t="s">
        <v>26</v>
      </c>
      <c r="O197">
        <v>12.51</v>
      </c>
      <c r="P197">
        <v>14.49</v>
      </c>
      <c r="Q197">
        <v>53930</v>
      </c>
      <c r="R197">
        <v>196190</v>
      </c>
    </row>
    <row r="198" spans="9:18" x14ac:dyDescent="0.35">
      <c r="I198" t="s">
        <v>10</v>
      </c>
      <c r="J198" t="s">
        <v>282</v>
      </c>
      <c r="K198" t="s">
        <v>283</v>
      </c>
      <c r="L198">
        <v>65</v>
      </c>
      <c r="M198" t="s">
        <v>13</v>
      </c>
      <c r="N198" t="s">
        <v>19</v>
      </c>
      <c r="O198">
        <v>11.84</v>
      </c>
      <c r="Q198">
        <v>80020</v>
      </c>
    </row>
    <row r="199" spans="9:18" x14ac:dyDescent="0.35">
      <c r="I199" t="s">
        <v>10</v>
      </c>
      <c r="J199" t="s">
        <v>282</v>
      </c>
      <c r="K199" t="s">
        <v>283</v>
      </c>
      <c r="L199">
        <v>65</v>
      </c>
      <c r="M199" t="s">
        <v>13</v>
      </c>
      <c r="N199" t="s">
        <v>37</v>
      </c>
      <c r="P199">
        <v>21</v>
      </c>
      <c r="R199">
        <v>713340</v>
      </c>
    </row>
    <row r="200" spans="9:18" x14ac:dyDescent="0.35">
      <c r="I200" t="s">
        <v>10</v>
      </c>
      <c r="J200" t="s">
        <v>284</v>
      </c>
      <c r="K200" t="s">
        <v>285</v>
      </c>
      <c r="L200">
        <v>65</v>
      </c>
      <c r="M200" t="s">
        <v>13</v>
      </c>
      <c r="N200" t="s">
        <v>26</v>
      </c>
      <c r="O200">
        <v>11.12</v>
      </c>
      <c r="P200">
        <v>14.85</v>
      </c>
      <c r="Q200">
        <v>3060</v>
      </c>
      <c r="R200">
        <v>15130</v>
      </c>
    </row>
    <row r="201" spans="9:18" x14ac:dyDescent="0.35">
      <c r="I201" t="s">
        <v>10</v>
      </c>
      <c r="J201" t="s">
        <v>286</v>
      </c>
      <c r="K201" t="s">
        <v>287</v>
      </c>
      <c r="L201">
        <v>65</v>
      </c>
      <c r="M201" t="s">
        <v>13</v>
      </c>
      <c r="N201" t="s">
        <v>37</v>
      </c>
      <c r="O201">
        <v>10.199999999999999</v>
      </c>
      <c r="Q201">
        <v>25590</v>
      </c>
    </row>
    <row r="202" spans="9:18" x14ac:dyDescent="0.35">
      <c r="I202" t="s">
        <v>10</v>
      </c>
      <c r="J202" t="s">
        <v>286</v>
      </c>
      <c r="K202" t="s">
        <v>287</v>
      </c>
      <c r="L202">
        <v>65</v>
      </c>
      <c r="M202" t="s">
        <v>13</v>
      </c>
      <c r="N202" t="s">
        <v>19</v>
      </c>
      <c r="P202">
        <v>15.9</v>
      </c>
      <c r="R202">
        <v>146210</v>
      </c>
    </row>
    <row r="203" spans="9:18" x14ac:dyDescent="0.35">
      <c r="I203" t="s">
        <v>10</v>
      </c>
      <c r="J203" t="s">
        <v>288</v>
      </c>
      <c r="K203" t="s">
        <v>289</v>
      </c>
      <c r="L203">
        <v>65</v>
      </c>
      <c r="M203" t="s">
        <v>13</v>
      </c>
      <c r="N203" t="s">
        <v>19</v>
      </c>
      <c r="O203">
        <v>12.44</v>
      </c>
      <c r="P203">
        <v>20.37</v>
      </c>
      <c r="Q203">
        <v>30980</v>
      </c>
      <c r="R203">
        <v>505230</v>
      </c>
    </row>
    <row r="204" spans="9:18" x14ac:dyDescent="0.35">
      <c r="I204" t="s">
        <v>10</v>
      </c>
      <c r="J204" t="s">
        <v>290</v>
      </c>
      <c r="K204" t="s">
        <v>291</v>
      </c>
      <c r="L204">
        <v>65</v>
      </c>
      <c r="M204" t="s">
        <v>13</v>
      </c>
      <c r="N204" t="s">
        <v>26</v>
      </c>
      <c r="O204">
        <v>10.9</v>
      </c>
      <c r="P204">
        <v>16</v>
      </c>
      <c r="Q204">
        <v>85770</v>
      </c>
      <c r="R204">
        <v>474560</v>
      </c>
    </row>
    <row r="205" spans="9:18" x14ac:dyDescent="0.35">
      <c r="I205" t="s">
        <v>10</v>
      </c>
      <c r="J205" t="s">
        <v>292</v>
      </c>
      <c r="K205" t="s">
        <v>293</v>
      </c>
      <c r="L205">
        <v>65</v>
      </c>
      <c r="M205" t="s">
        <v>13</v>
      </c>
      <c r="N205" t="s">
        <v>19</v>
      </c>
      <c r="O205">
        <v>10.34</v>
      </c>
      <c r="Q205">
        <v>71060</v>
      </c>
    </row>
    <row r="206" spans="9:18" x14ac:dyDescent="0.35">
      <c r="I206" t="s">
        <v>10</v>
      </c>
      <c r="J206" t="s">
        <v>292</v>
      </c>
      <c r="K206" t="s">
        <v>293</v>
      </c>
      <c r="L206">
        <v>65</v>
      </c>
      <c r="M206" t="s">
        <v>13</v>
      </c>
      <c r="N206" t="s">
        <v>26</v>
      </c>
      <c r="P206">
        <v>15.8</v>
      </c>
      <c r="R206">
        <v>764330</v>
      </c>
    </row>
    <row r="207" spans="9:18" x14ac:dyDescent="0.35">
      <c r="I207" t="s">
        <v>10</v>
      </c>
      <c r="J207" t="s">
        <v>294</v>
      </c>
      <c r="K207" t="s">
        <v>295</v>
      </c>
      <c r="L207">
        <v>65</v>
      </c>
      <c r="M207" t="s">
        <v>13</v>
      </c>
      <c r="N207" t="s">
        <v>26</v>
      </c>
      <c r="O207">
        <v>11.1</v>
      </c>
      <c r="P207">
        <v>14.75</v>
      </c>
      <c r="Q207">
        <v>61550</v>
      </c>
      <c r="R207">
        <v>386820</v>
      </c>
    </row>
    <row r="208" spans="9:18" x14ac:dyDescent="0.35">
      <c r="I208" t="s">
        <v>10</v>
      </c>
      <c r="J208" t="s">
        <v>296</v>
      </c>
      <c r="K208" t="s">
        <v>297</v>
      </c>
      <c r="L208">
        <v>65</v>
      </c>
      <c r="M208" t="s">
        <v>13</v>
      </c>
      <c r="N208" t="s">
        <v>19</v>
      </c>
      <c r="O208">
        <v>10.66</v>
      </c>
      <c r="P208">
        <v>17.45</v>
      </c>
      <c r="Q208">
        <v>827910</v>
      </c>
      <c r="R208">
        <v>9224270</v>
      </c>
    </row>
    <row r="209" spans="9:18" x14ac:dyDescent="0.35">
      <c r="I209" t="s">
        <v>10</v>
      </c>
      <c r="J209" t="s">
        <v>298</v>
      </c>
      <c r="K209" t="s">
        <v>299</v>
      </c>
      <c r="L209">
        <v>65</v>
      </c>
      <c r="M209" t="s">
        <v>13</v>
      </c>
      <c r="N209" t="s">
        <v>19</v>
      </c>
      <c r="O209">
        <v>11.01</v>
      </c>
      <c r="Q209">
        <v>36150</v>
      </c>
    </row>
    <row r="210" spans="9:18" x14ac:dyDescent="0.35">
      <c r="I210" t="s">
        <v>10</v>
      </c>
      <c r="J210" t="s">
        <v>298</v>
      </c>
      <c r="K210" t="s">
        <v>299</v>
      </c>
      <c r="L210">
        <v>65</v>
      </c>
      <c r="M210" t="s">
        <v>13</v>
      </c>
      <c r="N210" t="s">
        <v>26</v>
      </c>
      <c r="P210">
        <v>16.22</v>
      </c>
      <c r="R210">
        <v>331680</v>
      </c>
    </row>
    <row r="211" spans="9:18" x14ac:dyDescent="0.35">
      <c r="I211" t="s">
        <v>10</v>
      </c>
      <c r="J211" t="s">
        <v>300</v>
      </c>
      <c r="K211" t="s">
        <v>301</v>
      </c>
      <c r="L211">
        <v>65</v>
      </c>
      <c r="M211" t="s">
        <v>13</v>
      </c>
      <c r="N211" t="s">
        <v>19</v>
      </c>
      <c r="O211">
        <v>10.96</v>
      </c>
      <c r="P211">
        <v>19.809999999999999</v>
      </c>
      <c r="Q211">
        <v>30200</v>
      </c>
      <c r="R211">
        <v>341710</v>
      </c>
    </row>
    <row r="212" spans="9:18" x14ac:dyDescent="0.35">
      <c r="I212" t="s">
        <v>10</v>
      </c>
      <c r="J212" t="s">
        <v>302</v>
      </c>
      <c r="K212" t="s">
        <v>303</v>
      </c>
      <c r="L212">
        <v>65</v>
      </c>
      <c r="M212" t="s">
        <v>13</v>
      </c>
      <c r="N212" t="s">
        <v>37</v>
      </c>
      <c r="O212">
        <v>11.56</v>
      </c>
      <c r="Q212">
        <v>702650</v>
      </c>
    </row>
    <row r="213" spans="9:18" x14ac:dyDescent="0.35">
      <c r="I213" t="s">
        <v>10</v>
      </c>
      <c r="J213" t="s">
        <v>302</v>
      </c>
      <c r="K213" t="s">
        <v>303</v>
      </c>
      <c r="L213">
        <v>65</v>
      </c>
      <c r="M213" t="s">
        <v>13</v>
      </c>
      <c r="N213" t="s">
        <v>19</v>
      </c>
      <c r="P213">
        <v>17.809999999999999</v>
      </c>
      <c r="R213">
        <v>5231550</v>
      </c>
    </row>
    <row r="214" spans="9:18" x14ac:dyDescent="0.35">
      <c r="I214" t="s">
        <v>10</v>
      </c>
      <c r="J214" t="s">
        <v>304</v>
      </c>
      <c r="K214" t="s">
        <v>305</v>
      </c>
      <c r="L214">
        <v>65</v>
      </c>
      <c r="M214" t="s">
        <v>13</v>
      </c>
      <c r="N214" t="s">
        <v>19</v>
      </c>
      <c r="O214">
        <v>11.85</v>
      </c>
      <c r="Q214">
        <v>189600</v>
      </c>
    </row>
    <row r="215" spans="9:18" x14ac:dyDescent="0.35">
      <c r="I215" t="s">
        <v>10</v>
      </c>
      <c r="J215" t="s">
        <v>304</v>
      </c>
      <c r="K215" t="s">
        <v>305</v>
      </c>
      <c r="L215">
        <v>65</v>
      </c>
      <c r="M215" t="s">
        <v>13</v>
      </c>
      <c r="N215" t="s">
        <v>26</v>
      </c>
      <c r="P215">
        <v>14.77</v>
      </c>
      <c r="R215">
        <v>664890</v>
      </c>
    </row>
    <row r="216" spans="9:18" x14ac:dyDescent="0.35">
      <c r="I216" t="s">
        <v>10</v>
      </c>
      <c r="J216" t="s">
        <v>306</v>
      </c>
      <c r="K216" t="s">
        <v>307</v>
      </c>
      <c r="L216">
        <v>65</v>
      </c>
      <c r="M216" t="s">
        <v>13</v>
      </c>
      <c r="N216" t="s">
        <v>26</v>
      </c>
      <c r="O216">
        <v>11.62</v>
      </c>
      <c r="Q216">
        <v>1270990</v>
      </c>
    </row>
    <row r="217" spans="9:18" x14ac:dyDescent="0.35">
      <c r="I217" t="s">
        <v>10</v>
      </c>
      <c r="J217" t="s">
        <v>306</v>
      </c>
      <c r="K217" t="s">
        <v>307</v>
      </c>
      <c r="L217">
        <v>65</v>
      </c>
      <c r="M217" t="s">
        <v>13</v>
      </c>
      <c r="N217" t="s">
        <v>19</v>
      </c>
      <c r="P217">
        <v>17.829999999999998</v>
      </c>
      <c r="R217">
        <v>19237480</v>
      </c>
    </row>
    <row r="218" spans="9:18" x14ac:dyDescent="0.35">
      <c r="I218" t="s">
        <v>10</v>
      </c>
      <c r="J218" t="s">
        <v>308</v>
      </c>
      <c r="K218" t="s">
        <v>309</v>
      </c>
      <c r="L218">
        <v>65</v>
      </c>
      <c r="M218" t="s">
        <v>13</v>
      </c>
      <c r="N218" t="s">
        <v>37</v>
      </c>
      <c r="O218">
        <v>10.65</v>
      </c>
      <c r="Q218">
        <v>220500</v>
      </c>
    </row>
    <row r="219" spans="9:18" x14ac:dyDescent="0.35">
      <c r="I219" t="s">
        <v>10</v>
      </c>
      <c r="J219" t="s">
        <v>308</v>
      </c>
      <c r="K219" t="s">
        <v>309</v>
      </c>
      <c r="L219">
        <v>65</v>
      </c>
      <c r="M219" t="s">
        <v>13</v>
      </c>
      <c r="N219" t="s">
        <v>19</v>
      </c>
      <c r="P219">
        <v>20.010000000000002</v>
      </c>
      <c r="R219">
        <v>2366350</v>
      </c>
    </row>
    <row r="220" spans="9:18" x14ac:dyDescent="0.35">
      <c r="I220" t="s">
        <v>10</v>
      </c>
      <c r="J220" t="s">
        <v>310</v>
      </c>
      <c r="K220" t="s">
        <v>311</v>
      </c>
      <c r="L220">
        <v>65</v>
      </c>
      <c r="M220" t="s">
        <v>13</v>
      </c>
      <c r="N220" t="s">
        <v>19</v>
      </c>
      <c r="O220">
        <v>11.15</v>
      </c>
      <c r="P220">
        <v>17.989999999999998</v>
      </c>
      <c r="Q220">
        <v>376230</v>
      </c>
      <c r="R220">
        <v>4087670</v>
      </c>
    </row>
    <row r="221" spans="9:18" x14ac:dyDescent="0.35">
      <c r="I221" t="s">
        <v>10</v>
      </c>
      <c r="J221" t="s">
        <v>312</v>
      </c>
      <c r="K221" t="s">
        <v>313</v>
      </c>
      <c r="L221">
        <v>65</v>
      </c>
      <c r="M221" t="s">
        <v>13</v>
      </c>
      <c r="N221" t="s">
        <v>19</v>
      </c>
      <c r="O221">
        <v>11.69</v>
      </c>
      <c r="Q221">
        <v>182700</v>
      </c>
    </row>
    <row r="222" spans="9:18" x14ac:dyDescent="0.35">
      <c r="I222" t="s">
        <v>10</v>
      </c>
      <c r="J222" t="s">
        <v>312</v>
      </c>
      <c r="K222" t="s">
        <v>313</v>
      </c>
      <c r="L222">
        <v>65</v>
      </c>
      <c r="M222" t="s">
        <v>13</v>
      </c>
      <c r="N222" t="s">
        <v>26</v>
      </c>
      <c r="P222">
        <v>18.88</v>
      </c>
      <c r="R222">
        <v>1284510</v>
      </c>
    </row>
    <row r="223" spans="9:18" x14ac:dyDescent="0.35">
      <c r="I223" t="s">
        <v>10</v>
      </c>
      <c r="J223" t="s">
        <v>314</v>
      </c>
      <c r="K223" t="s">
        <v>315</v>
      </c>
      <c r="L223">
        <v>65</v>
      </c>
      <c r="M223" t="s">
        <v>13</v>
      </c>
      <c r="N223" t="s">
        <v>26</v>
      </c>
      <c r="O223">
        <v>11.82</v>
      </c>
      <c r="P223">
        <v>16.309999999999999</v>
      </c>
      <c r="Q223">
        <v>56190</v>
      </c>
      <c r="R223">
        <v>392960</v>
      </c>
    </row>
    <row r="224" spans="9:18" x14ac:dyDescent="0.35">
      <c r="I224" t="s">
        <v>10</v>
      </c>
      <c r="J224" t="s">
        <v>316</v>
      </c>
      <c r="K224" t="s">
        <v>317</v>
      </c>
      <c r="L224">
        <v>65</v>
      </c>
      <c r="M224" t="s">
        <v>13</v>
      </c>
      <c r="N224" t="s">
        <v>19</v>
      </c>
      <c r="O224">
        <v>11.9</v>
      </c>
      <c r="P224">
        <v>18.28</v>
      </c>
      <c r="Q224">
        <v>263130</v>
      </c>
      <c r="R224">
        <v>2792890</v>
      </c>
    </row>
    <row r="225" spans="9:18" x14ac:dyDescent="0.35">
      <c r="I225" t="s">
        <v>10</v>
      </c>
      <c r="J225" t="s">
        <v>318</v>
      </c>
      <c r="K225" t="s">
        <v>319</v>
      </c>
      <c r="L225">
        <v>65</v>
      </c>
      <c r="M225" t="s">
        <v>13</v>
      </c>
      <c r="N225" t="s">
        <v>37</v>
      </c>
      <c r="O225">
        <v>13.48</v>
      </c>
      <c r="Q225">
        <v>183830</v>
      </c>
    </row>
    <row r="226" spans="9:18" x14ac:dyDescent="0.35">
      <c r="I226" t="s">
        <v>10</v>
      </c>
      <c r="J226" t="s">
        <v>318</v>
      </c>
      <c r="K226" t="s">
        <v>319</v>
      </c>
      <c r="L226">
        <v>65</v>
      </c>
      <c r="M226" t="s">
        <v>13</v>
      </c>
      <c r="N226" t="s">
        <v>19</v>
      </c>
      <c r="P226">
        <v>18.510000000000002</v>
      </c>
      <c r="R226">
        <v>513870</v>
      </c>
    </row>
    <row r="227" spans="9:18" x14ac:dyDescent="0.35">
      <c r="I227" t="s">
        <v>10</v>
      </c>
      <c r="J227" t="s">
        <v>320</v>
      </c>
      <c r="K227" t="s">
        <v>321</v>
      </c>
      <c r="L227">
        <v>65</v>
      </c>
      <c r="M227" t="s">
        <v>13</v>
      </c>
      <c r="N227" t="s">
        <v>37</v>
      </c>
      <c r="O227">
        <v>11.41</v>
      </c>
      <c r="Q227">
        <v>125790</v>
      </c>
    </row>
    <row r="228" spans="9:18" x14ac:dyDescent="0.35">
      <c r="I228" t="s">
        <v>10</v>
      </c>
      <c r="J228" t="s">
        <v>320</v>
      </c>
      <c r="K228" t="s">
        <v>321</v>
      </c>
      <c r="L228">
        <v>65</v>
      </c>
      <c r="M228" t="s">
        <v>13</v>
      </c>
      <c r="N228" t="s">
        <v>26</v>
      </c>
      <c r="P228">
        <v>16.600000000000001</v>
      </c>
      <c r="R228">
        <v>2270810</v>
      </c>
    </row>
    <row r="229" spans="9:18" x14ac:dyDescent="0.35">
      <c r="I229" t="s">
        <v>10</v>
      </c>
      <c r="J229" t="s">
        <v>322</v>
      </c>
      <c r="K229" t="s">
        <v>323</v>
      </c>
      <c r="L229">
        <v>65</v>
      </c>
      <c r="M229" t="s">
        <v>13</v>
      </c>
      <c r="N229" t="s">
        <v>37</v>
      </c>
      <c r="O229">
        <v>14.09</v>
      </c>
      <c r="P229">
        <v>21.12</v>
      </c>
      <c r="Q229">
        <v>1057150</v>
      </c>
      <c r="R229">
        <v>6624060</v>
      </c>
    </row>
    <row r="230" spans="9:18" x14ac:dyDescent="0.35">
      <c r="I230" t="s">
        <v>10</v>
      </c>
      <c r="J230" t="s">
        <v>324</v>
      </c>
      <c r="K230" t="s">
        <v>325</v>
      </c>
      <c r="L230">
        <v>65</v>
      </c>
      <c r="M230" t="s">
        <v>13</v>
      </c>
      <c r="N230" t="s">
        <v>37</v>
      </c>
      <c r="O230">
        <v>13.93</v>
      </c>
      <c r="P230">
        <v>19.68</v>
      </c>
      <c r="Q230">
        <v>12297200</v>
      </c>
      <c r="R230">
        <v>52941490</v>
      </c>
    </row>
    <row r="231" spans="9:18" x14ac:dyDescent="0.35">
      <c r="I231" t="s">
        <v>10</v>
      </c>
      <c r="J231" t="s">
        <v>326</v>
      </c>
      <c r="K231" t="s">
        <v>327</v>
      </c>
      <c r="L231">
        <v>65</v>
      </c>
      <c r="M231" t="s">
        <v>13</v>
      </c>
      <c r="N231" t="s">
        <v>37</v>
      </c>
      <c r="O231">
        <v>13.5</v>
      </c>
      <c r="P231">
        <v>21.59</v>
      </c>
      <c r="Q231">
        <v>667340</v>
      </c>
      <c r="R231">
        <v>4063230</v>
      </c>
    </row>
    <row r="232" spans="9:18" x14ac:dyDescent="0.35">
      <c r="I232" t="s">
        <v>10</v>
      </c>
      <c r="J232" t="s">
        <v>328</v>
      </c>
      <c r="K232" t="s">
        <v>329</v>
      </c>
      <c r="L232">
        <v>65</v>
      </c>
      <c r="M232" t="s">
        <v>13</v>
      </c>
      <c r="N232" t="s">
        <v>37</v>
      </c>
      <c r="O232">
        <v>13.86</v>
      </c>
      <c r="P232">
        <v>20.62</v>
      </c>
      <c r="Q232">
        <v>173420</v>
      </c>
      <c r="R232">
        <v>763450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776B5-2946-42BF-A261-E50AEE5B8F0C}">
  <sheetPr>
    <tabColor theme="0" tint="-0.34998626667073579"/>
  </sheetPr>
  <dimension ref="A1:J232"/>
  <sheetViews>
    <sheetView workbookViewId="0">
      <selection activeCell="F22" sqref="F2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>
        <v>65</v>
      </c>
      <c r="E2" t="s">
        <v>13</v>
      </c>
      <c r="F2" t="s">
        <v>14</v>
      </c>
      <c r="G2">
        <v>11.05</v>
      </c>
      <c r="H2">
        <v>13.41</v>
      </c>
      <c r="I2">
        <v>72690</v>
      </c>
      <c r="J2">
        <v>294270</v>
      </c>
    </row>
    <row r="3" spans="1:10" x14ac:dyDescent="0.35">
      <c r="A3" t="s">
        <v>10</v>
      </c>
      <c r="B3" t="s">
        <v>15</v>
      </c>
      <c r="C3" t="s">
        <v>16</v>
      </c>
      <c r="D3">
        <v>65</v>
      </c>
      <c r="E3" t="s">
        <v>13</v>
      </c>
      <c r="F3" t="s">
        <v>14</v>
      </c>
      <c r="G3">
        <v>11</v>
      </c>
      <c r="H3">
        <v>12.87</v>
      </c>
      <c r="I3">
        <v>6170</v>
      </c>
      <c r="J3">
        <v>35090</v>
      </c>
    </row>
    <row r="4" spans="1:10" x14ac:dyDescent="0.35">
      <c r="A4" t="s">
        <v>10</v>
      </c>
      <c r="B4" t="s">
        <v>17</v>
      </c>
      <c r="C4" t="s">
        <v>18</v>
      </c>
      <c r="D4">
        <v>65</v>
      </c>
      <c r="E4" t="s">
        <v>13</v>
      </c>
      <c r="F4" t="s">
        <v>19</v>
      </c>
      <c r="G4">
        <v>11.12</v>
      </c>
      <c r="I4">
        <v>1220</v>
      </c>
    </row>
    <row r="5" spans="1:10" x14ac:dyDescent="0.35">
      <c r="A5" t="s">
        <v>10</v>
      </c>
      <c r="B5" t="s">
        <v>17</v>
      </c>
      <c r="C5" t="s">
        <v>18</v>
      </c>
      <c r="D5">
        <v>65</v>
      </c>
      <c r="E5" t="s">
        <v>13</v>
      </c>
      <c r="F5" t="s">
        <v>14</v>
      </c>
      <c r="H5">
        <v>13.99</v>
      </c>
      <c r="J5">
        <v>47970</v>
      </c>
    </row>
    <row r="6" spans="1:10" x14ac:dyDescent="0.35">
      <c r="A6" t="s">
        <v>10</v>
      </c>
      <c r="B6" t="s">
        <v>20</v>
      </c>
      <c r="C6" t="s">
        <v>21</v>
      </c>
      <c r="D6">
        <v>65</v>
      </c>
      <c r="E6" t="s">
        <v>13</v>
      </c>
      <c r="F6" t="s">
        <v>14</v>
      </c>
      <c r="G6">
        <v>10.3</v>
      </c>
      <c r="H6">
        <v>14.31</v>
      </c>
      <c r="I6">
        <v>531860</v>
      </c>
      <c r="J6">
        <v>3516310</v>
      </c>
    </row>
    <row r="7" spans="1:10" x14ac:dyDescent="0.35">
      <c r="A7" t="s">
        <v>10</v>
      </c>
      <c r="B7" t="s">
        <v>22</v>
      </c>
      <c r="C7" t="s">
        <v>23</v>
      </c>
      <c r="D7">
        <v>65</v>
      </c>
      <c r="E7" t="s">
        <v>13</v>
      </c>
      <c r="F7" t="s">
        <v>14</v>
      </c>
      <c r="G7">
        <v>11.12</v>
      </c>
      <c r="H7">
        <v>13.8</v>
      </c>
      <c r="I7">
        <v>305610</v>
      </c>
      <c r="J7">
        <v>1406450</v>
      </c>
    </row>
    <row r="8" spans="1:10" x14ac:dyDescent="0.35">
      <c r="A8" t="s">
        <v>10</v>
      </c>
      <c r="B8" t="s">
        <v>24</v>
      </c>
      <c r="C8" t="s">
        <v>25</v>
      </c>
      <c r="D8">
        <v>65</v>
      </c>
      <c r="E8" t="s">
        <v>13</v>
      </c>
      <c r="F8" t="s">
        <v>26</v>
      </c>
      <c r="G8">
        <v>9.8699999999999992</v>
      </c>
      <c r="I8">
        <v>128640</v>
      </c>
    </row>
    <row r="9" spans="1:10" x14ac:dyDescent="0.35">
      <c r="A9" t="s">
        <v>10</v>
      </c>
      <c r="B9" t="s">
        <v>24</v>
      </c>
      <c r="C9" t="s">
        <v>25</v>
      </c>
      <c r="D9">
        <v>65</v>
      </c>
      <c r="E9" t="s">
        <v>13</v>
      </c>
      <c r="F9" t="s">
        <v>14</v>
      </c>
      <c r="H9">
        <v>13.88</v>
      </c>
      <c r="J9">
        <v>872530</v>
      </c>
    </row>
    <row r="10" spans="1:10" x14ac:dyDescent="0.35">
      <c r="A10" t="s">
        <v>10</v>
      </c>
      <c r="B10" t="s">
        <v>27</v>
      </c>
      <c r="C10" t="s">
        <v>28</v>
      </c>
      <c r="D10">
        <v>65</v>
      </c>
      <c r="E10" t="s">
        <v>13</v>
      </c>
      <c r="F10" t="s">
        <v>14</v>
      </c>
      <c r="G10">
        <v>10.54</v>
      </c>
      <c r="H10">
        <v>13.64</v>
      </c>
      <c r="I10">
        <v>90480</v>
      </c>
      <c r="J10">
        <v>526090</v>
      </c>
    </row>
    <row r="11" spans="1:10" x14ac:dyDescent="0.35">
      <c r="A11" t="s">
        <v>10</v>
      </c>
      <c r="B11" t="s">
        <v>29</v>
      </c>
      <c r="C11" t="s">
        <v>30</v>
      </c>
      <c r="D11">
        <v>65</v>
      </c>
      <c r="E11" t="s">
        <v>13</v>
      </c>
      <c r="F11" t="s">
        <v>19</v>
      </c>
      <c r="G11">
        <v>9.6300000000000008</v>
      </c>
      <c r="H11">
        <v>17.010000000000002</v>
      </c>
      <c r="I11">
        <v>17250</v>
      </c>
      <c r="J11">
        <v>140160</v>
      </c>
    </row>
    <row r="12" spans="1:10" x14ac:dyDescent="0.35">
      <c r="A12" t="s">
        <v>10</v>
      </c>
      <c r="B12" t="s">
        <v>31</v>
      </c>
      <c r="C12" t="s">
        <v>32</v>
      </c>
      <c r="D12">
        <v>65</v>
      </c>
      <c r="E12" t="s">
        <v>13</v>
      </c>
      <c r="F12" t="s">
        <v>26</v>
      </c>
      <c r="G12">
        <v>11.14</v>
      </c>
      <c r="I12">
        <v>186030</v>
      </c>
    </row>
    <row r="13" spans="1:10" x14ac:dyDescent="0.35">
      <c r="A13" t="s">
        <v>10</v>
      </c>
      <c r="B13" t="s">
        <v>31</v>
      </c>
      <c r="C13" t="s">
        <v>32</v>
      </c>
      <c r="D13">
        <v>65</v>
      </c>
      <c r="E13" t="s">
        <v>13</v>
      </c>
      <c r="F13" t="s">
        <v>14</v>
      </c>
      <c r="H13">
        <v>12.18</v>
      </c>
      <c r="J13">
        <v>839510</v>
      </c>
    </row>
    <row r="14" spans="1:10" x14ac:dyDescent="0.35">
      <c r="A14" t="s">
        <v>10</v>
      </c>
      <c r="B14" t="s">
        <v>33</v>
      </c>
      <c r="C14" t="s">
        <v>34</v>
      </c>
      <c r="D14">
        <v>65</v>
      </c>
      <c r="E14" t="s">
        <v>13</v>
      </c>
      <c r="F14" t="s">
        <v>14</v>
      </c>
      <c r="G14">
        <v>11.62</v>
      </c>
      <c r="H14">
        <v>13.68</v>
      </c>
      <c r="I14">
        <v>59590</v>
      </c>
      <c r="J14">
        <v>428910</v>
      </c>
    </row>
    <row r="15" spans="1:10" x14ac:dyDescent="0.35">
      <c r="A15" t="s">
        <v>10</v>
      </c>
      <c r="B15" t="s">
        <v>35</v>
      </c>
      <c r="C15" t="s">
        <v>36</v>
      </c>
      <c r="D15">
        <v>65</v>
      </c>
      <c r="E15" t="s">
        <v>13</v>
      </c>
      <c r="F15" t="s">
        <v>19</v>
      </c>
      <c r="G15">
        <v>11.85</v>
      </c>
      <c r="I15">
        <v>4200</v>
      </c>
    </row>
    <row r="16" spans="1:10" x14ac:dyDescent="0.35">
      <c r="A16" t="s">
        <v>10</v>
      </c>
      <c r="B16" t="s">
        <v>35</v>
      </c>
      <c r="C16" t="s">
        <v>36</v>
      </c>
      <c r="D16">
        <v>65</v>
      </c>
      <c r="E16" t="s">
        <v>13</v>
      </c>
      <c r="F16" t="s">
        <v>37</v>
      </c>
      <c r="H16">
        <v>15.07</v>
      </c>
      <c r="J16">
        <v>8660</v>
      </c>
    </row>
    <row r="17" spans="1:10" x14ac:dyDescent="0.35">
      <c r="A17" t="s">
        <v>10</v>
      </c>
      <c r="B17" t="s">
        <v>38</v>
      </c>
      <c r="C17" t="s">
        <v>39</v>
      </c>
      <c r="D17">
        <v>65</v>
      </c>
      <c r="E17" t="s">
        <v>13</v>
      </c>
      <c r="F17" t="s">
        <v>14</v>
      </c>
      <c r="G17">
        <v>10.69</v>
      </c>
      <c r="H17">
        <v>15.54</v>
      </c>
      <c r="I17">
        <v>164100</v>
      </c>
      <c r="J17">
        <v>875660</v>
      </c>
    </row>
    <row r="18" spans="1:10" x14ac:dyDescent="0.35">
      <c r="A18" t="s">
        <v>10</v>
      </c>
      <c r="B18" t="s">
        <v>40</v>
      </c>
      <c r="C18" t="s">
        <v>41</v>
      </c>
      <c r="D18">
        <v>65</v>
      </c>
      <c r="E18" t="s">
        <v>13</v>
      </c>
      <c r="F18" t="s">
        <v>14</v>
      </c>
      <c r="G18">
        <v>10.6</v>
      </c>
      <c r="H18">
        <v>14.41</v>
      </c>
      <c r="I18">
        <v>167890</v>
      </c>
      <c r="J18">
        <v>1776650</v>
      </c>
    </row>
    <row r="19" spans="1:10" x14ac:dyDescent="0.35">
      <c r="A19" t="s">
        <v>10</v>
      </c>
      <c r="B19" t="s">
        <v>42</v>
      </c>
      <c r="C19" t="s">
        <v>43</v>
      </c>
      <c r="D19">
        <v>65</v>
      </c>
      <c r="E19" t="s">
        <v>13</v>
      </c>
      <c r="F19" t="s">
        <v>14</v>
      </c>
      <c r="G19">
        <v>13.19</v>
      </c>
      <c r="H19">
        <v>12.53</v>
      </c>
      <c r="I19">
        <v>64260</v>
      </c>
      <c r="J19">
        <v>330850</v>
      </c>
    </row>
    <row r="20" spans="1:10" x14ac:dyDescent="0.35">
      <c r="A20" t="s">
        <v>10</v>
      </c>
      <c r="B20" t="s">
        <v>44</v>
      </c>
      <c r="C20" t="s">
        <v>45</v>
      </c>
      <c r="D20">
        <v>65</v>
      </c>
      <c r="E20" t="s">
        <v>13</v>
      </c>
      <c r="F20" t="s">
        <v>26</v>
      </c>
      <c r="G20">
        <v>12.49</v>
      </c>
      <c r="I20">
        <v>88990</v>
      </c>
    </row>
    <row r="21" spans="1:10" x14ac:dyDescent="0.35">
      <c r="A21" t="s">
        <v>10</v>
      </c>
      <c r="B21" t="s">
        <v>44</v>
      </c>
      <c r="C21" t="s">
        <v>45</v>
      </c>
      <c r="D21">
        <v>65</v>
      </c>
      <c r="E21" t="s">
        <v>13</v>
      </c>
      <c r="F21" t="s">
        <v>14</v>
      </c>
      <c r="H21">
        <v>13.06</v>
      </c>
      <c r="J21">
        <v>539740</v>
      </c>
    </row>
    <row r="22" spans="1:10" x14ac:dyDescent="0.35">
      <c r="A22" t="s">
        <v>10</v>
      </c>
      <c r="B22" t="s">
        <v>46</v>
      </c>
      <c r="C22" t="s">
        <v>47</v>
      </c>
      <c r="D22">
        <v>65</v>
      </c>
      <c r="E22" t="s">
        <v>13</v>
      </c>
      <c r="F22" t="s">
        <v>26</v>
      </c>
      <c r="G22">
        <v>10.72</v>
      </c>
      <c r="H22">
        <v>13.2</v>
      </c>
      <c r="I22">
        <v>133990</v>
      </c>
      <c r="J22">
        <v>876730</v>
      </c>
    </row>
    <row r="23" spans="1:10" x14ac:dyDescent="0.35">
      <c r="A23" t="s">
        <v>10</v>
      </c>
      <c r="B23" t="s">
        <v>48</v>
      </c>
      <c r="C23" t="s">
        <v>49</v>
      </c>
      <c r="D23">
        <v>65</v>
      </c>
      <c r="E23" t="s">
        <v>13</v>
      </c>
      <c r="F23" t="s">
        <v>14</v>
      </c>
      <c r="G23">
        <v>11.21</v>
      </c>
      <c r="H23">
        <v>12.84</v>
      </c>
      <c r="I23">
        <v>150010</v>
      </c>
      <c r="J23">
        <v>710190</v>
      </c>
    </row>
    <row r="24" spans="1:10" x14ac:dyDescent="0.35">
      <c r="A24" t="s">
        <v>10</v>
      </c>
      <c r="B24" t="s">
        <v>50</v>
      </c>
      <c r="C24" t="s">
        <v>51</v>
      </c>
      <c r="D24">
        <v>65</v>
      </c>
      <c r="E24" t="s">
        <v>13</v>
      </c>
      <c r="F24" t="s">
        <v>26</v>
      </c>
      <c r="G24">
        <v>10.050000000000001</v>
      </c>
      <c r="I24">
        <v>71990</v>
      </c>
    </row>
    <row r="25" spans="1:10" x14ac:dyDescent="0.35">
      <c r="A25" t="s">
        <v>10</v>
      </c>
      <c r="B25" t="s">
        <v>50</v>
      </c>
      <c r="C25" t="s">
        <v>51</v>
      </c>
      <c r="D25">
        <v>65</v>
      </c>
      <c r="E25" t="s">
        <v>13</v>
      </c>
      <c r="F25" t="s">
        <v>14</v>
      </c>
      <c r="H25">
        <v>7.92</v>
      </c>
      <c r="J25">
        <v>108240</v>
      </c>
    </row>
    <row r="26" spans="1:10" x14ac:dyDescent="0.35">
      <c r="A26" t="s">
        <v>10</v>
      </c>
      <c r="B26" t="s">
        <v>52</v>
      </c>
      <c r="C26" t="s">
        <v>53</v>
      </c>
      <c r="D26">
        <v>65</v>
      </c>
      <c r="E26" t="s">
        <v>13</v>
      </c>
      <c r="F26" t="s">
        <v>14</v>
      </c>
      <c r="G26">
        <v>10.02</v>
      </c>
      <c r="H26">
        <v>11.96</v>
      </c>
      <c r="I26">
        <v>108570</v>
      </c>
      <c r="J26">
        <v>341820</v>
      </c>
    </row>
    <row r="27" spans="1:10" x14ac:dyDescent="0.35">
      <c r="A27" t="s">
        <v>10</v>
      </c>
      <c r="B27" t="s">
        <v>54</v>
      </c>
      <c r="C27" t="s">
        <v>55</v>
      </c>
      <c r="D27">
        <v>65</v>
      </c>
      <c r="E27" t="s">
        <v>13</v>
      </c>
      <c r="F27" t="s">
        <v>26</v>
      </c>
      <c r="G27">
        <v>11.37</v>
      </c>
      <c r="H27">
        <v>12.81</v>
      </c>
      <c r="I27">
        <v>28070</v>
      </c>
      <c r="J27">
        <v>153250</v>
      </c>
    </row>
    <row r="28" spans="1:10" x14ac:dyDescent="0.35">
      <c r="A28" t="s">
        <v>10</v>
      </c>
      <c r="B28" t="s">
        <v>56</v>
      </c>
      <c r="C28" t="s">
        <v>57</v>
      </c>
      <c r="D28">
        <v>65</v>
      </c>
      <c r="E28" t="s">
        <v>13</v>
      </c>
      <c r="F28" t="s">
        <v>14</v>
      </c>
      <c r="G28">
        <v>10.65</v>
      </c>
      <c r="H28">
        <v>13.36</v>
      </c>
      <c r="I28">
        <v>463180</v>
      </c>
      <c r="J28">
        <v>2875130</v>
      </c>
    </row>
    <row r="29" spans="1:10" x14ac:dyDescent="0.35">
      <c r="A29" t="s">
        <v>10</v>
      </c>
      <c r="B29" t="s">
        <v>58</v>
      </c>
      <c r="C29" t="s">
        <v>59</v>
      </c>
      <c r="D29">
        <v>65</v>
      </c>
      <c r="E29" t="s">
        <v>13</v>
      </c>
      <c r="F29" t="s">
        <v>14</v>
      </c>
      <c r="G29">
        <v>11.41</v>
      </c>
      <c r="I29">
        <v>12580</v>
      </c>
    </row>
    <row r="30" spans="1:10" x14ac:dyDescent="0.35">
      <c r="A30" t="s">
        <v>10</v>
      </c>
      <c r="B30" t="s">
        <v>58</v>
      </c>
      <c r="C30" t="s">
        <v>59</v>
      </c>
      <c r="D30">
        <v>65</v>
      </c>
      <c r="E30" t="s">
        <v>13</v>
      </c>
      <c r="F30" t="s">
        <v>19</v>
      </c>
      <c r="H30">
        <v>13.1</v>
      </c>
      <c r="J30">
        <v>57500</v>
      </c>
    </row>
    <row r="31" spans="1:10" x14ac:dyDescent="0.35">
      <c r="A31" t="s">
        <v>10</v>
      </c>
      <c r="B31" t="s">
        <v>60</v>
      </c>
      <c r="C31" t="s">
        <v>61</v>
      </c>
      <c r="D31">
        <v>65</v>
      </c>
      <c r="E31" t="s">
        <v>13</v>
      </c>
      <c r="F31" t="s">
        <v>19</v>
      </c>
      <c r="G31">
        <v>11.56</v>
      </c>
      <c r="H31">
        <v>14.23</v>
      </c>
      <c r="I31">
        <v>34130</v>
      </c>
      <c r="J31">
        <v>90590</v>
      </c>
    </row>
    <row r="32" spans="1:10" x14ac:dyDescent="0.35">
      <c r="A32" t="s">
        <v>10</v>
      </c>
      <c r="B32" t="s">
        <v>62</v>
      </c>
      <c r="C32" t="s">
        <v>63</v>
      </c>
      <c r="D32">
        <v>65</v>
      </c>
      <c r="E32" t="s">
        <v>13</v>
      </c>
      <c r="F32" t="s">
        <v>26</v>
      </c>
      <c r="G32">
        <v>11.07</v>
      </c>
      <c r="I32">
        <v>2360</v>
      </c>
    </row>
    <row r="33" spans="1:10" x14ac:dyDescent="0.35">
      <c r="A33" t="s">
        <v>10</v>
      </c>
      <c r="B33" t="s">
        <v>62</v>
      </c>
      <c r="C33" t="s">
        <v>63</v>
      </c>
      <c r="D33">
        <v>65</v>
      </c>
      <c r="E33" t="s">
        <v>13</v>
      </c>
      <c r="F33" t="s">
        <v>14</v>
      </c>
      <c r="H33">
        <v>13.71</v>
      </c>
      <c r="J33">
        <v>8160</v>
      </c>
    </row>
    <row r="34" spans="1:10" x14ac:dyDescent="0.35">
      <c r="A34" t="s">
        <v>10</v>
      </c>
      <c r="B34" t="s">
        <v>64</v>
      </c>
      <c r="C34" t="s">
        <v>65</v>
      </c>
      <c r="D34">
        <v>65</v>
      </c>
      <c r="E34" t="s">
        <v>13</v>
      </c>
      <c r="F34" t="s">
        <v>26</v>
      </c>
      <c r="G34">
        <v>11.16</v>
      </c>
      <c r="I34">
        <v>314030</v>
      </c>
    </row>
    <row r="35" spans="1:10" x14ac:dyDescent="0.35">
      <c r="A35" t="s">
        <v>10</v>
      </c>
      <c r="B35" t="s">
        <v>64</v>
      </c>
      <c r="C35" t="s">
        <v>65</v>
      </c>
      <c r="D35">
        <v>65</v>
      </c>
      <c r="E35" t="s">
        <v>13</v>
      </c>
      <c r="F35" t="s">
        <v>19</v>
      </c>
      <c r="H35">
        <v>16.329999999999998</v>
      </c>
      <c r="J35">
        <v>2500270</v>
      </c>
    </row>
    <row r="36" spans="1:10" x14ac:dyDescent="0.35">
      <c r="A36" t="s">
        <v>10</v>
      </c>
      <c r="B36" t="s">
        <v>66</v>
      </c>
      <c r="C36" t="s">
        <v>67</v>
      </c>
      <c r="D36">
        <v>65</v>
      </c>
      <c r="E36" t="s">
        <v>13</v>
      </c>
      <c r="F36" t="s">
        <v>26</v>
      </c>
      <c r="G36">
        <v>11.23</v>
      </c>
      <c r="H36">
        <v>13.25</v>
      </c>
      <c r="I36">
        <v>623690</v>
      </c>
      <c r="J36">
        <v>4940490</v>
      </c>
    </row>
    <row r="37" spans="1:10" x14ac:dyDescent="0.35">
      <c r="A37" t="s">
        <v>10</v>
      </c>
      <c r="B37" t="s">
        <v>68</v>
      </c>
      <c r="C37" t="s">
        <v>69</v>
      </c>
      <c r="D37">
        <v>65</v>
      </c>
      <c r="E37" t="s">
        <v>13</v>
      </c>
      <c r="F37" t="s">
        <v>14</v>
      </c>
      <c r="G37">
        <v>10.98</v>
      </c>
      <c r="I37">
        <v>58940</v>
      </c>
    </row>
    <row r="38" spans="1:10" x14ac:dyDescent="0.35">
      <c r="A38" t="s">
        <v>10</v>
      </c>
      <c r="B38" t="s">
        <v>68</v>
      </c>
      <c r="C38" t="s">
        <v>69</v>
      </c>
      <c r="D38">
        <v>65</v>
      </c>
      <c r="E38" t="s">
        <v>13</v>
      </c>
      <c r="F38" t="s">
        <v>19</v>
      </c>
      <c r="H38">
        <v>15.45</v>
      </c>
      <c r="J38">
        <v>321460</v>
      </c>
    </row>
    <row r="39" spans="1:10" x14ac:dyDescent="0.35">
      <c r="A39" t="s">
        <v>10</v>
      </c>
      <c r="B39" t="s">
        <v>70</v>
      </c>
      <c r="C39" t="s">
        <v>71</v>
      </c>
      <c r="D39">
        <v>65</v>
      </c>
      <c r="E39" t="s">
        <v>13</v>
      </c>
      <c r="F39" t="s">
        <v>26</v>
      </c>
      <c r="G39">
        <v>10.130000000000001</v>
      </c>
      <c r="H39">
        <v>15.37</v>
      </c>
      <c r="I39">
        <v>255670</v>
      </c>
      <c r="J39">
        <v>2433440</v>
      </c>
    </row>
    <row r="40" spans="1:10" x14ac:dyDescent="0.35">
      <c r="A40" t="s">
        <v>10</v>
      </c>
      <c r="B40" t="s">
        <v>72</v>
      </c>
      <c r="C40" t="s">
        <v>73</v>
      </c>
      <c r="D40">
        <v>65</v>
      </c>
      <c r="E40" t="s">
        <v>13</v>
      </c>
      <c r="F40" t="s">
        <v>26</v>
      </c>
      <c r="G40">
        <v>11.46</v>
      </c>
      <c r="I40">
        <v>187490</v>
      </c>
    </row>
    <row r="41" spans="1:10" x14ac:dyDescent="0.35">
      <c r="A41" t="s">
        <v>10</v>
      </c>
      <c r="B41" t="s">
        <v>72</v>
      </c>
      <c r="C41" t="s">
        <v>73</v>
      </c>
      <c r="D41">
        <v>65</v>
      </c>
      <c r="E41" t="s">
        <v>13</v>
      </c>
      <c r="F41" t="s">
        <v>14</v>
      </c>
      <c r="H41">
        <v>14.3</v>
      </c>
      <c r="J41">
        <v>1329100</v>
      </c>
    </row>
    <row r="42" spans="1:10" x14ac:dyDescent="0.35">
      <c r="A42" t="s">
        <v>10</v>
      </c>
      <c r="B42" t="s">
        <v>74</v>
      </c>
      <c r="C42" t="s">
        <v>75</v>
      </c>
      <c r="D42">
        <v>65</v>
      </c>
      <c r="E42" t="s">
        <v>13</v>
      </c>
      <c r="F42" t="s">
        <v>26</v>
      </c>
      <c r="G42">
        <v>10.7</v>
      </c>
      <c r="H42">
        <v>15.9</v>
      </c>
      <c r="I42">
        <v>159610</v>
      </c>
      <c r="J42">
        <v>943570</v>
      </c>
    </row>
    <row r="43" spans="1:10" x14ac:dyDescent="0.35">
      <c r="A43" t="s">
        <v>10</v>
      </c>
      <c r="B43" t="s">
        <v>76</v>
      </c>
      <c r="C43" t="s">
        <v>77</v>
      </c>
      <c r="D43">
        <v>65</v>
      </c>
      <c r="E43" t="s">
        <v>13</v>
      </c>
      <c r="F43" t="s">
        <v>14</v>
      </c>
      <c r="G43">
        <v>11.67</v>
      </c>
      <c r="I43">
        <v>17910</v>
      </c>
    </row>
    <row r="44" spans="1:10" x14ac:dyDescent="0.35">
      <c r="A44" t="s">
        <v>10</v>
      </c>
      <c r="B44" t="s">
        <v>76</v>
      </c>
      <c r="C44" t="s">
        <v>77</v>
      </c>
      <c r="D44">
        <v>65</v>
      </c>
      <c r="E44" t="s">
        <v>13</v>
      </c>
      <c r="F44" t="s">
        <v>19</v>
      </c>
      <c r="H44">
        <v>14.47</v>
      </c>
      <c r="J44">
        <v>89640</v>
      </c>
    </row>
    <row r="45" spans="1:10" x14ac:dyDescent="0.35">
      <c r="A45" t="s">
        <v>10</v>
      </c>
      <c r="B45" t="s">
        <v>78</v>
      </c>
      <c r="C45" t="s">
        <v>79</v>
      </c>
      <c r="D45">
        <v>65</v>
      </c>
      <c r="E45" t="s">
        <v>13</v>
      </c>
      <c r="F45" t="s">
        <v>14</v>
      </c>
      <c r="G45">
        <v>10.73</v>
      </c>
      <c r="I45">
        <v>7290</v>
      </c>
    </row>
    <row r="46" spans="1:10" x14ac:dyDescent="0.35">
      <c r="A46" t="s">
        <v>10</v>
      </c>
      <c r="B46" t="s">
        <v>78</v>
      </c>
      <c r="C46" t="s">
        <v>79</v>
      </c>
      <c r="D46">
        <v>65</v>
      </c>
      <c r="E46" t="s">
        <v>13</v>
      </c>
      <c r="F46" t="s">
        <v>26</v>
      </c>
      <c r="H46">
        <v>13.53</v>
      </c>
      <c r="J46">
        <v>44770</v>
      </c>
    </row>
    <row r="47" spans="1:10" x14ac:dyDescent="0.35">
      <c r="A47" t="s">
        <v>10</v>
      </c>
      <c r="B47" t="s">
        <v>80</v>
      </c>
      <c r="C47" t="s">
        <v>81</v>
      </c>
      <c r="D47">
        <v>65</v>
      </c>
      <c r="E47" t="s">
        <v>13</v>
      </c>
      <c r="F47" t="s">
        <v>14</v>
      </c>
      <c r="G47">
        <v>11.22</v>
      </c>
      <c r="H47">
        <v>12.48</v>
      </c>
      <c r="I47">
        <v>36820</v>
      </c>
      <c r="J47">
        <v>83520</v>
      </c>
    </row>
    <row r="48" spans="1:10" x14ac:dyDescent="0.35">
      <c r="A48" t="s">
        <v>10</v>
      </c>
      <c r="B48" t="s">
        <v>82</v>
      </c>
      <c r="C48" t="s">
        <v>83</v>
      </c>
      <c r="D48">
        <v>65</v>
      </c>
      <c r="E48" t="s">
        <v>13</v>
      </c>
      <c r="F48" t="s">
        <v>19</v>
      </c>
      <c r="G48">
        <v>11.63</v>
      </c>
      <c r="I48">
        <v>21170</v>
      </c>
    </row>
    <row r="49" spans="1:10" x14ac:dyDescent="0.35">
      <c r="A49" t="s">
        <v>10</v>
      </c>
      <c r="B49" t="s">
        <v>82</v>
      </c>
      <c r="C49" t="s">
        <v>83</v>
      </c>
      <c r="D49">
        <v>65</v>
      </c>
      <c r="E49" t="s">
        <v>13</v>
      </c>
      <c r="F49" t="s">
        <v>26</v>
      </c>
      <c r="H49">
        <v>14.16</v>
      </c>
      <c r="J49">
        <v>94690</v>
      </c>
    </row>
    <row r="50" spans="1:10" x14ac:dyDescent="0.35">
      <c r="A50" t="s">
        <v>10</v>
      </c>
      <c r="B50" t="s">
        <v>84</v>
      </c>
      <c r="C50" t="s">
        <v>85</v>
      </c>
      <c r="D50">
        <v>65</v>
      </c>
      <c r="E50" t="s">
        <v>13</v>
      </c>
      <c r="F50" t="s">
        <v>19</v>
      </c>
      <c r="G50">
        <v>11.23</v>
      </c>
      <c r="I50">
        <v>530160</v>
      </c>
    </row>
    <row r="51" spans="1:10" x14ac:dyDescent="0.35">
      <c r="A51" t="s">
        <v>10</v>
      </c>
      <c r="B51" t="s">
        <v>84</v>
      </c>
      <c r="C51" t="s">
        <v>85</v>
      </c>
      <c r="D51">
        <v>65</v>
      </c>
      <c r="E51" t="s">
        <v>13</v>
      </c>
      <c r="F51" t="s">
        <v>26</v>
      </c>
      <c r="H51">
        <v>15.63</v>
      </c>
      <c r="J51">
        <v>3542660</v>
      </c>
    </row>
    <row r="52" spans="1:10" x14ac:dyDescent="0.35">
      <c r="A52" t="s">
        <v>10</v>
      </c>
      <c r="B52" t="s">
        <v>86</v>
      </c>
      <c r="C52" t="s">
        <v>87</v>
      </c>
      <c r="D52">
        <v>65</v>
      </c>
      <c r="E52" t="s">
        <v>13</v>
      </c>
      <c r="F52" t="s">
        <v>26</v>
      </c>
      <c r="G52">
        <v>10.49</v>
      </c>
      <c r="I52">
        <v>175290</v>
      </c>
    </row>
    <row r="53" spans="1:10" x14ac:dyDescent="0.35">
      <c r="A53" t="s">
        <v>10</v>
      </c>
      <c r="B53" t="s">
        <v>86</v>
      </c>
      <c r="C53" t="s">
        <v>87</v>
      </c>
      <c r="D53">
        <v>65</v>
      </c>
      <c r="E53" t="s">
        <v>13</v>
      </c>
      <c r="F53" t="s">
        <v>14</v>
      </c>
      <c r="H53">
        <v>13.3</v>
      </c>
      <c r="J53">
        <v>386080</v>
      </c>
    </row>
    <row r="54" spans="1:10" x14ac:dyDescent="0.35">
      <c r="A54" t="s">
        <v>10</v>
      </c>
      <c r="B54" t="s">
        <v>88</v>
      </c>
      <c r="C54" t="s">
        <v>89</v>
      </c>
      <c r="D54">
        <v>65</v>
      </c>
      <c r="E54" t="s">
        <v>13</v>
      </c>
      <c r="F54" t="s">
        <v>14</v>
      </c>
      <c r="G54">
        <v>9.1300000000000008</v>
      </c>
      <c r="H54">
        <v>12.22</v>
      </c>
      <c r="I54">
        <v>84530</v>
      </c>
      <c r="J54">
        <v>536470</v>
      </c>
    </row>
    <row r="55" spans="1:10" x14ac:dyDescent="0.35">
      <c r="A55" t="s">
        <v>10</v>
      </c>
      <c r="B55" t="s">
        <v>90</v>
      </c>
      <c r="C55" t="s">
        <v>91</v>
      </c>
      <c r="D55">
        <v>65</v>
      </c>
      <c r="E55" t="s">
        <v>13</v>
      </c>
      <c r="F55" t="s">
        <v>14</v>
      </c>
      <c r="G55">
        <v>10.86</v>
      </c>
      <c r="I55">
        <v>6800</v>
      </c>
    </row>
    <row r="56" spans="1:10" x14ac:dyDescent="0.35">
      <c r="A56" t="s">
        <v>10</v>
      </c>
      <c r="B56" t="s">
        <v>90</v>
      </c>
      <c r="C56" t="s">
        <v>91</v>
      </c>
      <c r="D56">
        <v>65</v>
      </c>
      <c r="E56" t="s">
        <v>13</v>
      </c>
      <c r="F56" t="s">
        <v>26</v>
      </c>
      <c r="H56">
        <v>16.420000000000002</v>
      </c>
      <c r="J56">
        <v>29910</v>
      </c>
    </row>
    <row r="57" spans="1:10" x14ac:dyDescent="0.35">
      <c r="A57" t="s">
        <v>10</v>
      </c>
      <c r="B57" t="s">
        <v>92</v>
      </c>
      <c r="C57" t="s">
        <v>93</v>
      </c>
      <c r="D57">
        <v>65</v>
      </c>
      <c r="E57" t="s">
        <v>13</v>
      </c>
      <c r="F57" t="s">
        <v>26</v>
      </c>
      <c r="G57">
        <v>10.11</v>
      </c>
      <c r="I57">
        <v>60580</v>
      </c>
    </row>
    <row r="58" spans="1:10" x14ac:dyDescent="0.35">
      <c r="A58" t="s">
        <v>10</v>
      </c>
      <c r="B58" t="s">
        <v>92</v>
      </c>
      <c r="C58" t="s">
        <v>93</v>
      </c>
      <c r="D58">
        <v>65</v>
      </c>
      <c r="E58" t="s">
        <v>13</v>
      </c>
      <c r="F58" t="s">
        <v>14</v>
      </c>
      <c r="H58">
        <v>12.89</v>
      </c>
      <c r="J58">
        <v>701580</v>
      </c>
    </row>
    <row r="59" spans="1:10" x14ac:dyDescent="0.35">
      <c r="A59" t="s">
        <v>10</v>
      </c>
      <c r="B59" t="s">
        <v>94</v>
      </c>
      <c r="C59" t="s">
        <v>95</v>
      </c>
      <c r="D59">
        <v>65</v>
      </c>
      <c r="E59" t="s">
        <v>13</v>
      </c>
      <c r="F59" t="s">
        <v>14</v>
      </c>
      <c r="G59">
        <v>9.91</v>
      </c>
      <c r="H59">
        <v>13.85</v>
      </c>
      <c r="I59">
        <v>7660</v>
      </c>
      <c r="J59">
        <v>66750</v>
      </c>
    </row>
    <row r="60" spans="1:10" x14ac:dyDescent="0.35">
      <c r="A60" t="s">
        <v>10</v>
      </c>
      <c r="B60" t="s">
        <v>96</v>
      </c>
      <c r="C60" t="s">
        <v>97</v>
      </c>
      <c r="D60">
        <v>65</v>
      </c>
      <c r="E60" t="s">
        <v>13</v>
      </c>
      <c r="F60" t="s">
        <v>26</v>
      </c>
      <c r="G60">
        <v>11.33</v>
      </c>
      <c r="I60">
        <v>234460</v>
      </c>
    </row>
    <row r="61" spans="1:10" x14ac:dyDescent="0.35">
      <c r="A61" t="s">
        <v>10</v>
      </c>
      <c r="B61" t="s">
        <v>96</v>
      </c>
      <c r="C61" t="s">
        <v>97</v>
      </c>
      <c r="D61">
        <v>65</v>
      </c>
      <c r="E61" t="s">
        <v>13</v>
      </c>
      <c r="F61" t="s">
        <v>14</v>
      </c>
      <c r="H61">
        <v>13.83</v>
      </c>
      <c r="J61">
        <v>1074190</v>
      </c>
    </row>
    <row r="62" spans="1:10" x14ac:dyDescent="0.35">
      <c r="A62" t="s">
        <v>10</v>
      </c>
      <c r="B62" t="s">
        <v>98</v>
      </c>
      <c r="C62" t="s">
        <v>99</v>
      </c>
      <c r="D62">
        <v>65</v>
      </c>
      <c r="E62" t="s">
        <v>13</v>
      </c>
      <c r="F62" t="s">
        <v>14</v>
      </c>
      <c r="G62">
        <v>10.65</v>
      </c>
      <c r="H62">
        <v>13.42</v>
      </c>
      <c r="I62">
        <v>160710</v>
      </c>
      <c r="J62">
        <v>450590</v>
      </c>
    </row>
    <row r="63" spans="1:10" x14ac:dyDescent="0.35">
      <c r="A63" t="s">
        <v>10</v>
      </c>
      <c r="B63" t="s">
        <v>100</v>
      </c>
      <c r="C63" t="s">
        <v>101</v>
      </c>
      <c r="D63">
        <v>65</v>
      </c>
      <c r="E63" t="s">
        <v>13</v>
      </c>
      <c r="F63" t="s">
        <v>14</v>
      </c>
      <c r="G63">
        <v>11.15</v>
      </c>
      <c r="H63">
        <v>13.27</v>
      </c>
      <c r="I63">
        <v>18790</v>
      </c>
      <c r="J63">
        <v>58730</v>
      </c>
    </row>
    <row r="64" spans="1:10" x14ac:dyDescent="0.35">
      <c r="A64" t="s">
        <v>10</v>
      </c>
      <c r="B64" t="s">
        <v>102</v>
      </c>
      <c r="C64" t="s">
        <v>103</v>
      </c>
      <c r="D64">
        <v>65</v>
      </c>
      <c r="E64" t="s">
        <v>13</v>
      </c>
      <c r="F64" t="s">
        <v>19</v>
      </c>
      <c r="G64">
        <v>10.26</v>
      </c>
      <c r="I64">
        <v>27240</v>
      </c>
    </row>
    <row r="65" spans="1:10" x14ac:dyDescent="0.35">
      <c r="A65" t="s">
        <v>10</v>
      </c>
      <c r="B65" t="s">
        <v>102</v>
      </c>
      <c r="C65" t="s">
        <v>103</v>
      </c>
      <c r="D65">
        <v>65</v>
      </c>
      <c r="E65" t="s">
        <v>13</v>
      </c>
      <c r="F65" t="s">
        <v>14</v>
      </c>
      <c r="H65">
        <v>12.28</v>
      </c>
      <c r="J65">
        <v>161890</v>
      </c>
    </row>
    <row r="66" spans="1:10" x14ac:dyDescent="0.35">
      <c r="A66" t="s">
        <v>10</v>
      </c>
      <c r="B66" t="s">
        <v>104</v>
      </c>
      <c r="C66" t="s">
        <v>105</v>
      </c>
      <c r="D66">
        <v>65</v>
      </c>
      <c r="E66" t="s">
        <v>13</v>
      </c>
      <c r="F66" t="s">
        <v>14</v>
      </c>
      <c r="G66">
        <v>8.8699999999999992</v>
      </c>
      <c r="H66">
        <v>12.18</v>
      </c>
      <c r="I66">
        <v>131170</v>
      </c>
      <c r="J66">
        <v>531580</v>
      </c>
    </row>
    <row r="67" spans="1:10" x14ac:dyDescent="0.35">
      <c r="A67" t="s">
        <v>10</v>
      </c>
      <c r="B67" t="s">
        <v>106</v>
      </c>
      <c r="C67" t="s">
        <v>107</v>
      </c>
      <c r="D67">
        <v>65</v>
      </c>
      <c r="E67" t="s">
        <v>13</v>
      </c>
      <c r="F67" t="s">
        <v>14</v>
      </c>
      <c r="G67">
        <v>11.04</v>
      </c>
      <c r="H67">
        <v>13.3</v>
      </c>
      <c r="I67">
        <v>9500</v>
      </c>
      <c r="J67">
        <v>147430</v>
      </c>
    </row>
    <row r="68" spans="1:10" x14ac:dyDescent="0.35">
      <c r="A68" t="s">
        <v>10</v>
      </c>
      <c r="B68" t="s">
        <v>108</v>
      </c>
      <c r="C68" t="s">
        <v>109</v>
      </c>
      <c r="D68">
        <v>65</v>
      </c>
      <c r="E68" t="s">
        <v>13</v>
      </c>
      <c r="F68" t="s">
        <v>14</v>
      </c>
      <c r="G68">
        <v>9.02</v>
      </c>
      <c r="H68">
        <v>12.73</v>
      </c>
      <c r="I68">
        <v>23770</v>
      </c>
      <c r="J68">
        <v>576170</v>
      </c>
    </row>
    <row r="69" spans="1:10" x14ac:dyDescent="0.35">
      <c r="A69" t="s">
        <v>10</v>
      </c>
      <c r="B69" t="s">
        <v>110</v>
      </c>
      <c r="C69" t="s">
        <v>111</v>
      </c>
      <c r="D69">
        <v>65</v>
      </c>
      <c r="E69" t="s">
        <v>13</v>
      </c>
      <c r="F69" t="s">
        <v>26</v>
      </c>
      <c r="G69">
        <v>10.33</v>
      </c>
      <c r="H69">
        <v>11.96</v>
      </c>
      <c r="I69">
        <v>1116820</v>
      </c>
      <c r="J69">
        <v>6231970</v>
      </c>
    </row>
    <row r="70" spans="1:10" x14ac:dyDescent="0.35">
      <c r="A70" t="s">
        <v>10</v>
      </c>
      <c r="B70" t="s">
        <v>112</v>
      </c>
      <c r="C70" t="s">
        <v>113</v>
      </c>
      <c r="D70">
        <v>65</v>
      </c>
      <c r="E70" t="s">
        <v>13</v>
      </c>
      <c r="F70" t="s">
        <v>26</v>
      </c>
      <c r="G70">
        <v>9.5299999999999994</v>
      </c>
      <c r="I70">
        <v>86210</v>
      </c>
    </row>
    <row r="71" spans="1:10" x14ac:dyDescent="0.35">
      <c r="A71" t="s">
        <v>10</v>
      </c>
      <c r="B71" t="s">
        <v>112</v>
      </c>
      <c r="C71" t="s">
        <v>113</v>
      </c>
      <c r="D71">
        <v>65</v>
      </c>
      <c r="E71" t="s">
        <v>13</v>
      </c>
      <c r="F71" t="s">
        <v>14</v>
      </c>
      <c r="H71">
        <v>13.35</v>
      </c>
      <c r="J71">
        <v>574090</v>
      </c>
    </row>
    <row r="72" spans="1:10" x14ac:dyDescent="0.35">
      <c r="A72" t="s">
        <v>10</v>
      </c>
      <c r="B72" t="s">
        <v>114</v>
      </c>
      <c r="C72" t="s">
        <v>115</v>
      </c>
      <c r="D72">
        <v>65</v>
      </c>
      <c r="E72" t="s">
        <v>13</v>
      </c>
      <c r="F72" t="s">
        <v>14</v>
      </c>
      <c r="G72">
        <v>11.21</v>
      </c>
      <c r="H72">
        <v>12.33</v>
      </c>
      <c r="I72">
        <v>60360</v>
      </c>
      <c r="J72">
        <v>242440</v>
      </c>
    </row>
    <row r="73" spans="1:10" x14ac:dyDescent="0.35">
      <c r="A73" t="s">
        <v>10</v>
      </c>
      <c r="B73" t="s">
        <v>116</v>
      </c>
      <c r="C73" t="s">
        <v>117</v>
      </c>
      <c r="D73">
        <v>65</v>
      </c>
      <c r="E73" t="s">
        <v>13</v>
      </c>
      <c r="F73" t="s">
        <v>14</v>
      </c>
      <c r="G73">
        <v>10.29</v>
      </c>
      <c r="H73">
        <v>11.98</v>
      </c>
      <c r="I73">
        <v>60110</v>
      </c>
      <c r="J73">
        <v>253800</v>
      </c>
    </row>
    <row r="74" spans="1:10" x14ac:dyDescent="0.35">
      <c r="A74" t="s">
        <v>10</v>
      </c>
      <c r="B74" t="s">
        <v>118</v>
      </c>
      <c r="C74" t="s">
        <v>119</v>
      </c>
      <c r="D74">
        <v>65</v>
      </c>
      <c r="E74" t="s">
        <v>13</v>
      </c>
      <c r="F74" t="s">
        <v>19</v>
      </c>
      <c r="G74">
        <v>11.76</v>
      </c>
      <c r="H74">
        <v>16.03</v>
      </c>
      <c r="I74">
        <v>438810</v>
      </c>
      <c r="J74">
        <v>1436950</v>
      </c>
    </row>
    <row r="75" spans="1:10" x14ac:dyDescent="0.35">
      <c r="A75" t="s">
        <v>10</v>
      </c>
      <c r="B75" t="s">
        <v>120</v>
      </c>
      <c r="C75" t="s">
        <v>121</v>
      </c>
      <c r="D75">
        <v>65</v>
      </c>
      <c r="E75" t="s">
        <v>13</v>
      </c>
      <c r="F75" t="s">
        <v>19</v>
      </c>
      <c r="G75">
        <v>11.29</v>
      </c>
      <c r="I75">
        <v>138340</v>
      </c>
    </row>
    <row r="76" spans="1:10" x14ac:dyDescent="0.35">
      <c r="A76" t="s">
        <v>10</v>
      </c>
      <c r="B76" t="s">
        <v>120</v>
      </c>
      <c r="C76" t="s">
        <v>121</v>
      </c>
      <c r="D76">
        <v>65</v>
      </c>
      <c r="E76" t="s">
        <v>13</v>
      </c>
      <c r="F76" t="s">
        <v>26</v>
      </c>
      <c r="H76">
        <v>13.8</v>
      </c>
      <c r="J76">
        <v>336020</v>
      </c>
    </row>
    <row r="77" spans="1:10" x14ac:dyDescent="0.35">
      <c r="A77" t="s">
        <v>10</v>
      </c>
      <c r="B77" t="s">
        <v>122</v>
      </c>
      <c r="C77" t="s">
        <v>123</v>
      </c>
      <c r="D77">
        <v>65</v>
      </c>
      <c r="E77" t="s">
        <v>13</v>
      </c>
      <c r="F77" t="s">
        <v>19</v>
      </c>
      <c r="G77">
        <v>11.59</v>
      </c>
      <c r="I77">
        <v>66130</v>
      </c>
    </row>
    <row r="78" spans="1:10" x14ac:dyDescent="0.35">
      <c r="A78" t="s">
        <v>10</v>
      </c>
      <c r="B78" t="s">
        <v>122</v>
      </c>
      <c r="C78" t="s">
        <v>123</v>
      </c>
      <c r="D78">
        <v>65</v>
      </c>
      <c r="E78" t="s">
        <v>13</v>
      </c>
      <c r="F78" t="s">
        <v>26</v>
      </c>
      <c r="H78">
        <v>14.14</v>
      </c>
      <c r="J78">
        <v>303650</v>
      </c>
    </row>
    <row r="79" spans="1:10" x14ac:dyDescent="0.35">
      <c r="A79" t="s">
        <v>10</v>
      </c>
      <c r="B79" t="s">
        <v>124</v>
      </c>
      <c r="C79" t="s">
        <v>125</v>
      </c>
      <c r="D79">
        <v>65</v>
      </c>
      <c r="E79" t="s">
        <v>13</v>
      </c>
      <c r="F79" t="s">
        <v>19</v>
      </c>
      <c r="G79">
        <v>11.39</v>
      </c>
      <c r="H79">
        <v>13.97</v>
      </c>
      <c r="I79">
        <v>70920</v>
      </c>
      <c r="J79">
        <v>253720</v>
      </c>
    </row>
    <row r="80" spans="1:10" x14ac:dyDescent="0.35">
      <c r="A80" t="s">
        <v>10</v>
      </c>
      <c r="B80" t="s">
        <v>126</v>
      </c>
      <c r="C80" t="s">
        <v>127</v>
      </c>
      <c r="D80">
        <v>65</v>
      </c>
      <c r="E80" t="s">
        <v>13</v>
      </c>
      <c r="F80" t="s">
        <v>19</v>
      </c>
      <c r="G80">
        <v>11.76</v>
      </c>
      <c r="I80">
        <v>366040</v>
      </c>
    </row>
    <row r="81" spans="1:10" x14ac:dyDescent="0.35">
      <c r="A81" t="s">
        <v>10</v>
      </c>
      <c r="B81" t="s">
        <v>126</v>
      </c>
      <c r="C81" t="s">
        <v>127</v>
      </c>
      <c r="D81">
        <v>65</v>
      </c>
      <c r="E81" t="s">
        <v>13</v>
      </c>
      <c r="F81" t="s">
        <v>26</v>
      </c>
      <c r="H81">
        <v>15.01</v>
      </c>
      <c r="J81">
        <v>1713540</v>
      </c>
    </row>
    <row r="82" spans="1:10" x14ac:dyDescent="0.35">
      <c r="A82" t="s">
        <v>10</v>
      </c>
      <c r="B82" t="s">
        <v>128</v>
      </c>
      <c r="C82" t="s">
        <v>129</v>
      </c>
      <c r="D82">
        <v>65</v>
      </c>
      <c r="E82" t="s">
        <v>13</v>
      </c>
      <c r="F82" t="s">
        <v>14</v>
      </c>
      <c r="G82">
        <v>9.14</v>
      </c>
      <c r="I82">
        <v>27434390</v>
      </c>
    </row>
    <row r="83" spans="1:10" x14ac:dyDescent="0.35">
      <c r="A83" t="s">
        <v>10</v>
      </c>
      <c r="B83" t="s">
        <v>128</v>
      </c>
      <c r="C83" t="s">
        <v>129</v>
      </c>
      <c r="D83">
        <v>65</v>
      </c>
      <c r="E83" t="s">
        <v>13</v>
      </c>
      <c r="F83" t="s">
        <v>19</v>
      </c>
      <c r="H83">
        <v>17.670000000000002</v>
      </c>
      <c r="J83">
        <v>171696030</v>
      </c>
    </row>
    <row r="84" spans="1:10" x14ac:dyDescent="0.35">
      <c r="A84" t="s">
        <v>10</v>
      </c>
      <c r="B84" t="s">
        <v>130</v>
      </c>
      <c r="C84" t="s">
        <v>131</v>
      </c>
      <c r="D84">
        <v>65</v>
      </c>
      <c r="E84" t="s">
        <v>13</v>
      </c>
      <c r="F84" t="s">
        <v>19</v>
      </c>
      <c r="G84">
        <v>11.96</v>
      </c>
      <c r="I84">
        <v>49230</v>
      </c>
    </row>
    <row r="85" spans="1:10" x14ac:dyDescent="0.35">
      <c r="A85" t="s">
        <v>10</v>
      </c>
      <c r="B85" t="s">
        <v>130</v>
      </c>
      <c r="C85" t="s">
        <v>131</v>
      </c>
      <c r="D85">
        <v>65</v>
      </c>
      <c r="E85" t="s">
        <v>13</v>
      </c>
      <c r="F85" t="s">
        <v>37</v>
      </c>
      <c r="H85">
        <v>23.07</v>
      </c>
      <c r="J85">
        <v>1343880</v>
      </c>
    </row>
    <row r="86" spans="1:10" x14ac:dyDescent="0.35">
      <c r="A86" t="s">
        <v>10</v>
      </c>
      <c r="B86" t="s">
        <v>132</v>
      </c>
      <c r="C86" t="s">
        <v>133</v>
      </c>
      <c r="D86">
        <v>65</v>
      </c>
      <c r="E86" t="s">
        <v>13</v>
      </c>
      <c r="F86" t="s">
        <v>26</v>
      </c>
      <c r="G86">
        <v>9.39</v>
      </c>
      <c r="I86">
        <v>162910</v>
      </c>
    </row>
    <row r="87" spans="1:10" x14ac:dyDescent="0.35">
      <c r="A87" t="s">
        <v>10</v>
      </c>
      <c r="B87" t="s">
        <v>132</v>
      </c>
      <c r="C87" t="s">
        <v>133</v>
      </c>
      <c r="D87">
        <v>65</v>
      </c>
      <c r="E87" t="s">
        <v>13</v>
      </c>
      <c r="F87" t="s">
        <v>37</v>
      </c>
      <c r="H87">
        <v>20.12</v>
      </c>
      <c r="J87">
        <v>3570450</v>
      </c>
    </row>
    <row r="88" spans="1:10" x14ac:dyDescent="0.35">
      <c r="A88" t="s">
        <v>10</v>
      </c>
      <c r="B88" t="s">
        <v>134</v>
      </c>
      <c r="C88" t="s">
        <v>135</v>
      </c>
      <c r="D88">
        <v>65</v>
      </c>
      <c r="E88" t="s">
        <v>13</v>
      </c>
      <c r="F88" t="s">
        <v>19</v>
      </c>
      <c r="G88">
        <v>12.08</v>
      </c>
      <c r="I88">
        <v>4234260</v>
      </c>
    </row>
    <row r="89" spans="1:10" x14ac:dyDescent="0.35">
      <c r="A89" t="s">
        <v>10</v>
      </c>
      <c r="B89" t="s">
        <v>134</v>
      </c>
      <c r="C89" t="s">
        <v>135</v>
      </c>
      <c r="D89">
        <v>65</v>
      </c>
      <c r="E89" t="s">
        <v>13</v>
      </c>
      <c r="F89" t="s">
        <v>37</v>
      </c>
      <c r="H89">
        <v>22.3</v>
      </c>
      <c r="J89">
        <v>36272510</v>
      </c>
    </row>
    <row r="90" spans="1:10" x14ac:dyDescent="0.35">
      <c r="A90" t="s">
        <v>10</v>
      </c>
      <c r="B90" t="s">
        <v>136</v>
      </c>
      <c r="C90" t="s">
        <v>137</v>
      </c>
      <c r="D90">
        <v>65</v>
      </c>
      <c r="E90" t="s">
        <v>13</v>
      </c>
      <c r="F90" t="s">
        <v>14</v>
      </c>
      <c r="G90">
        <v>10.58</v>
      </c>
      <c r="I90">
        <v>30880</v>
      </c>
    </row>
    <row r="91" spans="1:10" x14ac:dyDescent="0.35">
      <c r="A91" t="s">
        <v>10</v>
      </c>
      <c r="B91" t="s">
        <v>136</v>
      </c>
      <c r="C91" t="s">
        <v>137</v>
      </c>
      <c r="D91">
        <v>65</v>
      </c>
      <c r="E91" t="s">
        <v>13</v>
      </c>
      <c r="F91" t="s">
        <v>19</v>
      </c>
      <c r="H91">
        <v>14.64</v>
      </c>
      <c r="J91">
        <v>134940</v>
      </c>
    </row>
    <row r="92" spans="1:10" x14ac:dyDescent="0.35">
      <c r="A92" t="s">
        <v>10</v>
      </c>
      <c r="B92" t="s">
        <v>138</v>
      </c>
      <c r="C92" t="s">
        <v>139</v>
      </c>
      <c r="D92">
        <v>65</v>
      </c>
      <c r="E92" t="s">
        <v>13</v>
      </c>
      <c r="F92" t="s">
        <v>14</v>
      </c>
      <c r="G92">
        <v>7.37</v>
      </c>
      <c r="I92">
        <v>542040</v>
      </c>
    </row>
    <row r="93" spans="1:10" x14ac:dyDescent="0.35">
      <c r="A93" t="s">
        <v>10</v>
      </c>
      <c r="B93" t="s">
        <v>138</v>
      </c>
      <c r="C93" t="s">
        <v>139</v>
      </c>
      <c r="D93">
        <v>65</v>
      </c>
      <c r="E93" t="s">
        <v>13</v>
      </c>
      <c r="F93" t="s">
        <v>37</v>
      </c>
      <c r="H93">
        <v>21.02</v>
      </c>
      <c r="J93">
        <v>7798010</v>
      </c>
    </row>
    <row r="94" spans="1:10" x14ac:dyDescent="0.35">
      <c r="A94" t="s">
        <v>10</v>
      </c>
      <c r="B94" t="s">
        <v>140</v>
      </c>
      <c r="C94" t="s">
        <v>141</v>
      </c>
      <c r="D94">
        <v>65</v>
      </c>
      <c r="E94" t="s">
        <v>13</v>
      </c>
      <c r="F94" t="s">
        <v>26</v>
      </c>
      <c r="G94">
        <v>8.56</v>
      </c>
      <c r="I94">
        <v>221600</v>
      </c>
    </row>
    <row r="95" spans="1:10" x14ac:dyDescent="0.35">
      <c r="A95" t="s">
        <v>10</v>
      </c>
      <c r="B95" t="s">
        <v>140</v>
      </c>
      <c r="C95" t="s">
        <v>141</v>
      </c>
      <c r="D95">
        <v>65</v>
      </c>
      <c r="E95" t="s">
        <v>13</v>
      </c>
      <c r="F95" t="s">
        <v>14</v>
      </c>
      <c r="H95">
        <v>13.04</v>
      </c>
      <c r="J95">
        <v>899530</v>
      </c>
    </row>
    <row r="96" spans="1:10" x14ac:dyDescent="0.35">
      <c r="A96" t="s">
        <v>10</v>
      </c>
      <c r="B96" t="s">
        <v>142</v>
      </c>
      <c r="C96" t="s">
        <v>143</v>
      </c>
      <c r="D96">
        <v>65</v>
      </c>
      <c r="E96" t="s">
        <v>13</v>
      </c>
      <c r="F96" t="s">
        <v>14</v>
      </c>
      <c r="G96">
        <v>9.33</v>
      </c>
      <c r="I96">
        <v>1603130</v>
      </c>
    </row>
    <row r="97" spans="1:10" x14ac:dyDescent="0.35">
      <c r="A97" t="s">
        <v>10</v>
      </c>
      <c r="B97" t="s">
        <v>142</v>
      </c>
      <c r="C97" t="s">
        <v>143</v>
      </c>
      <c r="D97">
        <v>65</v>
      </c>
      <c r="E97" t="s">
        <v>13</v>
      </c>
      <c r="F97" t="s">
        <v>26</v>
      </c>
      <c r="H97">
        <v>16.350000000000001</v>
      </c>
      <c r="J97">
        <v>9338310</v>
      </c>
    </row>
    <row r="98" spans="1:10" x14ac:dyDescent="0.35">
      <c r="A98" t="s">
        <v>10</v>
      </c>
      <c r="B98" t="s">
        <v>144</v>
      </c>
      <c r="C98" t="s">
        <v>145</v>
      </c>
      <c r="D98">
        <v>65</v>
      </c>
      <c r="E98" t="s">
        <v>13</v>
      </c>
      <c r="F98" t="s">
        <v>14</v>
      </c>
      <c r="G98">
        <v>10.9</v>
      </c>
      <c r="I98">
        <v>10739270</v>
      </c>
    </row>
    <row r="99" spans="1:10" x14ac:dyDescent="0.35">
      <c r="A99" t="s">
        <v>10</v>
      </c>
      <c r="B99" t="s">
        <v>144</v>
      </c>
      <c r="C99" t="s">
        <v>145</v>
      </c>
      <c r="D99">
        <v>65</v>
      </c>
      <c r="E99" t="s">
        <v>13</v>
      </c>
      <c r="F99" t="s">
        <v>26</v>
      </c>
      <c r="H99">
        <v>15.21</v>
      </c>
      <c r="J99">
        <v>86445940</v>
      </c>
    </row>
    <row r="100" spans="1:10" x14ac:dyDescent="0.35">
      <c r="A100" t="s">
        <v>10</v>
      </c>
      <c r="B100" t="s">
        <v>146</v>
      </c>
      <c r="C100" t="s">
        <v>147</v>
      </c>
      <c r="D100">
        <v>65</v>
      </c>
      <c r="E100" t="s">
        <v>13</v>
      </c>
      <c r="F100" t="s">
        <v>19</v>
      </c>
      <c r="G100">
        <v>10.58</v>
      </c>
      <c r="H100">
        <v>17.22</v>
      </c>
      <c r="I100">
        <v>859520</v>
      </c>
      <c r="J100">
        <v>6107530</v>
      </c>
    </row>
    <row r="101" spans="1:10" x14ac:dyDescent="0.35">
      <c r="A101" t="s">
        <v>10</v>
      </c>
      <c r="B101" t="s">
        <v>148</v>
      </c>
      <c r="C101" t="s">
        <v>149</v>
      </c>
      <c r="D101">
        <v>65</v>
      </c>
      <c r="E101" t="s">
        <v>13</v>
      </c>
      <c r="F101" t="s">
        <v>14</v>
      </c>
      <c r="G101">
        <v>10.63</v>
      </c>
      <c r="H101">
        <v>13.65</v>
      </c>
      <c r="I101">
        <v>230160</v>
      </c>
      <c r="J101">
        <v>1718560</v>
      </c>
    </row>
    <row r="102" spans="1:10" x14ac:dyDescent="0.35">
      <c r="A102" t="s">
        <v>10</v>
      </c>
      <c r="B102" t="s">
        <v>150</v>
      </c>
      <c r="C102" t="s">
        <v>151</v>
      </c>
      <c r="D102">
        <v>65</v>
      </c>
      <c r="E102" t="s">
        <v>13</v>
      </c>
      <c r="F102" t="s">
        <v>14</v>
      </c>
      <c r="G102">
        <v>10.15</v>
      </c>
      <c r="I102">
        <v>648060</v>
      </c>
    </row>
    <row r="103" spans="1:10" x14ac:dyDescent="0.35">
      <c r="A103" t="s">
        <v>10</v>
      </c>
      <c r="B103" t="s">
        <v>150</v>
      </c>
      <c r="C103" t="s">
        <v>151</v>
      </c>
      <c r="D103">
        <v>65</v>
      </c>
      <c r="E103" t="s">
        <v>13</v>
      </c>
      <c r="F103" t="s">
        <v>26</v>
      </c>
      <c r="H103">
        <v>13.67</v>
      </c>
      <c r="J103">
        <v>9196200</v>
      </c>
    </row>
    <row r="104" spans="1:10" x14ac:dyDescent="0.35">
      <c r="A104" t="s">
        <v>10</v>
      </c>
      <c r="B104" t="s">
        <v>152</v>
      </c>
      <c r="C104" t="s">
        <v>153</v>
      </c>
      <c r="D104">
        <v>65</v>
      </c>
      <c r="E104" t="s">
        <v>13</v>
      </c>
      <c r="F104" t="s">
        <v>26</v>
      </c>
      <c r="G104">
        <v>11.1</v>
      </c>
      <c r="H104">
        <v>16.7</v>
      </c>
      <c r="I104">
        <v>590490</v>
      </c>
      <c r="J104">
        <v>2325190</v>
      </c>
    </row>
    <row r="105" spans="1:10" x14ac:dyDescent="0.35">
      <c r="A105" t="s">
        <v>10</v>
      </c>
      <c r="B105" t="s">
        <v>154</v>
      </c>
      <c r="C105" t="s">
        <v>155</v>
      </c>
      <c r="D105">
        <v>65</v>
      </c>
      <c r="E105" t="s">
        <v>13</v>
      </c>
      <c r="F105" t="s">
        <v>14</v>
      </c>
      <c r="G105">
        <v>9.92</v>
      </c>
      <c r="H105">
        <v>15.1</v>
      </c>
      <c r="I105">
        <v>116870</v>
      </c>
      <c r="J105">
        <v>869080</v>
      </c>
    </row>
    <row r="106" spans="1:10" x14ac:dyDescent="0.35">
      <c r="A106" t="s">
        <v>10</v>
      </c>
      <c r="B106" t="s">
        <v>156</v>
      </c>
      <c r="C106" t="s">
        <v>157</v>
      </c>
      <c r="D106">
        <v>65</v>
      </c>
      <c r="E106" t="s">
        <v>13</v>
      </c>
      <c r="F106" t="s">
        <v>26</v>
      </c>
      <c r="G106">
        <v>11.3</v>
      </c>
      <c r="H106">
        <v>14.15</v>
      </c>
      <c r="I106">
        <v>1202280</v>
      </c>
      <c r="J106">
        <v>17672800</v>
      </c>
    </row>
    <row r="107" spans="1:10" x14ac:dyDescent="0.35">
      <c r="A107" t="s">
        <v>10</v>
      </c>
      <c r="B107" t="s">
        <v>158</v>
      </c>
      <c r="C107" t="s">
        <v>159</v>
      </c>
      <c r="D107">
        <v>65</v>
      </c>
      <c r="E107" t="s">
        <v>13</v>
      </c>
      <c r="F107" t="s">
        <v>14</v>
      </c>
      <c r="G107">
        <v>10.46</v>
      </c>
      <c r="I107">
        <v>35960</v>
      </c>
    </row>
    <row r="108" spans="1:10" x14ac:dyDescent="0.35">
      <c r="A108" t="s">
        <v>10</v>
      </c>
      <c r="B108" t="s">
        <v>158</v>
      </c>
      <c r="C108" t="s">
        <v>159</v>
      </c>
      <c r="D108">
        <v>65</v>
      </c>
      <c r="E108" t="s">
        <v>13</v>
      </c>
      <c r="F108" t="s">
        <v>26</v>
      </c>
      <c r="H108">
        <v>13.55</v>
      </c>
      <c r="J108">
        <v>302360</v>
      </c>
    </row>
    <row r="109" spans="1:10" x14ac:dyDescent="0.35">
      <c r="A109" t="s">
        <v>10</v>
      </c>
      <c r="B109" t="s">
        <v>160</v>
      </c>
      <c r="C109" t="s">
        <v>161</v>
      </c>
      <c r="D109">
        <v>65</v>
      </c>
      <c r="E109" t="s">
        <v>13</v>
      </c>
      <c r="F109" t="s">
        <v>26</v>
      </c>
      <c r="G109">
        <v>8.64</v>
      </c>
      <c r="I109">
        <v>300560</v>
      </c>
    </row>
    <row r="110" spans="1:10" x14ac:dyDescent="0.35">
      <c r="A110" t="s">
        <v>10</v>
      </c>
      <c r="B110" t="s">
        <v>160</v>
      </c>
      <c r="C110" t="s">
        <v>161</v>
      </c>
      <c r="D110">
        <v>65</v>
      </c>
      <c r="E110" t="s">
        <v>13</v>
      </c>
      <c r="F110" t="s">
        <v>19</v>
      </c>
      <c r="H110">
        <v>17.02</v>
      </c>
      <c r="J110">
        <v>2167730</v>
      </c>
    </row>
    <row r="111" spans="1:10" x14ac:dyDescent="0.35">
      <c r="A111" t="s">
        <v>10</v>
      </c>
      <c r="B111" t="s">
        <v>162</v>
      </c>
      <c r="C111" t="s">
        <v>163</v>
      </c>
      <c r="D111">
        <v>65</v>
      </c>
      <c r="E111" t="s">
        <v>13</v>
      </c>
      <c r="F111" t="s">
        <v>14</v>
      </c>
      <c r="G111">
        <v>10.29</v>
      </c>
      <c r="I111">
        <v>569900</v>
      </c>
    </row>
    <row r="112" spans="1:10" x14ac:dyDescent="0.35">
      <c r="A112" t="s">
        <v>10</v>
      </c>
      <c r="B112" t="s">
        <v>162</v>
      </c>
      <c r="C112" t="s">
        <v>163</v>
      </c>
      <c r="D112">
        <v>65</v>
      </c>
      <c r="E112" t="s">
        <v>13</v>
      </c>
      <c r="F112" t="s">
        <v>26</v>
      </c>
      <c r="H112">
        <v>13.27</v>
      </c>
      <c r="J112">
        <v>3325980</v>
      </c>
    </row>
    <row r="113" spans="1:10" x14ac:dyDescent="0.35">
      <c r="A113" t="s">
        <v>10</v>
      </c>
      <c r="B113" t="s">
        <v>164</v>
      </c>
      <c r="C113" t="s">
        <v>165</v>
      </c>
      <c r="D113">
        <v>65</v>
      </c>
      <c r="E113" t="s">
        <v>13</v>
      </c>
      <c r="F113" t="s">
        <v>26</v>
      </c>
      <c r="G113">
        <v>11.61</v>
      </c>
      <c r="H113">
        <v>14.11</v>
      </c>
      <c r="I113">
        <v>729960</v>
      </c>
      <c r="J113">
        <v>5007760</v>
      </c>
    </row>
    <row r="114" spans="1:10" x14ac:dyDescent="0.35">
      <c r="A114" t="s">
        <v>10</v>
      </c>
      <c r="B114" t="s">
        <v>166</v>
      </c>
      <c r="C114" t="s">
        <v>167</v>
      </c>
      <c r="D114">
        <v>65</v>
      </c>
      <c r="E114" t="s">
        <v>13</v>
      </c>
      <c r="F114" t="s">
        <v>19</v>
      </c>
      <c r="G114">
        <v>10.83</v>
      </c>
      <c r="I114">
        <v>23860</v>
      </c>
    </row>
    <row r="115" spans="1:10" x14ac:dyDescent="0.35">
      <c r="A115" t="s">
        <v>10</v>
      </c>
      <c r="B115" t="s">
        <v>166</v>
      </c>
      <c r="C115" t="s">
        <v>167</v>
      </c>
      <c r="D115">
        <v>65</v>
      </c>
      <c r="E115" t="s">
        <v>13</v>
      </c>
      <c r="F115" t="s">
        <v>37</v>
      </c>
      <c r="H115">
        <v>21.35</v>
      </c>
      <c r="J115">
        <v>622240</v>
      </c>
    </row>
    <row r="116" spans="1:10" x14ac:dyDescent="0.35">
      <c r="A116" t="s">
        <v>10</v>
      </c>
      <c r="B116" t="s">
        <v>168</v>
      </c>
      <c r="C116" t="s">
        <v>169</v>
      </c>
      <c r="D116">
        <v>65</v>
      </c>
      <c r="E116" t="s">
        <v>13</v>
      </c>
      <c r="F116" t="s">
        <v>26</v>
      </c>
      <c r="G116">
        <v>11.01</v>
      </c>
      <c r="I116">
        <v>654500</v>
      </c>
    </row>
    <row r="117" spans="1:10" x14ac:dyDescent="0.35">
      <c r="A117" t="s">
        <v>10</v>
      </c>
      <c r="B117" t="s">
        <v>168</v>
      </c>
      <c r="C117" t="s">
        <v>169</v>
      </c>
      <c r="D117">
        <v>65</v>
      </c>
      <c r="E117" t="s">
        <v>13</v>
      </c>
      <c r="F117" t="s">
        <v>19</v>
      </c>
      <c r="H117">
        <v>19.97</v>
      </c>
      <c r="J117">
        <v>8817830</v>
      </c>
    </row>
    <row r="118" spans="1:10" x14ac:dyDescent="0.35">
      <c r="A118" t="s">
        <v>10</v>
      </c>
      <c r="B118" t="s">
        <v>170</v>
      </c>
      <c r="C118" t="s">
        <v>171</v>
      </c>
      <c r="D118">
        <v>65</v>
      </c>
      <c r="E118" t="s">
        <v>13</v>
      </c>
      <c r="F118" t="s">
        <v>14</v>
      </c>
      <c r="G118">
        <v>11.87</v>
      </c>
      <c r="I118">
        <v>1034070</v>
      </c>
    </row>
    <row r="119" spans="1:10" x14ac:dyDescent="0.35">
      <c r="A119" t="s">
        <v>10</v>
      </c>
      <c r="B119" t="s">
        <v>170</v>
      </c>
      <c r="C119" t="s">
        <v>171</v>
      </c>
      <c r="D119">
        <v>65</v>
      </c>
      <c r="E119" t="s">
        <v>13</v>
      </c>
      <c r="F119" t="s">
        <v>26</v>
      </c>
      <c r="H119">
        <v>17.23</v>
      </c>
      <c r="J119">
        <v>7045350</v>
      </c>
    </row>
    <row r="120" spans="1:10" x14ac:dyDescent="0.35">
      <c r="A120" t="s">
        <v>10</v>
      </c>
      <c r="B120" t="s">
        <v>172</v>
      </c>
      <c r="C120" t="s">
        <v>173</v>
      </c>
      <c r="D120">
        <v>65</v>
      </c>
      <c r="E120" t="s">
        <v>13</v>
      </c>
      <c r="F120" t="s">
        <v>19</v>
      </c>
      <c r="G120">
        <v>11.96</v>
      </c>
      <c r="H120">
        <v>15.96</v>
      </c>
      <c r="I120">
        <v>112630</v>
      </c>
      <c r="J120">
        <v>349800</v>
      </c>
    </row>
    <row r="121" spans="1:10" x14ac:dyDescent="0.35">
      <c r="A121" t="s">
        <v>10</v>
      </c>
      <c r="B121" t="s">
        <v>174</v>
      </c>
      <c r="C121" t="s">
        <v>175</v>
      </c>
      <c r="D121">
        <v>65</v>
      </c>
      <c r="E121" t="s">
        <v>13</v>
      </c>
      <c r="F121" t="s">
        <v>19</v>
      </c>
      <c r="G121">
        <v>11.2</v>
      </c>
      <c r="H121">
        <v>15</v>
      </c>
      <c r="I121">
        <v>197140</v>
      </c>
      <c r="J121">
        <v>670110</v>
      </c>
    </row>
    <row r="122" spans="1:10" x14ac:dyDescent="0.35">
      <c r="A122" t="s">
        <v>10</v>
      </c>
      <c r="B122" t="s">
        <v>176</v>
      </c>
      <c r="C122" t="s">
        <v>177</v>
      </c>
      <c r="D122">
        <v>65</v>
      </c>
      <c r="E122" t="s">
        <v>13</v>
      </c>
      <c r="F122" t="s">
        <v>19</v>
      </c>
      <c r="G122">
        <v>11.17</v>
      </c>
      <c r="I122">
        <v>3370</v>
      </c>
    </row>
    <row r="123" spans="1:10" x14ac:dyDescent="0.35">
      <c r="A123" t="s">
        <v>10</v>
      </c>
      <c r="B123" t="s">
        <v>176</v>
      </c>
      <c r="C123" t="s">
        <v>177</v>
      </c>
      <c r="D123">
        <v>65</v>
      </c>
      <c r="E123" t="s">
        <v>13</v>
      </c>
      <c r="F123" t="s">
        <v>37</v>
      </c>
      <c r="H123">
        <v>19.100000000000001</v>
      </c>
      <c r="J123">
        <v>44670</v>
      </c>
    </row>
    <row r="124" spans="1:10" x14ac:dyDescent="0.35">
      <c r="A124" t="s">
        <v>10</v>
      </c>
      <c r="B124" t="s">
        <v>178</v>
      </c>
      <c r="C124" t="s">
        <v>179</v>
      </c>
      <c r="D124">
        <v>65</v>
      </c>
      <c r="E124" t="s">
        <v>13</v>
      </c>
      <c r="F124" t="s">
        <v>19</v>
      </c>
      <c r="G124">
        <v>11.18</v>
      </c>
      <c r="I124">
        <v>29350</v>
      </c>
    </row>
    <row r="125" spans="1:10" x14ac:dyDescent="0.35">
      <c r="A125" t="s">
        <v>10</v>
      </c>
      <c r="B125" t="s">
        <v>178</v>
      </c>
      <c r="C125" t="s">
        <v>179</v>
      </c>
      <c r="D125">
        <v>65</v>
      </c>
      <c r="E125" t="s">
        <v>13</v>
      </c>
      <c r="F125" t="s">
        <v>37</v>
      </c>
      <c r="H125">
        <v>19.09</v>
      </c>
      <c r="J125">
        <v>172180</v>
      </c>
    </row>
    <row r="126" spans="1:10" x14ac:dyDescent="0.35">
      <c r="A126" t="s">
        <v>10</v>
      </c>
      <c r="B126" t="s">
        <v>180</v>
      </c>
      <c r="C126" t="s">
        <v>181</v>
      </c>
      <c r="D126">
        <v>65</v>
      </c>
      <c r="E126" t="s">
        <v>13</v>
      </c>
      <c r="F126" t="s">
        <v>19</v>
      </c>
      <c r="G126">
        <v>12.11</v>
      </c>
      <c r="H126">
        <v>15.97</v>
      </c>
      <c r="I126">
        <v>308930</v>
      </c>
      <c r="J126">
        <v>558320</v>
      </c>
    </row>
    <row r="127" spans="1:10" x14ac:dyDescent="0.35">
      <c r="A127" t="s">
        <v>10</v>
      </c>
      <c r="B127" t="s">
        <v>182</v>
      </c>
      <c r="C127" t="s">
        <v>183</v>
      </c>
      <c r="D127">
        <v>65</v>
      </c>
      <c r="E127" t="s">
        <v>13</v>
      </c>
      <c r="F127" t="s">
        <v>26</v>
      </c>
      <c r="G127">
        <v>10.9</v>
      </c>
      <c r="I127">
        <v>157200</v>
      </c>
    </row>
    <row r="128" spans="1:10" x14ac:dyDescent="0.35">
      <c r="A128" t="s">
        <v>10</v>
      </c>
      <c r="B128" t="s">
        <v>182</v>
      </c>
      <c r="C128" t="s">
        <v>183</v>
      </c>
      <c r="D128">
        <v>65</v>
      </c>
      <c r="E128" t="s">
        <v>13</v>
      </c>
      <c r="F128" t="s">
        <v>19</v>
      </c>
      <c r="H128">
        <v>14.29</v>
      </c>
      <c r="J128">
        <v>1366450</v>
      </c>
    </row>
    <row r="129" spans="1:10" x14ac:dyDescent="0.35">
      <c r="A129" t="s">
        <v>10</v>
      </c>
      <c r="B129" t="s">
        <v>184</v>
      </c>
      <c r="C129" t="s">
        <v>185</v>
      </c>
      <c r="D129">
        <v>65</v>
      </c>
      <c r="E129" t="s">
        <v>13</v>
      </c>
      <c r="F129" t="s">
        <v>19</v>
      </c>
      <c r="G129">
        <v>14.88</v>
      </c>
      <c r="I129">
        <v>51110</v>
      </c>
    </row>
    <row r="130" spans="1:10" x14ac:dyDescent="0.35">
      <c r="A130" t="s">
        <v>10</v>
      </c>
      <c r="B130" t="s">
        <v>184</v>
      </c>
      <c r="C130" t="s">
        <v>185</v>
      </c>
      <c r="D130">
        <v>65</v>
      </c>
      <c r="E130" t="s">
        <v>13</v>
      </c>
      <c r="F130" t="s">
        <v>37</v>
      </c>
      <c r="H130">
        <v>20.96</v>
      </c>
      <c r="J130">
        <v>1029000</v>
      </c>
    </row>
    <row r="131" spans="1:10" x14ac:dyDescent="0.35">
      <c r="A131" t="s">
        <v>10</v>
      </c>
      <c r="B131" t="s">
        <v>186</v>
      </c>
      <c r="C131" t="s">
        <v>187</v>
      </c>
      <c r="D131">
        <v>65</v>
      </c>
      <c r="E131" t="s">
        <v>13</v>
      </c>
      <c r="F131" t="s">
        <v>19</v>
      </c>
      <c r="G131">
        <v>10.5</v>
      </c>
      <c r="I131">
        <v>22060</v>
      </c>
    </row>
    <row r="132" spans="1:10" x14ac:dyDescent="0.35">
      <c r="A132" t="s">
        <v>10</v>
      </c>
      <c r="B132" t="s">
        <v>186</v>
      </c>
      <c r="C132" t="s">
        <v>187</v>
      </c>
      <c r="D132">
        <v>65</v>
      </c>
      <c r="E132" t="s">
        <v>13</v>
      </c>
      <c r="F132" t="s">
        <v>26</v>
      </c>
      <c r="H132">
        <v>16.77</v>
      </c>
      <c r="J132">
        <v>403110</v>
      </c>
    </row>
    <row r="133" spans="1:10" x14ac:dyDescent="0.35">
      <c r="A133" t="s">
        <v>10</v>
      </c>
      <c r="B133" t="s">
        <v>188</v>
      </c>
      <c r="C133" t="s">
        <v>189</v>
      </c>
      <c r="D133">
        <v>65</v>
      </c>
      <c r="E133" t="s">
        <v>13</v>
      </c>
      <c r="F133" t="s">
        <v>37</v>
      </c>
      <c r="G133">
        <v>11.72</v>
      </c>
      <c r="H133">
        <v>18.02</v>
      </c>
      <c r="I133">
        <v>4410</v>
      </c>
      <c r="J133">
        <v>160090</v>
      </c>
    </row>
    <row r="134" spans="1:10" x14ac:dyDescent="0.35">
      <c r="A134" t="s">
        <v>10</v>
      </c>
      <c r="B134" t="s">
        <v>190</v>
      </c>
      <c r="C134" t="s">
        <v>191</v>
      </c>
      <c r="D134">
        <v>65</v>
      </c>
      <c r="E134" t="s">
        <v>13</v>
      </c>
      <c r="F134" t="s">
        <v>19</v>
      </c>
      <c r="G134">
        <v>12.62</v>
      </c>
      <c r="H134">
        <v>17.66</v>
      </c>
      <c r="I134">
        <v>97650</v>
      </c>
      <c r="J134">
        <v>508740</v>
      </c>
    </row>
    <row r="135" spans="1:10" x14ac:dyDescent="0.35">
      <c r="A135" t="s">
        <v>10</v>
      </c>
      <c r="B135" t="s">
        <v>192</v>
      </c>
      <c r="C135" t="s">
        <v>193</v>
      </c>
      <c r="D135">
        <v>65</v>
      </c>
      <c r="E135" t="s">
        <v>13</v>
      </c>
      <c r="F135" t="s">
        <v>14</v>
      </c>
      <c r="G135">
        <v>11.67</v>
      </c>
      <c r="I135">
        <v>13940</v>
      </c>
    </row>
    <row r="136" spans="1:10" x14ac:dyDescent="0.35">
      <c r="A136" t="s">
        <v>10</v>
      </c>
      <c r="B136" t="s">
        <v>192</v>
      </c>
      <c r="C136" t="s">
        <v>193</v>
      </c>
      <c r="D136">
        <v>65</v>
      </c>
      <c r="E136" t="s">
        <v>13</v>
      </c>
      <c r="F136" t="s">
        <v>37</v>
      </c>
      <c r="H136">
        <v>18.78</v>
      </c>
      <c r="J136">
        <v>119870</v>
      </c>
    </row>
    <row r="137" spans="1:10" x14ac:dyDescent="0.35">
      <c r="A137" t="s">
        <v>10</v>
      </c>
      <c r="B137" t="s">
        <v>194</v>
      </c>
      <c r="C137" t="s">
        <v>195</v>
      </c>
      <c r="D137">
        <v>65</v>
      </c>
      <c r="E137" t="s">
        <v>13</v>
      </c>
      <c r="F137" t="s">
        <v>37</v>
      </c>
      <c r="G137">
        <v>11.78</v>
      </c>
      <c r="H137">
        <v>20.350000000000001</v>
      </c>
      <c r="I137">
        <v>850</v>
      </c>
      <c r="J137">
        <v>32820</v>
      </c>
    </row>
    <row r="138" spans="1:10" x14ac:dyDescent="0.35">
      <c r="A138" t="s">
        <v>10</v>
      </c>
      <c r="B138" t="s">
        <v>196</v>
      </c>
      <c r="C138" t="s">
        <v>197</v>
      </c>
      <c r="D138">
        <v>65</v>
      </c>
      <c r="E138" t="s">
        <v>13</v>
      </c>
      <c r="F138" t="s">
        <v>19</v>
      </c>
      <c r="G138">
        <v>11.48</v>
      </c>
      <c r="I138">
        <v>56440</v>
      </c>
    </row>
    <row r="139" spans="1:10" x14ac:dyDescent="0.35">
      <c r="A139" t="s">
        <v>10</v>
      </c>
      <c r="B139" t="s">
        <v>196</v>
      </c>
      <c r="C139" t="s">
        <v>197</v>
      </c>
      <c r="D139">
        <v>65</v>
      </c>
      <c r="E139" t="s">
        <v>13</v>
      </c>
      <c r="F139" t="s">
        <v>37</v>
      </c>
      <c r="H139">
        <v>17.77</v>
      </c>
      <c r="J139">
        <v>746650</v>
      </c>
    </row>
    <row r="140" spans="1:10" x14ac:dyDescent="0.35">
      <c r="A140" t="s">
        <v>10</v>
      </c>
      <c r="B140" t="s">
        <v>198</v>
      </c>
      <c r="C140" t="s">
        <v>199</v>
      </c>
      <c r="D140">
        <v>65</v>
      </c>
      <c r="E140" t="s">
        <v>13</v>
      </c>
      <c r="F140" t="s">
        <v>26</v>
      </c>
      <c r="G140">
        <v>10.97</v>
      </c>
      <c r="H140">
        <v>16.170000000000002</v>
      </c>
      <c r="I140">
        <v>45090</v>
      </c>
      <c r="J140">
        <v>173780</v>
      </c>
    </row>
    <row r="141" spans="1:10" x14ac:dyDescent="0.35">
      <c r="A141" t="s">
        <v>10</v>
      </c>
      <c r="B141" t="s">
        <v>200</v>
      </c>
      <c r="C141" t="s">
        <v>201</v>
      </c>
      <c r="D141">
        <v>65</v>
      </c>
      <c r="E141" t="s">
        <v>13</v>
      </c>
      <c r="F141" t="s">
        <v>19</v>
      </c>
      <c r="G141">
        <v>11.04</v>
      </c>
      <c r="I141">
        <v>262990</v>
      </c>
    </row>
    <row r="142" spans="1:10" x14ac:dyDescent="0.35">
      <c r="A142" t="s">
        <v>10</v>
      </c>
      <c r="B142" t="s">
        <v>200</v>
      </c>
      <c r="C142" t="s">
        <v>201</v>
      </c>
      <c r="D142">
        <v>65</v>
      </c>
      <c r="E142" t="s">
        <v>13</v>
      </c>
      <c r="F142" t="s">
        <v>14</v>
      </c>
      <c r="H142">
        <v>14.7</v>
      </c>
      <c r="J142">
        <v>914830</v>
      </c>
    </row>
    <row r="143" spans="1:10" x14ac:dyDescent="0.35">
      <c r="A143" t="s">
        <v>10</v>
      </c>
      <c r="B143" t="s">
        <v>202</v>
      </c>
      <c r="C143" t="s">
        <v>203</v>
      </c>
      <c r="D143">
        <v>65</v>
      </c>
      <c r="E143" t="s">
        <v>13</v>
      </c>
      <c r="F143" t="s">
        <v>26</v>
      </c>
      <c r="G143">
        <v>14.02</v>
      </c>
      <c r="I143">
        <v>792230</v>
      </c>
    </row>
    <row r="144" spans="1:10" x14ac:dyDescent="0.35">
      <c r="A144" t="s">
        <v>10</v>
      </c>
      <c r="B144" t="s">
        <v>202</v>
      </c>
      <c r="C144" t="s">
        <v>203</v>
      </c>
      <c r="D144">
        <v>65</v>
      </c>
      <c r="E144" t="s">
        <v>13</v>
      </c>
      <c r="F144" t="s">
        <v>19</v>
      </c>
      <c r="H144">
        <v>17.21</v>
      </c>
      <c r="J144">
        <v>7274730</v>
      </c>
    </row>
    <row r="145" spans="1:10" x14ac:dyDescent="0.35">
      <c r="A145" t="s">
        <v>10</v>
      </c>
      <c r="B145" t="s">
        <v>204</v>
      </c>
      <c r="C145" t="s">
        <v>205</v>
      </c>
      <c r="D145">
        <v>65</v>
      </c>
      <c r="E145" t="s">
        <v>13</v>
      </c>
      <c r="F145" t="s">
        <v>37</v>
      </c>
      <c r="G145">
        <v>11.34</v>
      </c>
      <c r="H145">
        <v>19.91</v>
      </c>
      <c r="I145">
        <v>2490</v>
      </c>
      <c r="J145">
        <v>143290</v>
      </c>
    </row>
    <row r="146" spans="1:10" x14ac:dyDescent="0.35">
      <c r="A146" t="s">
        <v>10</v>
      </c>
      <c r="B146" t="s">
        <v>206</v>
      </c>
      <c r="C146" t="s">
        <v>207</v>
      </c>
      <c r="D146">
        <v>65</v>
      </c>
      <c r="E146" t="s">
        <v>13</v>
      </c>
      <c r="F146" t="s">
        <v>26</v>
      </c>
      <c r="G146">
        <v>10.68</v>
      </c>
      <c r="I146">
        <v>183720</v>
      </c>
    </row>
    <row r="147" spans="1:10" x14ac:dyDescent="0.35">
      <c r="A147" t="s">
        <v>10</v>
      </c>
      <c r="B147" t="s">
        <v>206</v>
      </c>
      <c r="C147" t="s">
        <v>207</v>
      </c>
      <c r="D147">
        <v>65</v>
      </c>
      <c r="E147" t="s">
        <v>13</v>
      </c>
      <c r="F147" t="s">
        <v>14</v>
      </c>
      <c r="H147">
        <v>13.64</v>
      </c>
      <c r="J147">
        <v>903120</v>
      </c>
    </row>
    <row r="148" spans="1:10" x14ac:dyDescent="0.35">
      <c r="A148" t="s">
        <v>10</v>
      </c>
      <c r="B148" t="s">
        <v>208</v>
      </c>
      <c r="C148" t="s">
        <v>209</v>
      </c>
      <c r="D148">
        <v>65</v>
      </c>
      <c r="E148" t="s">
        <v>13</v>
      </c>
      <c r="F148" t="s">
        <v>19</v>
      </c>
      <c r="G148">
        <v>12.41</v>
      </c>
      <c r="H148">
        <v>16.100000000000001</v>
      </c>
      <c r="I148">
        <v>535910</v>
      </c>
      <c r="J148">
        <v>1450420</v>
      </c>
    </row>
    <row r="149" spans="1:10" x14ac:dyDescent="0.35">
      <c r="A149" t="s">
        <v>10</v>
      </c>
      <c r="B149" t="s">
        <v>210</v>
      </c>
      <c r="C149" t="s">
        <v>211</v>
      </c>
      <c r="D149">
        <v>65</v>
      </c>
      <c r="E149" t="s">
        <v>13</v>
      </c>
      <c r="F149" t="s">
        <v>19</v>
      </c>
      <c r="G149">
        <v>14.49</v>
      </c>
      <c r="H149">
        <v>16.260000000000002</v>
      </c>
      <c r="I149">
        <v>458500</v>
      </c>
      <c r="J149">
        <v>1498330</v>
      </c>
    </row>
    <row r="150" spans="1:10" x14ac:dyDescent="0.35">
      <c r="A150" t="s">
        <v>10</v>
      </c>
      <c r="B150" t="s">
        <v>212</v>
      </c>
      <c r="C150" t="s">
        <v>213</v>
      </c>
      <c r="D150">
        <v>65</v>
      </c>
      <c r="E150" t="s">
        <v>13</v>
      </c>
      <c r="F150" t="s">
        <v>19</v>
      </c>
      <c r="G150">
        <v>13.09</v>
      </c>
      <c r="H150">
        <v>16.88</v>
      </c>
      <c r="I150">
        <v>729260</v>
      </c>
      <c r="J150">
        <v>1915260</v>
      </c>
    </row>
    <row r="151" spans="1:10" x14ac:dyDescent="0.35">
      <c r="A151" t="s">
        <v>10</v>
      </c>
      <c r="B151" t="s">
        <v>214</v>
      </c>
      <c r="C151" t="s">
        <v>215</v>
      </c>
      <c r="D151">
        <v>65</v>
      </c>
      <c r="E151" t="s">
        <v>13</v>
      </c>
      <c r="F151" t="s">
        <v>19</v>
      </c>
      <c r="G151">
        <v>12.55</v>
      </c>
      <c r="I151">
        <v>1298480</v>
      </c>
    </row>
    <row r="152" spans="1:10" x14ac:dyDescent="0.35">
      <c r="A152" t="s">
        <v>10</v>
      </c>
      <c r="B152" t="s">
        <v>214</v>
      </c>
      <c r="C152" t="s">
        <v>215</v>
      </c>
      <c r="D152">
        <v>65</v>
      </c>
      <c r="E152" t="s">
        <v>13</v>
      </c>
      <c r="F152" t="s">
        <v>37</v>
      </c>
      <c r="H152">
        <v>18.260000000000002</v>
      </c>
      <c r="J152">
        <v>6711850</v>
      </c>
    </row>
    <row r="153" spans="1:10" x14ac:dyDescent="0.35">
      <c r="A153" t="s">
        <v>10</v>
      </c>
      <c r="B153" t="s">
        <v>216</v>
      </c>
      <c r="C153" t="s">
        <v>217</v>
      </c>
      <c r="D153">
        <v>65</v>
      </c>
      <c r="E153" t="s">
        <v>13</v>
      </c>
      <c r="F153" t="s">
        <v>19</v>
      </c>
      <c r="G153">
        <v>11.63</v>
      </c>
      <c r="I153">
        <v>123270</v>
      </c>
    </row>
    <row r="154" spans="1:10" x14ac:dyDescent="0.35">
      <c r="A154" t="s">
        <v>10</v>
      </c>
      <c r="B154" t="s">
        <v>216</v>
      </c>
      <c r="C154" t="s">
        <v>217</v>
      </c>
      <c r="D154">
        <v>65</v>
      </c>
      <c r="E154" t="s">
        <v>13</v>
      </c>
      <c r="F154" t="s">
        <v>26</v>
      </c>
      <c r="H154">
        <v>14.15</v>
      </c>
      <c r="J154">
        <v>429580</v>
      </c>
    </row>
    <row r="155" spans="1:10" x14ac:dyDescent="0.35">
      <c r="A155" t="s">
        <v>10</v>
      </c>
      <c r="B155" t="s">
        <v>218</v>
      </c>
      <c r="C155" t="s">
        <v>219</v>
      </c>
      <c r="D155">
        <v>65</v>
      </c>
      <c r="E155" t="s">
        <v>13</v>
      </c>
      <c r="F155" t="s">
        <v>26</v>
      </c>
      <c r="G155">
        <v>13.19</v>
      </c>
      <c r="I155">
        <v>1184610</v>
      </c>
    </row>
    <row r="156" spans="1:10" x14ac:dyDescent="0.35">
      <c r="A156" t="s">
        <v>10</v>
      </c>
      <c r="B156" t="s">
        <v>218</v>
      </c>
      <c r="C156" t="s">
        <v>219</v>
      </c>
      <c r="D156">
        <v>65</v>
      </c>
      <c r="E156" t="s">
        <v>13</v>
      </c>
      <c r="F156" t="s">
        <v>19</v>
      </c>
      <c r="H156">
        <v>16.55</v>
      </c>
      <c r="J156">
        <v>3628110</v>
      </c>
    </row>
    <row r="157" spans="1:10" x14ac:dyDescent="0.35">
      <c r="A157" t="s">
        <v>10</v>
      </c>
      <c r="B157" t="s">
        <v>220</v>
      </c>
      <c r="C157" t="s">
        <v>221</v>
      </c>
      <c r="D157">
        <v>65</v>
      </c>
      <c r="E157" t="s">
        <v>13</v>
      </c>
      <c r="F157" t="s">
        <v>19</v>
      </c>
      <c r="G157">
        <v>13.17</v>
      </c>
      <c r="H157">
        <v>16.739999999999998</v>
      </c>
      <c r="I157">
        <v>5280460</v>
      </c>
      <c r="J157">
        <v>22072720</v>
      </c>
    </row>
    <row r="158" spans="1:10" x14ac:dyDescent="0.35">
      <c r="A158" t="s">
        <v>10</v>
      </c>
      <c r="B158" t="s">
        <v>222</v>
      </c>
      <c r="C158" t="s">
        <v>223</v>
      </c>
      <c r="D158">
        <v>65</v>
      </c>
      <c r="E158" t="s">
        <v>13</v>
      </c>
      <c r="F158" t="s">
        <v>19</v>
      </c>
      <c r="G158">
        <v>12.68</v>
      </c>
      <c r="I158">
        <v>2824330</v>
      </c>
    </row>
    <row r="159" spans="1:10" x14ac:dyDescent="0.35">
      <c r="A159" t="s">
        <v>10</v>
      </c>
      <c r="B159" t="s">
        <v>222</v>
      </c>
      <c r="C159" t="s">
        <v>223</v>
      </c>
      <c r="D159">
        <v>65</v>
      </c>
      <c r="E159" t="s">
        <v>13</v>
      </c>
      <c r="F159" t="s">
        <v>26</v>
      </c>
      <c r="H159">
        <v>16.68</v>
      </c>
      <c r="J159">
        <v>7515250</v>
      </c>
    </row>
    <row r="160" spans="1:10" x14ac:dyDescent="0.35">
      <c r="A160" t="s">
        <v>10</v>
      </c>
      <c r="B160" t="s">
        <v>224</v>
      </c>
      <c r="C160" t="s">
        <v>225</v>
      </c>
      <c r="D160">
        <v>65</v>
      </c>
      <c r="E160" t="s">
        <v>13</v>
      </c>
      <c r="F160" t="s">
        <v>37</v>
      </c>
      <c r="G160">
        <v>13.82</v>
      </c>
      <c r="H160">
        <v>19.7</v>
      </c>
      <c r="I160">
        <v>385470</v>
      </c>
      <c r="J160">
        <v>1146340</v>
      </c>
    </row>
    <row r="161" spans="1:10" x14ac:dyDescent="0.35">
      <c r="A161" t="s">
        <v>10</v>
      </c>
      <c r="B161" t="s">
        <v>226</v>
      </c>
      <c r="C161" t="s">
        <v>227</v>
      </c>
      <c r="D161">
        <v>65</v>
      </c>
      <c r="E161" t="s">
        <v>13</v>
      </c>
      <c r="F161" t="s">
        <v>19</v>
      </c>
      <c r="G161">
        <v>13.34</v>
      </c>
      <c r="I161">
        <v>116400</v>
      </c>
    </row>
    <row r="162" spans="1:10" x14ac:dyDescent="0.35">
      <c r="A162" t="s">
        <v>10</v>
      </c>
      <c r="B162" t="s">
        <v>226</v>
      </c>
      <c r="C162" t="s">
        <v>227</v>
      </c>
      <c r="D162">
        <v>65</v>
      </c>
      <c r="E162" t="s">
        <v>13</v>
      </c>
      <c r="F162" t="s">
        <v>37</v>
      </c>
      <c r="H162">
        <v>18.7</v>
      </c>
      <c r="J162">
        <v>264030</v>
      </c>
    </row>
    <row r="163" spans="1:10" x14ac:dyDescent="0.35">
      <c r="A163" t="s">
        <v>10</v>
      </c>
      <c r="B163" t="s">
        <v>228</v>
      </c>
      <c r="C163" t="s">
        <v>229</v>
      </c>
      <c r="D163">
        <v>65</v>
      </c>
      <c r="E163" t="s">
        <v>13</v>
      </c>
      <c r="F163" t="s">
        <v>37</v>
      </c>
      <c r="G163">
        <v>12.2</v>
      </c>
      <c r="H163">
        <v>20.399999999999999</v>
      </c>
      <c r="I163">
        <v>266070</v>
      </c>
      <c r="J163">
        <v>1218160</v>
      </c>
    </row>
    <row r="164" spans="1:10" x14ac:dyDescent="0.35">
      <c r="A164" t="s">
        <v>10</v>
      </c>
      <c r="B164" t="s">
        <v>230</v>
      </c>
      <c r="C164" t="s">
        <v>231</v>
      </c>
      <c r="D164">
        <v>65</v>
      </c>
      <c r="E164" t="s">
        <v>13</v>
      </c>
      <c r="F164" t="s">
        <v>37</v>
      </c>
      <c r="G164">
        <v>15.48</v>
      </c>
      <c r="H164">
        <v>20.86</v>
      </c>
      <c r="I164">
        <v>10740</v>
      </c>
      <c r="J164">
        <v>51610</v>
      </c>
    </row>
    <row r="165" spans="1:10" x14ac:dyDescent="0.35">
      <c r="A165" t="s">
        <v>10</v>
      </c>
      <c r="B165" t="s">
        <v>232</v>
      </c>
      <c r="C165" t="s">
        <v>233</v>
      </c>
      <c r="D165">
        <v>65</v>
      </c>
      <c r="E165" t="s">
        <v>13</v>
      </c>
      <c r="F165" t="s">
        <v>37</v>
      </c>
      <c r="G165">
        <v>13.01</v>
      </c>
      <c r="H165">
        <v>20.57</v>
      </c>
      <c r="I165">
        <v>319300</v>
      </c>
      <c r="J165">
        <v>702710</v>
      </c>
    </row>
    <row r="166" spans="1:10" x14ac:dyDescent="0.35">
      <c r="A166" t="s">
        <v>10</v>
      </c>
      <c r="B166" t="s">
        <v>234</v>
      </c>
      <c r="C166" t="s">
        <v>235</v>
      </c>
      <c r="D166">
        <v>65</v>
      </c>
      <c r="E166" t="s">
        <v>13</v>
      </c>
      <c r="F166" t="s">
        <v>19</v>
      </c>
      <c r="G166">
        <v>13.02</v>
      </c>
      <c r="H166">
        <v>17.28</v>
      </c>
      <c r="I166">
        <v>194120</v>
      </c>
      <c r="J166">
        <v>390660</v>
      </c>
    </row>
    <row r="167" spans="1:10" x14ac:dyDescent="0.35">
      <c r="A167" t="s">
        <v>10</v>
      </c>
      <c r="B167" t="s">
        <v>236</v>
      </c>
      <c r="C167" t="s">
        <v>237</v>
      </c>
      <c r="D167">
        <v>65</v>
      </c>
      <c r="E167" t="s">
        <v>13</v>
      </c>
      <c r="F167" t="s">
        <v>19</v>
      </c>
      <c r="G167">
        <v>13.34</v>
      </c>
      <c r="I167">
        <v>182140</v>
      </c>
    </row>
    <row r="168" spans="1:10" x14ac:dyDescent="0.35">
      <c r="A168" t="s">
        <v>10</v>
      </c>
      <c r="B168" t="s">
        <v>236</v>
      </c>
      <c r="C168" t="s">
        <v>237</v>
      </c>
      <c r="D168">
        <v>65</v>
      </c>
      <c r="E168" t="s">
        <v>13</v>
      </c>
      <c r="F168" t="s">
        <v>37</v>
      </c>
      <c r="H168">
        <v>17.77</v>
      </c>
      <c r="J168">
        <v>555030</v>
      </c>
    </row>
    <row r="169" spans="1:10" x14ac:dyDescent="0.35">
      <c r="A169" t="s">
        <v>10</v>
      </c>
      <c r="B169" t="s">
        <v>238</v>
      </c>
      <c r="C169" t="s">
        <v>239</v>
      </c>
      <c r="D169">
        <v>65</v>
      </c>
      <c r="E169" t="s">
        <v>13</v>
      </c>
      <c r="F169" t="s">
        <v>37</v>
      </c>
      <c r="G169">
        <v>14.95</v>
      </c>
      <c r="H169">
        <v>20.77</v>
      </c>
      <c r="I169">
        <v>312320</v>
      </c>
      <c r="J169">
        <v>930240</v>
      </c>
    </row>
    <row r="170" spans="1:10" x14ac:dyDescent="0.35">
      <c r="A170" t="s">
        <v>10</v>
      </c>
      <c r="B170" t="s">
        <v>240</v>
      </c>
      <c r="C170" t="s">
        <v>241</v>
      </c>
      <c r="D170">
        <v>65</v>
      </c>
      <c r="E170" t="s">
        <v>13</v>
      </c>
      <c r="F170" t="s">
        <v>37</v>
      </c>
      <c r="G170">
        <v>13.93</v>
      </c>
      <c r="H170">
        <v>20.81</v>
      </c>
      <c r="I170">
        <v>714630</v>
      </c>
      <c r="J170">
        <v>2050770</v>
      </c>
    </row>
    <row r="171" spans="1:10" x14ac:dyDescent="0.35">
      <c r="A171" t="s">
        <v>10</v>
      </c>
      <c r="B171" t="s">
        <v>242</v>
      </c>
      <c r="C171" t="s">
        <v>243</v>
      </c>
      <c r="D171">
        <v>65</v>
      </c>
      <c r="E171" t="s">
        <v>13</v>
      </c>
      <c r="F171" t="s">
        <v>37</v>
      </c>
      <c r="G171">
        <v>13.19</v>
      </c>
      <c r="H171">
        <v>20.2</v>
      </c>
      <c r="I171">
        <v>5425540</v>
      </c>
      <c r="J171">
        <v>12387360</v>
      </c>
    </row>
    <row r="172" spans="1:10" x14ac:dyDescent="0.35">
      <c r="A172" t="s">
        <v>10</v>
      </c>
      <c r="B172" t="s">
        <v>244</v>
      </c>
      <c r="C172" t="s">
        <v>245</v>
      </c>
      <c r="D172">
        <v>65</v>
      </c>
      <c r="E172" t="s">
        <v>13</v>
      </c>
      <c r="F172" t="s">
        <v>26</v>
      </c>
      <c r="G172">
        <v>10.4</v>
      </c>
      <c r="H172">
        <v>18.7</v>
      </c>
      <c r="I172">
        <v>74890</v>
      </c>
      <c r="J172">
        <v>411070</v>
      </c>
    </row>
    <row r="173" spans="1:10" x14ac:dyDescent="0.35">
      <c r="A173" t="s">
        <v>10</v>
      </c>
      <c r="B173" t="s">
        <v>246</v>
      </c>
      <c r="C173" t="s">
        <v>247</v>
      </c>
      <c r="D173">
        <v>65</v>
      </c>
      <c r="E173" t="s">
        <v>13</v>
      </c>
      <c r="F173" t="s">
        <v>19</v>
      </c>
      <c r="G173">
        <v>13.3</v>
      </c>
      <c r="H173">
        <v>19.649999999999999</v>
      </c>
      <c r="I173">
        <v>516560</v>
      </c>
      <c r="J173">
        <v>2371750</v>
      </c>
    </row>
    <row r="174" spans="1:10" x14ac:dyDescent="0.35">
      <c r="A174" t="s">
        <v>10</v>
      </c>
      <c r="B174" t="s">
        <v>248</v>
      </c>
      <c r="C174" t="s">
        <v>249</v>
      </c>
      <c r="D174">
        <v>65</v>
      </c>
      <c r="E174" t="s">
        <v>13</v>
      </c>
      <c r="F174" t="s">
        <v>37</v>
      </c>
      <c r="G174">
        <v>13.83</v>
      </c>
      <c r="H174">
        <v>21.09</v>
      </c>
      <c r="I174">
        <v>3753740</v>
      </c>
      <c r="J174">
        <v>13892590</v>
      </c>
    </row>
    <row r="175" spans="1:10" x14ac:dyDescent="0.35">
      <c r="A175" t="s">
        <v>10</v>
      </c>
      <c r="B175" t="s">
        <v>250</v>
      </c>
      <c r="C175" t="s">
        <v>251</v>
      </c>
      <c r="D175">
        <v>65</v>
      </c>
      <c r="E175" t="s">
        <v>13</v>
      </c>
      <c r="F175" t="s">
        <v>26</v>
      </c>
      <c r="G175">
        <v>11.44</v>
      </c>
      <c r="I175">
        <v>21450</v>
      </c>
    </row>
    <row r="176" spans="1:10" x14ac:dyDescent="0.35">
      <c r="A176" t="s">
        <v>10</v>
      </c>
      <c r="B176" t="s">
        <v>250</v>
      </c>
      <c r="C176" t="s">
        <v>251</v>
      </c>
      <c r="D176">
        <v>65</v>
      </c>
      <c r="E176" t="s">
        <v>13</v>
      </c>
      <c r="F176" t="s">
        <v>37</v>
      </c>
      <c r="H176">
        <v>21.09</v>
      </c>
      <c r="J176">
        <v>93650</v>
      </c>
    </row>
    <row r="177" spans="1:10" x14ac:dyDescent="0.35">
      <c r="A177" t="s">
        <v>10</v>
      </c>
      <c r="B177" t="s">
        <v>252</v>
      </c>
      <c r="C177" t="s">
        <v>253</v>
      </c>
      <c r="D177">
        <v>65</v>
      </c>
      <c r="E177" t="s">
        <v>13</v>
      </c>
      <c r="F177" t="s">
        <v>19</v>
      </c>
      <c r="G177">
        <v>13.48</v>
      </c>
      <c r="H177">
        <v>20.64</v>
      </c>
      <c r="I177">
        <v>591460</v>
      </c>
      <c r="J177">
        <v>2315820</v>
      </c>
    </row>
    <row r="178" spans="1:10" x14ac:dyDescent="0.35">
      <c r="A178" t="s">
        <v>10</v>
      </c>
      <c r="B178" t="s">
        <v>254</v>
      </c>
      <c r="C178" t="s">
        <v>255</v>
      </c>
      <c r="D178">
        <v>65</v>
      </c>
      <c r="E178" t="s">
        <v>13</v>
      </c>
      <c r="F178" t="s">
        <v>19</v>
      </c>
      <c r="G178">
        <v>13.38</v>
      </c>
      <c r="I178">
        <v>2035530</v>
      </c>
    </row>
    <row r="179" spans="1:10" x14ac:dyDescent="0.35">
      <c r="A179" t="s">
        <v>10</v>
      </c>
      <c r="B179" t="s">
        <v>254</v>
      </c>
      <c r="C179" t="s">
        <v>255</v>
      </c>
      <c r="D179">
        <v>65</v>
      </c>
      <c r="E179" t="s">
        <v>13</v>
      </c>
      <c r="F179" t="s">
        <v>37</v>
      </c>
      <c r="H179">
        <v>21.47</v>
      </c>
      <c r="J179">
        <v>9193800</v>
      </c>
    </row>
    <row r="180" spans="1:10" x14ac:dyDescent="0.35">
      <c r="A180" t="s">
        <v>10</v>
      </c>
      <c r="B180" t="s">
        <v>256</v>
      </c>
      <c r="C180" t="s">
        <v>257</v>
      </c>
      <c r="D180">
        <v>65</v>
      </c>
      <c r="E180" t="s">
        <v>13</v>
      </c>
      <c r="F180" t="s">
        <v>37</v>
      </c>
      <c r="G180">
        <v>13.02</v>
      </c>
      <c r="H180">
        <v>20.190000000000001</v>
      </c>
      <c r="I180">
        <v>722490</v>
      </c>
      <c r="J180">
        <v>1682070</v>
      </c>
    </row>
    <row r="181" spans="1:10" x14ac:dyDescent="0.35">
      <c r="A181" t="s">
        <v>10</v>
      </c>
      <c r="B181" t="s">
        <v>258</v>
      </c>
      <c r="C181" t="s">
        <v>259</v>
      </c>
      <c r="D181">
        <v>65</v>
      </c>
      <c r="E181" t="s">
        <v>13</v>
      </c>
      <c r="F181" t="s">
        <v>37</v>
      </c>
      <c r="G181">
        <v>13.23</v>
      </c>
      <c r="H181">
        <v>20.34</v>
      </c>
      <c r="I181">
        <v>950170</v>
      </c>
      <c r="J181">
        <v>2186650</v>
      </c>
    </row>
    <row r="182" spans="1:10" x14ac:dyDescent="0.35">
      <c r="A182" t="s">
        <v>10</v>
      </c>
      <c r="B182" t="s">
        <v>260</v>
      </c>
      <c r="C182" t="s">
        <v>261</v>
      </c>
      <c r="D182">
        <v>65</v>
      </c>
      <c r="E182" t="s">
        <v>13</v>
      </c>
      <c r="F182" t="s">
        <v>37</v>
      </c>
      <c r="G182">
        <v>13.57</v>
      </c>
      <c r="H182">
        <v>21.63</v>
      </c>
      <c r="I182">
        <v>4768110</v>
      </c>
      <c r="J182">
        <v>13415450</v>
      </c>
    </row>
    <row r="183" spans="1:10" x14ac:dyDescent="0.35">
      <c r="A183" t="s">
        <v>10</v>
      </c>
      <c r="B183" t="s">
        <v>262</v>
      </c>
      <c r="C183" t="s">
        <v>263</v>
      </c>
      <c r="D183">
        <v>65</v>
      </c>
      <c r="E183" t="s">
        <v>13</v>
      </c>
      <c r="F183" t="s">
        <v>37</v>
      </c>
      <c r="G183">
        <v>13.1</v>
      </c>
      <c r="H183">
        <v>19.739999999999998</v>
      </c>
      <c r="I183">
        <v>6273020</v>
      </c>
      <c r="J183">
        <v>18072520</v>
      </c>
    </row>
    <row r="184" spans="1:10" x14ac:dyDescent="0.35">
      <c r="A184" t="s">
        <v>10</v>
      </c>
      <c r="B184" t="s">
        <v>264</v>
      </c>
      <c r="C184" t="s">
        <v>265</v>
      </c>
      <c r="D184">
        <v>65</v>
      </c>
      <c r="E184" t="s">
        <v>13</v>
      </c>
      <c r="F184" t="s">
        <v>37</v>
      </c>
      <c r="G184">
        <v>12.82</v>
      </c>
      <c r="H184">
        <v>20.59</v>
      </c>
      <c r="I184">
        <v>28810</v>
      </c>
      <c r="J184">
        <v>89740</v>
      </c>
    </row>
    <row r="185" spans="1:10" x14ac:dyDescent="0.35">
      <c r="A185" t="s">
        <v>10</v>
      </c>
      <c r="B185" t="s">
        <v>266</v>
      </c>
      <c r="C185" t="s">
        <v>267</v>
      </c>
      <c r="D185">
        <v>65</v>
      </c>
      <c r="E185" t="s">
        <v>13</v>
      </c>
      <c r="F185" t="s">
        <v>37</v>
      </c>
      <c r="G185">
        <v>14.32</v>
      </c>
      <c r="H185">
        <v>20.11</v>
      </c>
      <c r="I185">
        <v>782800</v>
      </c>
      <c r="J185">
        <v>3343520</v>
      </c>
    </row>
    <row r="186" spans="1:10" x14ac:dyDescent="0.35">
      <c r="A186" t="s">
        <v>10</v>
      </c>
      <c r="B186" t="s">
        <v>268</v>
      </c>
      <c r="C186" t="s">
        <v>269</v>
      </c>
      <c r="D186">
        <v>65</v>
      </c>
      <c r="E186" t="s">
        <v>13</v>
      </c>
      <c r="F186" t="s">
        <v>37</v>
      </c>
      <c r="G186">
        <v>13.52</v>
      </c>
      <c r="H186">
        <v>21.43</v>
      </c>
      <c r="I186">
        <v>445560</v>
      </c>
      <c r="J186">
        <v>1593880</v>
      </c>
    </row>
    <row r="187" spans="1:10" x14ac:dyDescent="0.35">
      <c r="A187" t="s">
        <v>10</v>
      </c>
      <c r="B187" t="s">
        <v>270</v>
      </c>
      <c r="C187" t="s">
        <v>271</v>
      </c>
      <c r="D187">
        <v>65</v>
      </c>
      <c r="E187" t="s">
        <v>13</v>
      </c>
      <c r="F187" t="s">
        <v>19</v>
      </c>
      <c r="G187">
        <v>11.73</v>
      </c>
      <c r="I187">
        <v>10990</v>
      </c>
    </row>
    <row r="188" spans="1:10" x14ac:dyDescent="0.35">
      <c r="A188" t="s">
        <v>10</v>
      </c>
      <c r="B188" t="s">
        <v>270</v>
      </c>
      <c r="C188" t="s">
        <v>271</v>
      </c>
      <c r="D188">
        <v>65</v>
      </c>
      <c r="E188" t="s">
        <v>13</v>
      </c>
      <c r="F188" t="s">
        <v>26</v>
      </c>
      <c r="H188">
        <v>17.27</v>
      </c>
      <c r="J188">
        <v>40190</v>
      </c>
    </row>
    <row r="189" spans="1:10" x14ac:dyDescent="0.35">
      <c r="A189" t="s">
        <v>10</v>
      </c>
      <c r="B189" t="s">
        <v>272</v>
      </c>
      <c r="C189" t="s">
        <v>273</v>
      </c>
      <c r="D189">
        <v>65</v>
      </c>
      <c r="E189" t="s">
        <v>13</v>
      </c>
      <c r="F189" t="s">
        <v>19</v>
      </c>
      <c r="G189">
        <v>11.88</v>
      </c>
      <c r="I189">
        <v>257580</v>
      </c>
    </row>
    <row r="190" spans="1:10" x14ac:dyDescent="0.35">
      <c r="A190" t="s">
        <v>10</v>
      </c>
      <c r="B190" t="s">
        <v>272</v>
      </c>
      <c r="C190" t="s">
        <v>273</v>
      </c>
      <c r="D190">
        <v>65</v>
      </c>
      <c r="E190" t="s">
        <v>13</v>
      </c>
      <c r="F190" t="s">
        <v>26</v>
      </c>
      <c r="H190">
        <v>17.75</v>
      </c>
      <c r="J190">
        <v>1721870</v>
      </c>
    </row>
    <row r="191" spans="1:10" x14ac:dyDescent="0.35">
      <c r="A191" t="s">
        <v>10</v>
      </c>
      <c r="B191" t="s">
        <v>274</v>
      </c>
      <c r="C191" t="s">
        <v>275</v>
      </c>
      <c r="D191">
        <v>65</v>
      </c>
      <c r="E191" t="s">
        <v>13</v>
      </c>
      <c r="F191" t="s">
        <v>14</v>
      </c>
      <c r="G191">
        <v>11.07</v>
      </c>
      <c r="I191">
        <v>3860</v>
      </c>
    </row>
    <row r="192" spans="1:10" x14ac:dyDescent="0.35">
      <c r="A192" t="s">
        <v>10</v>
      </c>
      <c r="B192" t="s">
        <v>274</v>
      </c>
      <c r="C192" t="s">
        <v>275</v>
      </c>
      <c r="D192">
        <v>65</v>
      </c>
      <c r="E192" t="s">
        <v>13</v>
      </c>
      <c r="F192" t="s">
        <v>26</v>
      </c>
      <c r="H192">
        <v>14.29</v>
      </c>
      <c r="J192">
        <v>8140</v>
      </c>
    </row>
    <row r="193" spans="1:10" x14ac:dyDescent="0.35">
      <c r="A193" t="s">
        <v>10</v>
      </c>
      <c r="B193" t="s">
        <v>276</v>
      </c>
      <c r="C193" t="s">
        <v>277</v>
      </c>
      <c r="D193">
        <v>65</v>
      </c>
      <c r="E193" t="s">
        <v>13</v>
      </c>
      <c r="F193" t="s">
        <v>26</v>
      </c>
      <c r="G193">
        <v>11.09</v>
      </c>
      <c r="I193">
        <v>64710</v>
      </c>
    </row>
    <row r="194" spans="1:10" x14ac:dyDescent="0.35">
      <c r="A194" t="s">
        <v>10</v>
      </c>
      <c r="B194" t="s">
        <v>276</v>
      </c>
      <c r="C194" t="s">
        <v>277</v>
      </c>
      <c r="D194">
        <v>65</v>
      </c>
      <c r="E194" t="s">
        <v>13</v>
      </c>
      <c r="F194" t="s">
        <v>19</v>
      </c>
      <c r="H194">
        <v>17.079999999999998</v>
      </c>
      <c r="J194">
        <v>717140</v>
      </c>
    </row>
    <row r="195" spans="1:10" x14ac:dyDescent="0.35">
      <c r="A195" t="s">
        <v>10</v>
      </c>
      <c r="B195" t="s">
        <v>278</v>
      </c>
      <c r="C195" t="s">
        <v>279</v>
      </c>
      <c r="D195">
        <v>65</v>
      </c>
      <c r="E195" t="s">
        <v>13</v>
      </c>
      <c r="F195" t="s">
        <v>26</v>
      </c>
      <c r="G195">
        <v>11.2</v>
      </c>
      <c r="I195">
        <v>118100</v>
      </c>
    </row>
    <row r="196" spans="1:10" x14ac:dyDescent="0.35">
      <c r="A196" t="s">
        <v>10</v>
      </c>
      <c r="B196" t="s">
        <v>278</v>
      </c>
      <c r="C196" t="s">
        <v>279</v>
      </c>
      <c r="D196">
        <v>65</v>
      </c>
      <c r="E196" t="s">
        <v>13</v>
      </c>
      <c r="F196" t="s">
        <v>14</v>
      </c>
      <c r="H196">
        <v>13.05</v>
      </c>
      <c r="J196">
        <v>485320</v>
      </c>
    </row>
    <row r="197" spans="1:10" x14ac:dyDescent="0.35">
      <c r="A197" t="s">
        <v>10</v>
      </c>
      <c r="B197" t="s">
        <v>280</v>
      </c>
      <c r="C197" t="s">
        <v>281</v>
      </c>
      <c r="D197">
        <v>65</v>
      </c>
      <c r="E197" t="s">
        <v>13</v>
      </c>
      <c r="F197" t="s">
        <v>26</v>
      </c>
      <c r="G197">
        <v>12.51</v>
      </c>
      <c r="H197">
        <v>14.49</v>
      </c>
      <c r="I197">
        <v>53930</v>
      </c>
      <c r="J197">
        <v>196190</v>
      </c>
    </row>
    <row r="198" spans="1:10" x14ac:dyDescent="0.35">
      <c r="A198" t="s">
        <v>10</v>
      </c>
      <c r="B198" t="s">
        <v>282</v>
      </c>
      <c r="C198" t="s">
        <v>283</v>
      </c>
      <c r="D198">
        <v>65</v>
      </c>
      <c r="E198" t="s">
        <v>13</v>
      </c>
      <c r="F198" t="s">
        <v>19</v>
      </c>
      <c r="G198">
        <v>11.84</v>
      </c>
      <c r="I198">
        <v>80020</v>
      </c>
    </row>
    <row r="199" spans="1:10" x14ac:dyDescent="0.35">
      <c r="A199" t="s">
        <v>10</v>
      </c>
      <c r="B199" t="s">
        <v>282</v>
      </c>
      <c r="C199" t="s">
        <v>283</v>
      </c>
      <c r="D199">
        <v>65</v>
      </c>
      <c r="E199" t="s">
        <v>13</v>
      </c>
      <c r="F199" t="s">
        <v>37</v>
      </c>
      <c r="H199">
        <v>21</v>
      </c>
      <c r="J199">
        <v>713340</v>
      </c>
    </row>
    <row r="200" spans="1:10" x14ac:dyDescent="0.35">
      <c r="A200" t="s">
        <v>10</v>
      </c>
      <c r="B200" t="s">
        <v>284</v>
      </c>
      <c r="C200" t="s">
        <v>285</v>
      </c>
      <c r="D200">
        <v>65</v>
      </c>
      <c r="E200" t="s">
        <v>13</v>
      </c>
      <c r="F200" t="s">
        <v>26</v>
      </c>
      <c r="G200">
        <v>11.12</v>
      </c>
      <c r="H200">
        <v>14.85</v>
      </c>
      <c r="I200">
        <v>3060</v>
      </c>
      <c r="J200">
        <v>15130</v>
      </c>
    </row>
    <row r="201" spans="1:10" x14ac:dyDescent="0.35">
      <c r="A201" t="s">
        <v>10</v>
      </c>
      <c r="B201" t="s">
        <v>286</v>
      </c>
      <c r="C201" t="s">
        <v>287</v>
      </c>
      <c r="D201">
        <v>65</v>
      </c>
      <c r="E201" t="s">
        <v>13</v>
      </c>
      <c r="F201" t="s">
        <v>37</v>
      </c>
      <c r="G201">
        <v>10.199999999999999</v>
      </c>
      <c r="I201">
        <v>25590</v>
      </c>
    </row>
    <row r="202" spans="1:10" x14ac:dyDescent="0.35">
      <c r="A202" t="s">
        <v>10</v>
      </c>
      <c r="B202" t="s">
        <v>286</v>
      </c>
      <c r="C202" t="s">
        <v>287</v>
      </c>
      <c r="D202">
        <v>65</v>
      </c>
      <c r="E202" t="s">
        <v>13</v>
      </c>
      <c r="F202" t="s">
        <v>19</v>
      </c>
      <c r="H202">
        <v>15.9</v>
      </c>
      <c r="J202">
        <v>146210</v>
      </c>
    </row>
    <row r="203" spans="1:10" x14ac:dyDescent="0.35">
      <c r="A203" t="s">
        <v>10</v>
      </c>
      <c r="B203" t="s">
        <v>288</v>
      </c>
      <c r="C203" t="s">
        <v>289</v>
      </c>
      <c r="D203">
        <v>65</v>
      </c>
      <c r="E203" t="s">
        <v>13</v>
      </c>
      <c r="F203" t="s">
        <v>19</v>
      </c>
      <c r="G203">
        <v>12.44</v>
      </c>
      <c r="H203">
        <v>20.37</v>
      </c>
      <c r="I203">
        <v>30980</v>
      </c>
      <c r="J203">
        <v>505230</v>
      </c>
    </row>
    <row r="204" spans="1:10" x14ac:dyDescent="0.35">
      <c r="A204" t="s">
        <v>10</v>
      </c>
      <c r="B204" t="s">
        <v>290</v>
      </c>
      <c r="C204" t="s">
        <v>291</v>
      </c>
      <c r="D204">
        <v>65</v>
      </c>
      <c r="E204" t="s">
        <v>13</v>
      </c>
      <c r="F204" t="s">
        <v>26</v>
      </c>
      <c r="G204">
        <v>10.9</v>
      </c>
      <c r="H204">
        <v>16</v>
      </c>
      <c r="I204">
        <v>85770</v>
      </c>
      <c r="J204">
        <v>474560</v>
      </c>
    </row>
    <row r="205" spans="1:10" x14ac:dyDescent="0.35">
      <c r="A205" t="s">
        <v>10</v>
      </c>
      <c r="B205" t="s">
        <v>292</v>
      </c>
      <c r="C205" t="s">
        <v>293</v>
      </c>
      <c r="D205">
        <v>65</v>
      </c>
      <c r="E205" t="s">
        <v>13</v>
      </c>
      <c r="F205" t="s">
        <v>19</v>
      </c>
      <c r="G205">
        <v>10.34</v>
      </c>
      <c r="I205">
        <v>71060</v>
      </c>
    </row>
    <row r="206" spans="1:10" x14ac:dyDescent="0.35">
      <c r="A206" t="s">
        <v>10</v>
      </c>
      <c r="B206" t="s">
        <v>292</v>
      </c>
      <c r="C206" t="s">
        <v>293</v>
      </c>
      <c r="D206">
        <v>65</v>
      </c>
      <c r="E206" t="s">
        <v>13</v>
      </c>
      <c r="F206" t="s">
        <v>26</v>
      </c>
      <c r="H206">
        <v>15.8</v>
      </c>
      <c r="J206">
        <v>764330</v>
      </c>
    </row>
    <row r="207" spans="1:10" x14ac:dyDescent="0.35">
      <c r="A207" t="s">
        <v>10</v>
      </c>
      <c r="B207" t="s">
        <v>294</v>
      </c>
      <c r="C207" t="s">
        <v>295</v>
      </c>
      <c r="D207">
        <v>65</v>
      </c>
      <c r="E207" t="s">
        <v>13</v>
      </c>
      <c r="F207" t="s">
        <v>26</v>
      </c>
      <c r="G207">
        <v>11.1</v>
      </c>
      <c r="H207">
        <v>14.75</v>
      </c>
      <c r="I207">
        <v>61550</v>
      </c>
      <c r="J207">
        <v>386820</v>
      </c>
    </row>
    <row r="208" spans="1:10" x14ac:dyDescent="0.35">
      <c r="A208" t="s">
        <v>10</v>
      </c>
      <c r="B208" t="s">
        <v>296</v>
      </c>
      <c r="C208" t="s">
        <v>297</v>
      </c>
      <c r="D208">
        <v>65</v>
      </c>
      <c r="E208" t="s">
        <v>13</v>
      </c>
      <c r="F208" t="s">
        <v>19</v>
      </c>
      <c r="G208">
        <v>10.66</v>
      </c>
      <c r="H208">
        <v>17.45</v>
      </c>
      <c r="I208">
        <v>827910</v>
      </c>
      <c r="J208">
        <v>9224270</v>
      </c>
    </row>
    <row r="209" spans="1:10" x14ac:dyDescent="0.35">
      <c r="A209" t="s">
        <v>10</v>
      </c>
      <c r="B209" t="s">
        <v>298</v>
      </c>
      <c r="C209" t="s">
        <v>299</v>
      </c>
      <c r="D209">
        <v>65</v>
      </c>
      <c r="E209" t="s">
        <v>13</v>
      </c>
      <c r="F209" t="s">
        <v>19</v>
      </c>
      <c r="G209">
        <v>11.01</v>
      </c>
      <c r="I209">
        <v>36150</v>
      </c>
    </row>
    <row r="210" spans="1:10" x14ac:dyDescent="0.35">
      <c r="A210" t="s">
        <v>10</v>
      </c>
      <c r="B210" t="s">
        <v>298</v>
      </c>
      <c r="C210" t="s">
        <v>299</v>
      </c>
      <c r="D210">
        <v>65</v>
      </c>
      <c r="E210" t="s">
        <v>13</v>
      </c>
      <c r="F210" t="s">
        <v>26</v>
      </c>
      <c r="H210">
        <v>16.22</v>
      </c>
      <c r="J210">
        <v>331680</v>
      </c>
    </row>
    <row r="211" spans="1:10" x14ac:dyDescent="0.35">
      <c r="A211" t="s">
        <v>10</v>
      </c>
      <c r="B211" t="s">
        <v>300</v>
      </c>
      <c r="C211" t="s">
        <v>301</v>
      </c>
      <c r="D211">
        <v>65</v>
      </c>
      <c r="E211" t="s">
        <v>13</v>
      </c>
      <c r="F211" t="s">
        <v>19</v>
      </c>
      <c r="G211">
        <v>10.96</v>
      </c>
      <c r="H211">
        <v>19.809999999999999</v>
      </c>
      <c r="I211">
        <v>30200</v>
      </c>
      <c r="J211">
        <v>341710</v>
      </c>
    </row>
    <row r="212" spans="1:10" x14ac:dyDescent="0.35">
      <c r="A212" t="s">
        <v>10</v>
      </c>
      <c r="B212" t="s">
        <v>302</v>
      </c>
      <c r="C212" t="s">
        <v>303</v>
      </c>
      <c r="D212">
        <v>65</v>
      </c>
      <c r="E212" t="s">
        <v>13</v>
      </c>
      <c r="F212" t="s">
        <v>37</v>
      </c>
      <c r="G212">
        <v>11.56</v>
      </c>
      <c r="I212">
        <v>702650</v>
      </c>
    </row>
    <row r="213" spans="1:10" x14ac:dyDescent="0.35">
      <c r="A213" t="s">
        <v>10</v>
      </c>
      <c r="B213" t="s">
        <v>302</v>
      </c>
      <c r="C213" t="s">
        <v>303</v>
      </c>
      <c r="D213">
        <v>65</v>
      </c>
      <c r="E213" t="s">
        <v>13</v>
      </c>
      <c r="F213" t="s">
        <v>19</v>
      </c>
      <c r="H213">
        <v>17.809999999999999</v>
      </c>
      <c r="J213">
        <v>5231550</v>
      </c>
    </row>
    <row r="214" spans="1:10" x14ac:dyDescent="0.35">
      <c r="A214" t="s">
        <v>10</v>
      </c>
      <c r="B214" t="s">
        <v>304</v>
      </c>
      <c r="C214" t="s">
        <v>305</v>
      </c>
      <c r="D214">
        <v>65</v>
      </c>
      <c r="E214" t="s">
        <v>13</v>
      </c>
      <c r="F214" t="s">
        <v>19</v>
      </c>
      <c r="G214">
        <v>11.85</v>
      </c>
      <c r="I214">
        <v>189600</v>
      </c>
    </row>
    <row r="215" spans="1:10" x14ac:dyDescent="0.35">
      <c r="A215" t="s">
        <v>10</v>
      </c>
      <c r="B215" t="s">
        <v>304</v>
      </c>
      <c r="C215" t="s">
        <v>305</v>
      </c>
      <c r="D215">
        <v>65</v>
      </c>
      <c r="E215" t="s">
        <v>13</v>
      </c>
      <c r="F215" t="s">
        <v>26</v>
      </c>
      <c r="H215">
        <v>14.77</v>
      </c>
      <c r="J215">
        <v>664890</v>
      </c>
    </row>
    <row r="216" spans="1:10" x14ac:dyDescent="0.35">
      <c r="A216" t="s">
        <v>10</v>
      </c>
      <c r="B216" t="s">
        <v>306</v>
      </c>
      <c r="C216" t="s">
        <v>307</v>
      </c>
      <c r="D216">
        <v>65</v>
      </c>
      <c r="E216" t="s">
        <v>13</v>
      </c>
      <c r="F216" t="s">
        <v>26</v>
      </c>
      <c r="G216">
        <v>11.62</v>
      </c>
      <c r="I216">
        <v>1270990</v>
      </c>
    </row>
    <row r="217" spans="1:10" x14ac:dyDescent="0.35">
      <c r="A217" t="s">
        <v>10</v>
      </c>
      <c r="B217" t="s">
        <v>306</v>
      </c>
      <c r="C217" t="s">
        <v>307</v>
      </c>
      <c r="D217">
        <v>65</v>
      </c>
      <c r="E217" t="s">
        <v>13</v>
      </c>
      <c r="F217" t="s">
        <v>19</v>
      </c>
      <c r="H217">
        <v>17.829999999999998</v>
      </c>
      <c r="J217">
        <v>19237480</v>
      </c>
    </row>
    <row r="218" spans="1:10" x14ac:dyDescent="0.35">
      <c r="A218" t="s">
        <v>10</v>
      </c>
      <c r="B218" t="s">
        <v>308</v>
      </c>
      <c r="C218" t="s">
        <v>309</v>
      </c>
      <c r="D218">
        <v>65</v>
      </c>
      <c r="E218" t="s">
        <v>13</v>
      </c>
      <c r="F218" t="s">
        <v>37</v>
      </c>
      <c r="G218">
        <v>10.65</v>
      </c>
      <c r="I218">
        <v>220500</v>
      </c>
    </row>
    <row r="219" spans="1:10" x14ac:dyDescent="0.35">
      <c r="A219" t="s">
        <v>10</v>
      </c>
      <c r="B219" t="s">
        <v>308</v>
      </c>
      <c r="C219" t="s">
        <v>309</v>
      </c>
      <c r="D219">
        <v>65</v>
      </c>
      <c r="E219" t="s">
        <v>13</v>
      </c>
      <c r="F219" t="s">
        <v>19</v>
      </c>
      <c r="H219">
        <v>20.010000000000002</v>
      </c>
      <c r="J219">
        <v>2366350</v>
      </c>
    </row>
    <row r="220" spans="1:10" x14ac:dyDescent="0.35">
      <c r="A220" t="s">
        <v>10</v>
      </c>
      <c r="B220" t="s">
        <v>310</v>
      </c>
      <c r="C220" t="s">
        <v>311</v>
      </c>
      <c r="D220">
        <v>65</v>
      </c>
      <c r="E220" t="s">
        <v>13</v>
      </c>
      <c r="F220" t="s">
        <v>19</v>
      </c>
      <c r="G220">
        <v>11.15</v>
      </c>
      <c r="H220">
        <v>17.989999999999998</v>
      </c>
      <c r="I220">
        <v>376230</v>
      </c>
      <c r="J220">
        <v>4087670</v>
      </c>
    </row>
    <row r="221" spans="1:10" x14ac:dyDescent="0.35">
      <c r="A221" t="s">
        <v>10</v>
      </c>
      <c r="B221" t="s">
        <v>312</v>
      </c>
      <c r="C221" t="s">
        <v>313</v>
      </c>
      <c r="D221">
        <v>65</v>
      </c>
      <c r="E221" t="s">
        <v>13</v>
      </c>
      <c r="F221" t="s">
        <v>19</v>
      </c>
      <c r="G221">
        <v>11.69</v>
      </c>
      <c r="I221">
        <v>182700</v>
      </c>
    </row>
    <row r="222" spans="1:10" x14ac:dyDescent="0.35">
      <c r="A222" t="s">
        <v>10</v>
      </c>
      <c r="B222" t="s">
        <v>312</v>
      </c>
      <c r="C222" t="s">
        <v>313</v>
      </c>
      <c r="D222">
        <v>65</v>
      </c>
      <c r="E222" t="s">
        <v>13</v>
      </c>
      <c r="F222" t="s">
        <v>26</v>
      </c>
      <c r="H222">
        <v>18.88</v>
      </c>
      <c r="J222">
        <v>1284510</v>
      </c>
    </row>
    <row r="223" spans="1:10" x14ac:dyDescent="0.35">
      <c r="A223" t="s">
        <v>10</v>
      </c>
      <c r="B223" t="s">
        <v>314</v>
      </c>
      <c r="C223" t="s">
        <v>315</v>
      </c>
      <c r="D223">
        <v>65</v>
      </c>
      <c r="E223" t="s">
        <v>13</v>
      </c>
      <c r="F223" t="s">
        <v>26</v>
      </c>
      <c r="G223">
        <v>11.82</v>
      </c>
      <c r="H223">
        <v>16.309999999999999</v>
      </c>
      <c r="I223">
        <v>56190</v>
      </c>
      <c r="J223">
        <v>392960</v>
      </c>
    </row>
    <row r="224" spans="1:10" x14ac:dyDescent="0.35">
      <c r="A224" t="s">
        <v>10</v>
      </c>
      <c r="B224" t="s">
        <v>316</v>
      </c>
      <c r="C224" t="s">
        <v>317</v>
      </c>
      <c r="D224">
        <v>65</v>
      </c>
      <c r="E224" t="s">
        <v>13</v>
      </c>
      <c r="F224" t="s">
        <v>19</v>
      </c>
      <c r="G224">
        <v>11.9</v>
      </c>
      <c r="H224">
        <v>18.28</v>
      </c>
      <c r="I224">
        <v>263130</v>
      </c>
      <c r="J224">
        <v>2792890</v>
      </c>
    </row>
    <row r="225" spans="1:10" x14ac:dyDescent="0.35">
      <c r="A225" t="s">
        <v>10</v>
      </c>
      <c r="B225" t="s">
        <v>318</v>
      </c>
      <c r="C225" t="s">
        <v>319</v>
      </c>
      <c r="D225">
        <v>65</v>
      </c>
      <c r="E225" t="s">
        <v>13</v>
      </c>
      <c r="F225" t="s">
        <v>37</v>
      </c>
      <c r="G225">
        <v>13.48</v>
      </c>
      <c r="I225">
        <v>183830</v>
      </c>
    </row>
    <row r="226" spans="1:10" x14ac:dyDescent="0.35">
      <c r="A226" t="s">
        <v>10</v>
      </c>
      <c r="B226" t="s">
        <v>318</v>
      </c>
      <c r="C226" t="s">
        <v>319</v>
      </c>
      <c r="D226">
        <v>65</v>
      </c>
      <c r="E226" t="s">
        <v>13</v>
      </c>
      <c r="F226" t="s">
        <v>19</v>
      </c>
      <c r="H226">
        <v>18.510000000000002</v>
      </c>
      <c r="J226">
        <v>513870</v>
      </c>
    </row>
    <row r="227" spans="1:10" x14ac:dyDescent="0.35">
      <c r="A227" t="s">
        <v>10</v>
      </c>
      <c r="B227" t="s">
        <v>320</v>
      </c>
      <c r="C227" t="s">
        <v>321</v>
      </c>
      <c r="D227">
        <v>65</v>
      </c>
      <c r="E227" t="s">
        <v>13</v>
      </c>
      <c r="F227" t="s">
        <v>37</v>
      </c>
      <c r="G227">
        <v>11.41</v>
      </c>
      <c r="I227">
        <v>125790</v>
      </c>
    </row>
    <row r="228" spans="1:10" x14ac:dyDescent="0.35">
      <c r="A228" t="s">
        <v>10</v>
      </c>
      <c r="B228" t="s">
        <v>320</v>
      </c>
      <c r="C228" t="s">
        <v>321</v>
      </c>
      <c r="D228">
        <v>65</v>
      </c>
      <c r="E228" t="s">
        <v>13</v>
      </c>
      <c r="F228" t="s">
        <v>26</v>
      </c>
      <c r="H228">
        <v>16.600000000000001</v>
      </c>
      <c r="J228">
        <v>2270810</v>
      </c>
    </row>
    <row r="229" spans="1:10" x14ac:dyDescent="0.35">
      <c r="A229" t="s">
        <v>10</v>
      </c>
      <c r="B229" t="s">
        <v>322</v>
      </c>
      <c r="C229" t="s">
        <v>323</v>
      </c>
      <c r="D229">
        <v>65</v>
      </c>
      <c r="E229" t="s">
        <v>13</v>
      </c>
      <c r="F229" t="s">
        <v>37</v>
      </c>
      <c r="G229">
        <v>14.09</v>
      </c>
      <c r="H229">
        <v>21.12</v>
      </c>
      <c r="I229">
        <v>1057150</v>
      </c>
      <c r="J229">
        <v>6624060</v>
      </c>
    </row>
    <row r="230" spans="1:10" x14ac:dyDescent="0.35">
      <c r="A230" t="s">
        <v>10</v>
      </c>
      <c r="B230" t="s">
        <v>324</v>
      </c>
      <c r="C230" t="s">
        <v>325</v>
      </c>
      <c r="D230">
        <v>65</v>
      </c>
      <c r="E230" t="s">
        <v>13</v>
      </c>
      <c r="F230" t="s">
        <v>37</v>
      </c>
      <c r="G230">
        <v>13.93</v>
      </c>
      <c r="H230">
        <v>19.68</v>
      </c>
      <c r="I230">
        <v>12297200</v>
      </c>
      <c r="J230">
        <v>52941490</v>
      </c>
    </row>
    <row r="231" spans="1:10" x14ac:dyDescent="0.35">
      <c r="A231" t="s">
        <v>10</v>
      </c>
      <c r="B231" t="s">
        <v>326</v>
      </c>
      <c r="C231" t="s">
        <v>327</v>
      </c>
      <c r="D231">
        <v>65</v>
      </c>
      <c r="E231" t="s">
        <v>13</v>
      </c>
      <c r="F231" t="s">
        <v>37</v>
      </c>
      <c r="G231">
        <v>13.5</v>
      </c>
      <c r="H231">
        <v>21.59</v>
      </c>
      <c r="I231">
        <v>667340</v>
      </c>
      <c r="J231">
        <v>4063230</v>
      </c>
    </row>
    <row r="232" spans="1:10" x14ac:dyDescent="0.35">
      <c r="A232" t="s">
        <v>10</v>
      </c>
      <c r="B232" t="s">
        <v>328</v>
      </c>
      <c r="C232" t="s">
        <v>329</v>
      </c>
      <c r="D232">
        <v>65</v>
      </c>
      <c r="E232" t="s">
        <v>13</v>
      </c>
      <c r="F232" t="s">
        <v>37</v>
      </c>
      <c r="G232">
        <v>13.86</v>
      </c>
      <c r="H232">
        <v>20.62</v>
      </c>
      <c r="I232">
        <v>173420</v>
      </c>
      <c r="J232">
        <v>763450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wgtd_LE0</vt:lpstr>
      <vt:lpstr>OG_LE0_data</vt:lpstr>
      <vt:lpstr>wgtd_LE65</vt:lpstr>
      <vt:lpstr>OG_LE65_data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Ponmattam</dc:creator>
  <cp:lastModifiedBy>Ponmattam, Jamie</cp:lastModifiedBy>
  <dcterms:created xsi:type="dcterms:W3CDTF">2025-01-09T20:35:57Z</dcterms:created>
  <dcterms:modified xsi:type="dcterms:W3CDTF">2025-01-09T22:40:57Z</dcterms:modified>
</cp:coreProperties>
</file>