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l/Desktop/"/>
    </mc:Choice>
  </mc:AlternateContent>
  <xr:revisionPtr revIDLastSave="0" documentId="13_ncr:1_{01CE9024-6464-594B-9200-75BF939EAF80}" xr6:coauthVersionLast="41" xr6:coauthVersionMax="41" xr10:uidLastSave="{00000000-0000-0000-0000-000000000000}"/>
  <bookViews>
    <workbookView xWindow="25600" yWindow="0" windowWidth="19080" windowHeight="21600" activeTab="6" xr2:uid="{5860FC7E-6F95-C945-BB5E-3482903F7EDE}"/>
  </bookViews>
  <sheets>
    <sheet name="chr21_genes" sheetId="2" r:id="rId1"/>
    <sheet name="chr21_GMreg" sheetId="3" r:id="rId2"/>
    <sheet name="chr21_H1reg" sheetId="12" r:id="rId3"/>
    <sheet name="chr21_K5reg" sheetId="11" r:id="rId4"/>
    <sheet name="chr21_HEreg" sheetId="13" r:id="rId5"/>
    <sheet name="chr21_HEPreg" sheetId="14" r:id="rId6"/>
    <sheet name="chr21_HUreg" sheetId="1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8" i="15" l="1"/>
  <c r="K68" i="15"/>
  <c r="K26" i="15"/>
  <c r="K68" i="14"/>
  <c r="J68" i="14"/>
  <c r="K26" i="14"/>
  <c r="K68" i="13"/>
  <c r="J68" i="13"/>
  <c r="K26" i="13"/>
  <c r="K68" i="11"/>
  <c r="J68" i="11"/>
  <c r="K26" i="11"/>
  <c r="J68" i="12"/>
  <c r="K26" i="12"/>
  <c r="J68" i="3"/>
  <c r="H68" i="3"/>
  <c r="I68" i="3"/>
  <c r="K26" i="3"/>
  <c r="K19" i="2"/>
  <c r="B47" i="3"/>
  <c r="B48" i="3"/>
  <c r="B51" i="3"/>
  <c r="B65" i="3"/>
  <c r="B65" i="12"/>
  <c r="B64" i="12"/>
  <c r="B51" i="12"/>
  <c r="B9" i="2"/>
  <c r="B93" i="3"/>
  <c r="J93" i="3"/>
  <c r="I93" i="3"/>
  <c r="H93" i="3"/>
  <c r="G93" i="3"/>
  <c r="F93" i="3"/>
  <c r="E93" i="3"/>
  <c r="D93" i="3"/>
  <c r="C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I87" i="3"/>
  <c r="J87" i="3"/>
  <c r="H87" i="3"/>
  <c r="G87" i="3"/>
  <c r="F87" i="3"/>
  <c r="E87" i="3"/>
  <c r="D87" i="3"/>
  <c r="C87" i="3"/>
  <c r="B87" i="3"/>
  <c r="B61" i="2"/>
  <c r="B61" i="3"/>
  <c r="K34" i="13"/>
  <c r="K33" i="13"/>
  <c r="E75" i="14"/>
  <c r="E74" i="14"/>
  <c r="K34" i="14"/>
  <c r="K33" i="14"/>
  <c r="I34" i="14"/>
  <c r="I33" i="14"/>
  <c r="E74" i="15"/>
  <c r="E75" i="15"/>
  <c r="D76" i="15"/>
  <c r="K34" i="15"/>
  <c r="K33" i="15"/>
  <c r="J33" i="15"/>
  <c r="I33" i="15"/>
  <c r="I39" i="15"/>
  <c r="I34" i="15"/>
  <c r="I80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I78" i="15"/>
  <c r="H78" i="15"/>
  <c r="G78" i="15"/>
  <c r="F78" i="15"/>
  <c r="E78" i="15"/>
  <c r="D78" i="15"/>
  <c r="C78" i="15"/>
  <c r="B78" i="15"/>
  <c r="I77" i="15"/>
  <c r="H77" i="15"/>
  <c r="G77" i="15"/>
  <c r="F77" i="15"/>
  <c r="E77" i="15"/>
  <c r="D77" i="15"/>
  <c r="C77" i="15"/>
  <c r="B77" i="15"/>
  <c r="I76" i="15"/>
  <c r="H76" i="15"/>
  <c r="G76" i="15"/>
  <c r="F76" i="15"/>
  <c r="E76" i="15"/>
  <c r="C76" i="15"/>
  <c r="B76" i="15"/>
  <c r="I75" i="15"/>
  <c r="H75" i="15"/>
  <c r="G75" i="15"/>
  <c r="F75" i="15"/>
  <c r="D75" i="15"/>
  <c r="C75" i="15"/>
  <c r="B75" i="15"/>
  <c r="I74" i="15"/>
  <c r="H74" i="15"/>
  <c r="G74" i="15"/>
  <c r="F74" i="15"/>
  <c r="D74" i="15"/>
  <c r="C74" i="15"/>
  <c r="B74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K63" i="15" s="1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K39" i="15"/>
  <c r="J39" i="15"/>
  <c r="H39" i="15"/>
  <c r="G39" i="15"/>
  <c r="F39" i="15"/>
  <c r="E39" i="15"/>
  <c r="D39" i="15"/>
  <c r="C39" i="15"/>
  <c r="B39" i="15"/>
  <c r="K38" i="15"/>
  <c r="J38" i="15"/>
  <c r="I38" i="15"/>
  <c r="H38" i="15"/>
  <c r="G38" i="15"/>
  <c r="F38" i="15"/>
  <c r="E38" i="15"/>
  <c r="D38" i="15"/>
  <c r="C38" i="15"/>
  <c r="B38" i="15"/>
  <c r="K37" i="15"/>
  <c r="J37" i="15"/>
  <c r="I37" i="15"/>
  <c r="H37" i="15"/>
  <c r="G37" i="15"/>
  <c r="F37" i="15"/>
  <c r="E37" i="15"/>
  <c r="D37" i="15"/>
  <c r="C37" i="15"/>
  <c r="B37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J34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L26" i="15"/>
  <c r="J54" i="15" s="1"/>
  <c r="J26" i="15"/>
  <c r="I26" i="15"/>
  <c r="I54" i="15" s="1"/>
  <c r="H26" i="15"/>
  <c r="H68" i="15" s="1"/>
  <c r="G26" i="15"/>
  <c r="G54" i="15" s="1"/>
  <c r="F26" i="15"/>
  <c r="F54" i="15" s="1"/>
  <c r="E26" i="15"/>
  <c r="E68" i="15" s="1"/>
  <c r="D26" i="15"/>
  <c r="D68" i="15" s="1"/>
  <c r="C26" i="15"/>
  <c r="C54" i="15" s="1"/>
  <c r="B26" i="15"/>
  <c r="B54" i="15" s="1"/>
  <c r="K13" i="15"/>
  <c r="J13" i="15"/>
  <c r="I13" i="15"/>
  <c r="H13" i="15"/>
  <c r="G13" i="15"/>
  <c r="D81" i="15" s="1"/>
  <c r="F13" i="15"/>
  <c r="E13" i="15"/>
  <c r="D13" i="15"/>
  <c r="C13" i="15"/>
  <c r="B81" i="15" s="1"/>
  <c r="B13" i="15"/>
  <c r="I80" i="14"/>
  <c r="H80" i="14"/>
  <c r="G80" i="14"/>
  <c r="F80" i="14"/>
  <c r="E80" i="14"/>
  <c r="D80" i="14"/>
  <c r="C80" i="14"/>
  <c r="B80" i="14"/>
  <c r="I79" i="14"/>
  <c r="H79" i="14"/>
  <c r="G79" i="14"/>
  <c r="F79" i="14"/>
  <c r="E79" i="14"/>
  <c r="D79" i="14"/>
  <c r="C79" i="14"/>
  <c r="B79" i="14"/>
  <c r="I78" i="14"/>
  <c r="H78" i="14"/>
  <c r="G78" i="14"/>
  <c r="F78" i="14"/>
  <c r="E78" i="14"/>
  <c r="D78" i="14"/>
  <c r="C78" i="14"/>
  <c r="B78" i="14"/>
  <c r="I77" i="14"/>
  <c r="H77" i="14"/>
  <c r="G77" i="14"/>
  <c r="F77" i="14"/>
  <c r="E77" i="14"/>
  <c r="D77" i="14"/>
  <c r="C77" i="14"/>
  <c r="B77" i="14"/>
  <c r="I76" i="14"/>
  <c r="H76" i="14"/>
  <c r="G76" i="14"/>
  <c r="F76" i="14"/>
  <c r="E76" i="14"/>
  <c r="D76" i="14"/>
  <c r="C76" i="14"/>
  <c r="B76" i="14"/>
  <c r="I75" i="14"/>
  <c r="H75" i="14"/>
  <c r="G75" i="14"/>
  <c r="F75" i="14"/>
  <c r="D75" i="14"/>
  <c r="C75" i="14"/>
  <c r="B75" i="14"/>
  <c r="I74" i="14"/>
  <c r="H74" i="14"/>
  <c r="G74" i="14"/>
  <c r="F74" i="14"/>
  <c r="D74" i="14"/>
  <c r="C74" i="14"/>
  <c r="B74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J65" i="14"/>
  <c r="I65" i="14"/>
  <c r="H65" i="14"/>
  <c r="G65" i="14"/>
  <c r="F65" i="14"/>
  <c r="E65" i="14"/>
  <c r="D65" i="14"/>
  <c r="C65" i="14"/>
  <c r="B65" i="14"/>
  <c r="J64" i="14"/>
  <c r="I64" i="14"/>
  <c r="H64" i="14"/>
  <c r="G64" i="14"/>
  <c r="F64" i="14"/>
  <c r="E64" i="14"/>
  <c r="D64" i="14"/>
  <c r="C64" i="14"/>
  <c r="B64" i="14"/>
  <c r="J63" i="14"/>
  <c r="I63" i="14"/>
  <c r="H63" i="14"/>
  <c r="G63" i="14"/>
  <c r="F63" i="14"/>
  <c r="E63" i="14"/>
  <c r="D63" i="14"/>
  <c r="C63" i="14"/>
  <c r="B63" i="14"/>
  <c r="J62" i="14"/>
  <c r="I62" i="14"/>
  <c r="H62" i="14"/>
  <c r="G62" i="14"/>
  <c r="F62" i="14"/>
  <c r="E62" i="14"/>
  <c r="D62" i="14"/>
  <c r="C62" i="14"/>
  <c r="B62" i="14"/>
  <c r="J61" i="14"/>
  <c r="I61" i="14"/>
  <c r="H61" i="14"/>
  <c r="G61" i="14"/>
  <c r="F61" i="14"/>
  <c r="E61" i="14"/>
  <c r="D61" i="14"/>
  <c r="C61" i="14"/>
  <c r="B61" i="14"/>
  <c r="J53" i="14"/>
  <c r="I53" i="14"/>
  <c r="H53" i="14"/>
  <c r="G53" i="14"/>
  <c r="F53" i="14"/>
  <c r="E53" i="14"/>
  <c r="D53" i="14"/>
  <c r="C53" i="14"/>
  <c r="B53" i="14"/>
  <c r="J52" i="14"/>
  <c r="I52" i="14"/>
  <c r="H52" i="14"/>
  <c r="G52" i="14"/>
  <c r="F52" i="14"/>
  <c r="E52" i="14"/>
  <c r="D52" i="14"/>
  <c r="C52" i="14"/>
  <c r="B52" i="14"/>
  <c r="J51" i="14"/>
  <c r="I51" i="14"/>
  <c r="H51" i="14"/>
  <c r="G51" i="14"/>
  <c r="F51" i="14"/>
  <c r="E51" i="14"/>
  <c r="D51" i="14"/>
  <c r="C51" i="14"/>
  <c r="B51" i="14"/>
  <c r="J50" i="14"/>
  <c r="I50" i="14"/>
  <c r="H50" i="14"/>
  <c r="G50" i="14"/>
  <c r="F50" i="14"/>
  <c r="E50" i="14"/>
  <c r="D50" i="14"/>
  <c r="C50" i="14"/>
  <c r="B50" i="14"/>
  <c r="J49" i="14"/>
  <c r="I49" i="14"/>
  <c r="H49" i="14"/>
  <c r="G49" i="14"/>
  <c r="F49" i="14"/>
  <c r="E49" i="14"/>
  <c r="D49" i="14"/>
  <c r="C49" i="14"/>
  <c r="B49" i="14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7" i="14"/>
  <c r="J37" i="14"/>
  <c r="I37" i="14"/>
  <c r="H37" i="14"/>
  <c r="G37" i="14"/>
  <c r="F37" i="14"/>
  <c r="E37" i="14"/>
  <c r="D37" i="14"/>
  <c r="C37" i="14"/>
  <c r="B37" i="14"/>
  <c r="K36" i="14"/>
  <c r="J36" i="14"/>
  <c r="I36" i="14"/>
  <c r="H36" i="14"/>
  <c r="G36" i="14"/>
  <c r="F36" i="14"/>
  <c r="E36" i="14"/>
  <c r="D36" i="14"/>
  <c r="C36" i="14"/>
  <c r="B36" i="14"/>
  <c r="K35" i="14"/>
  <c r="J35" i="14"/>
  <c r="I35" i="14"/>
  <c r="H35" i="14"/>
  <c r="G35" i="14"/>
  <c r="F35" i="14"/>
  <c r="E35" i="14"/>
  <c r="D35" i="14"/>
  <c r="C35" i="14"/>
  <c r="B35" i="14"/>
  <c r="J34" i="14"/>
  <c r="H34" i="14"/>
  <c r="G34" i="14"/>
  <c r="F34" i="14"/>
  <c r="E34" i="14"/>
  <c r="D34" i="14"/>
  <c r="C34" i="14"/>
  <c r="B34" i="14"/>
  <c r="J33" i="14"/>
  <c r="H33" i="14"/>
  <c r="G33" i="14"/>
  <c r="F33" i="14"/>
  <c r="E33" i="14"/>
  <c r="D33" i="14"/>
  <c r="C33" i="14"/>
  <c r="B33" i="14"/>
  <c r="L26" i="14"/>
  <c r="J54" i="14" s="1"/>
  <c r="J26" i="14"/>
  <c r="I26" i="14"/>
  <c r="I54" i="14" s="1"/>
  <c r="H26" i="14"/>
  <c r="H54" i="14" s="1"/>
  <c r="G26" i="14"/>
  <c r="G54" i="14" s="1"/>
  <c r="F26" i="14"/>
  <c r="F68" i="14" s="1"/>
  <c r="E26" i="14"/>
  <c r="E68" i="14" s="1"/>
  <c r="D26" i="14"/>
  <c r="D54" i="14" s="1"/>
  <c r="C26" i="14"/>
  <c r="C54" i="14" s="1"/>
  <c r="B26" i="14"/>
  <c r="K13" i="14"/>
  <c r="J13" i="14"/>
  <c r="I13" i="14"/>
  <c r="H13" i="14"/>
  <c r="G13" i="14"/>
  <c r="F13" i="14"/>
  <c r="E13" i="14"/>
  <c r="D13" i="14"/>
  <c r="C13" i="14"/>
  <c r="B13" i="14"/>
  <c r="J36" i="13"/>
  <c r="I80" i="13"/>
  <c r="H80" i="13"/>
  <c r="G80" i="13"/>
  <c r="F80" i="13"/>
  <c r="E80" i="13"/>
  <c r="D80" i="13"/>
  <c r="C80" i="13"/>
  <c r="B80" i="13"/>
  <c r="I79" i="13"/>
  <c r="H79" i="13"/>
  <c r="G79" i="13"/>
  <c r="F79" i="13"/>
  <c r="E79" i="13"/>
  <c r="D79" i="13"/>
  <c r="C79" i="13"/>
  <c r="B79" i="13"/>
  <c r="I78" i="13"/>
  <c r="H78" i="13"/>
  <c r="G78" i="13"/>
  <c r="F78" i="13"/>
  <c r="E78" i="13"/>
  <c r="D78" i="13"/>
  <c r="C78" i="13"/>
  <c r="B78" i="13"/>
  <c r="I77" i="13"/>
  <c r="H77" i="13"/>
  <c r="G77" i="13"/>
  <c r="F77" i="13"/>
  <c r="E77" i="13"/>
  <c r="D77" i="13"/>
  <c r="C77" i="13"/>
  <c r="B77" i="13"/>
  <c r="I76" i="13"/>
  <c r="H76" i="13"/>
  <c r="G76" i="13"/>
  <c r="F76" i="13"/>
  <c r="E76" i="13"/>
  <c r="D76" i="13"/>
  <c r="C76" i="13"/>
  <c r="B76" i="13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J67" i="13"/>
  <c r="I67" i="13"/>
  <c r="H67" i="13"/>
  <c r="G67" i="13"/>
  <c r="F67" i="13"/>
  <c r="E67" i="13"/>
  <c r="D67" i="13"/>
  <c r="C67" i="13"/>
  <c r="B67" i="13"/>
  <c r="J66" i="13"/>
  <c r="I66" i="13"/>
  <c r="H66" i="13"/>
  <c r="G66" i="13"/>
  <c r="F66" i="13"/>
  <c r="E66" i="13"/>
  <c r="D66" i="13"/>
  <c r="C66" i="13"/>
  <c r="B66" i="13"/>
  <c r="J65" i="13"/>
  <c r="I65" i="13"/>
  <c r="H65" i="13"/>
  <c r="G65" i="13"/>
  <c r="F65" i="13"/>
  <c r="E65" i="13"/>
  <c r="D65" i="13"/>
  <c r="C65" i="13"/>
  <c r="B65" i="13"/>
  <c r="J64" i="13"/>
  <c r="I64" i="13"/>
  <c r="H64" i="13"/>
  <c r="G64" i="13"/>
  <c r="F64" i="13"/>
  <c r="E64" i="13"/>
  <c r="D64" i="13"/>
  <c r="C64" i="13"/>
  <c r="B64" i="13"/>
  <c r="J63" i="13"/>
  <c r="I63" i="13"/>
  <c r="H63" i="13"/>
  <c r="G63" i="13"/>
  <c r="F63" i="13"/>
  <c r="E63" i="13"/>
  <c r="D63" i="13"/>
  <c r="C63" i="13"/>
  <c r="B63" i="13"/>
  <c r="J62" i="13"/>
  <c r="I62" i="13"/>
  <c r="H62" i="13"/>
  <c r="G62" i="13"/>
  <c r="F62" i="13"/>
  <c r="E62" i="13"/>
  <c r="D62" i="13"/>
  <c r="C62" i="13"/>
  <c r="B62" i="13"/>
  <c r="J61" i="13"/>
  <c r="I61" i="13"/>
  <c r="H61" i="13"/>
  <c r="G61" i="13"/>
  <c r="F61" i="13"/>
  <c r="E61" i="13"/>
  <c r="D61" i="13"/>
  <c r="C61" i="13"/>
  <c r="B61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7" i="13"/>
  <c r="J37" i="13"/>
  <c r="I37" i="13"/>
  <c r="H37" i="13"/>
  <c r="G37" i="13"/>
  <c r="F37" i="13"/>
  <c r="E37" i="13"/>
  <c r="D37" i="13"/>
  <c r="C37" i="13"/>
  <c r="B37" i="13"/>
  <c r="K36" i="13"/>
  <c r="I36" i="13"/>
  <c r="H36" i="13"/>
  <c r="G36" i="13"/>
  <c r="F36" i="13"/>
  <c r="E36" i="13"/>
  <c r="D36" i="13"/>
  <c r="C36" i="13"/>
  <c r="B36" i="13"/>
  <c r="K35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L26" i="13"/>
  <c r="J54" i="13" s="1"/>
  <c r="J26" i="13"/>
  <c r="I26" i="13"/>
  <c r="H26" i="13"/>
  <c r="H54" i="13" s="1"/>
  <c r="G26" i="13"/>
  <c r="G54" i="13" s="1"/>
  <c r="F26" i="13"/>
  <c r="F54" i="13" s="1"/>
  <c r="E26" i="13"/>
  <c r="E68" i="13" s="1"/>
  <c r="D26" i="13"/>
  <c r="D54" i="13" s="1"/>
  <c r="C26" i="13"/>
  <c r="C54" i="13" s="1"/>
  <c r="B26" i="13"/>
  <c r="B54" i="13" s="1"/>
  <c r="K13" i="13"/>
  <c r="J13" i="13"/>
  <c r="I13" i="13"/>
  <c r="H13" i="13"/>
  <c r="G13" i="13"/>
  <c r="F13" i="13"/>
  <c r="E13" i="13"/>
  <c r="D13" i="13"/>
  <c r="C13" i="13"/>
  <c r="B13" i="13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J67" i="12"/>
  <c r="I67" i="12"/>
  <c r="H67" i="12"/>
  <c r="G67" i="12"/>
  <c r="F67" i="12"/>
  <c r="E67" i="12"/>
  <c r="D67" i="12"/>
  <c r="C67" i="12"/>
  <c r="B67" i="12"/>
  <c r="J66" i="12"/>
  <c r="I66" i="12"/>
  <c r="H66" i="12"/>
  <c r="G66" i="12"/>
  <c r="F66" i="12"/>
  <c r="E66" i="12"/>
  <c r="D66" i="12"/>
  <c r="C66" i="12"/>
  <c r="B66" i="12"/>
  <c r="J65" i="12"/>
  <c r="I65" i="12"/>
  <c r="H65" i="12"/>
  <c r="G65" i="12"/>
  <c r="F65" i="12"/>
  <c r="E65" i="12"/>
  <c r="D65" i="12"/>
  <c r="C65" i="12"/>
  <c r="J64" i="12"/>
  <c r="I64" i="12"/>
  <c r="H64" i="12"/>
  <c r="G64" i="12"/>
  <c r="F64" i="12"/>
  <c r="E64" i="12"/>
  <c r="D64" i="12"/>
  <c r="C64" i="12"/>
  <c r="J63" i="12"/>
  <c r="I63" i="12"/>
  <c r="H63" i="12"/>
  <c r="G63" i="12"/>
  <c r="F63" i="12"/>
  <c r="E63" i="12"/>
  <c r="D63" i="12"/>
  <c r="C63" i="12"/>
  <c r="B63" i="12"/>
  <c r="J62" i="12"/>
  <c r="I62" i="12"/>
  <c r="H62" i="12"/>
  <c r="G62" i="12"/>
  <c r="F62" i="12"/>
  <c r="E62" i="12"/>
  <c r="D62" i="12"/>
  <c r="C62" i="12"/>
  <c r="B62" i="12"/>
  <c r="J61" i="12"/>
  <c r="I61" i="12"/>
  <c r="H61" i="12"/>
  <c r="G61" i="12"/>
  <c r="F61" i="12"/>
  <c r="E61" i="12"/>
  <c r="D61" i="12"/>
  <c r="C61" i="12"/>
  <c r="B61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7" i="12"/>
  <c r="J37" i="12"/>
  <c r="I37" i="12"/>
  <c r="H37" i="12"/>
  <c r="G37" i="12"/>
  <c r="F37" i="12"/>
  <c r="E37" i="12"/>
  <c r="D37" i="12"/>
  <c r="C37" i="12"/>
  <c r="B37" i="12"/>
  <c r="K36" i="12"/>
  <c r="J36" i="12"/>
  <c r="I36" i="12"/>
  <c r="H36" i="12"/>
  <c r="G36" i="12"/>
  <c r="F36" i="12"/>
  <c r="E36" i="12"/>
  <c r="D36" i="12"/>
  <c r="C36" i="12"/>
  <c r="B36" i="12"/>
  <c r="K35" i="12"/>
  <c r="J35" i="12"/>
  <c r="I35" i="12"/>
  <c r="H35" i="12"/>
  <c r="G35" i="12"/>
  <c r="F35" i="12"/>
  <c r="E35" i="12"/>
  <c r="D35" i="12"/>
  <c r="C35" i="12"/>
  <c r="B35" i="12"/>
  <c r="K34" i="12"/>
  <c r="J34" i="12"/>
  <c r="I34" i="12"/>
  <c r="H34" i="12"/>
  <c r="G34" i="12"/>
  <c r="F34" i="12"/>
  <c r="E34" i="12"/>
  <c r="D34" i="12"/>
  <c r="C34" i="12"/>
  <c r="B34" i="12"/>
  <c r="K33" i="12"/>
  <c r="J33" i="12"/>
  <c r="I33" i="12"/>
  <c r="H33" i="12"/>
  <c r="G33" i="12"/>
  <c r="F33" i="12"/>
  <c r="E33" i="12"/>
  <c r="D33" i="12"/>
  <c r="C33" i="12"/>
  <c r="B33" i="12"/>
  <c r="L26" i="12"/>
  <c r="J54" i="12" s="1"/>
  <c r="J26" i="12"/>
  <c r="I26" i="12"/>
  <c r="I54" i="12" s="1"/>
  <c r="H26" i="12"/>
  <c r="H54" i="12" s="1"/>
  <c r="G26" i="12"/>
  <c r="G54" i="12" s="1"/>
  <c r="F26" i="12"/>
  <c r="F54" i="12" s="1"/>
  <c r="E26" i="12"/>
  <c r="E68" i="12" s="1"/>
  <c r="D26" i="12"/>
  <c r="D54" i="12" s="1"/>
  <c r="C26" i="12"/>
  <c r="C54" i="12" s="1"/>
  <c r="B26" i="12"/>
  <c r="B54" i="12" s="1"/>
  <c r="K13" i="12"/>
  <c r="J13" i="12"/>
  <c r="I13" i="12"/>
  <c r="H13" i="12"/>
  <c r="G13" i="12"/>
  <c r="F13" i="12"/>
  <c r="E13" i="12"/>
  <c r="D13" i="12"/>
  <c r="C13" i="12"/>
  <c r="B13" i="12"/>
  <c r="I13" i="11"/>
  <c r="I80" i="11"/>
  <c r="H80" i="11"/>
  <c r="G80" i="11"/>
  <c r="F80" i="11"/>
  <c r="E80" i="11"/>
  <c r="D80" i="11"/>
  <c r="C80" i="11"/>
  <c r="B80" i="11"/>
  <c r="I79" i="11"/>
  <c r="H79" i="11"/>
  <c r="G79" i="11"/>
  <c r="F79" i="11"/>
  <c r="E79" i="11"/>
  <c r="D79" i="11"/>
  <c r="C79" i="11"/>
  <c r="B79" i="11"/>
  <c r="I78" i="11"/>
  <c r="H78" i="11"/>
  <c r="G78" i="11"/>
  <c r="F78" i="11"/>
  <c r="E78" i="11"/>
  <c r="D78" i="11"/>
  <c r="C78" i="11"/>
  <c r="B78" i="11"/>
  <c r="I77" i="11"/>
  <c r="H77" i="11"/>
  <c r="G77" i="11"/>
  <c r="F77" i="11"/>
  <c r="E77" i="11"/>
  <c r="D77" i="11"/>
  <c r="C77" i="11"/>
  <c r="B77" i="11"/>
  <c r="I76" i="11"/>
  <c r="H76" i="11"/>
  <c r="G76" i="11"/>
  <c r="F76" i="11"/>
  <c r="E76" i="11"/>
  <c r="D76" i="11"/>
  <c r="C76" i="11"/>
  <c r="B76" i="11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J67" i="11"/>
  <c r="I67" i="11"/>
  <c r="H67" i="11"/>
  <c r="G67" i="11"/>
  <c r="F67" i="11"/>
  <c r="E67" i="11"/>
  <c r="D67" i="11"/>
  <c r="C67" i="11"/>
  <c r="B67" i="11"/>
  <c r="J66" i="11"/>
  <c r="I66" i="11"/>
  <c r="H66" i="11"/>
  <c r="G66" i="11"/>
  <c r="F66" i="11"/>
  <c r="E66" i="11"/>
  <c r="D66" i="11"/>
  <c r="C66" i="11"/>
  <c r="B66" i="11"/>
  <c r="J65" i="11"/>
  <c r="I65" i="11"/>
  <c r="H65" i="11"/>
  <c r="G65" i="11"/>
  <c r="F65" i="11"/>
  <c r="E65" i="11"/>
  <c r="D65" i="11"/>
  <c r="C65" i="11"/>
  <c r="B65" i="11"/>
  <c r="K65" i="11" s="1"/>
  <c r="J64" i="11"/>
  <c r="I64" i="11"/>
  <c r="H64" i="11"/>
  <c r="G64" i="11"/>
  <c r="F64" i="11"/>
  <c r="E64" i="11"/>
  <c r="D64" i="11"/>
  <c r="C64" i="11"/>
  <c r="B64" i="11"/>
  <c r="J63" i="11"/>
  <c r="I63" i="11"/>
  <c r="H63" i="11"/>
  <c r="G63" i="11"/>
  <c r="F63" i="11"/>
  <c r="E63" i="11"/>
  <c r="D63" i="11"/>
  <c r="C63" i="11"/>
  <c r="B63" i="11"/>
  <c r="J62" i="11"/>
  <c r="I62" i="11"/>
  <c r="H62" i="11"/>
  <c r="G62" i="11"/>
  <c r="F62" i="11"/>
  <c r="E62" i="11"/>
  <c r="D62" i="11"/>
  <c r="C62" i="11"/>
  <c r="B62" i="11"/>
  <c r="J61" i="11"/>
  <c r="I61" i="11"/>
  <c r="H61" i="11"/>
  <c r="G61" i="11"/>
  <c r="F61" i="11"/>
  <c r="E61" i="11"/>
  <c r="D61" i="11"/>
  <c r="C61" i="11"/>
  <c r="B61" i="11"/>
  <c r="K61" i="11" s="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K39" i="11"/>
  <c r="J39" i="11"/>
  <c r="I39" i="11"/>
  <c r="H39" i="11"/>
  <c r="G39" i="11"/>
  <c r="F39" i="11"/>
  <c r="E39" i="11"/>
  <c r="D39" i="11"/>
  <c r="C39" i="11"/>
  <c r="B39" i="11"/>
  <c r="K38" i="11"/>
  <c r="J38" i="11"/>
  <c r="I38" i="11"/>
  <c r="H38" i="11"/>
  <c r="G38" i="11"/>
  <c r="F38" i="11"/>
  <c r="E38" i="11"/>
  <c r="D38" i="11"/>
  <c r="C38" i="11"/>
  <c r="B38" i="11"/>
  <c r="K37" i="11"/>
  <c r="J37" i="11"/>
  <c r="I37" i="11"/>
  <c r="H37" i="11"/>
  <c r="G37" i="11"/>
  <c r="F37" i="11"/>
  <c r="E37" i="11"/>
  <c r="D37" i="11"/>
  <c r="C37" i="11"/>
  <c r="B37" i="11"/>
  <c r="K36" i="11"/>
  <c r="J36" i="11"/>
  <c r="I36" i="11"/>
  <c r="H36" i="11"/>
  <c r="G36" i="11"/>
  <c r="F36" i="11"/>
  <c r="E36" i="11"/>
  <c r="D36" i="11"/>
  <c r="C36" i="11"/>
  <c r="B36" i="11"/>
  <c r="K35" i="11"/>
  <c r="J35" i="11"/>
  <c r="I35" i="11"/>
  <c r="H35" i="11"/>
  <c r="G35" i="11"/>
  <c r="F35" i="11"/>
  <c r="E35" i="11"/>
  <c r="D35" i="11"/>
  <c r="C35" i="11"/>
  <c r="B35" i="11"/>
  <c r="K34" i="11"/>
  <c r="J34" i="11"/>
  <c r="I34" i="11"/>
  <c r="H34" i="11"/>
  <c r="G34" i="11"/>
  <c r="F34" i="11"/>
  <c r="E34" i="11"/>
  <c r="D34" i="11"/>
  <c r="C34" i="11"/>
  <c r="B34" i="11"/>
  <c r="K33" i="11"/>
  <c r="J33" i="11"/>
  <c r="I33" i="11"/>
  <c r="H33" i="11"/>
  <c r="G33" i="11"/>
  <c r="F33" i="11"/>
  <c r="E33" i="11"/>
  <c r="D33" i="11"/>
  <c r="C33" i="11"/>
  <c r="B33" i="11"/>
  <c r="L26" i="11"/>
  <c r="J54" i="11" s="1"/>
  <c r="J26" i="11"/>
  <c r="I26" i="11"/>
  <c r="I54" i="11" s="1"/>
  <c r="H26" i="11"/>
  <c r="H54" i="11" s="1"/>
  <c r="G26" i="11"/>
  <c r="G54" i="11" s="1"/>
  <c r="F26" i="11"/>
  <c r="F54" i="11" s="1"/>
  <c r="E26" i="11"/>
  <c r="E68" i="11" s="1"/>
  <c r="D26" i="11"/>
  <c r="D54" i="11" s="1"/>
  <c r="C26" i="11"/>
  <c r="C54" i="11" s="1"/>
  <c r="B26" i="11"/>
  <c r="B54" i="11" s="1"/>
  <c r="K13" i="11"/>
  <c r="J13" i="11"/>
  <c r="H13" i="11"/>
  <c r="G13" i="11"/>
  <c r="F13" i="11"/>
  <c r="E13" i="11"/>
  <c r="D13" i="11"/>
  <c r="C13" i="11"/>
  <c r="B81" i="11" s="1"/>
  <c r="B13" i="11"/>
  <c r="K64" i="15" l="1"/>
  <c r="K61" i="14"/>
  <c r="K65" i="14"/>
  <c r="K64" i="13"/>
  <c r="K61" i="13"/>
  <c r="K65" i="13"/>
  <c r="K64" i="12"/>
  <c r="K61" i="12"/>
  <c r="B81" i="12"/>
  <c r="K65" i="12"/>
  <c r="J40" i="15"/>
  <c r="I81" i="15"/>
  <c r="D54" i="15"/>
  <c r="E54" i="15"/>
  <c r="K62" i="15"/>
  <c r="K66" i="15"/>
  <c r="H54" i="15"/>
  <c r="K61" i="15"/>
  <c r="K65" i="15"/>
  <c r="K67" i="15"/>
  <c r="C81" i="15"/>
  <c r="E81" i="15"/>
  <c r="B40" i="15"/>
  <c r="F40" i="15"/>
  <c r="B68" i="15"/>
  <c r="F68" i="15"/>
  <c r="F81" i="15"/>
  <c r="C40" i="15"/>
  <c r="G40" i="15"/>
  <c r="K40" i="15"/>
  <c r="C68" i="15"/>
  <c r="G68" i="15"/>
  <c r="G81" i="15"/>
  <c r="D40" i="15"/>
  <c r="H40" i="15"/>
  <c r="H81" i="15"/>
  <c r="E40" i="15"/>
  <c r="I40" i="15"/>
  <c r="I68" i="15"/>
  <c r="K66" i="14"/>
  <c r="K62" i="14"/>
  <c r="B81" i="14"/>
  <c r="D81" i="14"/>
  <c r="I81" i="14"/>
  <c r="E54" i="14"/>
  <c r="K63" i="14"/>
  <c r="K67" i="14"/>
  <c r="F81" i="14"/>
  <c r="K64" i="14"/>
  <c r="G81" i="14"/>
  <c r="J40" i="14"/>
  <c r="C81" i="14"/>
  <c r="E81" i="14"/>
  <c r="C40" i="14"/>
  <c r="G40" i="14"/>
  <c r="K40" i="14"/>
  <c r="B54" i="14"/>
  <c r="F54" i="14"/>
  <c r="C68" i="14"/>
  <c r="G68" i="14"/>
  <c r="D40" i="14"/>
  <c r="H40" i="14"/>
  <c r="D68" i="14"/>
  <c r="H68" i="14"/>
  <c r="H81" i="14"/>
  <c r="B40" i="14"/>
  <c r="F40" i="14"/>
  <c r="B68" i="14"/>
  <c r="E40" i="14"/>
  <c r="I40" i="14"/>
  <c r="I68" i="14"/>
  <c r="K67" i="13"/>
  <c r="K66" i="13"/>
  <c r="K63" i="13"/>
  <c r="K62" i="13"/>
  <c r="I81" i="13"/>
  <c r="B81" i="13"/>
  <c r="I54" i="13"/>
  <c r="C81" i="13"/>
  <c r="E81" i="13"/>
  <c r="E54" i="13"/>
  <c r="D81" i="13"/>
  <c r="J40" i="13"/>
  <c r="B40" i="13"/>
  <c r="F40" i="13"/>
  <c r="B68" i="13"/>
  <c r="F68" i="13"/>
  <c r="F81" i="13"/>
  <c r="C40" i="13"/>
  <c r="G40" i="13"/>
  <c r="K40" i="13"/>
  <c r="C68" i="13"/>
  <c r="G68" i="13"/>
  <c r="G81" i="13"/>
  <c r="D40" i="13"/>
  <c r="H40" i="13"/>
  <c r="D68" i="13"/>
  <c r="H68" i="13"/>
  <c r="H81" i="13"/>
  <c r="E40" i="13"/>
  <c r="I40" i="13"/>
  <c r="I68" i="13"/>
  <c r="E81" i="12"/>
  <c r="C81" i="12"/>
  <c r="K62" i="12"/>
  <c r="K66" i="12"/>
  <c r="I81" i="12"/>
  <c r="E54" i="12"/>
  <c r="K63" i="12"/>
  <c r="K67" i="12"/>
  <c r="D81" i="12"/>
  <c r="J40" i="12"/>
  <c r="B40" i="12"/>
  <c r="F40" i="12"/>
  <c r="B68" i="12"/>
  <c r="F68" i="12"/>
  <c r="F81" i="12"/>
  <c r="C40" i="12"/>
  <c r="G40" i="12"/>
  <c r="K40" i="12"/>
  <c r="C68" i="12"/>
  <c r="G68" i="12"/>
  <c r="G81" i="12"/>
  <c r="D40" i="12"/>
  <c r="H40" i="12"/>
  <c r="D68" i="12"/>
  <c r="H68" i="12"/>
  <c r="H81" i="12"/>
  <c r="E40" i="12"/>
  <c r="I40" i="12"/>
  <c r="I68" i="12"/>
  <c r="K64" i="11"/>
  <c r="D81" i="11"/>
  <c r="E81" i="11"/>
  <c r="C81" i="11"/>
  <c r="K62" i="11"/>
  <c r="K66" i="11"/>
  <c r="I81" i="11"/>
  <c r="E54" i="11"/>
  <c r="K63" i="11"/>
  <c r="K67" i="11"/>
  <c r="J40" i="11"/>
  <c r="B40" i="11"/>
  <c r="F40" i="11"/>
  <c r="B68" i="11"/>
  <c r="F68" i="11"/>
  <c r="F81" i="11"/>
  <c r="C40" i="11"/>
  <c r="G40" i="11"/>
  <c r="K40" i="11"/>
  <c r="C68" i="11"/>
  <c r="G68" i="11"/>
  <c r="G81" i="11"/>
  <c r="D40" i="11"/>
  <c r="H40" i="11"/>
  <c r="D68" i="11"/>
  <c r="H68" i="11"/>
  <c r="H81" i="11"/>
  <c r="E40" i="11"/>
  <c r="I40" i="11"/>
  <c r="I68" i="11"/>
  <c r="J62" i="3"/>
  <c r="J63" i="3"/>
  <c r="J64" i="3"/>
  <c r="J65" i="3"/>
  <c r="J66" i="3"/>
  <c r="J67" i="3"/>
  <c r="J61" i="3"/>
  <c r="J45" i="2"/>
  <c r="J46" i="2"/>
  <c r="J44" i="2"/>
  <c r="H44" i="2"/>
  <c r="P8" i="2"/>
  <c r="B45" i="2"/>
  <c r="I62" i="2"/>
  <c r="I63" i="2"/>
  <c r="H62" i="2"/>
  <c r="H63" i="2"/>
  <c r="G62" i="2"/>
  <c r="G63" i="2"/>
  <c r="F62" i="2"/>
  <c r="F63" i="2"/>
  <c r="E62" i="2"/>
  <c r="E63" i="2"/>
  <c r="D62" i="2"/>
  <c r="D63" i="2"/>
  <c r="C62" i="2"/>
  <c r="C63" i="2"/>
  <c r="B62" i="2"/>
  <c r="J62" i="2" s="1"/>
  <c r="B63" i="2"/>
  <c r="J63" i="2" s="1"/>
  <c r="I61" i="2"/>
  <c r="H61" i="2"/>
  <c r="G61" i="2"/>
  <c r="F61" i="2"/>
  <c r="E61" i="2"/>
  <c r="D61" i="2"/>
  <c r="C61" i="2"/>
  <c r="I75" i="3"/>
  <c r="I76" i="3"/>
  <c r="I77" i="3"/>
  <c r="I78" i="3"/>
  <c r="I79" i="3"/>
  <c r="I80" i="3"/>
  <c r="I74" i="3"/>
  <c r="H75" i="3"/>
  <c r="H76" i="3"/>
  <c r="H77" i="3"/>
  <c r="H78" i="3"/>
  <c r="H79" i="3"/>
  <c r="H80" i="3"/>
  <c r="H74" i="3"/>
  <c r="G75" i="3"/>
  <c r="G76" i="3"/>
  <c r="G77" i="3"/>
  <c r="G78" i="3"/>
  <c r="G79" i="3"/>
  <c r="G80" i="3"/>
  <c r="G74" i="3"/>
  <c r="F75" i="3"/>
  <c r="F76" i="3"/>
  <c r="F77" i="3"/>
  <c r="F78" i="3"/>
  <c r="F79" i="3"/>
  <c r="F80" i="3"/>
  <c r="F74" i="3"/>
  <c r="E75" i="3"/>
  <c r="E76" i="3"/>
  <c r="E77" i="3"/>
  <c r="E78" i="3"/>
  <c r="E79" i="3"/>
  <c r="E80" i="3"/>
  <c r="E74" i="3"/>
  <c r="D75" i="3"/>
  <c r="D76" i="3"/>
  <c r="D77" i="3"/>
  <c r="D78" i="3"/>
  <c r="D79" i="3"/>
  <c r="D80" i="3"/>
  <c r="D74" i="3"/>
  <c r="C75" i="3"/>
  <c r="C76" i="3"/>
  <c r="C77" i="3"/>
  <c r="C78" i="3"/>
  <c r="C79" i="3"/>
  <c r="C80" i="3"/>
  <c r="C74" i="3"/>
  <c r="B75" i="3"/>
  <c r="B76" i="3"/>
  <c r="B77" i="3"/>
  <c r="B78" i="3"/>
  <c r="B79" i="3"/>
  <c r="B80" i="3"/>
  <c r="B74" i="3"/>
  <c r="I62" i="3"/>
  <c r="I63" i="3"/>
  <c r="I64" i="3"/>
  <c r="I65" i="3"/>
  <c r="I66" i="3"/>
  <c r="I67" i="3"/>
  <c r="H62" i="3"/>
  <c r="H63" i="3"/>
  <c r="H64" i="3"/>
  <c r="H65" i="3"/>
  <c r="H66" i="3"/>
  <c r="H67" i="3"/>
  <c r="G62" i="3"/>
  <c r="G63" i="3"/>
  <c r="G64" i="3"/>
  <c r="G65" i="3"/>
  <c r="G66" i="3"/>
  <c r="G67" i="3"/>
  <c r="G68" i="3"/>
  <c r="F62" i="3"/>
  <c r="F63" i="3"/>
  <c r="F64" i="3"/>
  <c r="F65" i="3"/>
  <c r="F66" i="3"/>
  <c r="F67" i="3"/>
  <c r="E62" i="3"/>
  <c r="E63" i="3"/>
  <c r="E64" i="3"/>
  <c r="E65" i="3"/>
  <c r="E66" i="3"/>
  <c r="E67" i="3"/>
  <c r="D62" i="3"/>
  <c r="D63" i="3"/>
  <c r="D64" i="3"/>
  <c r="D65" i="3"/>
  <c r="D66" i="3"/>
  <c r="D67" i="3"/>
  <c r="C62" i="3"/>
  <c r="C63" i="3"/>
  <c r="C64" i="3"/>
  <c r="C65" i="3"/>
  <c r="C66" i="3"/>
  <c r="C67" i="3"/>
  <c r="I61" i="3"/>
  <c r="H61" i="3"/>
  <c r="G61" i="3"/>
  <c r="F61" i="3"/>
  <c r="E61" i="3"/>
  <c r="D61" i="3"/>
  <c r="K61" i="3" s="1"/>
  <c r="C61" i="3"/>
  <c r="B62" i="3"/>
  <c r="B63" i="3"/>
  <c r="B64" i="3"/>
  <c r="K64" i="3" s="1"/>
  <c r="B66" i="3"/>
  <c r="B67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E54" i="3"/>
  <c r="I54" i="3"/>
  <c r="G26" i="3"/>
  <c r="G54" i="3" s="1"/>
  <c r="K34" i="3"/>
  <c r="K35" i="3"/>
  <c r="K36" i="3"/>
  <c r="K37" i="3"/>
  <c r="K38" i="3"/>
  <c r="K39" i="3"/>
  <c r="J34" i="3"/>
  <c r="J35" i="3"/>
  <c r="J36" i="3"/>
  <c r="J37" i="3"/>
  <c r="J38" i="3"/>
  <c r="J39" i="3"/>
  <c r="I34" i="3"/>
  <c r="I35" i="3"/>
  <c r="I36" i="3"/>
  <c r="I37" i="3"/>
  <c r="I38" i="3"/>
  <c r="I39" i="3"/>
  <c r="H34" i="3"/>
  <c r="H35" i="3"/>
  <c r="H36" i="3"/>
  <c r="H37" i="3"/>
  <c r="H38" i="3"/>
  <c r="H39" i="3"/>
  <c r="G34" i="3"/>
  <c r="G35" i="3"/>
  <c r="G36" i="3"/>
  <c r="G37" i="3"/>
  <c r="G38" i="3"/>
  <c r="G39" i="3"/>
  <c r="F34" i="3"/>
  <c r="F35" i="3"/>
  <c r="F36" i="3"/>
  <c r="F37" i="3"/>
  <c r="F38" i="3"/>
  <c r="F39" i="3"/>
  <c r="E34" i="3"/>
  <c r="E35" i="3"/>
  <c r="E36" i="3"/>
  <c r="E37" i="3"/>
  <c r="E38" i="3"/>
  <c r="E39" i="3"/>
  <c r="D39" i="3"/>
  <c r="D38" i="3"/>
  <c r="D37" i="3"/>
  <c r="D36" i="3"/>
  <c r="D35" i="3"/>
  <c r="D34" i="3"/>
  <c r="C34" i="3"/>
  <c r="C35" i="3"/>
  <c r="C36" i="3"/>
  <c r="C37" i="3"/>
  <c r="C38" i="3"/>
  <c r="C39" i="3"/>
  <c r="C33" i="3"/>
  <c r="D33" i="3"/>
  <c r="E33" i="3"/>
  <c r="F33" i="3"/>
  <c r="G33" i="3"/>
  <c r="H33" i="3"/>
  <c r="I33" i="3"/>
  <c r="J33" i="3"/>
  <c r="K33" i="3"/>
  <c r="B34" i="3"/>
  <c r="B35" i="3"/>
  <c r="B36" i="3"/>
  <c r="B37" i="3"/>
  <c r="B38" i="3"/>
  <c r="B39" i="3"/>
  <c r="B33" i="3"/>
  <c r="L26" i="3"/>
  <c r="J54" i="3" s="1"/>
  <c r="J26" i="3"/>
  <c r="I26" i="3"/>
  <c r="I81" i="3" s="1"/>
  <c r="H26" i="3"/>
  <c r="F26" i="3"/>
  <c r="F54" i="3" s="1"/>
  <c r="E26" i="3"/>
  <c r="G81" i="3" s="1"/>
  <c r="D26" i="3"/>
  <c r="D68" i="3" s="1"/>
  <c r="C26" i="3"/>
  <c r="C54" i="3" s="1"/>
  <c r="B26" i="3"/>
  <c r="B54" i="3" s="1"/>
  <c r="K13" i="3"/>
  <c r="J13" i="3"/>
  <c r="I13" i="3"/>
  <c r="E81" i="3" s="1"/>
  <c r="H13" i="3"/>
  <c r="G13" i="3"/>
  <c r="D81" i="3" s="1"/>
  <c r="F13" i="3"/>
  <c r="E13" i="3"/>
  <c r="C81" i="3" s="1"/>
  <c r="D13" i="3"/>
  <c r="C13" i="3"/>
  <c r="B81" i="3" s="1"/>
  <c r="B13" i="3"/>
  <c r="I54" i="2"/>
  <c r="I53" i="2"/>
  <c r="I52" i="2"/>
  <c r="H53" i="2"/>
  <c r="H54" i="2"/>
  <c r="H52" i="2"/>
  <c r="G53" i="2"/>
  <c r="G54" i="2"/>
  <c r="G52" i="2"/>
  <c r="F53" i="2"/>
  <c r="F54" i="2"/>
  <c r="F52" i="2"/>
  <c r="E53" i="2"/>
  <c r="E54" i="2"/>
  <c r="E52" i="2"/>
  <c r="D53" i="2"/>
  <c r="D54" i="2"/>
  <c r="D52" i="2"/>
  <c r="C53" i="2"/>
  <c r="C54" i="2"/>
  <c r="C52" i="2"/>
  <c r="B54" i="2"/>
  <c r="B53" i="2"/>
  <c r="B52" i="2"/>
  <c r="H46" i="2"/>
  <c r="I45" i="2"/>
  <c r="I46" i="2"/>
  <c r="H45" i="2"/>
  <c r="I44" i="2"/>
  <c r="G45" i="2"/>
  <c r="G46" i="2"/>
  <c r="F45" i="2"/>
  <c r="F46" i="2"/>
  <c r="G44" i="2"/>
  <c r="F44" i="2"/>
  <c r="E45" i="2"/>
  <c r="E46" i="2"/>
  <c r="D46" i="2"/>
  <c r="D45" i="2"/>
  <c r="E44" i="2"/>
  <c r="D44" i="2"/>
  <c r="O28" i="2"/>
  <c r="C45" i="2"/>
  <c r="C46" i="2"/>
  <c r="B46" i="2"/>
  <c r="C44" i="2"/>
  <c r="B44" i="2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K26" i="2"/>
  <c r="K27" i="2"/>
  <c r="K25" i="2"/>
  <c r="J26" i="2"/>
  <c r="I26" i="2"/>
  <c r="I27" i="2"/>
  <c r="H26" i="2"/>
  <c r="H27" i="2"/>
  <c r="G26" i="2"/>
  <c r="G27" i="2"/>
  <c r="F26" i="2"/>
  <c r="F27" i="2"/>
  <c r="E26" i="2"/>
  <c r="E27" i="2"/>
  <c r="E25" i="2"/>
  <c r="D26" i="2"/>
  <c r="D27" i="2"/>
  <c r="D25" i="2"/>
  <c r="F25" i="2"/>
  <c r="H25" i="2"/>
  <c r="J25" i="2"/>
  <c r="C26" i="2"/>
  <c r="C27" i="2"/>
  <c r="C25" i="2"/>
  <c r="B26" i="2"/>
  <c r="B27" i="2"/>
  <c r="B25" i="2"/>
  <c r="B19" i="2"/>
  <c r="B34" i="2" s="1"/>
  <c r="L19" i="2"/>
  <c r="B33" i="2" s="1"/>
  <c r="C33" i="2" s="1"/>
  <c r="J19" i="2"/>
  <c r="B38" i="2" s="1"/>
  <c r="C38" i="2" s="1"/>
  <c r="I19" i="2"/>
  <c r="H19" i="2"/>
  <c r="B37" i="2" s="1"/>
  <c r="C37" i="2" s="1"/>
  <c r="G19" i="2"/>
  <c r="F19" i="2"/>
  <c r="E19" i="2"/>
  <c r="D19" i="2"/>
  <c r="B35" i="2" s="1"/>
  <c r="C35" i="2" s="1"/>
  <c r="C19" i="2"/>
  <c r="O8" i="2"/>
  <c r="J9" i="2"/>
  <c r="K9" i="2"/>
  <c r="C9" i="2"/>
  <c r="D9" i="2"/>
  <c r="E9" i="2"/>
  <c r="F9" i="2"/>
  <c r="G9" i="2"/>
  <c r="H9" i="2"/>
  <c r="I9" i="2"/>
  <c r="K68" i="12" l="1"/>
  <c r="K65" i="3"/>
  <c r="K63" i="3"/>
  <c r="K67" i="3"/>
  <c r="K62" i="3"/>
  <c r="K66" i="3"/>
  <c r="E55" i="2"/>
  <c r="K46" i="2"/>
  <c r="K45" i="2"/>
  <c r="K44" i="2"/>
  <c r="C55" i="2"/>
  <c r="H54" i="3"/>
  <c r="D54" i="3"/>
  <c r="F68" i="3"/>
  <c r="J61" i="2"/>
  <c r="C68" i="3"/>
  <c r="F81" i="3"/>
  <c r="B68" i="3"/>
  <c r="K68" i="3" s="1"/>
  <c r="E68" i="3"/>
  <c r="H81" i="3"/>
  <c r="H55" i="2"/>
  <c r="I55" i="2"/>
  <c r="D55" i="2"/>
  <c r="B55" i="2"/>
  <c r="F55" i="2"/>
  <c r="G55" i="2"/>
  <c r="H40" i="3"/>
  <c r="D40" i="3"/>
  <c r="C40" i="3"/>
  <c r="G40" i="3"/>
  <c r="K40" i="3"/>
  <c r="E40" i="3"/>
  <c r="I40" i="3"/>
  <c r="B40" i="3"/>
  <c r="F40" i="3"/>
  <c r="J40" i="3"/>
  <c r="J28" i="2"/>
  <c r="K28" i="2"/>
  <c r="E28" i="2"/>
  <c r="H28" i="2"/>
  <c r="C28" i="2"/>
  <c r="D28" i="2"/>
  <c r="G28" i="2"/>
  <c r="B28" i="2"/>
  <c r="I28" i="2"/>
  <c r="F28" i="2"/>
  <c r="B36" i="2"/>
  <c r="C36" i="2" s="1"/>
  <c r="C34" i="2"/>
</calcChain>
</file>

<file path=xl/sharedStrings.xml><?xml version="1.0" encoding="utf-8"?>
<sst xmlns="http://schemas.openxmlformats.org/spreadsheetml/2006/main" count="1295" uniqueCount="80">
  <si>
    <t>coding exons</t>
  </si>
  <si>
    <t>5' UTR</t>
  </si>
  <si>
    <t>3' UTR</t>
  </si>
  <si>
    <t>L1</t>
  </si>
  <si>
    <t>Alu</t>
  </si>
  <si>
    <t>TOTAL</t>
  </si>
  <si>
    <t>Coding exons</t>
  </si>
  <si>
    <t>TSS</t>
  </si>
  <si>
    <t>LINEs</t>
  </si>
  <si>
    <t>SINEs</t>
  </si>
  <si>
    <t>total</t>
  </si>
  <si>
    <t>LTRs</t>
  </si>
  <si>
    <t>DNA transposons</t>
  </si>
  <si>
    <t>Satellite</t>
  </si>
  <si>
    <t>PF</t>
  </si>
  <si>
    <t>E</t>
  </si>
  <si>
    <t>WE</t>
  </si>
  <si>
    <t>CTCF</t>
  </si>
  <si>
    <t>T</t>
  </si>
  <si>
    <t>R</t>
  </si>
  <si>
    <t>REPEATS</t>
  </si>
  <si>
    <t>total (gene)</t>
  </si>
  <si>
    <t>TcMar</t>
  </si>
  <si>
    <t>REGION</t>
  </si>
  <si>
    <t>tss</t>
  </si>
  <si>
    <t>pf</t>
  </si>
  <si>
    <t>e</t>
  </si>
  <si>
    <t>we</t>
  </si>
  <si>
    <t>ctcf</t>
  </si>
  <si>
    <t>t</t>
  </si>
  <si>
    <t>r</t>
  </si>
  <si>
    <t>5' utr</t>
  </si>
  <si>
    <t>3' utr</t>
  </si>
  <si>
    <t>total (reg)</t>
  </si>
  <si>
    <t>ERV-K</t>
  </si>
  <si>
    <t>COUNTS</t>
  </si>
  <si>
    <t>REPEAT</t>
  </si>
  <si>
    <t>DNA Ts</t>
  </si>
  <si>
    <t>SAT</t>
  </si>
  <si>
    <t>total size</t>
  </si>
  <si>
    <t>whole chr21</t>
  </si>
  <si>
    <t>AVERAGE SIZE PER ELEMENT (bp/count)</t>
  </si>
  <si>
    <t>SIZE (bp)</t>
  </si>
  <si>
    <t>overlap (g)</t>
  </si>
  <si>
    <t>%</t>
  </si>
  <si>
    <t>overlap (5u)</t>
  </si>
  <si>
    <t>overlap (3u)</t>
  </si>
  <si>
    <t>overlap (cde)</t>
  </si>
  <si>
    <t>cds (exons)</t>
  </si>
  <si>
    <t>5utr</t>
  </si>
  <si>
    <t>3utr</t>
  </si>
  <si>
    <t>% GENE FEATURE OVERLAP SIZE</t>
  </si>
  <si>
    <t>% REGULATORY FEATURE OVERLAP SIZE</t>
  </si>
  <si>
    <t>REPEAT SIZE (bp)</t>
  </si>
  <si>
    <t>% FAMILY/SUBCLASS</t>
  </si>
  <si>
    <t>L1/LINEs</t>
  </si>
  <si>
    <t>Alu/SINEs</t>
  </si>
  <si>
    <t>ERV-K/LTRs</t>
  </si>
  <si>
    <t>TcMar/DNA</t>
  </si>
  <si>
    <t>% COUNT</t>
  </si>
  <si>
    <t>% SIZE</t>
  </si>
  <si>
    <t>chr21 gene overlap analysis</t>
  </si>
  <si>
    <t>chr21 GM12878 reg overlap</t>
  </si>
  <si>
    <t>% OVERLAP ON REGULATORY FEATURES SIZES</t>
  </si>
  <si>
    <t>% OVERLAP ON GENE FEATURES SIZES</t>
  </si>
  <si>
    <t>GENE FEATURE SIZE (bp)</t>
  </si>
  <si>
    <t>REG FEATURE SIZE (bp)</t>
  </si>
  <si>
    <t>AVERAGE OVERLAPPING SIZE PER ELEMENT (bp/count)</t>
  </si>
  <si>
    <t>% GENE FEATURE OVERLAPPING SIZE AGAINST TOTAL OVERLAPPING</t>
  </si>
  <si>
    <t>Other repeats</t>
  </si>
  <si>
    <t>Other</t>
  </si>
  <si>
    <t>non-overlap</t>
  </si>
  <si>
    <t>non overlap</t>
  </si>
  <si>
    <t>Non-overlap</t>
  </si>
  <si>
    <t>chr21 H1-hESC reg overlap</t>
  </si>
  <si>
    <t>chr21 K562 reg overlap</t>
  </si>
  <si>
    <t>chr21 HeLa-S3 reg overlap</t>
  </si>
  <si>
    <t>chr21 HepG2 reg overlap</t>
  </si>
  <si>
    <t>chr21 HUVEC reg overlap</t>
  </si>
  <si>
    <t>% REGULATORY FEATURE OVERLAPPING SIZE AGAINST TOTAL 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</si>
</sst>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4" xfId="0" applyBorder="1"/>
    <xf numFmtId="0" fontId="0" fillId="0" borderId="17" xfId="0" applyBorder="1"/>
    <xf numFmtId="0" fontId="0" fillId="0" borderId="12" xfId="0" applyBorder="1"/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1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28" xfId="0" applyFont="1" applyBorder="1"/>
    <xf numFmtId="0" fontId="3" fillId="0" borderId="29" xfId="0" applyFont="1" applyBorder="1"/>
    <xf numFmtId="0" fontId="3" fillId="0" borderId="13" xfId="0" applyFont="1" applyBorder="1"/>
    <xf numFmtId="0" fontId="3" fillId="0" borderId="0" xfId="0" applyFont="1"/>
    <xf numFmtId="0" fontId="3" fillId="0" borderId="12" xfId="0" applyFont="1" applyBorder="1"/>
    <xf numFmtId="0" fontId="3" fillId="0" borderId="25" xfId="0" applyFont="1" applyBorder="1"/>
    <xf numFmtId="0" fontId="3" fillId="0" borderId="17" xfId="0" applyFont="1" applyBorder="1"/>
    <xf numFmtId="0" fontId="3" fillId="0" borderId="1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0" xfId="0" applyFont="1" applyBorder="1" applyAlignment="1"/>
    <xf numFmtId="0" fontId="0" fillId="0" borderId="23" xfId="0" applyBorder="1"/>
    <xf numFmtId="0" fontId="0" fillId="0" borderId="0" xfId="0" applyBorder="1" applyAlignment="1">
      <alignment horizontal="right"/>
    </xf>
    <xf numFmtId="0" fontId="1" fillId="0" borderId="34" xfId="0" applyFont="1" applyBorder="1"/>
    <xf numFmtId="0" fontId="1" fillId="0" borderId="31" xfId="0" applyFont="1" applyBorder="1"/>
    <xf numFmtId="0" fontId="0" fillId="0" borderId="0" xfId="0" applyFill="1" applyAlignment="1"/>
    <xf numFmtId="0" fontId="1" fillId="0" borderId="30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25" xfId="0" applyFont="1" applyBorder="1"/>
    <xf numFmtId="0" fontId="1" fillId="0" borderId="16" xfId="0" applyFont="1" applyFill="1" applyBorder="1"/>
    <xf numFmtId="0" fontId="1" fillId="0" borderId="25" xfId="0" applyFont="1" applyFill="1" applyBorder="1"/>
    <xf numFmtId="0" fontId="0" fillId="0" borderId="0" xfId="0" applyFill="1" applyBorder="1"/>
    <xf numFmtId="164" fontId="2" fillId="0" borderId="0" xfId="0" applyNumberFormat="1" applyFont="1"/>
    <xf numFmtId="164" fontId="2" fillId="0" borderId="26" xfId="0" applyNumberFormat="1" applyFont="1" applyBorder="1"/>
    <xf numFmtId="164" fontId="2" fillId="0" borderId="27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164" fontId="3" fillId="0" borderId="7" xfId="0" applyNumberFormat="1" applyFon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26" xfId="0" applyNumberFormat="1" applyBorder="1"/>
    <xf numFmtId="165" fontId="1" fillId="0" borderId="1" xfId="0" applyNumberFormat="1" applyFont="1" applyBorder="1"/>
    <xf numFmtId="165" fontId="1" fillId="0" borderId="3" xfId="0" applyNumberFormat="1" applyFont="1" applyBorder="1"/>
    <xf numFmtId="165" fontId="0" fillId="0" borderId="0" xfId="0" applyNumberFormat="1" applyFont="1" applyBorder="1"/>
    <xf numFmtId="165" fontId="1" fillId="0" borderId="33" xfId="0" applyNumberFormat="1" applyFont="1" applyBorder="1"/>
    <xf numFmtId="165" fontId="1" fillId="0" borderId="6" xfId="0" applyNumberFormat="1" applyFont="1" applyBorder="1"/>
    <xf numFmtId="165" fontId="0" fillId="0" borderId="0" xfId="0" applyNumberFormat="1" applyFont="1" applyFill="1" applyBorder="1"/>
    <xf numFmtId="165" fontId="0" fillId="0" borderId="0" xfId="0" applyNumberFormat="1" applyFill="1" applyBorder="1"/>
    <xf numFmtId="165" fontId="1" fillId="0" borderId="33" xfId="0" applyNumberFormat="1" applyFont="1" applyFill="1" applyBorder="1"/>
    <xf numFmtId="165" fontId="1" fillId="0" borderId="1" xfId="0" applyNumberFormat="1" applyFont="1" applyFill="1" applyBorder="1"/>
    <xf numFmtId="165" fontId="1" fillId="0" borderId="6" xfId="0" applyNumberFormat="1" applyFont="1" applyFill="1" applyBorder="1"/>
    <xf numFmtId="0" fontId="3" fillId="0" borderId="12" xfId="0" applyFont="1" applyBorder="1" applyAlignment="1">
      <alignment horizontal="center"/>
    </xf>
    <xf numFmtId="0" fontId="3" fillId="0" borderId="2" xfId="0" applyFont="1" applyBorder="1"/>
    <xf numFmtId="0" fontId="3" fillId="0" borderId="24" xfId="0" applyFont="1" applyBorder="1"/>
    <xf numFmtId="0" fontId="3" fillId="0" borderId="13" xfId="0" applyFont="1" applyBorder="1" applyAlignment="1">
      <alignment horizontal="center"/>
    </xf>
    <xf numFmtId="0" fontId="3" fillId="0" borderId="37" xfId="0" applyFont="1" applyBorder="1"/>
    <xf numFmtId="0" fontId="0" fillId="0" borderId="0" xfId="0" applyFill="1" applyBorder="1" applyAlignment="1"/>
    <xf numFmtId="165" fontId="2" fillId="0" borderId="0" xfId="0" applyNumberFormat="1" applyFont="1"/>
    <xf numFmtId="165" fontId="2" fillId="0" borderId="2" xfId="0" applyNumberFormat="1" applyFont="1" applyBorder="1"/>
    <xf numFmtId="165" fontId="2" fillId="0" borderId="4" xfId="0" applyNumberFormat="1" applyFont="1" applyBorder="1"/>
    <xf numFmtId="165" fontId="3" fillId="0" borderId="1" xfId="0" applyNumberFormat="1" applyFont="1" applyBorder="1"/>
    <xf numFmtId="165" fontId="3" fillId="0" borderId="3" xfId="0" applyNumberFormat="1" applyFont="1" applyBorder="1"/>
    <xf numFmtId="165" fontId="3" fillId="0" borderId="7" xfId="0" applyNumberFormat="1" applyFont="1" applyBorder="1"/>
    <xf numFmtId="165" fontId="3" fillId="0" borderId="6" xfId="0" applyNumberFormat="1" applyFont="1" applyBorder="1"/>
    <xf numFmtId="0" fontId="1" fillId="0" borderId="39" xfId="0" applyFont="1" applyBorder="1"/>
    <xf numFmtId="0" fontId="1" fillId="0" borderId="4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5" fontId="1" fillId="0" borderId="0" xfId="0" applyNumberFormat="1" applyFont="1" applyBorder="1"/>
    <xf numFmtId="165" fontId="1" fillId="0" borderId="0" xfId="0" applyNumberFormat="1" applyFont="1" applyFill="1" applyBorder="1"/>
    <xf numFmtId="0" fontId="1" fillId="0" borderId="37" xfId="0" applyFont="1" applyBorder="1"/>
    <xf numFmtId="0" fontId="3" fillId="0" borderId="0" xfId="0" applyFont="1" applyBorder="1" applyAlignment="1"/>
    <xf numFmtId="164" fontId="0" fillId="0" borderId="27" xfId="0" applyNumberFormat="1" applyBorder="1"/>
    <xf numFmtId="164" fontId="0" fillId="0" borderId="4" xfId="0" applyNumberFormat="1" applyBorder="1"/>
    <xf numFmtId="164" fontId="2" fillId="0" borderId="33" xfId="0" applyNumberFormat="1" applyFont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4" fontId="0" fillId="0" borderId="7" xfId="0" applyNumberFormat="1" applyBorder="1"/>
    <xf numFmtId="0" fontId="1" fillId="0" borderId="0" xfId="0" applyFont="1" applyFill="1" applyBorder="1" applyAlignme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4" xfId="0" applyFill="1" applyBorder="1" applyAlignment="1"/>
    <xf numFmtId="0" fontId="1" fillId="0" borderId="7" xfId="0" applyFont="1" applyFill="1" applyBorder="1" applyAlignment="1"/>
    <xf numFmtId="164" fontId="0" fillId="0" borderId="14" xfId="0" applyNumberFormat="1" applyFill="1" applyBorder="1" applyAlignment="1"/>
    <xf numFmtId="164" fontId="0" fillId="0" borderId="26" xfId="0" applyNumberFormat="1" applyFill="1" applyBorder="1" applyAlignment="1"/>
    <xf numFmtId="164" fontId="0" fillId="0" borderId="41" xfId="0" applyNumberFormat="1" applyFill="1" applyBorder="1" applyAlignment="1"/>
    <xf numFmtId="164" fontId="0" fillId="0" borderId="27" xfId="0" applyNumberFormat="1" applyFill="1" applyBorder="1" applyAlignment="1"/>
    <xf numFmtId="164" fontId="0" fillId="0" borderId="23" xfId="0" applyNumberFormat="1" applyFill="1" applyBorder="1" applyAlignment="1"/>
    <xf numFmtId="164" fontId="0" fillId="0" borderId="2" xfId="0" applyNumberFormat="1" applyFill="1" applyBorder="1" applyAlignment="1"/>
    <xf numFmtId="164" fontId="0" fillId="0" borderId="5" xfId="0" applyNumberFormat="1" applyFill="1" applyBorder="1" applyAlignment="1"/>
    <xf numFmtId="164" fontId="0" fillId="0" borderId="4" xfId="0" applyNumberFormat="1" applyFill="1" applyBorder="1" applyAlignment="1"/>
    <xf numFmtId="164" fontId="0" fillId="0" borderId="33" xfId="0" applyNumberFormat="1" applyFill="1" applyBorder="1" applyAlignment="1"/>
    <xf numFmtId="164" fontId="0" fillId="0" borderId="3" xfId="0" applyNumberFormat="1" applyFill="1" applyBorder="1" applyAlignment="1"/>
    <xf numFmtId="164" fontId="0" fillId="0" borderId="6" xfId="0" applyNumberFormat="1" applyFill="1" applyBorder="1" applyAlignment="1"/>
    <xf numFmtId="164" fontId="0" fillId="0" borderId="7" xfId="0" applyNumberFormat="1" applyFill="1" applyBorder="1" applyAlignment="1"/>
    <xf numFmtId="0" fontId="0" fillId="0" borderId="13" xfId="0" applyBorder="1"/>
    <xf numFmtId="165" fontId="0" fillId="0" borderId="33" xfId="0" applyNumberFormat="1" applyBorder="1"/>
    <xf numFmtId="165" fontId="0" fillId="0" borderId="1" xfId="0" applyNumberFormat="1" applyBorder="1"/>
    <xf numFmtId="0" fontId="1" fillId="0" borderId="13" xfId="0" applyFont="1" applyFill="1" applyBorder="1"/>
    <xf numFmtId="165" fontId="0" fillId="0" borderId="27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1" fillId="0" borderId="12" xfId="0" applyFont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center"/>
    </xf>
    <xf numFmtId="0" fontId="1" fillId="0" borderId="33" xfId="0" applyFont="1" applyBorder="1"/>
    <xf numFmtId="0" fontId="0" fillId="0" borderId="16" xfId="0" applyBorder="1"/>
    <xf numFmtId="0" fontId="0" fillId="0" borderId="24" xfId="0" applyFill="1" applyBorder="1"/>
    <xf numFmtId="0" fontId="0" fillId="0" borderId="42" xfId="0" applyBorder="1"/>
    <xf numFmtId="0" fontId="1" fillId="0" borderId="0" xfId="0" applyFont="1" applyFill="1" applyAlignment="1"/>
    <xf numFmtId="0" fontId="1" fillId="0" borderId="13" xfId="0" applyFont="1" applyFill="1" applyBorder="1" applyAlignment="1"/>
    <xf numFmtId="0" fontId="1" fillId="0" borderId="15" xfId="0" applyFont="1" applyFill="1" applyBorder="1" applyAlignment="1"/>
    <xf numFmtId="0" fontId="1" fillId="0" borderId="17" xfId="0" applyFont="1" applyFill="1" applyBorder="1" applyAlignment="1"/>
    <xf numFmtId="165" fontId="0" fillId="0" borderId="27" xfId="0" applyNumberFormat="1" applyFill="1" applyBorder="1" applyAlignment="1"/>
    <xf numFmtId="165" fontId="0" fillId="0" borderId="4" xfId="0" applyNumberFormat="1" applyFill="1" applyBorder="1" applyAlignment="1"/>
    <xf numFmtId="165" fontId="1" fillId="0" borderId="7" xfId="0" applyNumberFormat="1" applyFont="1" applyFill="1" applyBorder="1" applyAlignment="1"/>
    <xf numFmtId="165" fontId="0" fillId="0" borderId="7" xfId="0" applyNumberFormat="1" applyFill="1" applyBorder="1" applyAlignment="1"/>
    <xf numFmtId="165" fontId="1" fillId="0" borderId="7" xfId="0" applyNumberFormat="1" applyFont="1" applyBorder="1"/>
    <xf numFmtId="165" fontId="0" fillId="0" borderId="26" xfId="0" applyNumberFormat="1" applyFill="1" applyBorder="1" applyAlignment="1"/>
    <xf numFmtId="165" fontId="0" fillId="0" borderId="2" xfId="0" applyNumberFormat="1" applyFill="1" applyBorder="1" applyAlignment="1"/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r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.ov"/>
      <sheetName val="re.ovtotal"/>
      <sheetName val="re.regov"/>
      <sheetName val="chr21_reg_length"/>
      <sheetName val="chr21_length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88FB-1C6C-6440-AF63-9B745F44C1FD}">
  <dimension ref="A1:P117"/>
  <sheetViews>
    <sheetView zoomScaleNormal="80" workbookViewId="0"/>
  </sheetViews>
  <sheetFormatPr baseColWidth="10" defaultRowHeight="16" x14ac:dyDescent="0.2"/>
  <cols>
    <col min="1" max="1" width="11.83203125" bestFit="1" customWidth="1"/>
    <col min="4" max="4" width="11.1640625" customWidth="1"/>
    <col min="5" max="5" width="10.83203125" customWidth="1"/>
    <col min="9" max="9" width="11.83203125" bestFit="1" customWidth="1"/>
    <col min="10" max="10" width="12.6640625" bestFit="1" customWidth="1"/>
    <col min="11" max="11" width="12" bestFit="1" customWidth="1"/>
    <col min="13" max="13" width="11.6640625" customWidth="1"/>
  </cols>
  <sheetData>
    <row r="1" spans="1:16" x14ac:dyDescent="0.2">
      <c r="A1" s="21" t="s">
        <v>61</v>
      </c>
    </row>
    <row r="2" spans="1:16" ht="17" thickBot="1" x14ac:dyDescent="0.25"/>
    <row r="3" spans="1:16" ht="17" thickBot="1" x14ac:dyDescent="0.25">
      <c r="A3" s="6"/>
      <c r="B3" s="122" t="s">
        <v>35</v>
      </c>
      <c r="C3" s="123"/>
      <c r="D3" s="123"/>
      <c r="E3" s="123"/>
      <c r="F3" s="123"/>
      <c r="G3" s="123"/>
      <c r="H3" s="123"/>
      <c r="I3" s="123"/>
      <c r="J3" s="123"/>
      <c r="K3" s="124"/>
      <c r="N3" s="122" t="s">
        <v>35</v>
      </c>
      <c r="O3" s="123"/>
      <c r="P3" s="124"/>
    </row>
    <row r="4" spans="1:16" x14ac:dyDescent="0.2">
      <c r="A4" s="34" t="s">
        <v>23</v>
      </c>
      <c r="B4" s="127" t="s">
        <v>8</v>
      </c>
      <c r="C4" s="128"/>
      <c r="D4" s="127" t="s">
        <v>9</v>
      </c>
      <c r="E4" s="128"/>
      <c r="F4" s="127" t="s">
        <v>11</v>
      </c>
      <c r="G4" s="128"/>
      <c r="H4" s="127" t="s">
        <v>12</v>
      </c>
      <c r="I4" s="128"/>
      <c r="J4" s="14" t="s">
        <v>13</v>
      </c>
      <c r="K4" s="15" t="s">
        <v>20</v>
      </c>
      <c r="N4" s="162" t="s">
        <v>23</v>
      </c>
      <c r="O4" s="9" t="s">
        <v>5</v>
      </c>
      <c r="P4" s="52" t="s">
        <v>71</v>
      </c>
    </row>
    <row r="5" spans="1:16" ht="17" thickBot="1" x14ac:dyDescent="0.25">
      <c r="A5" s="35"/>
      <c r="B5" s="12" t="s">
        <v>10</v>
      </c>
      <c r="C5" s="13" t="s">
        <v>3</v>
      </c>
      <c r="D5" s="12" t="s">
        <v>10</v>
      </c>
      <c r="E5" s="13" t="s">
        <v>4</v>
      </c>
      <c r="F5" s="12" t="s">
        <v>10</v>
      </c>
      <c r="G5" s="13" t="s">
        <v>34</v>
      </c>
      <c r="H5" s="12" t="s">
        <v>10</v>
      </c>
      <c r="I5" s="13" t="s">
        <v>22</v>
      </c>
      <c r="J5" s="16" t="s">
        <v>10</v>
      </c>
      <c r="K5" s="17" t="s">
        <v>10</v>
      </c>
      <c r="N5" s="49" t="s">
        <v>0</v>
      </c>
      <c r="O5" s="5">
        <v>6516</v>
      </c>
      <c r="P5" s="18">
        <v>61198</v>
      </c>
    </row>
    <row r="6" spans="1:16" x14ac:dyDescent="0.2">
      <c r="A6" s="20" t="s">
        <v>6</v>
      </c>
      <c r="B6" s="1">
        <v>23</v>
      </c>
      <c r="C6" s="3">
        <v>5</v>
      </c>
      <c r="D6" s="4">
        <v>24</v>
      </c>
      <c r="E6" s="3">
        <v>20</v>
      </c>
      <c r="F6" s="4">
        <v>14</v>
      </c>
      <c r="G6" s="3">
        <v>0</v>
      </c>
      <c r="H6" s="4">
        <v>10</v>
      </c>
      <c r="I6" s="3">
        <v>0</v>
      </c>
      <c r="J6" s="5">
        <v>3</v>
      </c>
      <c r="K6" s="5">
        <v>164</v>
      </c>
      <c r="N6" s="49" t="s">
        <v>31</v>
      </c>
      <c r="O6" s="5">
        <v>1786</v>
      </c>
      <c r="P6" s="164">
        <v>60981</v>
      </c>
    </row>
    <row r="7" spans="1:16" x14ac:dyDescent="0.2">
      <c r="A7" s="27" t="s">
        <v>1</v>
      </c>
      <c r="B7" s="1">
        <v>70</v>
      </c>
      <c r="C7" s="3">
        <v>39</v>
      </c>
      <c r="D7" s="4">
        <v>80</v>
      </c>
      <c r="E7" s="3">
        <v>49</v>
      </c>
      <c r="F7" s="4">
        <v>123</v>
      </c>
      <c r="G7" s="3">
        <v>2</v>
      </c>
      <c r="H7" s="4">
        <v>29</v>
      </c>
      <c r="I7" s="3">
        <v>9</v>
      </c>
      <c r="J7" s="5">
        <v>6</v>
      </c>
      <c r="K7" s="5">
        <v>409</v>
      </c>
      <c r="N7" s="49" t="s">
        <v>32</v>
      </c>
      <c r="O7" s="5">
        <v>1434</v>
      </c>
      <c r="P7" s="164">
        <v>60882</v>
      </c>
    </row>
    <row r="8" spans="1:16" ht="17" thickBot="1" x14ac:dyDescent="0.25">
      <c r="A8" s="27" t="s">
        <v>2</v>
      </c>
      <c r="B8" s="1">
        <v>92</v>
      </c>
      <c r="C8" s="3">
        <v>46</v>
      </c>
      <c r="D8" s="4">
        <v>146</v>
      </c>
      <c r="E8" s="3">
        <v>102</v>
      </c>
      <c r="F8" s="4">
        <v>84</v>
      </c>
      <c r="G8" s="3">
        <v>1</v>
      </c>
      <c r="H8" s="4">
        <v>52</v>
      </c>
      <c r="I8" s="3">
        <v>14</v>
      </c>
      <c r="J8" s="5">
        <v>0</v>
      </c>
      <c r="K8" s="5">
        <v>488</v>
      </c>
      <c r="N8" s="163" t="s">
        <v>21</v>
      </c>
      <c r="O8" s="165">
        <f>SUM(O5:O7)</f>
        <v>9736</v>
      </c>
      <c r="P8" s="19">
        <f>SUM(P5:P7)</f>
        <v>183061</v>
      </c>
    </row>
    <row r="9" spans="1:16" ht="17" thickBot="1" x14ac:dyDescent="0.25">
      <c r="A9" s="23" t="s">
        <v>21</v>
      </c>
      <c r="B9" s="10">
        <f>SUM(B6:B8)</f>
        <v>185</v>
      </c>
      <c r="C9" s="8">
        <f t="shared" ref="C9:I9" si="0">SUM(C6:C8)</f>
        <v>90</v>
      </c>
      <c r="D9" s="7">
        <f t="shared" si="0"/>
        <v>250</v>
      </c>
      <c r="E9" s="8">
        <f t="shared" si="0"/>
        <v>171</v>
      </c>
      <c r="F9" s="7">
        <f t="shared" si="0"/>
        <v>221</v>
      </c>
      <c r="G9" s="8">
        <f t="shared" si="0"/>
        <v>3</v>
      </c>
      <c r="H9" s="7">
        <f t="shared" si="0"/>
        <v>91</v>
      </c>
      <c r="I9" s="8">
        <f t="shared" si="0"/>
        <v>23</v>
      </c>
      <c r="J9" s="9">
        <f t="shared" ref="J9" si="1">SUM(J6:J8)</f>
        <v>9</v>
      </c>
      <c r="K9" s="9">
        <f t="shared" ref="K9" si="2">SUM(K6:K8)</f>
        <v>1061</v>
      </c>
      <c r="N9" s="1"/>
      <c r="O9" s="1"/>
    </row>
    <row r="10" spans="1:16" ht="17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6" ht="17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N11" s="122" t="s">
        <v>53</v>
      </c>
      <c r="O11" s="124"/>
    </row>
    <row r="12" spans="1:16" ht="17" thickBo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N12" s="51" t="s">
        <v>36</v>
      </c>
      <c r="O12" s="47" t="s">
        <v>39</v>
      </c>
    </row>
    <row r="13" spans="1:16" ht="17" thickBot="1" x14ac:dyDescent="0.25">
      <c r="A13" s="21"/>
      <c r="B13" s="122" t="s">
        <v>42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4"/>
      <c r="N13" s="32" t="s">
        <v>40</v>
      </c>
      <c r="O13" s="18">
        <v>16976772</v>
      </c>
    </row>
    <row r="14" spans="1:16" x14ac:dyDescent="0.2">
      <c r="A14" s="34" t="s">
        <v>23</v>
      </c>
      <c r="B14" s="127" t="s">
        <v>8</v>
      </c>
      <c r="C14" s="128"/>
      <c r="D14" s="127" t="s">
        <v>9</v>
      </c>
      <c r="E14" s="128"/>
      <c r="F14" s="127" t="s">
        <v>11</v>
      </c>
      <c r="G14" s="128"/>
      <c r="H14" s="127" t="s">
        <v>12</v>
      </c>
      <c r="I14" s="128"/>
      <c r="J14" s="11" t="s">
        <v>13</v>
      </c>
      <c r="K14" s="34" t="s">
        <v>70</v>
      </c>
      <c r="L14" s="160" t="s">
        <v>20</v>
      </c>
      <c r="N14" s="32" t="s">
        <v>8</v>
      </c>
      <c r="O14" s="18">
        <v>6731773</v>
      </c>
    </row>
    <row r="15" spans="1:16" ht="17" thickBot="1" x14ac:dyDescent="0.25">
      <c r="A15" s="35"/>
      <c r="B15" s="12" t="s">
        <v>10</v>
      </c>
      <c r="C15" s="13" t="s">
        <v>3</v>
      </c>
      <c r="D15" s="12" t="s">
        <v>10</v>
      </c>
      <c r="E15" s="13" t="s">
        <v>4</v>
      </c>
      <c r="F15" s="12" t="s">
        <v>10</v>
      </c>
      <c r="G15" s="13" t="s">
        <v>34</v>
      </c>
      <c r="H15" s="12" t="s">
        <v>10</v>
      </c>
      <c r="I15" s="13" t="s">
        <v>22</v>
      </c>
      <c r="J15" s="12" t="s">
        <v>10</v>
      </c>
      <c r="K15" s="152" t="s">
        <v>10</v>
      </c>
      <c r="L15" s="13" t="s">
        <v>10</v>
      </c>
      <c r="N15" s="32" t="s">
        <v>9</v>
      </c>
      <c r="O15" s="18">
        <v>3952564</v>
      </c>
    </row>
    <row r="16" spans="1:16" x14ac:dyDescent="0.2">
      <c r="A16" s="20" t="s">
        <v>6</v>
      </c>
      <c r="B16" s="26">
        <v>1514</v>
      </c>
      <c r="C16" s="24">
        <v>334</v>
      </c>
      <c r="D16">
        <v>1656</v>
      </c>
      <c r="E16" s="24">
        <v>1560</v>
      </c>
      <c r="F16">
        <v>912</v>
      </c>
      <c r="G16" s="24">
        <v>0</v>
      </c>
      <c r="H16">
        <v>703</v>
      </c>
      <c r="I16" s="24">
        <v>0</v>
      </c>
      <c r="J16" s="25">
        <v>114</v>
      </c>
      <c r="K16" s="60">
        <v>4610</v>
      </c>
      <c r="L16" s="25">
        <v>9395</v>
      </c>
      <c r="N16" s="32" t="s">
        <v>11</v>
      </c>
      <c r="O16" s="18">
        <v>4179247</v>
      </c>
    </row>
    <row r="17" spans="1:16" x14ac:dyDescent="0.2">
      <c r="A17" s="27" t="s">
        <v>1</v>
      </c>
      <c r="B17" s="1">
        <v>10272</v>
      </c>
      <c r="C17" s="3">
        <v>6803</v>
      </c>
      <c r="D17">
        <v>11066</v>
      </c>
      <c r="E17" s="3">
        <v>7767</v>
      </c>
      <c r="F17">
        <v>24567</v>
      </c>
      <c r="G17" s="3">
        <v>314</v>
      </c>
      <c r="H17">
        <v>2869</v>
      </c>
      <c r="I17" s="3">
        <v>1036</v>
      </c>
      <c r="J17" s="5">
        <v>895</v>
      </c>
      <c r="K17" s="60">
        <v>4997</v>
      </c>
      <c r="L17" s="5">
        <v>53771</v>
      </c>
      <c r="N17" s="32" t="s">
        <v>37</v>
      </c>
      <c r="O17" s="18">
        <v>1227204</v>
      </c>
    </row>
    <row r="18" spans="1:16" x14ac:dyDescent="0.2">
      <c r="A18" s="27" t="s">
        <v>2</v>
      </c>
      <c r="B18" s="1">
        <v>15823</v>
      </c>
      <c r="C18" s="3">
        <v>9452</v>
      </c>
      <c r="D18">
        <v>25784</v>
      </c>
      <c r="E18" s="3">
        <v>20892</v>
      </c>
      <c r="F18">
        <v>18061</v>
      </c>
      <c r="G18" s="3">
        <v>413</v>
      </c>
      <c r="H18">
        <v>7274</v>
      </c>
      <c r="I18" s="3">
        <v>1933</v>
      </c>
      <c r="J18" s="5">
        <v>0</v>
      </c>
      <c r="K18" s="60">
        <v>4645</v>
      </c>
      <c r="L18" s="5">
        <v>71587</v>
      </c>
      <c r="N18" s="30" t="s">
        <v>38</v>
      </c>
      <c r="O18" s="31">
        <v>172293</v>
      </c>
    </row>
    <row r="19" spans="1:16" ht="17" thickBot="1" x14ac:dyDescent="0.25">
      <c r="A19" s="23" t="s">
        <v>21</v>
      </c>
      <c r="B19" s="10">
        <f>SUM(B16:B18)</f>
        <v>27609</v>
      </c>
      <c r="C19" s="8">
        <f t="shared" ref="C19" si="3">SUM(C16:C18)</f>
        <v>16589</v>
      </c>
      <c r="D19" s="10">
        <f t="shared" ref="D19" si="4">SUM(D16:D18)</f>
        <v>38506</v>
      </c>
      <c r="E19" s="8">
        <f t="shared" ref="E19" si="5">SUM(E16:E18)</f>
        <v>30219</v>
      </c>
      <c r="F19" s="10">
        <f t="shared" ref="F19" si="6">SUM(F16:F18)</f>
        <v>43540</v>
      </c>
      <c r="G19" s="8">
        <f t="shared" ref="G19" si="7">SUM(G16:G18)</f>
        <v>727</v>
      </c>
      <c r="H19" s="10">
        <f t="shared" ref="H19" si="8">SUM(H16:H18)</f>
        <v>10846</v>
      </c>
      <c r="I19" s="8">
        <f t="shared" ref="I19" si="9">SUM(I16:I18)</f>
        <v>2969</v>
      </c>
      <c r="J19" s="9">
        <f t="shared" ref="J19" si="10">SUM(J16:J18)</f>
        <v>1009</v>
      </c>
      <c r="K19" s="9">
        <f>SUM(K16:K18)</f>
        <v>14252</v>
      </c>
      <c r="L19" s="9">
        <f>SUM(L16:L18)</f>
        <v>134753</v>
      </c>
      <c r="N19" s="32" t="s">
        <v>3</v>
      </c>
      <c r="O19" s="18">
        <v>5628626</v>
      </c>
    </row>
    <row r="20" spans="1:16" x14ac:dyDescent="0.2">
      <c r="N20" s="32" t="s">
        <v>4</v>
      </c>
      <c r="O20" s="18">
        <v>3298465</v>
      </c>
    </row>
    <row r="21" spans="1:16" ht="17" thickBot="1" x14ac:dyDescent="0.25">
      <c r="N21" s="32" t="s">
        <v>34</v>
      </c>
      <c r="O21" s="18">
        <v>81812</v>
      </c>
    </row>
    <row r="22" spans="1:16" ht="17" thickBot="1" x14ac:dyDescent="0.25">
      <c r="A22" s="41"/>
      <c r="B22" s="119" t="s">
        <v>67</v>
      </c>
      <c r="C22" s="120"/>
      <c r="D22" s="120"/>
      <c r="E22" s="120"/>
      <c r="F22" s="120"/>
      <c r="G22" s="120"/>
      <c r="H22" s="120"/>
      <c r="I22" s="120"/>
      <c r="J22" s="120"/>
      <c r="K22" s="121"/>
      <c r="N22" s="33" t="s">
        <v>22</v>
      </c>
      <c r="O22" s="19">
        <v>480429</v>
      </c>
    </row>
    <row r="23" spans="1:16" ht="17" thickBot="1" x14ac:dyDescent="0.25">
      <c r="A23" s="114" t="s">
        <v>23</v>
      </c>
      <c r="B23" s="116" t="s">
        <v>8</v>
      </c>
      <c r="C23" s="117"/>
      <c r="D23" s="118" t="s">
        <v>9</v>
      </c>
      <c r="E23" s="117"/>
      <c r="F23" s="118" t="s">
        <v>11</v>
      </c>
      <c r="G23" s="117"/>
      <c r="H23" s="118" t="s">
        <v>12</v>
      </c>
      <c r="I23" s="117"/>
      <c r="J23" s="42" t="s">
        <v>13</v>
      </c>
      <c r="K23" s="42" t="s">
        <v>20</v>
      </c>
    </row>
    <row r="24" spans="1:16" ht="17" thickBot="1" x14ac:dyDescent="0.25">
      <c r="A24" s="115"/>
      <c r="B24" s="43" t="s">
        <v>10</v>
      </c>
      <c r="C24" s="44" t="s">
        <v>3</v>
      </c>
      <c r="D24" s="45" t="s">
        <v>10</v>
      </c>
      <c r="E24" s="44" t="s">
        <v>4</v>
      </c>
      <c r="F24" s="45" t="s">
        <v>10</v>
      </c>
      <c r="G24" s="44" t="s">
        <v>34</v>
      </c>
      <c r="H24" s="45" t="s">
        <v>10</v>
      </c>
      <c r="I24" s="44" t="s">
        <v>22</v>
      </c>
      <c r="J24" s="40" t="s">
        <v>10</v>
      </c>
      <c r="K24" s="40" t="s">
        <v>10</v>
      </c>
      <c r="N24" s="122" t="s">
        <v>65</v>
      </c>
      <c r="O24" s="124"/>
      <c r="P24" t="s">
        <v>72</v>
      </c>
    </row>
    <row r="25" spans="1:16" x14ac:dyDescent="0.2">
      <c r="A25" s="36" t="s">
        <v>6</v>
      </c>
      <c r="B25" s="61">
        <f t="shared" ref="B25:F28" si="11">B16/B6</f>
        <v>65.826086956521735</v>
      </c>
      <c r="C25" s="62">
        <f t="shared" si="11"/>
        <v>66.8</v>
      </c>
      <c r="D25" s="61">
        <f t="shared" si="11"/>
        <v>69</v>
      </c>
      <c r="E25" s="62">
        <f t="shared" si="11"/>
        <v>78</v>
      </c>
      <c r="F25" s="61">
        <f t="shared" si="11"/>
        <v>65.142857142857139</v>
      </c>
      <c r="G25" s="62">
        <v>0</v>
      </c>
      <c r="H25" s="61">
        <f>H16/H6</f>
        <v>70.3</v>
      </c>
      <c r="I25" s="62">
        <v>0</v>
      </c>
      <c r="J25" s="63">
        <f>J16/J6</f>
        <v>38</v>
      </c>
      <c r="K25" s="63">
        <f>L16/K6</f>
        <v>57.286585365853661</v>
      </c>
      <c r="N25" s="49" t="s">
        <v>48</v>
      </c>
      <c r="O25" s="18">
        <v>1024308</v>
      </c>
      <c r="P25">
        <v>16953187</v>
      </c>
    </row>
    <row r="26" spans="1:16" x14ac:dyDescent="0.2">
      <c r="A26" s="38" t="s">
        <v>1</v>
      </c>
      <c r="B26" s="61">
        <f t="shared" si="11"/>
        <v>146.74285714285713</v>
      </c>
      <c r="C26" s="64">
        <f t="shared" si="11"/>
        <v>174.43589743589743</v>
      </c>
      <c r="D26" s="61">
        <f t="shared" si="11"/>
        <v>138.32499999999999</v>
      </c>
      <c r="E26" s="64">
        <f t="shared" si="11"/>
        <v>158.51020408163265</v>
      </c>
      <c r="F26" s="61">
        <f t="shared" si="11"/>
        <v>199.73170731707316</v>
      </c>
      <c r="G26" s="64">
        <f>G17/G7</f>
        <v>157</v>
      </c>
      <c r="H26" s="61">
        <f>H17/H7</f>
        <v>98.931034482758619</v>
      </c>
      <c r="I26" s="64">
        <f>I17/I7</f>
        <v>115.11111111111111</v>
      </c>
      <c r="J26" s="65">
        <f>J17/J7</f>
        <v>149.16666666666666</v>
      </c>
      <c r="K26" s="65">
        <f>L17/K7</f>
        <v>131.46943765281173</v>
      </c>
      <c r="N26" s="49" t="s">
        <v>49</v>
      </c>
      <c r="O26" s="18">
        <v>359353</v>
      </c>
    </row>
    <row r="27" spans="1:16" x14ac:dyDescent="0.2">
      <c r="A27" s="38" t="s">
        <v>2</v>
      </c>
      <c r="B27" s="61">
        <f t="shared" si="11"/>
        <v>171.9891304347826</v>
      </c>
      <c r="C27" s="64">
        <f t="shared" si="11"/>
        <v>205.47826086956522</v>
      </c>
      <c r="D27" s="61">
        <f t="shared" si="11"/>
        <v>176.60273972602741</v>
      </c>
      <c r="E27" s="64">
        <f t="shared" si="11"/>
        <v>204.8235294117647</v>
      </c>
      <c r="F27" s="61">
        <f t="shared" si="11"/>
        <v>215.01190476190476</v>
      </c>
      <c r="G27" s="64">
        <f>G18/G8</f>
        <v>413</v>
      </c>
      <c r="H27" s="61">
        <f>H18/H8</f>
        <v>139.88461538461539</v>
      </c>
      <c r="I27" s="64">
        <f>I18/I8</f>
        <v>138.07142857142858</v>
      </c>
      <c r="J27" s="65">
        <v>0</v>
      </c>
      <c r="K27" s="65">
        <f>L18/K8</f>
        <v>146.69467213114754</v>
      </c>
      <c r="N27" s="49" t="s">
        <v>50</v>
      </c>
      <c r="O27" s="18">
        <v>998696</v>
      </c>
    </row>
    <row r="28" spans="1:16" ht="17" thickBot="1" x14ac:dyDescent="0.25">
      <c r="A28" s="39" t="s">
        <v>21</v>
      </c>
      <c r="B28" s="66">
        <f t="shared" si="11"/>
        <v>149.23783783783784</v>
      </c>
      <c r="C28" s="67">
        <f t="shared" si="11"/>
        <v>184.32222222222222</v>
      </c>
      <c r="D28" s="66">
        <f t="shared" si="11"/>
        <v>154.024</v>
      </c>
      <c r="E28" s="67">
        <f t="shared" si="11"/>
        <v>176.71929824561403</v>
      </c>
      <c r="F28" s="66">
        <f t="shared" si="11"/>
        <v>197.01357466063348</v>
      </c>
      <c r="G28" s="67">
        <f>G19/G9</f>
        <v>242.33333333333334</v>
      </c>
      <c r="H28" s="66">
        <f>H19/H9</f>
        <v>119.18681318681318</v>
      </c>
      <c r="I28" s="67">
        <f>I19/I9</f>
        <v>129.08695652173913</v>
      </c>
      <c r="J28" s="68">
        <f>J19/J9</f>
        <v>112.11111111111111</v>
      </c>
      <c r="K28" s="68">
        <f>L19/K9</f>
        <v>127.00565504241281</v>
      </c>
      <c r="N28" s="12" t="s">
        <v>10</v>
      </c>
      <c r="O28" s="13">
        <f>SUM(O25:O27)</f>
        <v>2382357</v>
      </c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6" ht="17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6" ht="17" thickBot="1" x14ac:dyDescent="0.25">
      <c r="A31" s="21"/>
      <c r="B31" s="122" t="s">
        <v>51</v>
      </c>
      <c r="C31" s="123"/>
      <c r="D31" s="123"/>
      <c r="E31" s="123"/>
      <c r="F31" s="123"/>
      <c r="G31" s="123"/>
      <c r="H31" s="123"/>
      <c r="I31" s="124"/>
      <c r="J31" s="48"/>
      <c r="K31" s="48"/>
    </row>
    <row r="32" spans="1:16" ht="17" thickBot="1" x14ac:dyDescent="0.25">
      <c r="A32" s="46" t="s">
        <v>36</v>
      </c>
      <c r="B32" s="57" t="s">
        <v>43</v>
      </c>
      <c r="C32" s="105" t="s">
        <v>44</v>
      </c>
      <c r="D32" s="57" t="s">
        <v>47</v>
      </c>
      <c r="E32" s="105" t="s">
        <v>44</v>
      </c>
      <c r="F32" s="57" t="s">
        <v>45</v>
      </c>
      <c r="G32" s="105" t="s">
        <v>44</v>
      </c>
      <c r="H32" s="57" t="s">
        <v>46</v>
      </c>
      <c r="I32" s="13" t="s">
        <v>44</v>
      </c>
    </row>
    <row r="33" spans="1:11" x14ac:dyDescent="0.2">
      <c r="A33" s="27" t="s">
        <v>40</v>
      </c>
      <c r="B33" s="1">
        <f>L19</f>
        <v>134753</v>
      </c>
      <c r="C33" s="70">
        <f>(B33/O13)*100</f>
        <v>0.79374924750123288</v>
      </c>
      <c r="D33">
        <f>L16</f>
        <v>9395</v>
      </c>
      <c r="E33" s="70">
        <f>(D33/O13)*100</f>
        <v>5.534032029174922E-2</v>
      </c>
      <c r="F33">
        <f>L17</f>
        <v>53771</v>
      </c>
      <c r="G33" s="70">
        <f>(F33/O13)*100</f>
        <v>0.31673276875014872</v>
      </c>
      <c r="H33">
        <f>L18</f>
        <v>71587</v>
      </c>
      <c r="I33" s="70">
        <f>(H33/O13)*100</f>
        <v>0.42167615845933487</v>
      </c>
    </row>
    <row r="34" spans="1:11" x14ac:dyDescent="0.2">
      <c r="A34" s="27" t="s">
        <v>8</v>
      </c>
      <c r="B34" s="1">
        <f>B19</f>
        <v>27609</v>
      </c>
      <c r="C34" s="70">
        <f>(B34/O14)*100</f>
        <v>0.41012969391570392</v>
      </c>
      <c r="D34">
        <f>B16</f>
        <v>1514</v>
      </c>
      <c r="E34" s="70">
        <f>(D34/O14)*100</f>
        <v>2.2490360266158707E-2</v>
      </c>
      <c r="F34">
        <f>B17</f>
        <v>10272</v>
      </c>
      <c r="G34" s="70">
        <f>(F34/O14)*100</f>
        <v>0.15258981549140174</v>
      </c>
      <c r="H34">
        <f>B18</f>
        <v>15823</v>
      </c>
      <c r="I34" s="70">
        <f>(H34/O14)*100</f>
        <v>0.23504951815814351</v>
      </c>
    </row>
    <row r="35" spans="1:11" x14ac:dyDescent="0.2">
      <c r="A35" s="27" t="s">
        <v>9</v>
      </c>
      <c r="B35" s="1">
        <f>D19</f>
        <v>38506</v>
      </c>
      <c r="C35" s="70">
        <f>(B35/O15)*100</f>
        <v>0.97420307425762109</v>
      </c>
      <c r="D35">
        <f>D16</f>
        <v>1656</v>
      </c>
      <c r="E35" s="70">
        <f>(D35/O15)*100</f>
        <v>4.1896854801086077E-2</v>
      </c>
      <c r="F35">
        <f>D17</f>
        <v>11066</v>
      </c>
      <c r="G35" s="70">
        <f>(F35/O15)*100</f>
        <v>0.27997016620097737</v>
      </c>
      <c r="H35">
        <f>D18</f>
        <v>25784</v>
      </c>
      <c r="I35" s="70">
        <f>(H35/O15)*100</f>
        <v>0.65233605325555766</v>
      </c>
    </row>
    <row r="36" spans="1:11" x14ac:dyDescent="0.2">
      <c r="A36" s="27" t="s">
        <v>11</v>
      </c>
      <c r="B36" s="1">
        <f>F19</f>
        <v>43540</v>
      </c>
      <c r="C36" s="70">
        <f>(B36/O16)*100</f>
        <v>1.0418144704057932</v>
      </c>
      <c r="D36">
        <f>F16</f>
        <v>912</v>
      </c>
      <c r="E36" s="70">
        <f>(D36/O16)*100</f>
        <v>2.182211293087008E-2</v>
      </c>
      <c r="F36">
        <f>F17</f>
        <v>24567</v>
      </c>
      <c r="G36" s="70">
        <f>(F36/O16)*100</f>
        <v>0.58783316707531286</v>
      </c>
      <c r="H36">
        <f>F18</f>
        <v>18061</v>
      </c>
      <c r="I36" s="70">
        <f>(H36/O16)*100</f>
        <v>0.43215919039961026</v>
      </c>
    </row>
    <row r="37" spans="1:11" x14ac:dyDescent="0.2">
      <c r="A37" s="27" t="s">
        <v>37</v>
      </c>
      <c r="B37" s="1">
        <f>H19</f>
        <v>10846</v>
      </c>
      <c r="C37" s="70">
        <f>(B37/O17)*100</f>
        <v>0.88379764081603385</v>
      </c>
      <c r="D37">
        <f>H16</f>
        <v>703</v>
      </c>
      <c r="E37" s="70">
        <f>(D37/O17)*100</f>
        <v>5.7284689424089229E-2</v>
      </c>
      <c r="F37">
        <f>H17</f>
        <v>2869</v>
      </c>
      <c r="G37" s="70">
        <f>(F37/O17)*100</f>
        <v>0.23378346224425606</v>
      </c>
      <c r="H37">
        <f>H18</f>
        <v>7274</v>
      </c>
      <c r="I37" s="70">
        <f>(H37/O17)*100</f>
        <v>0.59272948914768864</v>
      </c>
    </row>
    <row r="38" spans="1:11" x14ac:dyDescent="0.2">
      <c r="A38" s="29" t="s">
        <v>38</v>
      </c>
      <c r="B38" s="2">
        <f>J19</f>
        <v>1009</v>
      </c>
      <c r="C38" s="72">
        <f>(B38/O18)*100</f>
        <v>0.5856302925829836</v>
      </c>
      <c r="D38" s="2">
        <f>J16</f>
        <v>114</v>
      </c>
      <c r="E38" s="72">
        <f>(D38/O18)*100</f>
        <v>6.6166356149118075E-2</v>
      </c>
      <c r="F38" s="2">
        <f>J17</f>
        <v>895</v>
      </c>
      <c r="G38" s="72">
        <f>(F38/O18)*100</f>
        <v>0.51946393643386557</v>
      </c>
      <c r="H38" s="2">
        <f>J18</f>
        <v>0</v>
      </c>
      <c r="I38" s="72">
        <f>(H38/O18)*100</f>
        <v>0</v>
      </c>
    </row>
    <row r="40" spans="1:11" ht="17" thickBot="1" x14ac:dyDescent="0.25"/>
    <row r="41" spans="1:11" ht="17" thickBot="1" x14ac:dyDescent="0.25">
      <c r="A41" s="21"/>
      <c r="B41" s="122" t="s">
        <v>64</v>
      </c>
      <c r="C41" s="123"/>
      <c r="D41" s="123"/>
      <c r="E41" s="123"/>
      <c r="F41" s="123"/>
      <c r="G41" s="123"/>
      <c r="H41" s="123"/>
      <c r="I41" s="123"/>
      <c r="J41" s="123"/>
      <c r="K41" s="124"/>
    </row>
    <row r="42" spans="1:11" x14ac:dyDescent="0.2">
      <c r="A42" s="125" t="s">
        <v>23</v>
      </c>
      <c r="B42" s="127" t="s">
        <v>8</v>
      </c>
      <c r="C42" s="128"/>
      <c r="D42" s="127" t="s">
        <v>9</v>
      </c>
      <c r="E42" s="128"/>
      <c r="F42" s="127" t="s">
        <v>11</v>
      </c>
      <c r="G42" s="128"/>
      <c r="H42" s="127" t="s">
        <v>12</v>
      </c>
      <c r="I42" s="128"/>
      <c r="J42" s="158" t="s">
        <v>70</v>
      </c>
      <c r="K42" s="156" t="s">
        <v>73</v>
      </c>
    </row>
    <row r="43" spans="1:11" ht="17" thickBot="1" x14ac:dyDescent="0.25">
      <c r="A43" s="126"/>
      <c r="B43" s="12" t="s">
        <v>10</v>
      </c>
      <c r="C43" s="13" t="s">
        <v>3</v>
      </c>
      <c r="D43" s="12" t="s">
        <v>10</v>
      </c>
      <c r="E43" s="13" t="s">
        <v>4</v>
      </c>
      <c r="F43" s="12" t="s">
        <v>10</v>
      </c>
      <c r="G43" s="13" t="s">
        <v>34</v>
      </c>
      <c r="H43" s="12" t="s">
        <v>10</v>
      </c>
      <c r="I43" s="13" t="s">
        <v>22</v>
      </c>
      <c r="J43" s="157" t="s">
        <v>10</v>
      </c>
      <c r="K43" s="159" t="s">
        <v>10</v>
      </c>
    </row>
    <row r="44" spans="1:11" x14ac:dyDescent="0.2">
      <c r="A44" s="20" t="s">
        <v>6</v>
      </c>
      <c r="B44" s="71">
        <f>(B16/O25)*100</f>
        <v>0.14780710489423105</v>
      </c>
      <c r="C44" s="73">
        <f>(C16/O25)*100</f>
        <v>3.2607379811541055E-2</v>
      </c>
      <c r="D44" s="71">
        <f>(D16/O25)*100</f>
        <v>0.16167012265841915</v>
      </c>
      <c r="E44" s="73">
        <f>(E16/O25)*100</f>
        <v>0.1522979416347427</v>
      </c>
      <c r="F44" s="71">
        <f>(F16/O25)*100</f>
        <v>8.9035719724926493E-2</v>
      </c>
      <c r="G44" s="73">
        <f>(G16/O25)*100</f>
        <v>0</v>
      </c>
      <c r="H44" s="71">
        <f>(H16/O25)*100</f>
        <v>6.8631700621297503E-2</v>
      </c>
      <c r="I44" s="73">
        <f>(I16/O25)*100</f>
        <v>0</v>
      </c>
      <c r="J44" s="153">
        <f>(K16/O25)*100</f>
        <v>0.45005994290779727</v>
      </c>
      <c r="K44" s="107">
        <f>100-SUM(B44,D44,F44,H44,J44)</f>
        <v>99.082795409193324</v>
      </c>
    </row>
    <row r="45" spans="1:11" x14ac:dyDescent="0.2">
      <c r="A45" s="27" t="s">
        <v>1</v>
      </c>
      <c r="B45" s="71">
        <f>(B17/O26)*100</f>
        <v>2.8584706402896316</v>
      </c>
      <c r="C45" s="70">
        <f>(C17/O26)*100</f>
        <v>1.8931245878008534</v>
      </c>
      <c r="D45" s="71">
        <f>(D17/O26)*100</f>
        <v>3.0794232968696522</v>
      </c>
      <c r="E45" s="70">
        <f>(E17/O26)*100</f>
        <v>2.1613844882330189</v>
      </c>
      <c r="F45" s="71">
        <f>(F17/O26)*100</f>
        <v>6.8364532924450323</v>
      </c>
      <c r="G45" s="70">
        <f>(G17/O26)*100</f>
        <v>8.7379262173962649E-2</v>
      </c>
      <c r="H45" s="71">
        <f>(H17/O26)*100</f>
        <v>0.79837930948120661</v>
      </c>
      <c r="I45" s="70">
        <f>(I17/O26)*100</f>
        <v>0.28829590959307422</v>
      </c>
      <c r="J45" s="154">
        <f>(K17/O26)*100</f>
        <v>1.3905546913480618</v>
      </c>
      <c r="K45" s="108">
        <f>100-SUM(B45,D45,F45,H45,J45)</f>
        <v>85.03671876956642</v>
      </c>
    </row>
    <row r="46" spans="1:11" ht="17" thickBot="1" x14ac:dyDescent="0.25">
      <c r="A46" s="149" t="s">
        <v>2</v>
      </c>
      <c r="B46" s="150">
        <f>(B18/O27)*100</f>
        <v>1.5843660132813191</v>
      </c>
      <c r="C46" s="72">
        <f>(C18/O27)*100</f>
        <v>0.94643415013177179</v>
      </c>
      <c r="D46" s="151">
        <f>(D18/O27)*100</f>
        <v>2.5817666236772752</v>
      </c>
      <c r="E46" s="72">
        <f>(E18/O27)*100</f>
        <v>2.0919278739476277</v>
      </c>
      <c r="F46" s="151">
        <f>(F18/O27)*100</f>
        <v>1.8084582295313087</v>
      </c>
      <c r="G46" s="72">
        <f>(G18/O27)*100</f>
        <v>4.1353925518876615E-2</v>
      </c>
      <c r="H46" s="151">
        <f>(H18/O27)*100</f>
        <v>0.72834976809759922</v>
      </c>
      <c r="I46" s="72">
        <f>(I18/O27)*100</f>
        <v>0.19355239231958474</v>
      </c>
      <c r="J46" s="155">
        <f>(K18/O27)*100</f>
        <v>0.46510649887453243</v>
      </c>
      <c r="K46" s="112">
        <f>100-SUM(B46,D46,F46,H46,J46)</f>
        <v>92.831952866537961</v>
      </c>
    </row>
    <row r="47" spans="1:11" x14ac:dyDescent="0.2">
      <c r="A47" s="99"/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1:11" ht="17" thickBot="1" x14ac:dyDescent="0.25">
      <c r="A48" s="99"/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1:11" ht="17" thickBot="1" x14ac:dyDescent="0.25">
      <c r="A49" s="21"/>
      <c r="B49" s="122" t="s">
        <v>54</v>
      </c>
      <c r="C49" s="123"/>
      <c r="D49" s="123"/>
      <c r="E49" s="123"/>
      <c r="F49" s="123"/>
      <c r="G49" s="123"/>
      <c r="H49" s="123"/>
      <c r="I49" s="124"/>
      <c r="J49" s="100"/>
      <c r="K49" s="100"/>
    </row>
    <row r="50" spans="1:11" x14ac:dyDescent="0.2">
      <c r="A50" s="125" t="s">
        <v>23</v>
      </c>
      <c r="B50" s="127" t="s">
        <v>59</v>
      </c>
      <c r="C50" s="129"/>
      <c r="D50" s="129"/>
      <c r="E50" s="128"/>
      <c r="F50" s="130" t="s">
        <v>60</v>
      </c>
      <c r="G50" s="130"/>
      <c r="H50" s="130"/>
      <c r="I50" s="131"/>
      <c r="J50" s="100"/>
      <c r="K50" s="100"/>
    </row>
    <row r="51" spans="1:11" ht="17" thickBot="1" x14ac:dyDescent="0.25">
      <c r="A51" s="126"/>
      <c r="B51" s="58" t="s">
        <v>55</v>
      </c>
      <c r="C51" s="57" t="s">
        <v>56</v>
      </c>
      <c r="D51" s="57" t="s">
        <v>57</v>
      </c>
      <c r="E51" s="13" t="s">
        <v>58</v>
      </c>
      <c r="F51" s="59" t="s">
        <v>55</v>
      </c>
      <c r="G51" s="57" t="s">
        <v>56</v>
      </c>
      <c r="H51" s="57" t="s">
        <v>57</v>
      </c>
      <c r="I51" s="13" t="s">
        <v>58</v>
      </c>
      <c r="J51" s="100"/>
      <c r="K51" s="100"/>
    </row>
    <row r="52" spans="1:11" x14ac:dyDescent="0.2">
      <c r="A52" s="36" t="s">
        <v>6</v>
      </c>
      <c r="B52" s="76">
        <f>(C6/B6)*100</f>
        <v>21.739130434782609</v>
      </c>
      <c r="C52" s="76">
        <f>(E6/D6)*100</f>
        <v>83.333333333333343</v>
      </c>
      <c r="D52" s="69">
        <f>(G6/F6)*100</f>
        <v>0</v>
      </c>
      <c r="E52" s="73">
        <f>(I6/H6)*100</f>
        <v>0</v>
      </c>
      <c r="F52" s="69">
        <f>(C16/B16)*100</f>
        <v>22.060766182298547</v>
      </c>
      <c r="G52" s="69">
        <f>(E16/D16)*100</f>
        <v>94.20289855072464</v>
      </c>
      <c r="H52" s="69">
        <f>(G16/F16)*100</f>
        <v>0</v>
      </c>
      <c r="I52" s="73">
        <f>(I16/H16)*100</f>
        <v>0</v>
      </c>
      <c r="J52" s="102"/>
      <c r="K52" s="102"/>
    </row>
    <row r="53" spans="1:11" x14ac:dyDescent="0.2">
      <c r="A53" s="38" t="s">
        <v>1</v>
      </c>
      <c r="B53" s="76">
        <f>(C7/B7)*100</f>
        <v>55.714285714285715</v>
      </c>
      <c r="C53" s="76">
        <f>(E7/D7)*100</f>
        <v>61.250000000000007</v>
      </c>
      <c r="D53" s="69">
        <f>(G7/F7)*100</f>
        <v>1.6260162601626018</v>
      </c>
      <c r="E53" s="70">
        <f>(I7/H7)*100</f>
        <v>31.03448275862069</v>
      </c>
      <c r="F53" s="69">
        <f>(C17/B17)*100</f>
        <v>66.228582554517132</v>
      </c>
      <c r="G53" s="69">
        <f>(E17/D17)*100</f>
        <v>70.187963130309043</v>
      </c>
      <c r="H53" s="69">
        <f>(G17/F17)*100</f>
        <v>1.2781373387063948</v>
      </c>
      <c r="I53" s="70">
        <f>(I17/H17)*100</f>
        <v>36.110142906936218</v>
      </c>
    </row>
    <row r="54" spans="1:11" x14ac:dyDescent="0.2">
      <c r="A54" s="38" t="s">
        <v>2</v>
      </c>
      <c r="B54" s="76">
        <f>(C8/B8)*100</f>
        <v>50</v>
      </c>
      <c r="C54" s="76">
        <f>(E8/D8)*100</f>
        <v>69.863013698630141</v>
      </c>
      <c r="D54" s="69">
        <f>(G8/F8)*100</f>
        <v>1.1904761904761905</v>
      </c>
      <c r="E54" s="70">
        <f>(I8/H8)*100</f>
        <v>26.923076923076923</v>
      </c>
      <c r="F54" s="69">
        <f>(C18/B18)*100</f>
        <v>59.735827592744741</v>
      </c>
      <c r="G54" s="69">
        <f>(E18/D18)*100</f>
        <v>81.026993484331371</v>
      </c>
      <c r="H54" s="69">
        <f>(G18/F18)*100</f>
        <v>2.2866950888655113</v>
      </c>
      <c r="I54" s="70">
        <f>(I18/H18)*100</f>
        <v>26.574099532581798</v>
      </c>
    </row>
    <row r="55" spans="1:11" ht="17" thickBot="1" x14ac:dyDescent="0.25">
      <c r="A55" s="40" t="s">
        <v>21</v>
      </c>
      <c r="B55" s="77">
        <f>(C9/B9)*100</f>
        <v>48.648648648648653</v>
      </c>
      <c r="C55" s="74">
        <f>(E9/D9)*100</f>
        <v>68.400000000000006</v>
      </c>
      <c r="D55" s="74">
        <f>(G9/F9)*100</f>
        <v>1.3574660633484164</v>
      </c>
      <c r="E55" s="75">
        <f>(I9/H9)*100</f>
        <v>25.274725274725274</v>
      </c>
      <c r="F55" s="78">
        <f>(C19/B19)*100</f>
        <v>60.085479372668338</v>
      </c>
      <c r="G55" s="74">
        <f>(E19/D19)*100</f>
        <v>78.47867864748352</v>
      </c>
      <c r="H55" s="74">
        <f>(G19/F19)*100</f>
        <v>1.6697289848415251</v>
      </c>
      <c r="I55" s="75">
        <f>(I19/H19)*100</f>
        <v>27.374147151023422</v>
      </c>
    </row>
    <row r="57" spans="1:11" ht="17" thickBot="1" x14ac:dyDescent="0.25"/>
    <row r="58" spans="1:11" ht="17" thickBot="1" x14ac:dyDescent="0.25">
      <c r="A58" s="41"/>
      <c r="B58" s="119" t="s">
        <v>68</v>
      </c>
      <c r="C58" s="120"/>
      <c r="D58" s="120"/>
      <c r="E58" s="120"/>
      <c r="F58" s="120"/>
      <c r="G58" s="120"/>
      <c r="H58" s="120"/>
      <c r="I58" s="120"/>
      <c r="J58" s="121"/>
      <c r="K58" s="106"/>
    </row>
    <row r="59" spans="1:11" x14ac:dyDescent="0.2">
      <c r="A59" s="114" t="s">
        <v>23</v>
      </c>
      <c r="B59" s="116" t="s">
        <v>8</v>
      </c>
      <c r="C59" s="117"/>
      <c r="D59" s="118" t="s">
        <v>9</v>
      </c>
      <c r="E59" s="117"/>
      <c r="F59" s="118" t="s">
        <v>11</v>
      </c>
      <c r="G59" s="117"/>
      <c r="H59" s="118" t="s">
        <v>12</v>
      </c>
      <c r="I59" s="117"/>
      <c r="J59" s="42" t="s">
        <v>69</v>
      </c>
    </row>
    <row r="60" spans="1:11" ht="17" thickBot="1" x14ac:dyDescent="0.25">
      <c r="A60" s="115"/>
      <c r="B60" s="43" t="s">
        <v>10</v>
      </c>
      <c r="C60" s="44" t="s">
        <v>3</v>
      </c>
      <c r="D60" s="45" t="s">
        <v>10</v>
      </c>
      <c r="E60" s="44" t="s">
        <v>4</v>
      </c>
      <c r="F60" s="45" t="s">
        <v>10</v>
      </c>
      <c r="G60" s="44" t="s">
        <v>34</v>
      </c>
      <c r="H60" s="45" t="s">
        <v>10</v>
      </c>
      <c r="I60" s="44" t="s">
        <v>22</v>
      </c>
      <c r="J60" s="40" t="s">
        <v>10</v>
      </c>
    </row>
    <row r="61" spans="1:11" x14ac:dyDescent="0.2">
      <c r="A61" s="36" t="s">
        <v>6</v>
      </c>
      <c r="B61" s="61">
        <f>(B16/L16)*100</f>
        <v>16.114954763171898</v>
      </c>
      <c r="C61" s="62">
        <f>(C16/L16)*100</f>
        <v>3.5550824906865355</v>
      </c>
      <c r="D61" s="61">
        <f>(D16/L16)*100</f>
        <v>17.626397019691325</v>
      </c>
      <c r="E61" s="62">
        <f>(E16/L16)*100</f>
        <v>16.604576902607771</v>
      </c>
      <c r="F61" s="61">
        <f>(F16/L16)*100</f>
        <v>9.7072911122937722</v>
      </c>
      <c r="G61" s="62">
        <f>(G16/L16)*100</f>
        <v>0</v>
      </c>
      <c r="H61" s="61">
        <f>(H16/L16)*100</f>
        <v>7.4827035657264505</v>
      </c>
      <c r="I61" s="61">
        <f>(I16/L16)*100</f>
        <v>0</v>
      </c>
      <c r="J61" s="107">
        <f>100-SUM(B61,D61,F61,H61)</f>
        <v>49.068653539116553</v>
      </c>
    </row>
    <row r="62" spans="1:11" x14ac:dyDescent="0.2">
      <c r="A62" s="38" t="s">
        <v>1</v>
      </c>
      <c r="B62" s="61">
        <f>(B17/L17)*100</f>
        <v>19.10323408528761</v>
      </c>
      <c r="C62" s="64">
        <f>(C17/L17)*100</f>
        <v>12.651801156757362</v>
      </c>
      <c r="D62" s="61">
        <f>(D17/L17)*100</f>
        <v>20.579866470774206</v>
      </c>
      <c r="E62" s="64">
        <f>(E17/L17)*100</f>
        <v>14.444589090773837</v>
      </c>
      <c r="F62" s="61">
        <f>(F17/L17)*100</f>
        <v>45.688196239608715</v>
      </c>
      <c r="G62" s="64">
        <f>(G17/L17)*100</f>
        <v>0.58395789551988986</v>
      </c>
      <c r="H62" s="61">
        <f>(H17/L17)*100</f>
        <v>5.3355898160718604</v>
      </c>
      <c r="I62" s="61">
        <f>(I17/L17)*100</f>
        <v>1.9266891075114838</v>
      </c>
      <c r="J62" s="108">
        <f>100-SUM(B62,D62,F62,H62)</f>
        <v>9.2931133882576091</v>
      </c>
    </row>
    <row r="63" spans="1:11" ht="17" thickBot="1" x14ac:dyDescent="0.25">
      <c r="A63" s="37" t="s">
        <v>2</v>
      </c>
      <c r="B63" s="109">
        <f>(B18/L18)*100</f>
        <v>22.103175157500662</v>
      </c>
      <c r="C63" s="110">
        <f>(C18/L18)*100</f>
        <v>13.20351460460698</v>
      </c>
      <c r="D63" s="111">
        <f>(D18/L18)*100</f>
        <v>36.017712713202116</v>
      </c>
      <c r="E63" s="110">
        <f>(E18/L18)*100</f>
        <v>29.184069733331469</v>
      </c>
      <c r="F63" s="111">
        <f>(F18/L18)*100</f>
        <v>25.229441099640997</v>
      </c>
      <c r="G63" s="110">
        <f>(G18/L18)*100</f>
        <v>0.57692039057370748</v>
      </c>
      <c r="H63" s="111">
        <f>(H18/L18)*100</f>
        <v>10.161062762792126</v>
      </c>
      <c r="I63" s="111">
        <f>(I18/L18)*100</f>
        <v>2.7002109321524861</v>
      </c>
      <c r="J63" s="112">
        <f>100-SUM(B63,D63,F63,H63)</f>
        <v>6.4886082668641052</v>
      </c>
    </row>
    <row r="64" spans="1:11" x14ac:dyDescent="0.2">
      <c r="J64" s="1"/>
      <c r="K64" s="69"/>
    </row>
    <row r="65" spans="1:16" x14ac:dyDescent="0.2">
      <c r="J65" s="1"/>
      <c r="K65" s="69"/>
    </row>
    <row r="66" spans="1:16" x14ac:dyDescent="0.2">
      <c r="J66" s="1"/>
      <c r="K66" s="69"/>
    </row>
    <row r="70" spans="1:16" x14ac:dyDescent="0.2">
      <c r="J70" s="48"/>
      <c r="K70" s="48"/>
      <c r="L70" s="48"/>
      <c r="M70" s="48"/>
      <c r="N70" s="48"/>
      <c r="O70" s="48"/>
      <c r="P70" s="48"/>
    </row>
    <row r="71" spans="1:16" x14ac:dyDescent="0.2">
      <c r="J71" s="6"/>
      <c r="K71" s="6"/>
      <c r="L71" s="6"/>
      <c r="M71" s="6"/>
      <c r="N71" s="6"/>
      <c r="O71" s="6"/>
    </row>
    <row r="72" spans="1:16" x14ac:dyDescent="0.2">
      <c r="J72" s="1"/>
      <c r="K72" s="69"/>
      <c r="L72" s="1"/>
      <c r="M72" s="69"/>
      <c r="N72" s="1"/>
      <c r="O72" s="69"/>
    </row>
    <row r="73" spans="1:16" x14ac:dyDescent="0.2">
      <c r="E73" s="69"/>
      <c r="F73" s="1"/>
      <c r="G73" s="69"/>
      <c r="H73" s="50"/>
      <c r="I73" s="69"/>
      <c r="J73" s="1"/>
      <c r="K73" s="69"/>
      <c r="L73" s="1"/>
      <c r="M73" s="69"/>
      <c r="N73" s="1"/>
      <c r="O73" s="69"/>
    </row>
    <row r="74" spans="1:16" x14ac:dyDescent="0.2">
      <c r="E74" s="69"/>
      <c r="F74" s="1"/>
      <c r="G74" s="69"/>
      <c r="H74" s="50"/>
      <c r="I74" s="69"/>
      <c r="J74" s="1"/>
      <c r="K74" s="69"/>
      <c r="L74" s="1"/>
      <c r="M74" s="69"/>
      <c r="N74" s="1"/>
      <c r="O74" s="69"/>
    </row>
    <row r="75" spans="1:16" x14ac:dyDescent="0.2">
      <c r="A75" s="1"/>
      <c r="B75" s="1"/>
      <c r="C75" s="69"/>
      <c r="D75" s="1"/>
      <c r="E75" s="69"/>
      <c r="F75" s="1"/>
      <c r="G75" s="69"/>
      <c r="H75" s="50"/>
      <c r="I75" s="69"/>
      <c r="J75" s="1"/>
      <c r="K75" s="69"/>
      <c r="L75" s="1"/>
      <c r="M75" s="69"/>
      <c r="N75" s="1"/>
      <c r="O75" s="69"/>
    </row>
    <row r="76" spans="1:16" x14ac:dyDescent="0.2">
      <c r="A76" s="1"/>
      <c r="B76" s="1"/>
      <c r="C76" s="69"/>
      <c r="D76" s="1"/>
      <c r="E76" s="69"/>
      <c r="F76" s="1"/>
      <c r="G76" s="69"/>
      <c r="H76" s="50"/>
      <c r="I76" s="69"/>
      <c r="J76" s="1"/>
      <c r="K76" s="69"/>
      <c r="L76" s="1"/>
      <c r="M76" s="69"/>
      <c r="N76" s="1"/>
      <c r="O76" s="69"/>
    </row>
    <row r="77" spans="1:16" x14ac:dyDescent="0.2">
      <c r="A77" s="1"/>
      <c r="B77" s="1"/>
      <c r="C77" s="69"/>
      <c r="D77" s="1"/>
      <c r="E77" s="69"/>
      <c r="F77" s="1"/>
      <c r="G77" s="69"/>
      <c r="H77" s="50"/>
      <c r="I77" s="69"/>
      <c r="J77" s="1"/>
      <c r="K77" s="69"/>
      <c r="L77" s="1"/>
      <c r="M77" s="69"/>
      <c r="N77" s="1"/>
      <c r="O77" s="69"/>
    </row>
    <row r="78" spans="1:16" x14ac:dyDescent="0.2">
      <c r="A78" s="1"/>
      <c r="B78" s="1"/>
      <c r="C78" s="69"/>
      <c r="D78" s="1"/>
      <c r="E78" s="69"/>
      <c r="F78" s="1"/>
      <c r="G78" s="69"/>
      <c r="H78" s="50"/>
      <c r="I78" s="69"/>
      <c r="J78" s="1"/>
      <c r="K78" s="69"/>
      <c r="L78" s="1"/>
      <c r="M78" s="69"/>
      <c r="N78" s="1"/>
      <c r="O78" s="69"/>
    </row>
    <row r="79" spans="1:16" x14ac:dyDescent="0.2">
      <c r="A79" s="1"/>
      <c r="B79" s="1"/>
      <c r="C79" s="69"/>
      <c r="D79" s="1"/>
      <c r="E79" s="69"/>
      <c r="F79" s="1"/>
      <c r="G79" s="69"/>
      <c r="H79" s="50"/>
      <c r="I79" s="69"/>
      <c r="J79" s="1"/>
      <c r="K79" s="69"/>
      <c r="L79" s="1"/>
      <c r="M79" s="69"/>
      <c r="N79" s="1"/>
      <c r="O79" s="69"/>
    </row>
    <row r="80" spans="1:16" x14ac:dyDescent="0.2">
      <c r="A80" s="1"/>
      <c r="B80" s="1"/>
      <c r="C80" s="69"/>
      <c r="D80" s="1"/>
      <c r="E80" s="69"/>
      <c r="F80" s="1"/>
      <c r="G80" s="69"/>
      <c r="H80" s="50"/>
      <c r="I80" s="69"/>
      <c r="J80" s="1"/>
      <c r="K80" s="69"/>
      <c r="L80" s="1"/>
      <c r="M80" s="69"/>
      <c r="N80" s="1"/>
      <c r="O80" s="69"/>
    </row>
    <row r="81" spans="1:15" x14ac:dyDescent="0.2">
      <c r="A81" s="1"/>
      <c r="B81" s="1"/>
      <c r="C81" s="69"/>
      <c r="D81" s="1"/>
      <c r="E81" s="69"/>
      <c r="F81" s="1"/>
      <c r="G81" s="69"/>
      <c r="H81" s="50"/>
      <c r="I81" s="69"/>
      <c r="J81" s="1"/>
      <c r="K81" s="69"/>
      <c r="L81" s="1"/>
      <c r="M81" s="69"/>
      <c r="N81" s="1"/>
      <c r="O81" s="69"/>
    </row>
    <row r="82" spans="1: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5" spans="1:15" x14ac:dyDescent="0.2">
      <c r="J85" s="55"/>
      <c r="N85" s="56"/>
    </row>
    <row r="86" spans="1:15" x14ac:dyDescent="0.2">
      <c r="J86" s="56"/>
      <c r="N86" s="56"/>
    </row>
    <row r="87" spans="1:15" x14ac:dyDescent="0.2">
      <c r="J87" s="56"/>
      <c r="N87" s="56"/>
    </row>
    <row r="88" spans="1:15" x14ac:dyDescent="0.2">
      <c r="J88" s="56"/>
      <c r="N88" s="56"/>
    </row>
    <row r="89" spans="1:15" x14ac:dyDescent="0.2">
      <c r="J89" s="56"/>
      <c r="N89" s="56"/>
    </row>
    <row r="90" spans="1:15" x14ac:dyDescent="0.2">
      <c r="J90" s="56"/>
      <c r="N90" s="56"/>
    </row>
    <row r="91" spans="1:15" x14ac:dyDescent="0.2">
      <c r="J91" s="56"/>
      <c r="K91" s="56"/>
      <c r="L91" s="56"/>
      <c r="M91" s="56"/>
      <c r="N91" s="56"/>
    </row>
    <row r="92" spans="1:15" x14ac:dyDescent="0.2">
      <c r="A92" s="1"/>
      <c r="B92" s="69"/>
      <c r="C92" s="69"/>
      <c r="D92" s="69"/>
      <c r="E92" s="69"/>
      <c r="F92" s="69"/>
      <c r="G92" s="69"/>
      <c r="H92" s="69"/>
      <c r="I92" s="69"/>
      <c r="J92" s="56"/>
      <c r="K92" s="56"/>
      <c r="L92" s="56"/>
      <c r="M92" s="56"/>
      <c r="N92" s="56"/>
    </row>
    <row r="93" spans="1:15" x14ac:dyDescent="0.2">
      <c r="A93" s="1"/>
      <c r="B93" s="69"/>
      <c r="C93" s="69"/>
      <c r="D93" s="69"/>
      <c r="E93" s="69"/>
      <c r="F93" s="69"/>
      <c r="G93" s="69"/>
      <c r="H93" s="69"/>
      <c r="I93" s="69"/>
      <c r="J93" s="56"/>
      <c r="K93" s="56"/>
      <c r="L93" s="56"/>
      <c r="M93" s="56"/>
      <c r="N93" s="56"/>
    </row>
    <row r="94" spans="1:15" x14ac:dyDescent="0.2">
      <c r="A94" s="1"/>
      <c r="B94" s="69"/>
      <c r="C94" s="69"/>
      <c r="D94" s="69"/>
      <c r="E94" s="69"/>
      <c r="F94" s="69"/>
      <c r="G94" s="69"/>
      <c r="H94" s="69"/>
      <c r="I94" s="69"/>
      <c r="J94" s="56"/>
      <c r="K94" s="56"/>
      <c r="L94" s="56"/>
      <c r="M94" s="56"/>
      <c r="N94" s="56"/>
    </row>
    <row r="95" spans="1:15" x14ac:dyDescent="0.2">
      <c r="A95" s="1"/>
      <c r="B95" s="69"/>
      <c r="C95" s="69"/>
      <c r="D95" s="69"/>
      <c r="E95" s="69"/>
      <c r="F95" s="69"/>
      <c r="G95" s="69"/>
      <c r="H95" s="69"/>
      <c r="I95" s="69"/>
      <c r="J95" s="56"/>
      <c r="K95" s="56"/>
      <c r="L95" s="56"/>
      <c r="M95" s="56"/>
      <c r="N95" s="56"/>
    </row>
    <row r="96" spans="1:15" x14ac:dyDescent="0.2">
      <c r="A96" s="1"/>
      <c r="B96" s="69"/>
      <c r="C96" s="69"/>
      <c r="D96" s="69"/>
      <c r="E96" s="69"/>
      <c r="F96" s="69"/>
      <c r="G96" s="69"/>
      <c r="H96" s="69"/>
      <c r="I96" s="69"/>
      <c r="J96" s="56"/>
      <c r="K96" s="56"/>
      <c r="L96" s="56"/>
      <c r="M96" s="56"/>
      <c r="N96" s="56"/>
    </row>
    <row r="97" spans="1:14" x14ac:dyDescent="0.2">
      <c r="A97" s="1"/>
      <c r="B97" s="69"/>
      <c r="C97" s="69"/>
      <c r="D97" s="69"/>
      <c r="E97" s="69"/>
      <c r="F97" s="69"/>
      <c r="G97" s="69"/>
      <c r="H97" s="69"/>
      <c r="I97" s="69"/>
      <c r="J97" s="56"/>
      <c r="K97" s="56"/>
      <c r="L97" s="56"/>
      <c r="M97" s="56"/>
      <c r="N97" s="56"/>
    </row>
    <row r="98" spans="1:14" x14ac:dyDescent="0.2">
      <c r="A98" s="1"/>
      <c r="B98" s="69"/>
      <c r="C98" s="69"/>
      <c r="D98" s="69"/>
      <c r="E98" s="69"/>
      <c r="F98" s="69"/>
      <c r="G98" s="69"/>
      <c r="H98" s="69"/>
      <c r="I98" s="69"/>
      <c r="J98" s="56"/>
      <c r="K98" s="56"/>
      <c r="L98" s="56"/>
      <c r="M98" s="56"/>
      <c r="N98" s="56"/>
    </row>
    <row r="99" spans="1:14" x14ac:dyDescent="0.2">
      <c r="A99" s="6"/>
      <c r="B99" s="103"/>
      <c r="C99" s="103"/>
      <c r="D99" s="103"/>
      <c r="E99" s="103"/>
      <c r="F99" s="103"/>
      <c r="G99" s="103"/>
      <c r="H99" s="103"/>
      <c r="I99" s="103"/>
      <c r="J99" s="56"/>
      <c r="K99" s="56"/>
      <c r="L99" s="56"/>
      <c r="M99" s="56"/>
      <c r="N99" s="56"/>
    </row>
    <row r="110" spans="1:14" x14ac:dyDescent="0.2">
      <c r="A110" s="99"/>
      <c r="B110" s="79"/>
      <c r="C110" s="79"/>
      <c r="D110" s="80"/>
      <c r="E110" s="69"/>
      <c r="F110" s="80"/>
      <c r="G110" s="80"/>
      <c r="H110" s="80"/>
      <c r="I110" s="69"/>
    </row>
    <row r="111" spans="1:14" x14ac:dyDescent="0.2">
      <c r="A111" s="99"/>
      <c r="B111" s="79"/>
      <c r="C111" s="79"/>
      <c r="D111" s="80"/>
      <c r="E111" s="69"/>
      <c r="F111" s="80"/>
      <c r="G111" s="80"/>
      <c r="H111" s="80"/>
      <c r="I111" s="69"/>
    </row>
    <row r="112" spans="1:14" x14ac:dyDescent="0.2">
      <c r="A112" s="99"/>
      <c r="B112" s="79"/>
      <c r="C112" s="79"/>
      <c r="D112" s="80"/>
      <c r="E112" s="69"/>
      <c r="F112" s="80"/>
      <c r="G112" s="80"/>
      <c r="H112" s="80"/>
      <c r="I112" s="69"/>
    </row>
    <row r="113" spans="1:9" x14ac:dyDescent="0.2">
      <c r="A113" s="99"/>
      <c r="B113" s="79"/>
      <c r="C113" s="79"/>
      <c r="D113" s="80"/>
      <c r="E113" s="69"/>
      <c r="F113" s="80"/>
      <c r="G113" s="80"/>
      <c r="H113" s="80"/>
      <c r="I113" s="69"/>
    </row>
    <row r="114" spans="1:9" x14ac:dyDescent="0.2">
      <c r="A114" s="99"/>
      <c r="B114" s="79"/>
      <c r="C114" s="79"/>
      <c r="D114" s="80"/>
      <c r="E114" s="69"/>
      <c r="F114" s="80"/>
      <c r="G114" s="80"/>
      <c r="H114" s="80"/>
      <c r="I114" s="69"/>
    </row>
    <row r="115" spans="1:9" x14ac:dyDescent="0.2">
      <c r="A115" s="99"/>
      <c r="B115" s="79"/>
      <c r="C115" s="79"/>
      <c r="D115" s="80"/>
      <c r="E115" s="69"/>
      <c r="F115" s="80"/>
      <c r="G115" s="80"/>
      <c r="H115" s="80"/>
      <c r="I115" s="69"/>
    </row>
    <row r="116" spans="1:9" x14ac:dyDescent="0.2">
      <c r="A116" s="99"/>
      <c r="B116" s="79"/>
      <c r="C116" s="79"/>
      <c r="D116" s="80"/>
      <c r="E116" s="69"/>
      <c r="F116" s="80"/>
      <c r="G116" s="80"/>
      <c r="H116" s="80"/>
      <c r="I116" s="69"/>
    </row>
    <row r="117" spans="1:9" x14ac:dyDescent="0.2">
      <c r="A117" s="101"/>
      <c r="B117" s="104"/>
      <c r="C117" s="104"/>
      <c r="D117" s="104"/>
      <c r="E117" s="103"/>
      <c r="F117" s="104"/>
      <c r="G117" s="104"/>
      <c r="H117" s="104"/>
      <c r="I117" s="103"/>
    </row>
  </sheetData>
  <mergeCells count="36">
    <mergeCell ref="B22:K22"/>
    <mergeCell ref="N11:O11"/>
    <mergeCell ref="B14:C14"/>
    <mergeCell ref="D14:E14"/>
    <mergeCell ref="F14:G14"/>
    <mergeCell ref="H14:I14"/>
    <mergeCell ref="B3:K3"/>
    <mergeCell ref="B13:L13"/>
    <mergeCell ref="N3:P3"/>
    <mergeCell ref="N24:O24"/>
    <mergeCell ref="B50:E50"/>
    <mergeCell ref="F50:I50"/>
    <mergeCell ref="A42:A43"/>
    <mergeCell ref="B42:C42"/>
    <mergeCell ref="D42:E42"/>
    <mergeCell ref="F42:G42"/>
    <mergeCell ref="H42:I42"/>
    <mergeCell ref="A23:A24"/>
    <mergeCell ref="B23:C23"/>
    <mergeCell ref="D23:E23"/>
    <mergeCell ref="F23:G23"/>
    <mergeCell ref="H23:I23"/>
    <mergeCell ref="B41:K41"/>
    <mergeCell ref="B58:J58"/>
    <mergeCell ref="B49:I49"/>
    <mergeCell ref="A50:A51"/>
    <mergeCell ref="F4:G4"/>
    <mergeCell ref="D4:E4"/>
    <mergeCell ref="B4:C4"/>
    <mergeCell ref="H4:I4"/>
    <mergeCell ref="B31:I31"/>
    <mergeCell ref="A59:A60"/>
    <mergeCell ref="B59:C59"/>
    <mergeCell ref="D59:E59"/>
    <mergeCell ref="F59:G59"/>
    <mergeCell ref="H59:I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FF4D-656D-F641-B346-611898589E13}">
  <dimension ref="A1:P94"/>
  <sheetViews>
    <sheetView zoomScale="93" workbookViewId="0"/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9" width="10.83203125" style="53"/>
    <col min="10" max="10" width="12.6640625" style="53" bestFit="1" customWidth="1"/>
    <col min="11" max="11" width="11.5" style="53" bestFit="1" customWidth="1"/>
    <col min="12" max="16384" width="10.83203125" style="53"/>
  </cols>
  <sheetData>
    <row r="1" spans="1:15" x14ac:dyDescent="0.2">
      <c r="A1" s="166" t="s">
        <v>62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85" t="s">
        <v>13</v>
      </c>
      <c r="K4" s="86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421</v>
      </c>
    </row>
    <row r="6" spans="1:15" x14ac:dyDescent="0.2">
      <c r="A6" s="27" t="s">
        <v>7</v>
      </c>
      <c r="B6" s="1">
        <v>105</v>
      </c>
      <c r="C6" s="3">
        <v>50</v>
      </c>
      <c r="D6" s="4">
        <v>185</v>
      </c>
      <c r="E6" s="3">
        <v>108</v>
      </c>
      <c r="F6" s="4">
        <v>107</v>
      </c>
      <c r="G6" s="3">
        <v>2</v>
      </c>
      <c r="H6" s="4">
        <v>54</v>
      </c>
      <c r="I6" s="3">
        <v>15</v>
      </c>
      <c r="J6" s="5">
        <v>1</v>
      </c>
      <c r="K6" s="5">
        <v>658</v>
      </c>
      <c r="N6" s="32" t="s">
        <v>25</v>
      </c>
      <c r="O6" s="18">
        <v>402</v>
      </c>
    </row>
    <row r="7" spans="1:15" x14ac:dyDescent="0.2">
      <c r="A7" s="27" t="s">
        <v>14</v>
      </c>
      <c r="B7" s="1">
        <v>91</v>
      </c>
      <c r="C7" s="3">
        <v>53</v>
      </c>
      <c r="D7" s="4">
        <v>128</v>
      </c>
      <c r="E7" s="3">
        <v>90</v>
      </c>
      <c r="F7" s="4">
        <v>48</v>
      </c>
      <c r="G7" s="3">
        <v>3</v>
      </c>
      <c r="H7" s="4">
        <v>37</v>
      </c>
      <c r="I7" s="3">
        <v>8</v>
      </c>
      <c r="J7" s="5">
        <v>1</v>
      </c>
      <c r="K7" s="5">
        <v>336</v>
      </c>
      <c r="N7" s="32" t="s">
        <v>26</v>
      </c>
      <c r="O7" s="18">
        <v>1128</v>
      </c>
    </row>
    <row r="8" spans="1:15" x14ac:dyDescent="0.2">
      <c r="A8" s="27" t="s">
        <v>15</v>
      </c>
      <c r="B8" s="1">
        <v>295</v>
      </c>
      <c r="C8" s="3">
        <v>194</v>
      </c>
      <c r="D8" s="4">
        <v>400</v>
      </c>
      <c r="E8" s="3">
        <v>290</v>
      </c>
      <c r="F8" s="4">
        <v>305</v>
      </c>
      <c r="G8" s="3">
        <v>1</v>
      </c>
      <c r="H8" s="4">
        <v>135</v>
      </c>
      <c r="I8" s="3">
        <v>25</v>
      </c>
      <c r="J8" s="5">
        <v>5</v>
      </c>
      <c r="K8" s="5">
        <v>1319</v>
      </c>
      <c r="N8" s="32" t="s">
        <v>27</v>
      </c>
      <c r="O8" s="18">
        <v>567</v>
      </c>
    </row>
    <row r="9" spans="1:15" x14ac:dyDescent="0.2">
      <c r="A9" s="27" t="s">
        <v>16</v>
      </c>
      <c r="B9" s="1">
        <v>107</v>
      </c>
      <c r="C9" s="3">
        <v>79</v>
      </c>
      <c r="D9" s="4">
        <v>137</v>
      </c>
      <c r="E9" s="3">
        <v>102</v>
      </c>
      <c r="F9" s="4">
        <v>129</v>
      </c>
      <c r="G9" s="3">
        <v>1</v>
      </c>
      <c r="H9" s="4">
        <v>44</v>
      </c>
      <c r="I9" s="3">
        <v>8</v>
      </c>
      <c r="J9" s="5">
        <v>4</v>
      </c>
      <c r="K9" s="5">
        <v>466</v>
      </c>
      <c r="N9" s="32" t="s">
        <v>28</v>
      </c>
      <c r="O9" s="18">
        <v>637</v>
      </c>
    </row>
    <row r="10" spans="1:15" x14ac:dyDescent="0.2">
      <c r="A10" s="27" t="s">
        <v>17</v>
      </c>
      <c r="B10" s="1">
        <v>161</v>
      </c>
      <c r="C10" s="3">
        <v>109</v>
      </c>
      <c r="D10" s="4">
        <v>177</v>
      </c>
      <c r="E10" s="3">
        <v>120</v>
      </c>
      <c r="F10" s="4">
        <v>171</v>
      </c>
      <c r="G10" s="3">
        <v>9</v>
      </c>
      <c r="H10" s="4">
        <v>78</v>
      </c>
      <c r="I10" s="3">
        <v>13</v>
      </c>
      <c r="J10" s="5">
        <v>4</v>
      </c>
      <c r="K10" s="5">
        <v>668</v>
      </c>
      <c r="N10" s="32" t="s">
        <v>29</v>
      </c>
      <c r="O10" s="18">
        <v>10304</v>
      </c>
    </row>
    <row r="11" spans="1:15" x14ac:dyDescent="0.2">
      <c r="A11" s="27" t="s">
        <v>18</v>
      </c>
      <c r="B11" s="1">
        <v>3552</v>
      </c>
      <c r="C11" s="3">
        <v>2553</v>
      </c>
      <c r="D11" s="4">
        <v>6134</v>
      </c>
      <c r="E11" s="3">
        <v>5261</v>
      </c>
      <c r="F11" s="4">
        <v>2953</v>
      </c>
      <c r="G11" s="3">
        <v>68</v>
      </c>
      <c r="H11" s="4">
        <v>1255</v>
      </c>
      <c r="I11" s="3">
        <v>409</v>
      </c>
      <c r="J11" s="5">
        <v>55</v>
      </c>
      <c r="K11" s="5">
        <v>15512</v>
      </c>
      <c r="N11" s="32" t="s">
        <v>30</v>
      </c>
      <c r="O11" s="18">
        <v>10303</v>
      </c>
    </row>
    <row r="12" spans="1:15" ht="17" thickBot="1" x14ac:dyDescent="0.25">
      <c r="A12" s="27" t="s">
        <v>19</v>
      </c>
      <c r="B12" s="1">
        <v>14970</v>
      </c>
      <c r="C12" s="3">
        <v>10514</v>
      </c>
      <c r="D12" s="4">
        <v>14692</v>
      </c>
      <c r="E12" s="3">
        <v>10849</v>
      </c>
      <c r="F12" s="4">
        <v>11417</v>
      </c>
      <c r="G12" s="3">
        <v>114</v>
      </c>
      <c r="H12" s="4">
        <v>4682</v>
      </c>
      <c r="I12" s="3">
        <v>1355</v>
      </c>
      <c r="J12" s="5">
        <v>77</v>
      </c>
      <c r="K12" s="5">
        <v>54260</v>
      </c>
      <c r="N12" s="97" t="s">
        <v>33</v>
      </c>
      <c r="O12" s="98">
        <v>22137</v>
      </c>
    </row>
    <row r="13" spans="1:15" ht="17" thickBot="1" x14ac:dyDescent="0.25">
      <c r="A13" s="23" t="s">
        <v>33</v>
      </c>
      <c r="B13" s="10">
        <f>SUM(B6:B12)</f>
        <v>19281</v>
      </c>
      <c r="C13" s="8">
        <f t="shared" ref="C13:K13" si="0">SUM(C6:C12)</f>
        <v>13552</v>
      </c>
      <c r="D13" s="7">
        <f t="shared" si="0"/>
        <v>21853</v>
      </c>
      <c r="E13" s="8">
        <f t="shared" si="0"/>
        <v>16820</v>
      </c>
      <c r="F13" s="7">
        <f t="shared" si="0"/>
        <v>15130</v>
      </c>
      <c r="G13" s="8">
        <f t="shared" si="0"/>
        <v>198</v>
      </c>
      <c r="H13" s="7">
        <f t="shared" si="0"/>
        <v>6285</v>
      </c>
      <c r="I13" s="8">
        <f t="shared" si="0"/>
        <v>1833</v>
      </c>
      <c r="J13" s="9">
        <f t="shared" si="0"/>
        <v>147</v>
      </c>
      <c r="K13" s="9">
        <f t="shared" si="0"/>
        <v>73219</v>
      </c>
    </row>
    <row r="15" spans="1:15" ht="17" thickBot="1" x14ac:dyDescent="0.25"/>
    <row r="16" spans="1:15" ht="17" thickBot="1" x14ac:dyDescent="0.25">
      <c r="A16" s="21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34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18423</v>
      </c>
      <c r="C19" s="3">
        <v>8606</v>
      </c>
      <c r="D19">
        <v>27372</v>
      </c>
      <c r="E19" s="3">
        <v>18799</v>
      </c>
      <c r="F19">
        <v>23707</v>
      </c>
      <c r="G19" s="3">
        <v>718</v>
      </c>
      <c r="H19">
        <v>5751</v>
      </c>
      <c r="I19" s="3">
        <v>1692</v>
      </c>
      <c r="J19" s="5">
        <v>106</v>
      </c>
      <c r="K19" s="89">
        <v>11342</v>
      </c>
      <c r="L19" s="5">
        <v>86595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12708</v>
      </c>
      <c r="C20" s="3">
        <v>8256</v>
      </c>
      <c r="D20">
        <v>15543</v>
      </c>
      <c r="E20" s="3">
        <v>11762</v>
      </c>
      <c r="F20">
        <v>7514</v>
      </c>
      <c r="G20" s="3">
        <v>199</v>
      </c>
      <c r="H20">
        <v>3856</v>
      </c>
      <c r="I20" s="3">
        <v>1663</v>
      </c>
      <c r="J20" s="5">
        <v>139</v>
      </c>
      <c r="K20" s="89">
        <v>1712</v>
      </c>
      <c r="L20" s="5">
        <v>41333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51842</v>
      </c>
      <c r="C21" s="3">
        <v>36829</v>
      </c>
      <c r="D21">
        <v>52997</v>
      </c>
      <c r="E21" s="3">
        <v>40537</v>
      </c>
      <c r="F21">
        <v>55592</v>
      </c>
      <c r="G21" s="3">
        <v>30</v>
      </c>
      <c r="H21">
        <v>16705</v>
      </c>
      <c r="I21" s="3">
        <v>4222</v>
      </c>
      <c r="J21" s="5">
        <v>692</v>
      </c>
      <c r="K21" s="89">
        <v>11334</v>
      </c>
      <c r="L21" s="5">
        <v>188450</v>
      </c>
      <c r="N21" s="32" t="s">
        <v>11</v>
      </c>
      <c r="O21" s="18">
        <v>4179247</v>
      </c>
    </row>
    <row r="22" spans="1:15" x14ac:dyDescent="0.2">
      <c r="A22" s="27" t="s">
        <v>16</v>
      </c>
      <c r="B22" s="1">
        <v>15952</v>
      </c>
      <c r="C22" s="3">
        <v>13153</v>
      </c>
      <c r="D22">
        <v>12649</v>
      </c>
      <c r="E22" s="3">
        <v>9605</v>
      </c>
      <c r="F22">
        <v>16981</v>
      </c>
      <c r="G22" s="3">
        <v>30</v>
      </c>
      <c r="H22">
        <v>4067</v>
      </c>
      <c r="I22" s="3">
        <v>740</v>
      </c>
      <c r="J22" s="5">
        <v>564</v>
      </c>
      <c r="K22" s="89">
        <v>2904</v>
      </c>
      <c r="L22" s="5">
        <v>52552</v>
      </c>
      <c r="N22" s="32" t="s">
        <v>37</v>
      </c>
      <c r="O22" s="18">
        <v>1227204</v>
      </c>
    </row>
    <row r="23" spans="1:15" x14ac:dyDescent="0.2">
      <c r="A23" s="27" t="s">
        <v>17</v>
      </c>
      <c r="B23" s="1">
        <v>29036</v>
      </c>
      <c r="C23" s="3">
        <v>22796</v>
      </c>
      <c r="D23">
        <v>20432</v>
      </c>
      <c r="E23" s="3">
        <v>14680</v>
      </c>
      <c r="F23">
        <v>31231</v>
      </c>
      <c r="G23" s="3">
        <v>3427</v>
      </c>
      <c r="H23">
        <v>11425</v>
      </c>
      <c r="I23" s="3">
        <v>1408</v>
      </c>
      <c r="J23" s="5">
        <v>623</v>
      </c>
      <c r="K23" s="89">
        <v>4544</v>
      </c>
      <c r="L23" s="5">
        <v>96668</v>
      </c>
      <c r="N23" s="30" t="s">
        <v>38</v>
      </c>
      <c r="O23" s="31">
        <v>172293</v>
      </c>
    </row>
    <row r="24" spans="1:15" x14ac:dyDescent="0.2">
      <c r="A24" s="27" t="s">
        <v>18</v>
      </c>
      <c r="B24" s="1">
        <v>718114</v>
      </c>
      <c r="C24" s="3">
        <v>563213</v>
      </c>
      <c r="D24">
        <v>1016272</v>
      </c>
      <c r="E24" s="3">
        <v>919661</v>
      </c>
      <c r="F24">
        <v>533213</v>
      </c>
      <c r="G24" s="3">
        <v>17570</v>
      </c>
      <c r="H24">
        <v>191367</v>
      </c>
      <c r="I24" s="3">
        <v>77921</v>
      </c>
      <c r="J24" s="5">
        <v>20291</v>
      </c>
      <c r="K24" s="89">
        <v>122433</v>
      </c>
      <c r="L24" s="5">
        <v>2581399</v>
      </c>
      <c r="N24" s="32" t="s">
        <v>3</v>
      </c>
      <c r="O24" s="18">
        <v>5628626</v>
      </c>
    </row>
    <row r="25" spans="1:15" x14ac:dyDescent="0.2">
      <c r="A25" s="27" t="s">
        <v>19</v>
      </c>
      <c r="B25" s="1">
        <v>5755596</v>
      </c>
      <c r="C25" s="3">
        <v>4863499</v>
      </c>
      <c r="D25">
        <v>2683689</v>
      </c>
      <c r="E25" s="3">
        <v>2168824</v>
      </c>
      <c r="F25">
        <v>3452584</v>
      </c>
      <c r="G25" s="3">
        <v>61088</v>
      </c>
      <c r="H25">
        <v>969483</v>
      </c>
      <c r="I25" s="3">
        <v>376817</v>
      </c>
      <c r="J25" s="5">
        <v>35824</v>
      </c>
      <c r="K25" s="89">
        <v>545084</v>
      </c>
      <c r="L25" s="5">
        <v>13406436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6601671</v>
      </c>
      <c r="C26" s="8">
        <f>SUM(C19:C25)</f>
        <v>5516352</v>
      </c>
      <c r="D26" s="10">
        <f t="shared" ref="D26:J26" si="1">SUM(D19:D25)</f>
        <v>3828954</v>
      </c>
      <c r="E26" s="8">
        <f t="shared" si="1"/>
        <v>3183868</v>
      </c>
      <c r="F26" s="10">
        <f t="shared" si="1"/>
        <v>4120822</v>
      </c>
      <c r="G26" s="8">
        <f>SUM(G19:G25)</f>
        <v>83062</v>
      </c>
      <c r="H26" s="10">
        <f t="shared" si="1"/>
        <v>1202654</v>
      </c>
      <c r="I26" s="8">
        <f t="shared" si="1"/>
        <v>464463</v>
      </c>
      <c r="J26" s="9">
        <f t="shared" si="1"/>
        <v>58239</v>
      </c>
      <c r="K26" s="136">
        <f>SUM(K19:K25)</f>
        <v>699353</v>
      </c>
      <c r="L26" s="9">
        <f>SUM(L19:L25)</f>
        <v>16453433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42" t="s">
        <v>13</v>
      </c>
      <c r="K31" s="42" t="s">
        <v>20</v>
      </c>
      <c r="N31" s="49" t="s">
        <v>7</v>
      </c>
      <c r="O31" s="18">
        <v>386903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111016</v>
      </c>
    </row>
    <row r="33" spans="1:16" x14ac:dyDescent="0.2">
      <c r="A33" s="38" t="s">
        <v>7</v>
      </c>
      <c r="B33" s="61">
        <f>B19/B6</f>
        <v>175.45714285714286</v>
      </c>
      <c r="C33" s="64">
        <f t="shared" ref="C33:K33" si="2">C19/C6</f>
        <v>172.12</v>
      </c>
      <c r="D33" s="61">
        <f t="shared" si="2"/>
        <v>147.95675675675676</v>
      </c>
      <c r="E33" s="64">
        <f t="shared" si="2"/>
        <v>174.06481481481481</v>
      </c>
      <c r="F33" s="61">
        <f t="shared" si="2"/>
        <v>221.56074766355141</v>
      </c>
      <c r="G33" s="64">
        <f t="shared" si="2"/>
        <v>359</v>
      </c>
      <c r="H33" s="61">
        <f t="shared" si="2"/>
        <v>106.5</v>
      </c>
      <c r="I33" s="64">
        <f t="shared" si="2"/>
        <v>112.8</v>
      </c>
      <c r="J33" s="65">
        <f t="shared" si="2"/>
        <v>106</v>
      </c>
      <c r="K33" s="65">
        <f>L19/K6</f>
        <v>131.60334346504558</v>
      </c>
      <c r="N33" s="49" t="s">
        <v>15</v>
      </c>
      <c r="O33" s="18">
        <v>500141</v>
      </c>
    </row>
    <row r="34" spans="1:16" x14ac:dyDescent="0.2">
      <c r="A34" s="38" t="s">
        <v>14</v>
      </c>
      <c r="B34" s="61">
        <f t="shared" ref="B34:K40" si="3">B20/B7</f>
        <v>139.64835164835165</v>
      </c>
      <c r="C34" s="64">
        <f t="shared" si="3"/>
        <v>155.77358490566039</v>
      </c>
      <c r="D34" s="61">
        <f t="shared" si="3"/>
        <v>121.4296875</v>
      </c>
      <c r="E34" s="64">
        <f t="shared" si="3"/>
        <v>130.6888888888889</v>
      </c>
      <c r="F34" s="61">
        <f t="shared" si="3"/>
        <v>156.54166666666666</v>
      </c>
      <c r="G34" s="64">
        <f t="shared" si="3"/>
        <v>66.333333333333329</v>
      </c>
      <c r="H34" s="61">
        <f t="shared" si="3"/>
        <v>104.21621621621621</v>
      </c>
      <c r="I34" s="64">
        <f t="shared" si="3"/>
        <v>207.875</v>
      </c>
      <c r="J34" s="65">
        <f t="shared" si="3"/>
        <v>139</v>
      </c>
      <c r="K34" s="65">
        <f>L20/K7</f>
        <v>123.01488095238095</v>
      </c>
      <c r="N34" s="49" t="s">
        <v>16</v>
      </c>
      <c r="O34" s="18">
        <v>135523</v>
      </c>
    </row>
    <row r="35" spans="1:16" x14ac:dyDescent="0.2">
      <c r="A35" s="38" t="s">
        <v>15</v>
      </c>
      <c r="B35" s="61">
        <f t="shared" si="3"/>
        <v>175.73559322033898</v>
      </c>
      <c r="C35" s="64">
        <f t="shared" si="3"/>
        <v>189.84020618556701</v>
      </c>
      <c r="D35" s="61">
        <f t="shared" si="3"/>
        <v>132.49250000000001</v>
      </c>
      <c r="E35" s="64">
        <f t="shared" si="3"/>
        <v>139.78275862068966</v>
      </c>
      <c r="F35" s="61">
        <f t="shared" si="3"/>
        <v>182.26885245901639</v>
      </c>
      <c r="G35" s="64">
        <f t="shared" si="3"/>
        <v>30</v>
      </c>
      <c r="H35" s="61">
        <f t="shared" si="3"/>
        <v>123.74074074074075</v>
      </c>
      <c r="I35" s="64">
        <f t="shared" si="3"/>
        <v>168.88</v>
      </c>
      <c r="J35" s="65">
        <f t="shared" si="3"/>
        <v>138.4</v>
      </c>
      <c r="K35" s="65">
        <f>L21/K8</f>
        <v>142.87338893100835</v>
      </c>
      <c r="N35" s="49" t="s">
        <v>17</v>
      </c>
      <c r="O35" s="18">
        <v>272243</v>
      </c>
    </row>
    <row r="36" spans="1:16" x14ac:dyDescent="0.2">
      <c r="A36" s="38" t="s">
        <v>16</v>
      </c>
      <c r="B36" s="61">
        <f t="shared" si="3"/>
        <v>149.0841121495327</v>
      </c>
      <c r="C36" s="64">
        <f t="shared" si="3"/>
        <v>166.49367088607596</v>
      </c>
      <c r="D36" s="61">
        <f t="shared" si="3"/>
        <v>92.328467153284677</v>
      </c>
      <c r="E36" s="64">
        <f t="shared" si="3"/>
        <v>94.166666666666671</v>
      </c>
      <c r="F36" s="61">
        <f t="shared" si="3"/>
        <v>131.63565891472868</v>
      </c>
      <c r="G36" s="64">
        <f t="shared" si="3"/>
        <v>30</v>
      </c>
      <c r="H36" s="61">
        <f t="shared" si="3"/>
        <v>92.431818181818187</v>
      </c>
      <c r="I36" s="64">
        <f t="shared" si="3"/>
        <v>92.5</v>
      </c>
      <c r="J36" s="65">
        <f t="shared" si="3"/>
        <v>141</v>
      </c>
      <c r="K36" s="65">
        <f>L22/K9</f>
        <v>112.7725321888412</v>
      </c>
      <c r="N36" s="49" t="s">
        <v>18</v>
      </c>
      <c r="O36" s="18">
        <v>5734457</v>
      </c>
    </row>
    <row r="37" spans="1:16" x14ac:dyDescent="0.2">
      <c r="A37" s="38" t="s">
        <v>17</v>
      </c>
      <c r="B37" s="61">
        <f t="shared" si="3"/>
        <v>180.34782608695653</v>
      </c>
      <c r="C37" s="64">
        <f t="shared" si="3"/>
        <v>209.13761467889907</v>
      </c>
      <c r="D37" s="61">
        <f t="shared" si="3"/>
        <v>115.43502824858757</v>
      </c>
      <c r="E37" s="64">
        <f t="shared" si="3"/>
        <v>122.33333333333333</v>
      </c>
      <c r="F37" s="61">
        <f t="shared" si="3"/>
        <v>182.63742690058479</v>
      </c>
      <c r="G37" s="64">
        <f t="shared" si="3"/>
        <v>380.77777777777777</v>
      </c>
      <c r="H37" s="61">
        <f t="shared" si="3"/>
        <v>146.47435897435898</v>
      </c>
      <c r="I37" s="64">
        <f t="shared" si="3"/>
        <v>108.30769230769231</v>
      </c>
      <c r="J37" s="65">
        <f t="shared" si="3"/>
        <v>155.75</v>
      </c>
      <c r="K37" s="65">
        <f>L23/K10</f>
        <v>144.7125748502994</v>
      </c>
      <c r="N37" s="49" t="s">
        <v>19</v>
      </c>
      <c r="O37" s="18">
        <v>27342894</v>
      </c>
    </row>
    <row r="38" spans="1:16" ht="17" thickBot="1" x14ac:dyDescent="0.25">
      <c r="A38" s="38" t="s">
        <v>18</v>
      </c>
      <c r="B38" s="61">
        <f t="shared" si="3"/>
        <v>202.17173423423424</v>
      </c>
      <c r="C38" s="64">
        <f t="shared" si="3"/>
        <v>220.60830395613004</v>
      </c>
      <c r="D38" s="61">
        <f t="shared" si="3"/>
        <v>165.6785132050864</v>
      </c>
      <c r="E38" s="64">
        <f t="shared" si="3"/>
        <v>174.80726097700057</v>
      </c>
      <c r="F38" s="61">
        <f t="shared" si="3"/>
        <v>180.5665424991534</v>
      </c>
      <c r="G38" s="64">
        <f t="shared" si="3"/>
        <v>258.38235294117646</v>
      </c>
      <c r="H38" s="61">
        <f t="shared" si="3"/>
        <v>152.48366533864541</v>
      </c>
      <c r="I38" s="64">
        <f t="shared" si="3"/>
        <v>190.51589242053791</v>
      </c>
      <c r="J38" s="65">
        <f t="shared" si="3"/>
        <v>368.92727272727274</v>
      </c>
      <c r="K38" s="65">
        <f>L24/K11</f>
        <v>166.4130350696235</v>
      </c>
      <c r="N38" s="12" t="s">
        <v>10</v>
      </c>
      <c r="O38" s="13">
        <v>33688508</v>
      </c>
    </row>
    <row r="39" spans="1:16" x14ac:dyDescent="0.2">
      <c r="A39" s="38" t="s">
        <v>19</v>
      </c>
      <c r="B39" s="61">
        <f t="shared" si="3"/>
        <v>384.47535070140282</v>
      </c>
      <c r="C39" s="64">
        <f t="shared" si="3"/>
        <v>462.57361613087312</v>
      </c>
      <c r="D39" s="61">
        <f t="shared" si="3"/>
        <v>182.66328614211815</v>
      </c>
      <c r="E39" s="64">
        <f t="shared" si="3"/>
        <v>199.91003779150151</v>
      </c>
      <c r="F39" s="61">
        <f t="shared" si="3"/>
        <v>302.4072873784707</v>
      </c>
      <c r="G39" s="64">
        <f t="shared" si="3"/>
        <v>535.85964912280701</v>
      </c>
      <c r="H39" s="61">
        <f t="shared" si="3"/>
        <v>207.06599743699275</v>
      </c>
      <c r="I39" s="64">
        <f t="shared" si="3"/>
        <v>278.09372693726937</v>
      </c>
      <c r="J39" s="65">
        <f t="shared" si="3"/>
        <v>465.24675324675326</v>
      </c>
      <c r="K39" s="65">
        <f>L25/K12</f>
        <v>247.07769996314045</v>
      </c>
    </row>
    <row r="40" spans="1:16" ht="17" thickBot="1" x14ac:dyDescent="0.25">
      <c r="A40" s="40" t="s">
        <v>33</v>
      </c>
      <c r="B40" s="66">
        <f t="shared" si="3"/>
        <v>342.39256262641982</v>
      </c>
      <c r="C40" s="67">
        <f t="shared" si="3"/>
        <v>407.05076741440377</v>
      </c>
      <c r="D40" s="66">
        <f t="shared" si="3"/>
        <v>175.21411247883586</v>
      </c>
      <c r="E40" s="67">
        <f t="shared" si="3"/>
        <v>189.29060642092747</v>
      </c>
      <c r="F40" s="66">
        <f t="shared" si="3"/>
        <v>272.36100462656975</v>
      </c>
      <c r="G40" s="67">
        <f t="shared" si="3"/>
        <v>419.50505050505052</v>
      </c>
      <c r="H40" s="66">
        <f t="shared" si="3"/>
        <v>191.35306284805091</v>
      </c>
      <c r="I40" s="67">
        <f t="shared" si="3"/>
        <v>253.38952536824877</v>
      </c>
      <c r="J40" s="68">
        <f t="shared" si="3"/>
        <v>396.18367346938777</v>
      </c>
      <c r="K40" s="68">
        <f>L26/K13</f>
        <v>224.71534710935686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42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(B19/O19)*100</f>
        <v>0.27367232971165251</v>
      </c>
      <c r="C47" s="91">
        <f>(C19/O24)*100</f>
        <v>0.15289699475502547</v>
      </c>
      <c r="D47" s="90">
        <f>(D19/O20)*100</f>
        <v>0.69251250580635759</v>
      </c>
      <c r="E47" s="91">
        <f>(E19/O25)*100</f>
        <v>0.56993177129361694</v>
      </c>
      <c r="F47" s="90">
        <f>(F19/O21)*100</f>
        <v>0.56725529742558889</v>
      </c>
      <c r="G47" s="91">
        <f>(G19/O26)*100</f>
        <v>0.87762186476311543</v>
      </c>
      <c r="H47" s="90">
        <f>(H19/O22)*100</f>
        <v>0.46862624306961187</v>
      </c>
      <c r="I47" s="91">
        <f>(I19/O27)*100</f>
        <v>0.35218523444671324</v>
      </c>
      <c r="J47" s="92">
        <f>(L19/O18)*100</f>
        <v>0.51007930129473378</v>
      </c>
    </row>
    <row r="48" spans="1:16" x14ac:dyDescent="0.2">
      <c r="A48" s="38" t="s">
        <v>14</v>
      </c>
      <c r="B48" s="90">
        <f>(B20/O19)*100</f>
        <v>0.18877641893153557</v>
      </c>
      <c r="C48" s="91">
        <f>(C20/O24)*100</f>
        <v>0.14667878093161635</v>
      </c>
      <c r="D48" s="90">
        <f>(D20/O20)*100</f>
        <v>0.393238414355846</v>
      </c>
      <c r="E48" s="91">
        <f>(E20/O25)*100</f>
        <v>0.35659011085459452</v>
      </c>
      <c r="F48" s="90">
        <f>(F20/O21)*100</f>
        <v>0.17979315412561164</v>
      </c>
      <c r="G48" s="91">
        <f>(G20/O26)*100</f>
        <v>0.24324060040091916</v>
      </c>
      <c r="H48" s="90">
        <f>(H20/O22)*100</f>
        <v>0.31421018836314096</v>
      </c>
      <c r="I48" s="91">
        <f>(I20/O27)*100</f>
        <v>0.34614896269792206</v>
      </c>
      <c r="J48" s="92">
        <f>(L20/O18)*100</f>
        <v>0.24346795727715492</v>
      </c>
    </row>
    <row r="49" spans="1:15" x14ac:dyDescent="0.2">
      <c r="A49" s="38" t="s">
        <v>15</v>
      </c>
      <c r="B49" s="90">
        <f>(B21/O19)*100</f>
        <v>0.77010915252192846</v>
      </c>
      <c r="C49" s="91">
        <f>(C21/O24)*100</f>
        <v>0.65431599114952743</v>
      </c>
      <c r="D49" s="90">
        <f>(D21/O20)*100</f>
        <v>1.3408258538002169</v>
      </c>
      <c r="E49" s="91">
        <f>(E21/O25)*100</f>
        <v>1.2289655946023377</v>
      </c>
      <c r="F49" s="90">
        <f>(F21/O21)*100</f>
        <v>1.3301917785668087</v>
      </c>
      <c r="G49" s="91">
        <f>(G21/O26)*100</f>
        <v>3.6669437246369722E-2</v>
      </c>
      <c r="H49" s="90">
        <f>(H21/O22)*100</f>
        <v>1.3612243767132441</v>
      </c>
      <c r="I49" s="91">
        <f>(I21/O27)*100</f>
        <v>0.87879790770332356</v>
      </c>
      <c r="J49" s="92">
        <f>(L21/O18)*100</f>
        <v>1.1100461265545651</v>
      </c>
    </row>
    <row r="50" spans="1:15" x14ac:dyDescent="0.2">
      <c r="A50" s="38" t="s">
        <v>16</v>
      </c>
      <c r="B50" s="90">
        <f>(B22/O19)*100</f>
        <v>0.23696580380829835</v>
      </c>
      <c r="C50" s="91">
        <f>(C22/O24)*100</f>
        <v>0.23368047548371484</v>
      </c>
      <c r="D50" s="90">
        <f>(D22/O20)*100</f>
        <v>0.32002011858631507</v>
      </c>
      <c r="E50" s="91">
        <f>(E22/O25)*100</f>
        <v>0.29119605634742218</v>
      </c>
      <c r="F50" s="90">
        <f>(F22/O21)*100</f>
        <v>0.40631721456042202</v>
      </c>
      <c r="G50" s="91">
        <f>(G22/O26)*100</f>
        <v>3.6669437246369722E-2</v>
      </c>
      <c r="H50" s="90">
        <f>(H22/O22)*100</f>
        <v>0.33140374379483767</v>
      </c>
      <c r="I50" s="91">
        <f>(I22/O27)*100</f>
        <v>0.15402900324501642</v>
      </c>
      <c r="J50" s="92">
        <f>(L22/O18)*100</f>
        <v>0.30955236955529591</v>
      </c>
    </row>
    <row r="51" spans="1:15" x14ac:dyDescent="0.2">
      <c r="A51" s="38" t="s">
        <v>17</v>
      </c>
      <c r="B51" s="90">
        <f>(B23/O19)*100</f>
        <v>0.43132767548757212</v>
      </c>
      <c r="C51" s="91">
        <f>(C23/O24)*100</f>
        <v>0.40500114948124105</v>
      </c>
      <c r="D51" s="90">
        <f>(D23/O20)*100</f>
        <v>0.51693027614480125</v>
      </c>
      <c r="E51" s="91">
        <f>(E23/O25)*100</f>
        <v>0.44505550309007369</v>
      </c>
      <c r="F51" s="90">
        <f>(F23/O21)*100</f>
        <v>0.74728772910526708</v>
      </c>
      <c r="G51" s="91">
        <f>(G23/O26)*100</f>
        <v>4.1888720481103014</v>
      </c>
      <c r="H51" s="90">
        <f>(H23/O22)*100</f>
        <v>0.93097806069732492</v>
      </c>
      <c r="I51" s="91">
        <f>(I23/O27)*100</f>
        <v>0.29307140076889615</v>
      </c>
      <c r="J51" s="92">
        <f>(L23/O18)*100</f>
        <v>0.56941331367352988</v>
      </c>
    </row>
    <row r="52" spans="1:15" x14ac:dyDescent="0.2">
      <c r="A52" s="38" t="s">
        <v>18</v>
      </c>
      <c r="B52" s="90">
        <f>(B24/O19)*100</f>
        <v>10.667531421514065</v>
      </c>
      <c r="C52" s="91">
        <f>(C24/O24)*100</f>
        <v>10.006225320353494</v>
      </c>
      <c r="D52" s="90">
        <f>(D24/O20)*100</f>
        <v>25.71171523092352</v>
      </c>
      <c r="E52" s="91">
        <f>(E24/O25)*100</f>
        <v>27.881484266166233</v>
      </c>
      <c r="F52" s="90">
        <f>(F24/O21)*100</f>
        <v>12.758590243649154</v>
      </c>
      <c r="G52" s="91">
        <f>(G24/O26)*100</f>
        <v>21.476067080623871</v>
      </c>
      <c r="H52" s="90">
        <f>(H24/O22)*100</f>
        <v>15.593739916101967</v>
      </c>
      <c r="I52" s="91">
        <f>(I24/O27)*100</f>
        <v>16.219045894398548</v>
      </c>
      <c r="J52" s="92">
        <f>(L24/O18)*100</f>
        <v>15.205476046918696</v>
      </c>
    </row>
    <row r="53" spans="1:15" x14ac:dyDescent="0.2">
      <c r="A53" s="38" t="s">
        <v>19</v>
      </c>
      <c r="B53" s="90">
        <f>(B25/O19)*100</f>
        <v>85.498961417742407</v>
      </c>
      <c r="C53" s="91">
        <f>(C25/O24)*100</f>
        <v>86.406504891246996</v>
      </c>
      <c r="D53" s="90">
        <f>(D25/O20)*100</f>
        <v>67.89742050982602</v>
      </c>
      <c r="E53" s="91">
        <f>(E25/O25)*100</f>
        <v>65.752524280233388</v>
      </c>
      <c r="F53" s="90">
        <f>(F25/O21)*100</f>
        <v>82.61258547293329</v>
      </c>
      <c r="G53" s="91">
        <f>(G25/O26)*100</f>
        <v>74.668752750207787</v>
      </c>
      <c r="H53" s="90">
        <f>(H25/O22)*100</f>
        <v>78.999335073875244</v>
      </c>
      <c r="I53" s="91">
        <f>(I25/O27)*100</f>
        <v>78.433441778077508</v>
      </c>
      <c r="J53" s="92">
        <f>(L25/O18)*100</f>
        <v>78.969288154426536</v>
      </c>
    </row>
    <row r="54" spans="1:15" ht="17" thickBot="1" x14ac:dyDescent="0.25">
      <c r="A54" s="40" t="s">
        <v>33</v>
      </c>
      <c r="B54" s="93">
        <f>(B26/O19)*100</f>
        <v>98.067344219717441</v>
      </c>
      <c r="C54" s="94">
        <f>(C26/O24)*100</f>
        <v>98.005303603401615</v>
      </c>
      <c r="D54" s="93">
        <f>(D26/O20)*100</f>
        <v>96.872662909443079</v>
      </c>
      <c r="E54" s="94">
        <f>(E26/O25)*100</f>
        <v>96.525747582587655</v>
      </c>
      <c r="F54" s="96">
        <f>(F26/O21)*100</f>
        <v>98.602020890366134</v>
      </c>
      <c r="G54" s="94">
        <f>(G26/O26)*100</f>
        <v>101.52789321859873</v>
      </c>
      <c r="H54" s="93">
        <f>(H26/O22)*100</f>
        <v>97.99951760261537</v>
      </c>
      <c r="I54" s="94">
        <f>(I26/O27)*100</f>
        <v>96.676720181337927</v>
      </c>
      <c r="J54" s="95">
        <f>(L26/O18)*100</f>
        <v>96.917323269700503</v>
      </c>
    </row>
    <row r="55" spans="1:15" x14ac:dyDescent="0.2">
      <c r="A55" s="1"/>
      <c r="B55" s="69"/>
      <c r="C55" s="69"/>
      <c r="D55" s="69"/>
      <c r="E55" s="69"/>
      <c r="F55" s="69"/>
      <c r="G55" s="69"/>
      <c r="H55" s="69"/>
    </row>
    <row r="57" spans="1:15" ht="17" thickBot="1" x14ac:dyDescent="0.25"/>
    <row r="58" spans="1:15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5" x14ac:dyDescent="0.2">
      <c r="A59" s="125" t="s">
        <v>23</v>
      </c>
      <c r="B59" s="127" t="s">
        <v>8</v>
      </c>
      <c r="C59" s="128"/>
      <c r="D59" s="127" t="s">
        <v>9</v>
      </c>
      <c r="E59" s="128"/>
      <c r="F59" s="127" t="s">
        <v>11</v>
      </c>
      <c r="G59" s="128"/>
      <c r="H59" s="127" t="s">
        <v>12</v>
      </c>
      <c r="I59" s="128"/>
      <c r="J59" s="158" t="s">
        <v>70</v>
      </c>
      <c r="K59" s="168" t="s">
        <v>73</v>
      </c>
      <c r="O59" s="71"/>
    </row>
    <row r="60" spans="1:15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9" t="s">
        <v>10</v>
      </c>
      <c r="O60" s="71"/>
    </row>
    <row r="61" spans="1:15" x14ac:dyDescent="0.2">
      <c r="A61" s="27" t="s">
        <v>7</v>
      </c>
      <c r="B61" s="71">
        <f>(B19/O31)*100</f>
        <v>4.7616586069376563</v>
      </c>
      <c r="C61" s="70">
        <f>(C19/O31)*100</f>
        <v>2.2243301292572037</v>
      </c>
      <c r="D61" s="71">
        <f>(D19/O31)*100</f>
        <v>7.0746414475979762</v>
      </c>
      <c r="E61" s="70">
        <f>(E19/O31)*100</f>
        <v>4.8588405879509846</v>
      </c>
      <c r="F61" s="71">
        <f>(F19/O31)*100</f>
        <v>6.1273755954334801</v>
      </c>
      <c r="G61" s="70">
        <f>(G19/O31)*100</f>
        <v>0.18557622970098447</v>
      </c>
      <c r="H61" s="71">
        <f>(H19/O31)*100</f>
        <v>1.4864190766161027</v>
      </c>
      <c r="I61" s="70">
        <f>(I19/O31)*100</f>
        <v>0.43731891455998018</v>
      </c>
      <c r="J61" s="170">
        <f>(K19/O31)*100</f>
        <v>2.9314841187584486</v>
      </c>
      <c r="K61" s="170">
        <f>100-SUM(B61,D61,F61,H61,J61)</f>
        <v>77.618421154656346</v>
      </c>
      <c r="O61" s="71"/>
    </row>
    <row r="62" spans="1:15" x14ac:dyDescent="0.2">
      <c r="A62" s="27" t="s">
        <v>14</v>
      </c>
      <c r="B62" s="71">
        <f>(B20/O32)*100</f>
        <v>11.446998630827988</v>
      </c>
      <c r="C62" s="70">
        <f>(C20/O32)*100</f>
        <v>7.4367658715860774</v>
      </c>
      <c r="D62" s="71">
        <f>(D20/O32)*100</f>
        <v>14.000684586005621</v>
      </c>
      <c r="E62" s="70">
        <f>(E20/O32)*100</f>
        <v>10.594869208042084</v>
      </c>
      <c r="F62" s="71">
        <f>(F20/O32)*100</f>
        <v>6.768393745045759</v>
      </c>
      <c r="G62" s="70">
        <f>(G20/O32)*100</f>
        <v>0.17925344094544932</v>
      </c>
      <c r="H62" s="71">
        <f>(H20/O32)*100</f>
        <v>3.4733732074655901</v>
      </c>
      <c r="I62" s="70">
        <f>(I20/O32)*100</f>
        <v>1.4979822728255388</v>
      </c>
      <c r="J62" s="171">
        <f>(K20/O32)*100</f>
        <v>1.5421200547668803</v>
      </c>
      <c r="K62" s="171">
        <f t="shared" ref="K62:K68" si="4">100-SUM(B62,D62,F62,H62,J62)</f>
        <v>62.768429775888158</v>
      </c>
      <c r="O62" s="71"/>
    </row>
    <row r="63" spans="1:15" x14ac:dyDescent="0.2">
      <c r="A63" s="27" t="s">
        <v>15</v>
      </c>
      <c r="B63" s="71">
        <f>(B21/O33)*100</f>
        <v>10.365476935504187</v>
      </c>
      <c r="C63" s="70">
        <f>(C21/O33)*100</f>
        <v>7.363723429992743</v>
      </c>
      <c r="D63" s="71">
        <f>(D21/O33)*100</f>
        <v>10.596411811869052</v>
      </c>
      <c r="E63" s="70">
        <f>(E21/O33)*100</f>
        <v>8.1051143577511144</v>
      </c>
      <c r="F63" s="71">
        <f>(F21/O33)*100</f>
        <v>11.115265495130373</v>
      </c>
      <c r="G63" s="70">
        <f>(G21/O33)*100</f>
        <v>5.9983084770094831E-3</v>
      </c>
      <c r="H63" s="71">
        <f>(H21/O33)*100</f>
        <v>3.3400581036147807</v>
      </c>
      <c r="I63" s="70">
        <f>(I21/O33)*100</f>
        <v>0.84416194633113473</v>
      </c>
      <c r="J63" s="171">
        <f>(K21/O33)*100</f>
        <v>2.2661609426141829</v>
      </c>
      <c r="K63" s="171">
        <f t="shared" si="4"/>
        <v>62.316626711267425</v>
      </c>
      <c r="O63" s="71"/>
    </row>
    <row r="64" spans="1:15" x14ac:dyDescent="0.2">
      <c r="A64" s="27" t="s">
        <v>16</v>
      </c>
      <c r="B64" s="71">
        <f>(B22/O34)*100</f>
        <v>11.770695749061046</v>
      </c>
      <c r="C64" s="70">
        <f>(C22/O34)*100</f>
        <v>9.7053636652081199</v>
      </c>
      <c r="D64" s="71">
        <f>(D22/O34)*100</f>
        <v>9.3334710713310667</v>
      </c>
      <c r="E64" s="70">
        <f>(E22/O34)*100</f>
        <v>7.0873578654545728</v>
      </c>
      <c r="F64" s="71">
        <f>(F22/O34)*100</f>
        <v>12.529976461560031</v>
      </c>
      <c r="G64" s="70">
        <f>(G22/O34)*100</f>
        <v>2.2136463921253218E-2</v>
      </c>
      <c r="H64" s="71">
        <f>(H22/O34)*100</f>
        <v>3.0009666255912282</v>
      </c>
      <c r="I64" s="70">
        <f>(I22/O34)*100</f>
        <v>0.54603277672424611</v>
      </c>
      <c r="J64" s="171">
        <f>(K22/O34)*100</f>
        <v>2.1428097075773116</v>
      </c>
      <c r="K64" s="171">
        <f t="shared" si="4"/>
        <v>61.22208038487932</v>
      </c>
      <c r="O64" s="71"/>
    </row>
    <row r="65" spans="1:15" x14ac:dyDescent="0.2">
      <c r="A65" s="27" t="s">
        <v>17</v>
      </c>
      <c r="B65" s="71">
        <f>(B23/O35)*100</f>
        <v>10.66547165583688</v>
      </c>
      <c r="C65" s="70">
        <f>(C23/O35)*100</f>
        <v>8.3734017036250705</v>
      </c>
      <c r="D65" s="71">
        <f>(D23/O35)*100</f>
        <v>7.5050598178832875</v>
      </c>
      <c r="E65" s="70">
        <f>(E23/O35)*100</f>
        <v>5.3922414901393241</v>
      </c>
      <c r="F65" s="71">
        <f>(F23/O35)*100</f>
        <v>11.471736647039593</v>
      </c>
      <c r="G65" s="70">
        <f>(G23/O35)*100</f>
        <v>1.2588018792035056</v>
      </c>
      <c r="H65" s="71">
        <f>(H23/O35)*100</f>
        <v>4.1966184621826823</v>
      </c>
      <c r="I65" s="70">
        <f>(I23/O35)*100</f>
        <v>0.51718501485804969</v>
      </c>
      <c r="J65" s="171">
        <f>(K23/O35)*100</f>
        <v>1.6690970934055238</v>
      </c>
      <c r="K65" s="171">
        <f t="shared" si="4"/>
        <v>64.492016323652024</v>
      </c>
      <c r="O65" s="71"/>
    </row>
    <row r="66" spans="1:15" x14ac:dyDescent="0.2">
      <c r="A66" s="27" t="s">
        <v>18</v>
      </c>
      <c r="B66" s="71">
        <f>(B24/O36)*100</f>
        <v>12.522789864846837</v>
      </c>
      <c r="C66" s="70">
        <f>(C24/O36)*100</f>
        <v>9.8215576470448731</v>
      </c>
      <c r="D66" s="71">
        <f>(D24/O36)*100</f>
        <v>17.722201073266397</v>
      </c>
      <c r="E66" s="70">
        <f>(E24/O36)*100</f>
        <v>16.037455682377598</v>
      </c>
      <c r="F66" s="71">
        <f>(F24/O36)*100</f>
        <v>9.2984043650514767</v>
      </c>
      <c r="G66" s="70">
        <f>(G24/O36)*100</f>
        <v>0.30639343882079856</v>
      </c>
      <c r="H66" s="71">
        <f>(H24/O36)*100</f>
        <v>3.3371424705076693</v>
      </c>
      <c r="I66" s="70">
        <f>(I24/O36)*100</f>
        <v>1.3588208962069119</v>
      </c>
      <c r="J66" s="171">
        <f>(K24/O36)*100</f>
        <v>2.1350408591432459</v>
      </c>
      <c r="K66" s="171">
        <f t="shared" si="4"/>
        <v>54.984421367184375</v>
      </c>
    </row>
    <row r="67" spans="1:15" x14ac:dyDescent="0.2">
      <c r="A67" s="27" t="s">
        <v>19</v>
      </c>
      <c r="B67" s="71">
        <f>(B25/O37)*100</f>
        <v>21.049695763732984</v>
      </c>
      <c r="C67" s="70">
        <f>(C25/O37)*100</f>
        <v>17.787067455259127</v>
      </c>
      <c r="D67" s="71">
        <f>(D25/O37)*100</f>
        <v>9.8149413152828675</v>
      </c>
      <c r="E67" s="70">
        <f>(E25/O37)*100</f>
        <v>7.9319475107499589</v>
      </c>
      <c r="F67" s="71">
        <f>(F25/O37)*100</f>
        <v>12.626988203955294</v>
      </c>
      <c r="G67" s="70">
        <f>(G25/O37)*100</f>
        <v>0.22341453688113627</v>
      </c>
      <c r="H67" s="71">
        <f>(H25/O37)*100</f>
        <v>3.5456488256144358</v>
      </c>
      <c r="I67" s="70">
        <f>(I25/O37)*100</f>
        <v>1.3781167421414866</v>
      </c>
      <c r="J67" s="171">
        <f>(K25/O37)*100</f>
        <v>1.9935124643353408</v>
      </c>
      <c r="K67" s="171">
        <f t="shared" si="4"/>
        <v>50.969213427079083</v>
      </c>
    </row>
    <row r="68" spans="1:15" x14ac:dyDescent="0.2">
      <c r="A68" s="28" t="s">
        <v>33</v>
      </c>
      <c r="B68" s="74">
        <f>(B26/O38)*100</f>
        <v>19.596210672197177</v>
      </c>
      <c r="C68" s="75">
        <f>(C26/O38)*100</f>
        <v>16.374580910499212</v>
      </c>
      <c r="D68" s="74">
        <f>(D26/O38)*100</f>
        <v>11.365757129998158</v>
      </c>
      <c r="E68" s="75">
        <f>(E26/O38)*100</f>
        <v>9.4509023670623815</v>
      </c>
      <c r="F68" s="74">
        <f>(F26/O38)*100</f>
        <v>12.232129722099891</v>
      </c>
      <c r="G68" s="75">
        <f>(G26/O38)*100</f>
        <v>0.24655885621292581</v>
      </c>
      <c r="H68" s="74">
        <f>(H26/O38)*100</f>
        <v>3.5699236071837914</v>
      </c>
      <c r="I68" s="75">
        <f>(I26/O38)*100</f>
        <v>1.3786986351547537</v>
      </c>
      <c r="J68" s="172">
        <f>(K26/O38)*100</f>
        <v>2.0759393678105305</v>
      </c>
      <c r="K68" s="172">
        <f>100-SUM(B68,D68,F68,H68,J68)</f>
        <v>51.160039500710454</v>
      </c>
    </row>
    <row r="70" spans="1:15" ht="17" thickBot="1" x14ac:dyDescent="0.25"/>
    <row r="71" spans="1:15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5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</row>
    <row r="73" spans="1:15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</row>
    <row r="74" spans="1:15" x14ac:dyDescent="0.2">
      <c r="A74" s="38" t="s">
        <v>7</v>
      </c>
      <c r="B74" s="79">
        <f>(C6/B6)*100</f>
        <v>47.619047619047613</v>
      </c>
      <c r="C74" s="79">
        <f>(E6/D6)*100</f>
        <v>58.378378378378379</v>
      </c>
      <c r="D74" s="80">
        <f>(G6/F6)*100</f>
        <v>1.8691588785046727</v>
      </c>
      <c r="E74" s="70">
        <f>(I6/H6)*100</f>
        <v>27.777777777777779</v>
      </c>
      <c r="F74" s="80">
        <f>(C19/B19)*100</f>
        <v>46.713347446127123</v>
      </c>
      <c r="G74" s="80">
        <f>(E19/D19)*100</f>
        <v>68.679672658190853</v>
      </c>
      <c r="H74" s="80">
        <f>(I19/H19)*100</f>
        <v>29.42097026604069</v>
      </c>
      <c r="I74" s="70">
        <f>(I19/H19)*100</f>
        <v>29.42097026604069</v>
      </c>
    </row>
    <row r="75" spans="1:15" x14ac:dyDescent="0.2">
      <c r="A75" s="38" t="s">
        <v>14</v>
      </c>
      <c r="B75" s="79">
        <f t="shared" ref="B75:B81" si="5">(C7/B7)*100</f>
        <v>58.241758241758248</v>
      </c>
      <c r="C75" s="79">
        <f t="shared" ref="C75:C81" si="6">(E7/D7)*100</f>
        <v>70.3125</v>
      </c>
      <c r="D75" s="80">
        <f t="shared" ref="D75:D81" si="7">(G7/F7)*100</f>
        <v>6.25</v>
      </c>
      <c r="E75" s="70">
        <f t="shared" ref="E75:E81" si="8">(I7/H7)*100</f>
        <v>21.621621621621621</v>
      </c>
      <c r="F75" s="80">
        <f t="shared" ref="F75:F80" si="9">(C20/B20)*100</f>
        <v>64.96694995278564</v>
      </c>
      <c r="G75" s="80">
        <f t="shared" ref="G75:G81" si="10">(E20/D20)*100</f>
        <v>75.673936820433639</v>
      </c>
      <c r="H75" s="80">
        <f t="shared" ref="H75:H81" si="11">(I20/H20)*100</f>
        <v>43.127593360995853</v>
      </c>
      <c r="I75" s="70">
        <f t="shared" ref="I75:I81" si="12">(I20/H20)*100</f>
        <v>43.127593360995853</v>
      </c>
    </row>
    <row r="76" spans="1:15" x14ac:dyDescent="0.2">
      <c r="A76" s="38" t="s">
        <v>15</v>
      </c>
      <c r="B76" s="79">
        <f t="shared" si="5"/>
        <v>65.762711864406782</v>
      </c>
      <c r="C76" s="79">
        <f t="shared" si="6"/>
        <v>72.5</v>
      </c>
      <c r="D76" s="80">
        <f t="shared" si="7"/>
        <v>0.32786885245901637</v>
      </c>
      <c r="E76" s="70">
        <f t="shared" si="8"/>
        <v>18.518518518518519</v>
      </c>
      <c r="F76" s="80">
        <f t="shared" si="9"/>
        <v>71.040854905289152</v>
      </c>
      <c r="G76" s="80">
        <f t="shared" si="10"/>
        <v>76.489235239730547</v>
      </c>
      <c r="H76" s="80">
        <f t="shared" si="11"/>
        <v>25.273870098772822</v>
      </c>
      <c r="I76" s="70">
        <f t="shared" si="12"/>
        <v>25.273870098772822</v>
      </c>
    </row>
    <row r="77" spans="1:15" x14ac:dyDescent="0.2">
      <c r="A77" s="38" t="s">
        <v>16</v>
      </c>
      <c r="B77" s="79">
        <f t="shared" si="5"/>
        <v>73.831775700934571</v>
      </c>
      <c r="C77" s="79">
        <f t="shared" si="6"/>
        <v>74.452554744525543</v>
      </c>
      <c r="D77" s="80">
        <f t="shared" si="7"/>
        <v>0.77519379844961245</v>
      </c>
      <c r="E77" s="70">
        <f t="shared" si="8"/>
        <v>18.181818181818183</v>
      </c>
      <c r="F77" s="80">
        <f t="shared" si="9"/>
        <v>82.453610832497489</v>
      </c>
      <c r="G77" s="80">
        <f t="shared" si="10"/>
        <v>75.934856510396074</v>
      </c>
      <c r="H77" s="80">
        <f t="shared" si="11"/>
        <v>18.195229899188593</v>
      </c>
      <c r="I77" s="70">
        <f t="shared" si="12"/>
        <v>18.195229899188593</v>
      </c>
    </row>
    <row r="78" spans="1:15" x14ac:dyDescent="0.2">
      <c r="A78" s="38" t="s">
        <v>17</v>
      </c>
      <c r="B78" s="79">
        <f t="shared" si="5"/>
        <v>67.701863354037258</v>
      </c>
      <c r="C78" s="79">
        <f t="shared" si="6"/>
        <v>67.796610169491515</v>
      </c>
      <c r="D78" s="80">
        <f t="shared" si="7"/>
        <v>5.2631578947368416</v>
      </c>
      <c r="E78" s="70">
        <f t="shared" si="8"/>
        <v>16.666666666666664</v>
      </c>
      <c r="F78" s="80">
        <f t="shared" si="9"/>
        <v>78.509436561509844</v>
      </c>
      <c r="G78" s="80">
        <f t="shared" si="10"/>
        <v>71.848081440877053</v>
      </c>
      <c r="H78" s="80">
        <f t="shared" si="11"/>
        <v>12.323851203501095</v>
      </c>
      <c r="I78" s="70">
        <f t="shared" si="12"/>
        <v>12.323851203501095</v>
      </c>
    </row>
    <row r="79" spans="1:15" x14ac:dyDescent="0.2">
      <c r="A79" s="38" t="s">
        <v>18</v>
      </c>
      <c r="B79" s="79">
        <f t="shared" si="5"/>
        <v>71.875</v>
      </c>
      <c r="C79" s="79">
        <f t="shared" si="6"/>
        <v>85.76785132050864</v>
      </c>
      <c r="D79" s="80">
        <f t="shared" si="7"/>
        <v>2.3027429732475451</v>
      </c>
      <c r="E79" s="70">
        <f t="shared" si="8"/>
        <v>32.589641434262951</v>
      </c>
      <c r="F79" s="80">
        <f t="shared" si="9"/>
        <v>78.42946941571951</v>
      </c>
      <c r="G79" s="80">
        <f t="shared" si="10"/>
        <v>90.493588330683124</v>
      </c>
      <c r="H79" s="80">
        <f t="shared" si="11"/>
        <v>40.718096641531716</v>
      </c>
      <c r="I79" s="70">
        <f t="shared" si="12"/>
        <v>40.718096641531716</v>
      </c>
    </row>
    <row r="80" spans="1:15" x14ac:dyDescent="0.2">
      <c r="A80" s="38" t="s">
        <v>19</v>
      </c>
      <c r="B80" s="79">
        <f t="shared" si="5"/>
        <v>70.233800935203732</v>
      </c>
      <c r="C80" s="79">
        <f t="shared" si="6"/>
        <v>73.842907704873397</v>
      </c>
      <c r="D80" s="80">
        <f t="shared" si="7"/>
        <v>0.99851099237978447</v>
      </c>
      <c r="E80" s="70">
        <f t="shared" si="8"/>
        <v>28.940623665100386</v>
      </c>
      <c r="F80" s="80">
        <f t="shared" si="9"/>
        <v>84.50035409017589</v>
      </c>
      <c r="G80" s="80">
        <f t="shared" si="10"/>
        <v>80.81502737463245</v>
      </c>
      <c r="H80" s="80">
        <f t="shared" si="11"/>
        <v>38.86782955451514</v>
      </c>
      <c r="I80" s="70">
        <f t="shared" si="12"/>
        <v>38.86782955451514</v>
      </c>
    </row>
    <row r="81" spans="1:10" x14ac:dyDescent="0.2">
      <c r="A81" s="39" t="s">
        <v>33</v>
      </c>
      <c r="B81" s="81">
        <f t="shared" si="5"/>
        <v>70.286810850059638</v>
      </c>
      <c r="C81" s="82">
        <f t="shared" si="6"/>
        <v>76.968837230586189</v>
      </c>
      <c r="D81" s="82">
        <f t="shared" si="7"/>
        <v>1.3086582947785856</v>
      </c>
      <c r="E81" s="75">
        <f t="shared" si="8"/>
        <v>29.164677804295941</v>
      </c>
      <c r="F81" s="83">
        <f>(C26/B26)*100</f>
        <v>83.559935052807091</v>
      </c>
      <c r="G81" s="82">
        <f t="shared" si="10"/>
        <v>83.152422306457581</v>
      </c>
      <c r="H81" s="82">
        <f t="shared" si="11"/>
        <v>38.619835796496751</v>
      </c>
      <c r="I81" s="75">
        <f t="shared" si="12"/>
        <v>38.619835796496751</v>
      </c>
    </row>
    <row r="83" spans="1:10" ht="17" thickBot="1" x14ac:dyDescent="0.25"/>
    <row r="84" spans="1:10" ht="17" thickBot="1" x14ac:dyDescent="0.25">
      <c r="A84" s="41"/>
      <c r="B84" s="119" t="s">
        <v>79</v>
      </c>
      <c r="C84" s="120"/>
      <c r="D84" s="120"/>
      <c r="E84" s="120"/>
      <c r="F84" s="120"/>
      <c r="G84" s="120"/>
      <c r="H84" s="120"/>
      <c r="I84" s="120"/>
      <c r="J84" s="121"/>
    </row>
    <row r="85" spans="1:10" x14ac:dyDescent="0.2">
      <c r="A85" s="114" t="s">
        <v>23</v>
      </c>
      <c r="B85" s="116" t="s">
        <v>8</v>
      </c>
      <c r="C85" s="117"/>
      <c r="D85" s="118" t="s">
        <v>9</v>
      </c>
      <c r="E85" s="117"/>
      <c r="F85" s="118" t="s">
        <v>11</v>
      </c>
      <c r="G85" s="117"/>
      <c r="H85" s="118" t="s">
        <v>12</v>
      </c>
      <c r="I85" s="117"/>
      <c r="J85" s="42" t="s">
        <v>69</v>
      </c>
    </row>
    <row r="86" spans="1:10" ht="17" thickBot="1" x14ac:dyDescent="0.25">
      <c r="A86" s="115"/>
      <c r="B86" s="43" t="s">
        <v>10</v>
      </c>
      <c r="C86" s="44" t="s">
        <v>3</v>
      </c>
      <c r="D86" s="45" t="s">
        <v>10</v>
      </c>
      <c r="E86" s="44" t="s">
        <v>4</v>
      </c>
      <c r="F86" s="45" t="s">
        <v>10</v>
      </c>
      <c r="G86" s="44" t="s">
        <v>34</v>
      </c>
      <c r="H86" s="45" t="s">
        <v>10</v>
      </c>
      <c r="I86" s="44" t="s">
        <v>22</v>
      </c>
      <c r="J86" s="40" t="s">
        <v>10</v>
      </c>
    </row>
    <row r="87" spans="1:10" x14ac:dyDescent="0.2">
      <c r="A87" s="38" t="s">
        <v>7</v>
      </c>
      <c r="B87" s="137">
        <f>(B19/L19)*100</f>
        <v>21.274900398406373</v>
      </c>
      <c r="C87" s="138">
        <f>(C19/L19)*100</f>
        <v>9.9382181419250539</v>
      </c>
      <c r="D87" s="139">
        <f>(D19/L19)*100</f>
        <v>31.609215312662393</v>
      </c>
      <c r="E87" s="138">
        <f>(E19/L19)*100</f>
        <v>21.70910560655927</v>
      </c>
      <c r="F87" s="139">
        <f>(F19/L19)*100</f>
        <v>27.376869334257176</v>
      </c>
      <c r="G87" s="138">
        <f>(G19/L19)*100</f>
        <v>0.8291471793983487</v>
      </c>
      <c r="H87" s="139">
        <f>(H19/L19)*100</f>
        <v>6.6412610427853807</v>
      </c>
      <c r="I87" s="138">
        <f>(I19/L19)*100</f>
        <v>1.9539234366880307</v>
      </c>
      <c r="J87" s="140">
        <f>(K19/L19)*100</f>
        <v>13.097753911888677</v>
      </c>
    </row>
    <row r="88" spans="1:10" x14ac:dyDescent="0.2">
      <c r="A88" s="38" t="s">
        <v>14</v>
      </c>
      <c r="B88" s="141">
        <f>(B20/L20)*100</f>
        <v>30.745409237171266</v>
      </c>
      <c r="C88" s="142">
        <f>(C20/L20)*100</f>
        <v>19.974354631892194</v>
      </c>
      <c r="D88" s="143">
        <f>(D20/L20)*100</f>
        <v>37.60433551883483</v>
      </c>
      <c r="E88" s="142">
        <f>(E20/L20)*100</f>
        <v>28.456681102266955</v>
      </c>
      <c r="F88" s="143">
        <f>(F20/L20)*100</f>
        <v>18.17917886434568</v>
      </c>
      <c r="G88" s="142">
        <f>(G20/L20)*100</f>
        <v>0.48145549560883555</v>
      </c>
      <c r="H88" s="143">
        <f>(H20/L20)*100</f>
        <v>9.3291074928023612</v>
      </c>
      <c r="I88" s="142">
        <f>(I20/L20)*100</f>
        <v>4.0234195437059981</v>
      </c>
      <c r="J88" s="144">
        <f>(K20/L20)*100</f>
        <v>4.1419688868458611</v>
      </c>
    </row>
    <row r="89" spans="1:10" x14ac:dyDescent="0.2">
      <c r="A89" s="38" t="s">
        <v>15</v>
      </c>
      <c r="B89" s="141">
        <f>(B21/L21)*100</f>
        <v>27.509684266383655</v>
      </c>
      <c r="C89" s="142">
        <f>(C21/L21)*100</f>
        <v>19.543114884584771</v>
      </c>
      <c r="D89" s="143">
        <f>(D21/L21)*100</f>
        <v>28.122578933404085</v>
      </c>
      <c r="E89" s="142">
        <f>(E21/L21)*100</f>
        <v>21.51074555585036</v>
      </c>
      <c r="F89" s="143">
        <f>(F21/L21)*100</f>
        <v>29.499602016449987</v>
      </c>
      <c r="G89" s="142">
        <f>(G21/L21)*100</f>
        <v>1.5919342000530644E-2</v>
      </c>
      <c r="H89" s="143">
        <f>(H21/L21)*100</f>
        <v>8.8644202706288144</v>
      </c>
      <c r="I89" s="142">
        <f>(I21/L21)*100</f>
        <v>2.2403820642080126</v>
      </c>
      <c r="J89" s="144">
        <f>(K21/L21)*100</f>
        <v>6.0143274078004776</v>
      </c>
    </row>
    <row r="90" spans="1:10" x14ac:dyDescent="0.2">
      <c r="A90" s="38" t="s">
        <v>16</v>
      </c>
      <c r="B90" s="141">
        <f>(B22/L22)*100</f>
        <v>30.354696300806822</v>
      </c>
      <c r="C90" s="142">
        <f>(C22/L22)*100</f>
        <v>25.028543157253768</v>
      </c>
      <c r="D90" s="143">
        <f>(D22/L22)*100</f>
        <v>24.069493073527173</v>
      </c>
      <c r="E90" s="142">
        <f>(E22/L22)*100</f>
        <v>18.277135028162579</v>
      </c>
      <c r="F90" s="143">
        <f>(F22/L22)*100</f>
        <v>32.312756888415286</v>
      </c>
      <c r="G90" s="142">
        <f>(G22/L22)*100</f>
        <v>5.7086314507535395E-2</v>
      </c>
      <c r="H90" s="143">
        <f>(H22/L22)*100</f>
        <v>7.7390013700715476</v>
      </c>
      <c r="I90" s="142">
        <f>(I22/L22)*100</f>
        <v>1.408129091185873</v>
      </c>
      <c r="J90" s="144">
        <f>(K22/L22)*100</f>
        <v>5.5259552443294258</v>
      </c>
    </row>
    <row r="91" spans="1:10" x14ac:dyDescent="0.2">
      <c r="A91" s="38" t="s">
        <v>17</v>
      </c>
      <c r="B91" s="141">
        <f>(B23/L23)*100</f>
        <v>30.036827078247196</v>
      </c>
      <c r="C91" s="142">
        <f>(C23/L23)*100</f>
        <v>23.581743700086896</v>
      </c>
      <c r="D91" s="143">
        <f>(D23/L23)*100</f>
        <v>21.136260189514626</v>
      </c>
      <c r="E91" s="142">
        <f>(E23/L23)*100</f>
        <v>15.185997434518145</v>
      </c>
      <c r="F91" s="143">
        <f>(F23/L23)*100</f>
        <v>32.307485413994293</v>
      </c>
      <c r="G91" s="142">
        <f>(G23/L23)*100</f>
        <v>3.5451235155377168</v>
      </c>
      <c r="H91" s="143">
        <f>(H23/L23)*100</f>
        <v>11.818802499275872</v>
      </c>
      <c r="I91" s="142">
        <f>(I23/L23)*100</f>
        <v>1.4565316340464269</v>
      </c>
      <c r="J91" s="144">
        <f>(K23/L23)*100</f>
        <v>4.7006248189680138</v>
      </c>
    </row>
    <row r="92" spans="1:10" x14ac:dyDescent="0.2">
      <c r="A92" s="38" t="s">
        <v>18</v>
      </c>
      <c r="B92" s="141">
        <f>(B24/L24)*100</f>
        <v>27.818791283331244</v>
      </c>
      <c r="C92" s="142">
        <f>(C24/L24)*100</f>
        <v>21.818130401383126</v>
      </c>
      <c r="D92" s="143">
        <f>(D24/L24)*100</f>
        <v>39.3690398113581</v>
      </c>
      <c r="E92" s="142">
        <f>(E24/L24)*100</f>
        <v>35.626456816633151</v>
      </c>
      <c r="F92" s="143">
        <f>(F24/L24)*100</f>
        <v>20.655969882997553</v>
      </c>
      <c r="G92" s="142">
        <f>(G24/L24)*100</f>
        <v>0.68063867693448399</v>
      </c>
      <c r="H92" s="143">
        <f>(H24/L24)*100</f>
        <v>7.413305730729733</v>
      </c>
      <c r="I92" s="142">
        <f>(I24/L24)*100</f>
        <v>3.0185569917707413</v>
      </c>
      <c r="J92" s="144">
        <f>(K24/L24)*100</f>
        <v>4.7428932915833624</v>
      </c>
    </row>
    <row r="93" spans="1:10" ht="17" thickBot="1" x14ac:dyDescent="0.25">
      <c r="A93" s="37" t="s">
        <v>19</v>
      </c>
      <c r="B93" s="145">
        <f>(B25/L25)*100</f>
        <v>42.931588977115169</v>
      </c>
      <c r="C93" s="146">
        <f>(C25/L25)*100</f>
        <v>36.277344702201241</v>
      </c>
      <c r="D93" s="147">
        <f>(D25/L25)*100</f>
        <v>20.017915275916732</v>
      </c>
      <c r="E93" s="146">
        <f>(E25/L25)*100</f>
        <v>16.177483710062837</v>
      </c>
      <c r="F93" s="147">
        <f>(F25/L25)*100</f>
        <v>25.753183023437398</v>
      </c>
      <c r="G93" s="146">
        <f>(G25/L25)*100</f>
        <v>0.4556617433596819</v>
      </c>
      <c r="H93" s="147">
        <f>(H25/L25)*100</f>
        <v>7.2314744947874292</v>
      </c>
      <c r="I93" s="146">
        <f>(I25/L25)*100</f>
        <v>2.8107171809122127</v>
      </c>
      <c r="J93" s="148">
        <f>(K25/L25)*100</f>
        <v>4.0658382287432699</v>
      </c>
    </row>
    <row r="94" spans="1:10" x14ac:dyDescent="0.2">
      <c r="A94" s="101"/>
      <c r="B94" s="113"/>
      <c r="C94" s="113"/>
      <c r="D94" s="113"/>
      <c r="E94" s="113"/>
      <c r="F94" s="113"/>
      <c r="G94" s="113"/>
      <c r="H94" s="113"/>
      <c r="I94" s="113"/>
      <c r="J94" s="113"/>
    </row>
  </sheetData>
  <mergeCells count="41">
    <mergeCell ref="B84:J84"/>
    <mergeCell ref="A85:A86"/>
    <mergeCell ref="B85:C85"/>
    <mergeCell ref="D85:E85"/>
    <mergeCell ref="F85:G85"/>
    <mergeCell ref="H85:I85"/>
    <mergeCell ref="N3:O3"/>
    <mergeCell ref="N16:O16"/>
    <mergeCell ref="B3:K3"/>
    <mergeCell ref="B4:C4"/>
    <mergeCell ref="D4:E4"/>
    <mergeCell ref="F4:G4"/>
    <mergeCell ref="H4:I4"/>
    <mergeCell ref="B16:L16"/>
    <mergeCell ref="B17:C17"/>
    <mergeCell ref="D17:E17"/>
    <mergeCell ref="F17:G17"/>
    <mergeCell ref="H17:I17"/>
    <mergeCell ref="N30:O30"/>
    <mergeCell ref="A59:A60"/>
    <mergeCell ref="B59:C59"/>
    <mergeCell ref="D59:E59"/>
    <mergeCell ref="F59:G59"/>
    <mergeCell ref="H59:I59"/>
    <mergeCell ref="B30:K30"/>
    <mergeCell ref="A31:A32"/>
    <mergeCell ref="B31:C31"/>
    <mergeCell ref="D31:E31"/>
    <mergeCell ref="F31:G31"/>
    <mergeCell ref="H31:I31"/>
    <mergeCell ref="B58:K58"/>
    <mergeCell ref="B44:J44"/>
    <mergeCell ref="B71:I71"/>
    <mergeCell ref="A72:A73"/>
    <mergeCell ref="B72:E72"/>
    <mergeCell ref="F72:I72"/>
    <mergeCell ref="A45:A46"/>
    <mergeCell ref="B45:C45"/>
    <mergeCell ref="D45:E45"/>
    <mergeCell ref="F45:G45"/>
    <mergeCell ref="H45:I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1E7E-FB2E-6545-B417-B4EDDC93F43C}">
  <dimension ref="A1:P81"/>
  <sheetViews>
    <sheetView zoomScale="93" workbookViewId="0"/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10" width="10.83203125" style="53"/>
    <col min="11" max="11" width="11.5" style="53" bestFit="1" customWidth="1"/>
    <col min="12" max="16384" width="10.83203125" style="53"/>
  </cols>
  <sheetData>
    <row r="1" spans="1:15" x14ac:dyDescent="0.2">
      <c r="A1" s="166" t="s">
        <v>74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85" t="s">
        <v>13</v>
      </c>
      <c r="K4" s="86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275</v>
      </c>
    </row>
    <row r="6" spans="1:15" x14ac:dyDescent="0.2">
      <c r="A6" s="27" t="s">
        <v>7</v>
      </c>
      <c r="B6" s="1">
        <v>32</v>
      </c>
      <c r="C6" s="3">
        <v>15</v>
      </c>
      <c r="D6" s="4">
        <v>61</v>
      </c>
      <c r="E6" s="3">
        <v>41</v>
      </c>
      <c r="F6" s="4">
        <v>43</v>
      </c>
      <c r="G6" s="3">
        <v>5</v>
      </c>
      <c r="H6" s="4">
        <v>26</v>
      </c>
      <c r="I6" s="3">
        <v>5</v>
      </c>
      <c r="J6" s="5">
        <v>0</v>
      </c>
      <c r="K6" s="5">
        <v>345</v>
      </c>
      <c r="N6" s="32" t="s">
        <v>25</v>
      </c>
      <c r="O6" s="18">
        <v>319</v>
      </c>
    </row>
    <row r="7" spans="1:15" x14ac:dyDescent="0.2">
      <c r="A7" s="27" t="s">
        <v>14</v>
      </c>
      <c r="B7" s="1">
        <v>74</v>
      </c>
      <c r="C7" s="3">
        <v>45</v>
      </c>
      <c r="D7" s="4">
        <v>71</v>
      </c>
      <c r="E7" s="3">
        <v>45</v>
      </c>
      <c r="F7" s="4">
        <v>56</v>
      </c>
      <c r="G7" s="3">
        <v>6</v>
      </c>
      <c r="H7" s="4">
        <v>28</v>
      </c>
      <c r="I7" s="3">
        <v>6</v>
      </c>
      <c r="J7" s="5">
        <v>1</v>
      </c>
      <c r="K7" s="5">
        <v>252</v>
      </c>
      <c r="N7" s="32" t="s">
        <v>26</v>
      </c>
      <c r="O7" s="18">
        <v>2165</v>
      </c>
    </row>
    <row r="8" spans="1:15" x14ac:dyDescent="0.2">
      <c r="A8" s="27" t="s">
        <v>15</v>
      </c>
      <c r="B8" s="1">
        <v>318</v>
      </c>
      <c r="C8" s="3">
        <v>184</v>
      </c>
      <c r="D8" s="4">
        <v>272</v>
      </c>
      <c r="E8" s="3">
        <v>154</v>
      </c>
      <c r="F8" s="4">
        <v>484</v>
      </c>
      <c r="G8" s="3">
        <v>20</v>
      </c>
      <c r="H8" s="4">
        <v>126</v>
      </c>
      <c r="I8" s="3">
        <v>38</v>
      </c>
      <c r="J8" s="5">
        <v>13</v>
      </c>
      <c r="K8" s="5">
        <v>1464</v>
      </c>
      <c r="N8" s="32" t="s">
        <v>27</v>
      </c>
      <c r="O8" s="18">
        <v>1612</v>
      </c>
    </row>
    <row r="9" spans="1:15" x14ac:dyDescent="0.2">
      <c r="A9" s="27" t="s">
        <v>16</v>
      </c>
      <c r="B9" s="60">
        <v>240</v>
      </c>
      <c r="C9" s="3">
        <v>137</v>
      </c>
      <c r="D9" s="4">
        <v>178</v>
      </c>
      <c r="E9" s="3">
        <v>94</v>
      </c>
      <c r="F9" s="4">
        <v>342</v>
      </c>
      <c r="G9" s="3">
        <v>11</v>
      </c>
      <c r="H9" s="4">
        <v>96</v>
      </c>
      <c r="I9" s="3">
        <v>28</v>
      </c>
      <c r="J9" s="5">
        <v>11</v>
      </c>
      <c r="K9" s="5">
        <v>995</v>
      </c>
      <c r="N9" s="32" t="s">
        <v>28</v>
      </c>
      <c r="O9" s="18">
        <v>1259</v>
      </c>
    </row>
    <row r="10" spans="1:15" x14ac:dyDescent="0.2">
      <c r="A10" s="27" t="s">
        <v>17</v>
      </c>
      <c r="B10" s="60">
        <v>259</v>
      </c>
      <c r="C10" s="3">
        <v>187</v>
      </c>
      <c r="D10" s="4">
        <v>286</v>
      </c>
      <c r="E10" s="3">
        <v>195</v>
      </c>
      <c r="F10" s="4">
        <v>309</v>
      </c>
      <c r="G10" s="3">
        <v>12</v>
      </c>
      <c r="H10" s="4">
        <v>126</v>
      </c>
      <c r="I10" s="3">
        <v>25</v>
      </c>
      <c r="J10" s="5">
        <v>3</v>
      </c>
      <c r="K10" s="5">
        <v>1105</v>
      </c>
      <c r="N10" s="32" t="s">
        <v>29</v>
      </c>
      <c r="O10" s="18">
        <v>5003</v>
      </c>
    </row>
    <row r="11" spans="1:15" x14ac:dyDescent="0.2">
      <c r="A11" s="27" t="s">
        <v>18</v>
      </c>
      <c r="B11" s="60">
        <v>1957</v>
      </c>
      <c r="C11" s="3">
        <v>1396</v>
      </c>
      <c r="D11" s="4">
        <v>3315</v>
      </c>
      <c r="E11" s="3">
        <v>2760</v>
      </c>
      <c r="F11" s="4">
        <v>1379</v>
      </c>
      <c r="G11" s="3">
        <v>46</v>
      </c>
      <c r="H11" s="4">
        <v>746</v>
      </c>
      <c r="I11" s="3">
        <v>229</v>
      </c>
      <c r="J11" s="5">
        <v>13</v>
      </c>
      <c r="K11" s="5">
        <v>8361</v>
      </c>
      <c r="N11" s="32" t="s">
        <v>30</v>
      </c>
      <c r="O11" s="18">
        <v>6138</v>
      </c>
    </row>
    <row r="12" spans="1:15" ht="17" thickBot="1" x14ac:dyDescent="0.25">
      <c r="A12" s="27" t="s">
        <v>19</v>
      </c>
      <c r="B12" s="60">
        <v>14931</v>
      </c>
      <c r="C12" s="3">
        <v>10441</v>
      </c>
      <c r="D12" s="4">
        <v>14274</v>
      </c>
      <c r="E12" s="3">
        <v>10378</v>
      </c>
      <c r="F12" s="4">
        <v>10776</v>
      </c>
      <c r="G12" s="3">
        <v>101</v>
      </c>
      <c r="H12" s="4">
        <v>4787</v>
      </c>
      <c r="I12" s="3">
        <v>1405</v>
      </c>
      <c r="J12" s="5">
        <v>76</v>
      </c>
      <c r="K12" s="5">
        <v>53321</v>
      </c>
      <c r="N12" s="97" t="s">
        <v>33</v>
      </c>
      <c r="O12" s="98">
        <v>13625</v>
      </c>
    </row>
    <row r="13" spans="1:15" ht="17" thickBot="1" x14ac:dyDescent="0.25">
      <c r="A13" s="23" t="s">
        <v>33</v>
      </c>
      <c r="B13" s="10">
        <f>SUM(B6:B12)</f>
        <v>17811</v>
      </c>
      <c r="C13" s="8">
        <f t="shared" ref="C13:K13" si="0">SUM(C6:C12)</f>
        <v>12405</v>
      </c>
      <c r="D13" s="7">
        <f t="shared" si="0"/>
        <v>18457</v>
      </c>
      <c r="E13" s="8">
        <f t="shared" si="0"/>
        <v>13667</v>
      </c>
      <c r="F13" s="7">
        <f t="shared" si="0"/>
        <v>13389</v>
      </c>
      <c r="G13" s="8">
        <f t="shared" si="0"/>
        <v>201</v>
      </c>
      <c r="H13" s="7">
        <f t="shared" si="0"/>
        <v>5935</v>
      </c>
      <c r="I13" s="8">
        <f t="shared" si="0"/>
        <v>1736</v>
      </c>
      <c r="J13" s="9">
        <f t="shared" si="0"/>
        <v>117</v>
      </c>
      <c r="K13" s="9">
        <f t="shared" si="0"/>
        <v>65843</v>
      </c>
    </row>
    <row r="15" spans="1:15" ht="17" thickBot="1" x14ac:dyDescent="0.25"/>
    <row r="16" spans="1:15" ht="17" thickBot="1" x14ac:dyDescent="0.25">
      <c r="A16" s="56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34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4219</v>
      </c>
      <c r="C19" s="3">
        <v>1690</v>
      </c>
      <c r="D19">
        <v>7479</v>
      </c>
      <c r="E19" s="3">
        <v>5432</v>
      </c>
      <c r="F19">
        <v>8695</v>
      </c>
      <c r="G19" s="3">
        <v>429</v>
      </c>
      <c r="H19">
        <v>2119</v>
      </c>
      <c r="I19" s="3">
        <v>355</v>
      </c>
      <c r="J19" s="5">
        <v>0</v>
      </c>
      <c r="K19" s="89">
        <v>9490</v>
      </c>
      <c r="L19" s="5">
        <v>32002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10058</v>
      </c>
      <c r="C20" s="3">
        <v>6710</v>
      </c>
      <c r="D20">
        <v>7437</v>
      </c>
      <c r="E20" s="3">
        <v>4772</v>
      </c>
      <c r="F20">
        <v>10188</v>
      </c>
      <c r="G20" s="3">
        <v>960</v>
      </c>
      <c r="H20">
        <v>3687</v>
      </c>
      <c r="I20" s="3">
        <v>1516</v>
      </c>
      <c r="J20" s="5">
        <v>50</v>
      </c>
      <c r="K20" s="89">
        <v>1177</v>
      </c>
      <c r="L20" s="5">
        <v>32547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44382</v>
      </c>
      <c r="C21" s="3">
        <v>27336</v>
      </c>
      <c r="D21">
        <v>25553</v>
      </c>
      <c r="E21" s="3">
        <v>14414</v>
      </c>
      <c r="F21">
        <v>88340</v>
      </c>
      <c r="G21" s="3">
        <v>2278</v>
      </c>
      <c r="H21">
        <v>13619</v>
      </c>
      <c r="I21" s="3">
        <v>4331</v>
      </c>
      <c r="J21" s="5">
        <v>1921</v>
      </c>
      <c r="K21" s="89">
        <v>18757</v>
      </c>
      <c r="L21" s="5">
        <v>190651</v>
      </c>
      <c r="N21" s="32" t="s">
        <v>11</v>
      </c>
      <c r="O21" s="18">
        <v>4179247</v>
      </c>
    </row>
    <row r="22" spans="1:15" x14ac:dyDescent="0.2">
      <c r="A22" s="27" t="s">
        <v>16</v>
      </c>
      <c r="B22" s="60">
        <v>32419</v>
      </c>
      <c r="C22" s="3">
        <v>19617</v>
      </c>
      <c r="D22">
        <v>14540</v>
      </c>
      <c r="E22" s="3">
        <v>6816</v>
      </c>
      <c r="F22">
        <v>57360</v>
      </c>
      <c r="G22" s="3">
        <v>1107</v>
      </c>
      <c r="H22">
        <v>10705</v>
      </c>
      <c r="I22" s="3">
        <v>2999</v>
      </c>
      <c r="J22" s="5">
        <v>1729</v>
      </c>
      <c r="K22" s="89">
        <v>11583</v>
      </c>
      <c r="L22" s="5">
        <v>126607</v>
      </c>
      <c r="N22" s="32" t="s">
        <v>37</v>
      </c>
      <c r="O22" s="18">
        <v>1227204</v>
      </c>
    </row>
    <row r="23" spans="1:15" x14ac:dyDescent="0.2">
      <c r="A23" s="27" t="s">
        <v>17</v>
      </c>
      <c r="B23" s="60">
        <v>48484</v>
      </c>
      <c r="C23" s="3">
        <v>39501</v>
      </c>
      <c r="D23">
        <v>32148</v>
      </c>
      <c r="E23" s="3">
        <v>24060</v>
      </c>
      <c r="F23">
        <v>56408</v>
      </c>
      <c r="G23" s="3">
        <v>4206</v>
      </c>
      <c r="H23">
        <v>16850</v>
      </c>
      <c r="I23" s="3">
        <v>2975</v>
      </c>
      <c r="J23" s="5">
        <v>391</v>
      </c>
      <c r="K23" s="89">
        <v>6026</v>
      </c>
      <c r="L23" s="5">
        <v>159916</v>
      </c>
      <c r="N23" s="30" t="s">
        <v>38</v>
      </c>
      <c r="O23" s="31">
        <v>172293</v>
      </c>
    </row>
    <row r="24" spans="1:15" x14ac:dyDescent="0.2">
      <c r="A24" s="27" t="s">
        <v>18</v>
      </c>
      <c r="B24" s="60">
        <v>394283</v>
      </c>
      <c r="C24" s="3">
        <v>304160</v>
      </c>
      <c r="D24">
        <v>626924</v>
      </c>
      <c r="E24" s="3">
        <v>564580</v>
      </c>
      <c r="F24">
        <v>300734</v>
      </c>
      <c r="G24" s="3">
        <v>14925</v>
      </c>
      <c r="H24">
        <v>116056</v>
      </c>
      <c r="I24" s="3">
        <v>47141</v>
      </c>
      <c r="J24" s="5">
        <v>3338</v>
      </c>
      <c r="K24" s="89">
        <v>59442</v>
      </c>
      <c r="L24" s="5">
        <v>1497439</v>
      </c>
      <c r="N24" s="32" t="s">
        <v>3</v>
      </c>
      <c r="O24" s="18">
        <v>5628626</v>
      </c>
    </row>
    <row r="25" spans="1:15" x14ac:dyDescent="0.2">
      <c r="A25" s="27" t="s">
        <v>19</v>
      </c>
      <c r="B25" s="60">
        <v>6002454</v>
      </c>
      <c r="C25" s="3">
        <v>5065172</v>
      </c>
      <c r="D25">
        <v>3032695</v>
      </c>
      <c r="E25" s="3">
        <v>2499976</v>
      </c>
      <c r="F25">
        <v>3497447</v>
      </c>
      <c r="G25" s="3">
        <v>53943</v>
      </c>
      <c r="H25">
        <v>1027056</v>
      </c>
      <c r="I25" s="3">
        <v>402490</v>
      </c>
      <c r="J25" s="5">
        <v>42945</v>
      </c>
      <c r="K25" s="89">
        <v>558786</v>
      </c>
      <c r="L25" s="5">
        <v>14118438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6536299</v>
      </c>
      <c r="C26" s="8">
        <f>SUM(C19:C25)</f>
        <v>5464186</v>
      </c>
      <c r="D26" s="10">
        <f t="shared" ref="D26:K26" si="1">SUM(D19:D25)</f>
        <v>3746776</v>
      </c>
      <c r="E26" s="8">
        <f t="shared" si="1"/>
        <v>3120050</v>
      </c>
      <c r="F26" s="10">
        <f t="shared" si="1"/>
        <v>4019172</v>
      </c>
      <c r="G26" s="8">
        <f>SUM(G19:G25)</f>
        <v>77848</v>
      </c>
      <c r="H26" s="10">
        <f t="shared" si="1"/>
        <v>1190092</v>
      </c>
      <c r="I26" s="8">
        <f t="shared" si="1"/>
        <v>461807</v>
      </c>
      <c r="J26" s="9">
        <f t="shared" si="1"/>
        <v>50374</v>
      </c>
      <c r="K26" s="9">
        <f t="shared" si="1"/>
        <v>665261</v>
      </c>
      <c r="L26" s="9">
        <f>SUM(L19:L25)</f>
        <v>16157600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42" t="s">
        <v>13</v>
      </c>
      <c r="K31" s="42" t="s">
        <v>20</v>
      </c>
      <c r="N31" s="49" t="s">
        <v>7</v>
      </c>
      <c r="O31" s="18">
        <v>211530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90706</v>
      </c>
    </row>
    <row r="33" spans="1:16" x14ac:dyDescent="0.2">
      <c r="A33" s="38" t="s">
        <v>7</v>
      </c>
      <c r="B33" s="61">
        <f>B19/B6</f>
        <v>131.84375</v>
      </c>
      <c r="C33" s="64">
        <f t="shared" ref="C33:K33" si="2">C19/C6</f>
        <v>112.66666666666667</v>
      </c>
      <c r="D33" s="61">
        <f t="shared" si="2"/>
        <v>122.60655737704919</v>
      </c>
      <c r="E33" s="64">
        <f t="shared" si="2"/>
        <v>132.48780487804879</v>
      </c>
      <c r="F33" s="61">
        <f t="shared" si="2"/>
        <v>202.2093023255814</v>
      </c>
      <c r="G33" s="64">
        <f t="shared" si="2"/>
        <v>85.8</v>
      </c>
      <c r="H33" s="61">
        <f t="shared" si="2"/>
        <v>81.5</v>
      </c>
      <c r="I33" s="64">
        <f t="shared" si="2"/>
        <v>71</v>
      </c>
      <c r="J33" s="65" t="e">
        <f t="shared" si="2"/>
        <v>#DIV/0!</v>
      </c>
      <c r="K33" s="65">
        <f>L19/K6</f>
        <v>92.759420289855072</v>
      </c>
      <c r="N33" s="49" t="s">
        <v>15</v>
      </c>
      <c r="O33" s="18">
        <v>681342</v>
      </c>
    </row>
    <row r="34" spans="1:16" x14ac:dyDescent="0.2">
      <c r="A34" s="38" t="s">
        <v>14</v>
      </c>
      <c r="B34" s="61">
        <f t="shared" ref="B34:K40" si="3">B20/B7</f>
        <v>135.91891891891891</v>
      </c>
      <c r="C34" s="64">
        <f t="shared" si="3"/>
        <v>149.11111111111111</v>
      </c>
      <c r="D34" s="61">
        <f t="shared" si="3"/>
        <v>104.74647887323944</v>
      </c>
      <c r="E34" s="64">
        <f t="shared" si="3"/>
        <v>106.04444444444445</v>
      </c>
      <c r="F34" s="61">
        <f t="shared" si="3"/>
        <v>181.92857142857142</v>
      </c>
      <c r="G34" s="64">
        <f t="shared" si="3"/>
        <v>160</v>
      </c>
      <c r="H34" s="61">
        <f t="shared" si="3"/>
        <v>131.67857142857142</v>
      </c>
      <c r="I34" s="64">
        <f t="shared" si="3"/>
        <v>252.66666666666666</v>
      </c>
      <c r="J34" s="65">
        <f t="shared" si="3"/>
        <v>50</v>
      </c>
      <c r="K34" s="65">
        <f>L20/K7</f>
        <v>129.1547619047619</v>
      </c>
      <c r="N34" s="49" t="s">
        <v>16</v>
      </c>
      <c r="O34" s="18">
        <v>424758</v>
      </c>
    </row>
    <row r="35" spans="1:16" x14ac:dyDescent="0.2">
      <c r="A35" s="38" t="s">
        <v>15</v>
      </c>
      <c r="B35" s="61">
        <f t="shared" si="3"/>
        <v>139.56603773584905</v>
      </c>
      <c r="C35" s="64">
        <f t="shared" si="3"/>
        <v>148.56521739130434</v>
      </c>
      <c r="D35" s="61">
        <f t="shared" si="3"/>
        <v>93.944852941176464</v>
      </c>
      <c r="E35" s="64">
        <f t="shared" si="3"/>
        <v>93.597402597402592</v>
      </c>
      <c r="F35" s="61">
        <f t="shared" si="3"/>
        <v>182.52066115702479</v>
      </c>
      <c r="G35" s="64">
        <f t="shared" si="3"/>
        <v>113.9</v>
      </c>
      <c r="H35" s="61">
        <f t="shared" si="3"/>
        <v>108.08730158730158</v>
      </c>
      <c r="I35" s="64">
        <f t="shared" si="3"/>
        <v>113.97368421052632</v>
      </c>
      <c r="J35" s="65">
        <f t="shared" si="3"/>
        <v>147.76923076923077</v>
      </c>
      <c r="K35" s="65">
        <f>L21/K8</f>
        <v>130.22609289617486</v>
      </c>
      <c r="N35" s="49" t="s">
        <v>17</v>
      </c>
      <c r="O35" s="18">
        <v>430097</v>
      </c>
    </row>
    <row r="36" spans="1:16" x14ac:dyDescent="0.2">
      <c r="A36" s="38" t="s">
        <v>16</v>
      </c>
      <c r="B36" s="61">
        <f t="shared" si="3"/>
        <v>135.07916666666668</v>
      </c>
      <c r="C36" s="64">
        <f t="shared" si="3"/>
        <v>143.1897810218978</v>
      </c>
      <c r="D36" s="61">
        <f t="shared" si="3"/>
        <v>81.68539325842697</v>
      </c>
      <c r="E36" s="64">
        <f t="shared" si="3"/>
        <v>72.510638297872347</v>
      </c>
      <c r="F36" s="61">
        <f t="shared" si="3"/>
        <v>167.71929824561403</v>
      </c>
      <c r="G36" s="64">
        <f t="shared" si="3"/>
        <v>100.63636363636364</v>
      </c>
      <c r="H36" s="61">
        <f t="shared" si="3"/>
        <v>111.51041666666667</v>
      </c>
      <c r="I36" s="64">
        <f t="shared" si="3"/>
        <v>107.10714285714286</v>
      </c>
      <c r="J36" s="65">
        <f t="shared" si="3"/>
        <v>157.18181818181819</v>
      </c>
      <c r="K36" s="65">
        <f>L22/K9</f>
        <v>127.24321608040201</v>
      </c>
      <c r="N36" s="49" t="s">
        <v>18</v>
      </c>
      <c r="O36" s="18">
        <v>3440067</v>
      </c>
    </row>
    <row r="37" spans="1:16" x14ac:dyDescent="0.2">
      <c r="A37" s="38" t="s">
        <v>17</v>
      </c>
      <c r="B37" s="61">
        <f t="shared" si="3"/>
        <v>187.1969111969112</v>
      </c>
      <c r="C37" s="64">
        <f t="shared" si="3"/>
        <v>211.23529411764707</v>
      </c>
      <c r="D37" s="61">
        <f t="shared" si="3"/>
        <v>112.4055944055944</v>
      </c>
      <c r="E37" s="64">
        <f t="shared" si="3"/>
        <v>123.38461538461539</v>
      </c>
      <c r="F37" s="61">
        <f t="shared" si="3"/>
        <v>182.55016181229774</v>
      </c>
      <c r="G37" s="64">
        <f t="shared" si="3"/>
        <v>350.5</v>
      </c>
      <c r="H37" s="61">
        <f t="shared" si="3"/>
        <v>133.73015873015873</v>
      </c>
      <c r="I37" s="64">
        <f t="shared" si="3"/>
        <v>119</v>
      </c>
      <c r="J37" s="65">
        <f t="shared" si="3"/>
        <v>130.33333333333334</v>
      </c>
      <c r="K37" s="65">
        <f>L23/K10</f>
        <v>144.72036199095024</v>
      </c>
      <c r="N37" s="49" t="s">
        <v>19</v>
      </c>
      <c r="O37" s="18">
        <v>28019504</v>
      </c>
    </row>
    <row r="38" spans="1:16" ht="17" thickBot="1" x14ac:dyDescent="0.25">
      <c r="A38" s="38" t="s">
        <v>18</v>
      </c>
      <c r="B38" s="61">
        <f t="shared" si="3"/>
        <v>201.47317322432295</v>
      </c>
      <c r="C38" s="64">
        <f t="shared" si="3"/>
        <v>217.87965616045847</v>
      </c>
      <c r="D38" s="61">
        <f t="shared" si="3"/>
        <v>189.11734539969834</v>
      </c>
      <c r="E38" s="64">
        <f t="shared" si="3"/>
        <v>204.55797101449275</v>
      </c>
      <c r="F38" s="61">
        <f t="shared" si="3"/>
        <v>218.08121827411168</v>
      </c>
      <c r="G38" s="64">
        <f t="shared" si="3"/>
        <v>324.45652173913044</v>
      </c>
      <c r="H38" s="61">
        <f t="shared" si="3"/>
        <v>155.5710455764075</v>
      </c>
      <c r="I38" s="64">
        <f t="shared" si="3"/>
        <v>205.85589519650654</v>
      </c>
      <c r="J38" s="65">
        <f t="shared" si="3"/>
        <v>256.76923076923077</v>
      </c>
      <c r="K38" s="65">
        <f>L24/K11</f>
        <v>179.0980743930152</v>
      </c>
      <c r="N38" s="12" t="s">
        <v>10</v>
      </c>
      <c r="O38" s="13">
        <v>32231619</v>
      </c>
    </row>
    <row r="39" spans="1:16" x14ac:dyDescent="0.2">
      <c r="A39" s="38" t="s">
        <v>19</v>
      </c>
      <c r="B39" s="61">
        <f t="shared" si="3"/>
        <v>402.01285915209968</v>
      </c>
      <c r="C39" s="64">
        <f t="shared" si="3"/>
        <v>485.12326405516711</v>
      </c>
      <c r="D39" s="61">
        <f t="shared" si="3"/>
        <v>212.4628695530335</v>
      </c>
      <c r="E39" s="64">
        <f t="shared" si="3"/>
        <v>240.89188668336865</v>
      </c>
      <c r="F39" s="61">
        <f t="shared" si="3"/>
        <v>324.55892724573124</v>
      </c>
      <c r="G39" s="64">
        <f t="shared" si="3"/>
        <v>534.08910891089113</v>
      </c>
      <c r="H39" s="61">
        <f t="shared" si="3"/>
        <v>214.55107583037392</v>
      </c>
      <c r="I39" s="64">
        <f t="shared" si="3"/>
        <v>286.46975088967969</v>
      </c>
      <c r="J39" s="65">
        <f t="shared" si="3"/>
        <v>565.06578947368416</v>
      </c>
      <c r="K39" s="65">
        <f>L25/K12</f>
        <v>264.78194332439375</v>
      </c>
    </row>
    <row r="40" spans="1:16" ht="17" thickBot="1" x14ac:dyDescent="0.25">
      <c r="A40" s="40" t="s">
        <v>33</v>
      </c>
      <c r="B40" s="66">
        <f t="shared" si="3"/>
        <v>366.98102296333724</v>
      </c>
      <c r="C40" s="67">
        <f t="shared" si="3"/>
        <v>440.4825473599355</v>
      </c>
      <c r="D40" s="66">
        <f t="shared" si="3"/>
        <v>203.00027089992957</v>
      </c>
      <c r="E40" s="67">
        <f t="shared" si="3"/>
        <v>228.29077339577083</v>
      </c>
      <c r="F40" s="66">
        <f t="shared" si="3"/>
        <v>300.18462917320187</v>
      </c>
      <c r="G40" s="67">
        <f t="shared" si="3"/>
        <v>387.30348258706465</v>
      </c>
      <c r="H40" s="66">
        <f t="shared" si="3"/>
        <v>200.52097725358047</v>
      </c>
      <c r="I40" s="67">
        <f t="shared" si="3"/>
        <v>266.01785714285717</v>
      </c>
      <c r="J40" s="68">
        <f t="shared" si="3"/>
        <v>430.54700854700855</v>
      </c>
      <c r="K40" s="68">
        <f>L26/K13</f>
        <v>245.39586592348465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42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(B19/O24)*100</f>
        <v>7.4956126059894546E-2</v>
      </c>
      <c r="C47" s="91">
        <f>(C19/O24)*100</f>
        <v>3.0025089604461194E-2</v>
      </c>
      <c r="D47" s="90">
        <f>(D19/O20)*100</f>
        <v>0.18921894749838333</v>
      </c>
      <c r="E47" s="91">
        <f>(E19/O25)*100</f>
        <v>0.16468266299627252</v>
      </c>
      <c r="F47" s="90">
        <f>(F19/O21)*100</f>
        <v>0.20805183326087212</v>
      </c>
      <c r="G47" s="91">
        <f>(G19/O26)*100</f>
        <v>0.52437295262308703</v>
      </c>
      <c r="H47" s="90">
        <f>(H19/O22)*100</f>
        <v>0.17266892871926753</v>
      </c>
      <c r="I47" s="91">
        <f>(I19/O27)*100</f>
        <v>7.3892292097271398E-2</v>
      </c>
      <c r="J47" s="92">
        <f>(L19/O18)*100</f>
        <v>0.18850462266913875</v>
      </c>
    </row>
    <row r="48" spans="1:16" x14ac:dyDescent="0.2">
      <c r="A48" s="38" t="s">
        <v>14</v>
      </c>
      <c r="B48" s="90">
        <f>(B20/O19)*100</f>
        <v>0.14941086100199755</v>
      </c>
      <c r="C48" s="91">
        <f>(C20/O24)*100</f>
        <v>0.11921204215735776</v>
      </c>
      <c r="D48" s="90">
        <f>(D20/O20)*100</f>
        <v>0.18815634610850071</v>
      </c>
      <c r="E48" s="91">
        <f>(E20/O25)*100</f>
        <v>0.14467335563663705</v>
      </c>
      <c r="F48" s="90">
        <f>(F20/O21)*100</f>
        <v>0.24377597208300922</v>
      </c>
      <c r="G48" s="91">
        <f>(G20/O26)*100</f>
        <v>1.1734219918838311</v>
      </c>
      <c r="H48" s="90">
        <f>(H20/O22)*100</f>
        <v>0.30043904680884354</v>
      </c>
      <c r="I48" s="91">
        <f>(I20/O27)*100</f>
        <v>0.31555130935060122</v>
      </c>
      <c r="J48" s="92">
        <f>(L20/O18)*100</f>
        <v>0.19171489138217795</v>
      </c>
    </row>
    <row r="49" spans="1:11" x14ac:dyDescent="0.2">
      <c r="A49" s="38" t="s">
        <v>15</v>
      </c>
      <c r="B49" s="90">
        <f>(B21/O19)*100</f>
        <v>0.6592913932183988</v>
      </c>
      <c r="C49" s="91">
        <f>(C21/O24)*100</f>
        <v>0.48566026593346223</v>
      </c>
      <c r="D49" s="90">
        <f>(D21/O20)*100</f>
        <v>0.64649174561120326</v>
      </c>
      <c r="E49" s="91">
        <f>(E21/O25)*100</f>
        <v>0.43699114588149335</v>
      </c>
      <c r="F49" s="90">
        <f>(F21/O21)*100</f>
        <v>2.1137779126239726</v>
      </c>
      <c r="G49" s="91">
        <f>(G21/O26)*100</f>
        <v>2.7844326015743412</v>
      </c>
      <c r="H49" s="90">
        <f>(H21/O22)*100</f>
        <v>1.1097584427690912</v>
      </c>
      <c r="I49" s="91">
        <f>(I21/O27)*100</f>
        <v>0.90148596358671107</v>
      </c>
      <c r="J49" s="92">
        <f>(L21/O18)*100</f>
        <v>1.123010899834197</v>
      </c>
    </row>
    <row r="50" spans="1:11" x14ac:dyDescent="0.2">
      <c r="A50" s="38" t="s">
        <v>16</v>
      </c>
      <c r="B50" s="90">
        <f>(B22/O19)*100</f>
        <v>0.48158189528969564</v>
      </c>
      <c r="C50" s="91">
        <f>(C22/O24)*100</f>
        <v>0.34852200163947644</v>
      </c>
      <c r="D50" s="90">
        <f>(D22/O20)*100</f>
        <v>0.36786248116412534</v>
      </c>
      <c r="E50" s="91">
        <f>(E22/O25)*100</f>
        <v>0.20664157418678084</v>
      </c>
      <c r="F50" s="90">
        <f>(F22/O21)*100</f>
        <v>1.3724960501257761</v>
      </c>
      <c r="G50" s="91">
        <f>(G22/O26)*100</f>
        <v>1.3531022343910428</v>
      </c>
      <c r="H50" s="90">
        <f>(H22/O22)*100</f>
        <v>0.87230810851333596</v>
      </c>
      <c r="I50" s="91">
        <f>(I22/O27)*100</f>
        <v>0.62423375774568146</v>
      </c>
      <c r="J50" s="92">
        <f>(L22/O18)*100</f>
        <v>0.74576603844358624</v>
      </c>
    </row>
    <row r="51" spans="1:11" x14ac:dyDescent="0.2">
      <c r="A51" s="38" t="s">
        <v>17</v>
      </c>
      <c r="B51" s="90">
        <f>(B23/O19)*100</f>
        <v>0.72022630590781955</v>
      </c>
      <c r="C51" s="91">
        <f>(C23/O24)*100</f>
        <v>0.70178761210995366</v>
      </c>
      <c r="D51" s="90">
        <f>(D23/O20)*100</f>
        <v>0.81334546385586681</v>
      </c>
      <c r="E51" s="91">
        <f>(E23/O25)*100</f>
        <v>0.72943020465580199</v>
      </c>
      <c r="F51" s="90">
        <f>(F23/O21)*100</f>
        <v>1.3497168269786399</v>
      </c>
      <c r="G51" s="91">
        <f>(G23/O26)*100</f>
        <v>5.1410551019410358</v>
      </c>
      <c r="H51" s="90">
        <f>(H23/O22)*100</f>
        <v>1.3730398531947419</v>
      </c>
      <c r="I51" s="91">
        <f>(I23/O27)*100</f>
        <v>0.61923822250530258</v>
      </c>
      <c r="J51" s="92">
        <f>(L23/O18)*100</f>
        <v>0.94196941562271086</v>
      </c>
    </row>
    <row r="52" spans="1:11" x14ac:dyDescent="0.2">
      <c r="A52" s="38" t="s">
        <v>18</v>
      </c>
      <c r="B52" s="90">
        <f>(B24/O19)*100</f>
        <v>5.8570453875969974</v>
      </c>
      <c r="C52" s="91">
        <f>(C24/O24)*100</f>
        <v>5.4038054757946252</v>
      </c>
      <c r="D52" s="90">
        <f>(D24/O20)*100</f>
        <v>15.861197946446914</v>
      </c>
      <c r="E52" s="91">
        <f>(E24/O25)*100</f>
        <v>17.116446589549987</v>
      </c>
      <c r="F52" s="90">
        <f>(F24/O21)*100</f>
        <v>7.195889594465223</v>
      </c>
      <c r="G52" s="91">
        <f>(G24/O26)*100</f>
        <v>18.243045030068938</v>
      </c>
      <c r="H52" s="90">
        <f>(H24/O22)*100</f>
        <v>9.4569444037014225</v>
      </c>
      <c r="I52" s="91">
        <f>(I24/O27)*100</f>
        <v>9.8122719486125938</v>
      </c>
      <c r="J52" s="92">
        <f>(L24/O18)*100</f>
        <v>8.8205166447425931</v>
      </c>
    </row>
    <row r="53" spans="1:11" x14ac:dyDescent="0.2">
      <c r="A53" s="38" t="s">
        <v>19</v>
      </c>
      <c r="B53" s="90">
        <f>(B25/O19)*100</f>
        <v>89.166019115617829</v>
      </c>
      <c r="C53" s="91">
        <f>(C25/O24)*100</f>
        <v>89.989492995270965</v>
      </c>
      <c r="D53" s="90">
        <f>(D25/O20)*100</f>
        <v>76.727283859287283</v>
      </c>
      <c r="E53" s="91">
        <f>(E25/O25)*100</f>
        <v>75.792103296533384</v>
      </c>
      <c r="F53" s="90">
        <f>(F25/O21)*100</f>
        <v>83.686056363742082</v>
      </c>
      <c r="G53" s="91">
        <f>(G25/O26)*100</f>
        <v>65.935315112697396</v>
      </c>
      <c r="H53" s="90">
        <f>(H25/O22)*100</f>
        <v>83.690731125387458</v>
      </c>
      <c r="I53" s="91">
        <f>(I25/O27)*100</f>
        <v>83.777207454171162</v>
      </c>
      <c r="J53" s="92">
        <f>(L25/O18)*100</f>
        <v>83.163265666759273</v>
      </c>
    </row>
    <row r="54" spans="1:11" ht="17" thickBot="1" x14ac:dyDescent="0.25">
      <c r="A54" s="40" t="s">
        <v>33</v>
      </c>
      <c r="B54" s="93">
        <f>(B26/O19)*100</f>
        <v>97.096247897842076</v>
      </c>
      <c r="C54" s="94">
        <f>(C26/O24)*100</f>
        <v>97.078505482510295</v>
      </c>
      <c r="D54" s="93">
        <f>(D26/O20)*100</f>
        <v>94.793556789972271</v>
      </c>
      <c r="E54" s="94">
        <f>(E26/O25)*100</f>
        <v>94.590968829440357</v>
      </c>
      <c r="F54" s="96">
        <f>(F26/O21)*100</f>
        <v>96.169764553279563</v>
      </c>
      <c r="G54" s="94">
        <f>(G26/O26)*100</f>
        <v>95.154745025179679</v>
      </c>
      <c r="H54" s="93">
        <f>(H26/O22)*100</f>
        <v>96.975889909094164</v>
      </c>
      <c r="I54" s="94">
        <f>(I26/O27)*100</f>
        <v>96.123880948069328</v>
      </c>
      <c r="J54" s="95">
        <f>(L26/O18)*100</f>
        <v>95.174748179453672</v>
      </c>
    </row>
    <row r="55" spans="1:11" x14ac:dyDescent="0.2">
      <c r="A55" s="1"/>
      <c r="B55" s="69"/>
      <c r="C55" s="69"/>
      <c r="D55" s="69"/>
      <c r="E55" s="69"/>
      <c r="F55" s="69"/>
      <c r="G55" s="69"/>
      <c r="H55" s="69"/>
    </row>
    <row r="57" spans="1:11" ht="17" thickBot="1" x14ac:dyDescent="0.25"/>
    <row r="58" spans="1:11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1" x14ac:dyDescent="0.2">
      <c r="A59" s="125" t="s">
        <v>23</v>
      </c>
      <c r="B59" s="161" t="s">
        <v>8</v>
      </c>
      <c r="C59" s="131"/>
      <c r="D59" s="161" t="s">
        <v>9</v>
      </c>
      <c r="E59" s="131"/>
      <c r="F59" s="161" t="s">
        <v>11</v>
      </c>
      <c r="G59" s="131"/>
      <c r="H59" s="161" t="s">
        <v>12</v>
      </c>
      <c r="I59" s="131"/>
      <c r="J59" s="158" t="s">
        <v>70</v>
      </c>
      <c r="K59" s="158" t="s">
        <v>73</v>
      </c>
    </row>
    <row r="60" spans="1:11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7" t="s">
        <v>10</v>
      </c>
    </row>
    <row r="61" spans="1:11" x14ac:dyDescent="0.2">
      <c r="A61" s="27" t="s">
        <v>7</v>
      </c>
      <c r="B61" s="71">
        <f>(B19/O31)*100</f>
        <v>1.9945161442821349</v>
      </c>
      <c r="C61" s="70">
        <f>(C19/O31)*100</f>
        <v>0.79894104855103287</v>
      </c>
      <c r="D61" s="71">
        <f>(D19/O31)*100</f>
        <v>3.5356686994752513</v>
      </c>
      <c r="E61" s="70">
        <f>(E19/O31)*100</f>
        <v>2.5679572637450949</v>
      </c>
      <c r="F61" s="71">
        <f>(F19/O31)*100</f>
        <v>4.1105280574859355</v>
      </c>
      <c r="G61" s="70">
        <f>(G19/O31)*100</f>
        <v>0.20280811232449297</v>
      </c>
      <c r="H61" s="71">
        <f>(H19/O31)*100</f>
        <v>1.001749160875526</v>
      </c>
      <c r="I61" s="70">
        <f>(I19/O31)*100</f>
        <v>0.16782489481397439</v>
      </c>
      <c r="J61" s="170">
        <f>(K19/O31)*100</f>
        <v>4.4863612726327231</v>
      </c>
      <c r="K61" s="170">
        <f>100-SUM(B61,D61,F61,H61,J61)</f>
        <v>84.871176665248427</v>
      </c>
    </row>
    <row r="62" spans="1:11" x14ac:dyDescent="0.2">
      <c r="A62" s="27" t="s">
        <v>14</v>
      </c>
      <c r="B62" s="71">
        <f>(B20/O32)*100</f>
        <v>11.088571869556588</v>
      </c>
      <c r="C62" s="70">
        <f>(C20/O32)*100</f>
        <v>7.3975260732476356</v>
      </c>
      <c r="D62" s="71">
        <f>(D20/O32)*100</f>
        <v>8.1990166030913052</v>
      </c>
      <c r="E62" s="70">
        <f>(E20/O32)*100</f>
        <v>5.2609529689325951</v>
      </c>
      <c r="F62" s="71">
        <f>(F20/O32)*100</f>
        <v>11.231892046832623</v>
      </c>
      <c r="G62" s="70">
        <f>(G20/O32)*100</f>
        <v>1.0583643860384098</v>
      </c>
      <c r="H62" s="71">
        <f>(H20/O32)*100</f>
        <v>4.0647807201287671</v>
      </c>
      <c r="I62" s="70">
        <f>(I20/O32)*100</f>
        <v>1.6713337596189888</v>
      </c>
      <c r="J62" s="171">
        <f>(K20/O32)*100</f>
        <v>1.2975988357991752</v>
      </c>
      <c r="K62" s="171">
        <f>100-SUM(B62,D62,F62,H62,J62)</f>
        <v>64.118139924591532</v>
      </c>
    </row>
    <row r="63" spans="1:11" x14ac:dyDescent="0.2">
      <c r="A63" s="27" t="s">
        <v>15</v>
      </c>
      <c r="B63" s="71">
        <f>(B21/O33)*100</f>
        <v>6.5139093142650832</v>
      </c>
      <c r="C63" s="70">
        <f>(C21/O33)*100</f>
        <v>4.0120820380954063</v>
      </c>
      <c r="D63" s="71">
        <f>(D21/O33)*100</f>
        <v>3.7503926075304324</v>
      </c>
      <c r="E63" s="70">
        <f>(E21/O33)*100</f>
        <v>2.115530820058062</v>
      </c>
      <c r="F63" s="71">
        <f>(F21/O33)*100</f>
        <v>12.965588500341973</v>
      </c>
      <c r="G63" s="70">
        <f>(G21/O33)*100</f>
        <v>0.33434016984128384</v>
      </c>
      <c r="H63" s="71">
        <f>(H21/O33)*100</f>
        <v>1.9988493297051995</v>
      </c>
      <c r="I63" s="70">
        <f>(I21/O33)*100</f>
        <v>0.63565727637515368</v>
      </c>
      <c r="J63" s="171">
        <f>(K21/O33)*100</f>
        <v>2.7529493264762777</v>
      </c>
      <c r="K63" s="171">
        <f>100-SUM(B63,D63,F63,H63,J63)</f>
        <v>72.018310921681035</v>
      </c>
    </row>
    <row r="64" spans="1:11" x14ac:dyDescent="0.2">
      <c r="A64" s="27" t="s">
        <v>16</v>
      </c>
      <c r="B64" s="71">
        <f>(B22/O34)*100</f>
        <v>7.632345947574855</v>
      </c>
      <c r="C64" s="70">
        <f>(C22/O34)*100</f>
        <v>4.6183944740299179</v>
      </c>
      <c r="D64" s="71">
        <f>(D22/O34)*100</f>
        <v>3.4231256385989202</v>
      </c>
      <c r="E64" s="70">
        <f>(E22/O34)*100</f>
        <v>1.6046784286582005</v>
      </c>
      <c r="F64" s="71">
        <f>(F22/O34)*100</f>
        <v>13.504160015820773</v>
      </c>
      <c r="G64" s="70">
        <f>(G22/O34)*100</f>
        <v>0.26061898775302644</v>
      </c>
      <c r="H64" s="71">
        <f>(H22/O34)*100</f>
        <v>2.5202585943054636</v>
      </c>
      <c r="I64" s="70">
        <f>(I22/O34)*100</f>
        <v>0.70604909148267958</v>
      </c>
      <c r="J64" s="171">
        <f>(K22/O34)*100</f>
        <v>2.7269645303914229</v>
      </c>
      <c r="K64" s="171">
        <f>100-SUM(B64,D64,F64,H64,J64)</f>
        <v>70.193145273308573</v>
      </c>
    </row>
    <row r="65" spans="1:15" x14ac:dyDescent="0.2">
      <c r="A65" s="27" t="s">
        <v>17</v>
      </c>
      <c r="B65" s="71">
        <f>(B23/O35)*100</f>
        <v>11.27280590192445</v>
      </c>
      <c r="C65" s="70">
        <f>(C23/O35)*100</f>
        <v>9.1842072834732633</v>
      </c>
      <c r="D65" s="71">
        <f>(D23/O35)*100</f>
        <v>7.4745929406622222</v>
      </c>
      <c r="E65" s="70">
        <f>(E23/O35)*100</f>
        <v>5.5940869152772512</v>
      </c>
      <c r="F65" s="71">
        <f>(F23/O35)*100</f>
        <v>13.115180994054828</v>
      </c>
      <c r="G65" s="70">
        <f>(G23/O35)*100</f>
        <v>0.97791893456592349</v>
      </c>
      <c r="H65" s="71">
        <f>(H23/O35)*100</f>
        <v>3.9177208862186905</v>
      </c>
      <c r="I65" s="70">
        <f>(I23/O35)*100</f>
        <v>0.69170442946591115</v>
      </c>
      <c r="J65" s="171">
        <f>(K23/O35)*100</f>
        <v>1.4010792914156573</v>
      </c>
      <c r="K65" s="171">
        <f>100-SUM(B65,D65,F65,H65,J65)</f>
        <v>62.818619985724155</v>
      </c>
    </row>
    <row r="66" spans="1:15" x14ac:dyDescent="0.2">
      <c r="A66" s="27" t="s">
        <v>18</v>
      </c>
      <c r="B66" s="71">
        <f>(B24/O36)*100</f>
        <v>11.461491883733659</v>
      </c>
      <c r="C66" s="70">
        <f>(C24/O36)*100</f>
        <v>8.8416882578159086</v>
      </c>
      <c r="D66" s="71">
        <f>(D24/O36)*100</f>
        <v>18.224179936030318</v>
      </c>
      <c r="E66" s="70">
        <f>(E24/O36)*100</f>
        <v>16.411889652149217</v>
      </c>
      <c r="F66" s="71">
        <f>(F24/O36)*100</f>
        <v>8.7420971742701532</v>
      </c>
      <c r="G66" s="70">
        <f>(G24/O36)*100</f>
        <v>0.43385782893182023</v>
      </c>
      <c r="H66" s="71">
        <f>(H24/O36)*100</f>
        <v>3.3736552224128191</v>
      </c>
      <c r="I66" s="70">
        <f>(I24/O36)*100</f>
        <v>1.3703512169966456</v>
      </c>
      <c r="J66" s="171">
        <f>(K24/O36)*100</f>
        <v>1.7279314618000172</v>
      </c>
      <c r="K66" s="171">
        <f>100-SUM(B66,D66,F66,H66,J66)</f>
        <v>56.470644321753035</v>
      </c>
    </row>
    <row r="67" spans="1:15" x14ac:dyDescent="0.2">
      <c r="A67" s="27" t="s">
        <v>19</v>
      </c>
      <c r="B67" s="71">
        <f>(B25/O37)*100</f>
        <v>21.422413473129289</v>
      </c>
      <c r="C67" s="70">
        <f>(C25/O37)*100</f>
        <v>18.077307863836563</v>
      </c>
      <c r="D67" s="71">
        <f>(D25/O37)*100</f>
        <v>10.82351422066572</v>
      </c>
      <c r="E67" s="70">
        <f>(E25/O37)*100</f>
        <v>8.9222707154273682</v>
      </c>
      <c r="F67" s="71">
        <f>(F25/O37)*100</f>
        <v>12.482187407742835</v>
      </c>
      <c r="G67" s="70">
        <f>(G25/O37)*100</f>
        <v>0.19251946786781093</v>
      </c>
      <c r="H67" s="71">
        <f>(H25/O37)*100</f>
        <v>3.6655038575986212</v>
      </c>
      <c r="I67" s="70">
        <f>(I25/O37)*100</f>
        <v>1.4364636861523317</v>
      </c>
      <c r="J67" s="171">
        <f>(K25/O37)*100</f>
        <v>1.9942751306375732</v>
      </c>
      <c r="K67" s="171">
        <f>100-SUM(B67,D67,F67,H67,J67)</f>
        <v>49.612105910225957</v>
      </c>
    </row>
    <row r="68" spans="1:15" x14ac:dyDescent="0.2">
      <c r="A68" s="28" t="s">
        <v>33</v>
      </c>
      <c r="B68" s="74">
        <f>(B26/O38)*100</f>
        <v>20.2791519718572</v>
      </c>
      <c r="C68" s="75">
        <f>(C26/O38)*100</f>
        <v>16.952874753204298</v>
      </c>
      <c r="D68" s="74">
        <f>(D26/O38)*100</f>
        <v>11.6245355220909</v>
      </c>
      <c r="E68" s="75">
        <f>(E26/O38)*100</f>
        <v>9.6800908449556946</v>
      </c>
      <c r="F68" s="74">
        <f>(F26/O38)*100</f>
        <v>12.469655961123143</v>
      </c>
      <c r="G68" s="75">
        <f>(G26/O38)*100</f>
        <v>0.24152680633262635</v>
      </c>
      <c r="H68" s="74">
        <f>(H26/O38)*100</f>
        <v>3.6923121981554821</v>
      </c>
      <c r="I68" s="75">
        <f>(I26/O38)*100</f>
        <v>1.4327763057760146</v>
      </c>
      <c r="J68" s="75">
        <f>(K26/O38)*100</f>
        <v>2.0640011908802967</v>
      </c>
      <c r="K68" s="172">
        <f>100-SUM(B68,D68,F68,H68,J68)</f>
        <v>49.870343155892975</v>
      </c>
    </row>
    <row r="70" spans="1:15" ht="17" thickBot="1" x14ac:dyDescent="0.25"/>
    <row r="71" spans="1:15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5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  <c r="N72" s="89"/>
    </row>
    <row r="73" spans="1:15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  <c r="N73" s="89"/>
      <c r="O73" s="89"/>
    </row>
    <row r="74" spans="1:15" x14ac:dyDescent="0.2">
      <c r="A74" s="38" t="s">
        <v>7</v>
      </c>
      <c r="B74" s="79">
        <f>(C6/B6)*100</f>
        <v>46.875</v>
      </c>
      <c r="C74" s="79">
        <f>(E6/D6)*100</f>
        <v>67.213114754098356</v>
      </c>
      <c r="D74" s="80">
        <f>(G6/F6)*100</f>
        <v>11.627906976744185</v>
      </c>
      <c r="E74" s="70">
        <f>(I6/H6)*100</f>
        <v>19.230769230769234</v>
      </c>
      <c r="F74" s="80">
        <f>(C19/B19)*100</f>
        <v>40.056885517895239</v>
      </c>
      <c r="G74" s="80">
        <f>(E19/D19)*100</f>
        <v>72.630030752774431</v>
      </c>
      <c r="H74" s="80">
        <f>(I19/H19)*100</f>
        <v>16.753185464841909</v>
      </c>
      <c r="I74" s="70">
        <f>(I19/H19)*100</f>
        <v>16.753185464841909</v>
      </c>
      <c r="N74" s="89"/>
    </row>
    <row r="75" spans="1:15" x14ac:dyDescent="0.2">
      <c r="A75" s="38" t="s">
        <v>14</v>
      </c>
      <c r="B75" s="79">
        <f t="shared" ref="B75:B81" si="4">(C7/B7)*100</f>
        <v>60.810810810810814</v>
      </c>
      <c r="C75" s="79">
        <f t="shared" ref="C75:C81" si="5">(E7/D7)*100</f>
        <v>63.380281690140848</v>
      </c>
      <c r="D75" s="80">
        <f t="shared" ref="D75:D81" si="6">(G7/F7)*100</f>
        <v>10.714285714285714</v>
      </c>
      <c r="E75" s="70">
        <f t="shared" ref="E75:E81" si="7">(I7/H7)*100</f>
        <v>21.428571428571427</v>
      </c>
      <c r="F75" s="80">
        <f t="shared" ref="F75:F80" si="8">(C20/B20)*100</f>
        <v>66.713064227480615</v>
      </c>
      <c r="G75" s="80">
        <f t="shared" ref="G75:G81" si="9">(E20/D20)*100</f>
        <v>64.165658195508939</v>
      </c>
      <c r="H75" s="80">
        <f t="shared" ref="H75:H81" si="10">(I20/H20)*100</f>
        <v>41.117439652834278</v>
      </c>
      <c r="I75" s="70">
        <f t="shared" ref="I75:I81" si="11">(I20/H20)*100</f>
        <v>41.117439652834278</v>
      </c>
      <c r="N75" s="89"/>
    </row>
    <row r="76" spans="1:15" x14ac:dyDescent="0.2">
      <c r="A76" s="38" t="s">
        <v>15</v>
      </c>
      <c r="B76" s="79">
        <f t="shared" si="4"/>
        <v>57.861635220125784</v>
      </c>
      <c r="C76" s="79">
        <f t="shared" si="5"/>
        <v>56.617647058823529</v>
      </c>
      <c r="D76" s="80">
        <f t="shared" si="6"/>
        <v>4.1322314049586781</v>
      </c>
      <c r="E76" s="70">
        <f t="shared" si="7"/>
        <v>30.158730158730158</v>
      </c>
      <c r="F76" s="80">
        <f t="shared" si="8"/>
        <v>61.592537515208868</v>
      </c>
      <c r="G76" s="80">
        <f t="shared" si="9"/>
        <v>56.408249520604237</v>
      </c>
      <c r="H76" s="80">
        <f t="shared" si="10"/>
        <v>31.801160143916583</v>
      </c>
      <c r="I76" s="70">
        <f t="shared" si="11"/>
        <v>31.801160143916583</v>
      </c>
      <c r="N76" s="89"/>
    </row>
    <row r="77" spans="1:15" x14ac:dyDescent="0.2">
      <c r="A77" s="38" t="s">
        <v>16</v>
      </c>
      <c r="B77" s="79">
        <f t="shared" si="4"/>
        <v>57.083333333333329</v>
      </c>
      <c r="C77" s="79">
        <f t="shared" si="5"/>
        <v>52.80898876404494</v>
      </c>
      <c r="D77" s="80">
        <f t="shared" si="6"/>
        <v>3.2163742690058479</v>
      </c>
      <c r="E77" s="70">
        <f t="shared" si="7"/>
        <v>29.166666666666668</v>
      </c>
      <c r="F77" s="80">
        <f t="shared" si="8"/>
        <v>60.510811561121571</v>
      </c>
      <c r="G77" s="80">
        <f t="shared" si="9"/>
        <v>46.877579092159557</v>
      </c>
      <c r="H77" s="80">
        <f t="shared" si="10"/>
        <v>28.014946286781878</v>
      </c>
      <c r="I77" s="70">
        <f t="shared" si="11"/>
        <v>28.014946286781878</v>
      </c>
      <c r="N77" s="89"/>
    </row>
    <row r="78" spans="1:15" x14ac:dyDescent="0.2">
      <c r="A78" s="38" t="s">
        <v>17</v>
      </c>
      <c r="B78" s="79">
        <f t="shared" si="4"/>
        <v>72.200772200772207</v>
      </c>
      <c r="C78" s="79">
        <f t="shared" si="5"/>
        <v>68.181818181818173</v>
      </c>
      <c r="D78" s="80">
        <f t="shared" si="6"/>
        <v>3.8834951456310676</v>
      </c>
      <c r="E78" s="70">
        <f t="shared" si="7"/>
        <v>19.841269841269842</v>
      </c>
      <c r="F78" s="80">
        <f t="shared" si="8"/>
        <v>81.472238264169633</v>
      </c>
      <c r="G78" s="80">
        <f t="shared" si="9"/>
        <v>74.841358715938782</v>
      </c>
      <c r="H78" s="80">
        <f t="shared" si="10"/>
        <v>17.655786350148368</v>
      </c>
      <c r="I78" s="70">
        <f t="shared" si="11"/>
        <v>17.655786350148368</v>
      </c>
      <c r="N78" s="89"/>
    </row>
    <row r="79" spans="1:15" x14ac:dyDescent="0.2">
      <c r="A79" s="38" t="s">
        <v>18</v>
      </c>
      <c r="B79" s="79">
        <f t="shared" si="4"/>
        <v>71.333673990802254</v>
      </c>
      <c r="C79" s="79">
        <f t="shared" si="5"/>
        <v>83.257918552036202</v>
      </c>
      <c r="D79" s="80">
        <f t="shared" si="6"/>
        <v>3.3357505438723711</v>
      </c>
      <c r="E79" s="70">
        <f t="shared" si="7"/>
        <v>30.697050938337799</v>
      </c>
      <c r="F79" s="80">
        <f t="shared" si="8"/>
        <v>77.142560039362579</v>
      </c>
      <c r="G79" s="80">
        <f t="shared" si="9"/>
        <v>90.0555729243098</v>
      </c>
      <c r="H79" s="80">
        <f t="shared" si="10"/>
        <v>40.619183842283036</v>
      </c>
      <c r="I79" s="70">
        <f t="shared" si="11"/>
        <v>40.619183842283036</v>
      </c>
      <c r="N79" s="89"/>
    </row>
    <row r="80" spans="1:15" x14ac:dyDescent="0.2">
      <c r="A80" s="38" t="s">
        <v>19</v>
      </c>
      <c r="B80" s="79">
        <f t="shared" si="4"/>
        <v>69.92833701694461</v>
      </c>
      <c r="C80" s="79">
        <f t="shared" si="5"/>
        <v>72.705618607257946</v>
      </c>
      <c r="D80" s="80">
        <f t="shared" si="6"/>
        <v>0.93726800296956203</v>
      </c>
      <c r="E80" s="70">
        <f t="shared" si="7"/>
        <v>29.350323793607686</v>
      </c>
      <c r="F80" s="80">
        <f t="shared" si="8"/>
        <v>84.385019860210505</v>
      </c>
      <c r="G80" s="80">
        <f t="shared" si="9"/>
        <v>82.434138612686084</v>
      </c>
      <c r="H80" s="80">
        <f t="shared" si="10"/>
        <v>39.188710255331742</v>
      </c>
      <c r="I80" s="70">
        <f t="shared" si="11"/>
        <v>39.188710255331742</v>
      </c>
    </row>
    <row r="81" spans="1:9" x14ac:dyDescent="0.2">
      <c r="A81" s="39" t="s">
        <v>33</v>
      </c>
      <c r="B81" s="81">
        <f t="shared" si="4"/>
        <v>69.647970355398343</v>
      </c>
      <c r="C81" s="82">
        <f t="shared" si="5"/>
        <v>74.047786747575444</v>
      </c>
      <c r="D81" s="82">
        <f t="shared" si="6"/>
        <v>1.5012323549182165</v>
      </c>
      <c r="E81" s="75">
        <f t="shared" si="7"/>
        <v>29.250210614995787</v>
      </c>
      <c r="F81" s="83">
        <f>(C26/B26)*100</f>
        <v>83.597552682335987</v>
      </c>
      <c r="G81" s="82">
        <f t="shared" si="9"/>
        <v>83.272925843445137</v>
      </c>
      <c r="H81" s="82">
        <f t="shared" si="10"/>
        <v>38.804310927222438</v>
      </c>
      <c r="I81" s="75">
        <f t="shared" si="11"/>
        <v>38.804310927222438</v>
      </c>
    </row>
  </sheetData>
  <mergeCells count="35">
    <mergeCell ref="B71:I71"/>
    <mergeCell ref="A72:A73"/>
    <mergeCell ref="B72:E72"/>
    <mergeCell ref="F72:I72"/>
    <mergeCell ref="B16:L16"/>
    <mergeCell ref="B58:K58"/>
    <mergeCell ref="A59:A60"/>
    <mergeCell ref="B59:C59"/>
    <mergeCell ref="D59:E59"/>
    <mergeCell ref="F59:G59"/>
    <mergeCell ref="H59:I59"/>
    <mergeCell ref="B44:J44"/>
    <mergeCell ref="A45:A46"/>
    <mergeCell ref="B45:C45"/>
    <mergeCell ref="D45:E45"/>
    <mergeCell ref="F45:G45"/>
    <mergeCell ref="H45:I45"/>
    <mergeCell ref="B30:K30"/>
    <mergeCell ref="N30:O30"/>
    <mergeCell ref="A31:A32"/>
    <mergeCell ref="B31:C31"/>
    <mergeCell ref="D31:E31"/>
    <mergeCell ref="F31:G31"/>
    <mergeCell ref="H31:I31"/>
    <mergeCell ref="N16:O16"/>
    <mergeCell ref="B17:C17"/>
    <mergeCell ref="D17:E17"/>
    <mergeCell ref="F17:G17"/>
    <mergeCell ref="H17:I17"/>
    <mergeCell ref="B3:K3"/>
    <mergeCell ref="N3:O3"/>
    <mergeCell ref="B4:C4"/>
    <mergeCell ref="D4:E4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83CD-0321-1D47-9290-C91DC0E1A74E}">
  <dimension ref="A1:P81"/>
  <sheetViews>
    <sheetView zoomScale="93" workbookViewId="0"/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10" width="10.83203125" style="53"/>
    <col min="11" max="11" width="11.5" style="53" bestFit="1" customWidth="1"/>
    <col min="12" max="16384" width="10.83203125" style="53"/>
  </cols>
  <sheetData>
    <row r="1" spans="1:15" x14ac:dyDescent="0.2">
      <c r="A1" s="166" t="s">
        <v>75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85" t="s">
        <v>13</v>
      </c>
      <c r="K4" s="86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249</v>
      </c>
    </row>
    <row r="6" spans="1:15" x14ac:dyDescent="0.2">
      <c r="A6" s="27" t="s">
        <v>7</v>
      </c>
      <c r="B6" s="1">
        <v>88</v>
      </c>
      <c r="C6" s="3">
        <v>52</v>
      </c>
      <c r="D6" s="4">
        <v>123</v>
      </c>
      <c r="E6" s="3">
        <v>83</v>
      </c>
      <c r="F6" s="4">
        <v>59</v>
      </c>
      <c r="G6" s="3">
        <v>1</v>
      </c>
      <c r="H6" s="4">
        <v>36</v>
      </c>
      <c r="I6" s="3">
        <v>7</v>
      </c>
      <c r="J6" s="5">
        <v>6</v>
      </c>
      <c r="K6" s="5">
        <v>492</v>
      </c>
      <c r="N6" s="32" t="s">
        <v>25</v>
      </c>
      <c r="O6" s="18">
        <v>83</v>
      </c>
    </row>
    <row r="7" spans="1:15" x14ac:dyDescent="0.2">
      <c r="A7" s="27" t="s">
        <v>14</v>
      </c>
      <c r="B7" s="1">
        <v>18</v>
      </c>
      <c r="C7" s="3">
        <v>10</v>
      </c>
      <c r="D7" s="4">
        <v>14</v>
      </c>
      <c r="E7" s="3">
        <v>12</v>
      </c>
      <c r="F7" s="4">
        <v>19</v>
      </c>
      <c r="G7" s="3">
        <v>1</v>
      </c>
      <c r="H7" s="4">
        <v>1</v>
      </c>
      <c r="I7" s="3">
        <v>0</v>
      </c>
      <c r="J7" s="5">
        <v>2</v>
      </c>
      <c r="K7" s="5">
        <v>58</v>
      </c>
      <c r="N7" s="32" t="s">
        <v>26</v>
      </c>
      <c r="O7" s="18">
        <v>1079</v>
      </c>
    </row>
    <row r="8" spans="1:15" x14ac:dyDescent="0.2">
      <c r="A8" s="27" t="s">
        <v>15</v>
      </c>
      <c r="B8" s="1">
        <v>229</v>
      </c>
      <c r="C8" s="3">
        <v>133</v>
      </c>
      <c r="D8" s="4">
        <v>260</v>
      </c>
      <c r="E8" s="3">
        <v>172</v>
      </c>
      <c r="F8" s="4">
        <v>334</v>
      </c>
      <c r="G8" s="3">
        <v>8</v>
      </c>
      <c r="H8" s="4">
        <v>90</v>
      </c>
      <c r="I8" s="3">
        <v>30</v>
      </c>
      <c r="J8" s="5">
        <v>6</v>
      </c>
      <c r="K8" s="5">
        <v>1020</v>
      </c>
      <c r="N8" s="32" t="s">
        <v>27</v>
      </c>
      <c r="O8" s="18">
        <v>505</v>
      </c>
    </row>
    <row r="9" spans="1:15" x14ac:dyDescent="0.2">
      <c r="A9" s="27" t="s">
        <v>16</v>
      </c>
      <c r="B9" s="60">
        <v>94</v>
      </c>
      <c r="C9" s="3">
        <v>56</v>
      </c>
      <c r="D9" s="4">
        <v>89</v>
      </c>
      <c r="E9" s="3">
        <v>67</v>
      </c>
      <c r="F9" s="4">
        <v>140</v>
      </c>
      <c r="G9" s="3">
        <v>2</v>
      </c>
      <c r="H9" s="4">
        <v>32</v>
      </c>
      <c r="I9" s="3">
        <v>10</v>
      </c>
      <c r="J9" s="5">
        <v>0</v>
      </c>
      <c r="K9" s="5">
        <v>378</v>
      </c>
      <c r="N9" s="32" t="s">
        <v>28</v>
      </c>
      <c r="O9" s="18">
        <v>916</v>
      </c>
    </row>
    <row r="10" spans="1:15" x14ac:dyDescent="0.2">
      <c r="A10" s="27" t="s">
        <v>17</v>
      </c>
      <c r="B10" s="60">
        <v>241</v>
      </c>
      <c r="C10" s="3">
        <v>166</v>
      </c>
      <c r="D10" s="4">
        <v>285</v>
      </c>
      <c r="E10" s="3">
        <v>205</v>
      </c>
      <c r="F10" s="4">
        <v>237</v>
      </c>
      <c r="G10" s="3">
        <v>9</v>
      </c>
      <c r="H10" s="4">
        <v>114</v>
      </c>
      <c r="I10" s="3">
        <v>16</v>
      </c>
      <c r="J10" s="5">
        <v>4</v>
      </c>
      <c r="K10" s="5">
        <v>1006</v>
      </c>
      <c r="N10" s="32" t="s">
        <v>29</v>
      </c>
      <c r="O10" s="18">
        <v>5272</v>
      </c>
    </row>
    <row r="11" spans="1:15" x14ac:dyDescent="0.2">
      <c r="A11" s="27" t="s">
        <v>18</v>
      </c>
      <c r="B11" s="60">
        <v>2897</v>
      </c>
      <c r="C11" s="3">
        <v>2087</v>
      </c>
      <c r="D11" s="4">
        <v>3962</v>
      </c>
      <c r="E11" s="3">
        <v>3221</v>
      </c>
      <c r="F11" s="4">
        <v>1941</v>
      </c>
      <c r="G11" s="3">
        <v>37</v>
      </c>
      <c r="H11" s="4">
        <v>1035</v>
      </c>
      <c r="I11" s="3">
        <v>344</v>
      </c>
      <c r="J11" s="5">
        <v>38</v>
      </c>
      <c r="K11" s="5">
        <v>11225</v>
      </c>
      <c r="N11" s="32" t="s">
        <v>30</v>
      </c>
      <c r="O11" s="18">
        <v>5682</v>
      </c>
    </row>
    <row r="12" spans="1:15" ht="17" thickBot="1" x14ac:dyDescent="0.25">
      <c r="A12" s="27" t="s">
        <v>19</v>
      </c>
      <c r="B12" s="60">
        <v>14431</v>
      </c>
      <c r="C12" s="3">
        <v>10131</v>
      </c>
      <c r="D12" s="4">
        <v>13542</v>
      </c>
      <c r="E12" s="3">
        <v>9750</v>
      </c>
      <c r="F12" s="4">
        <v>10676</v>
      </c>
      <c r="G12" s="3">
        <v>91</v>
      </c>
      <c r="H12" s="4">
        <v>4627</v>
      </c>
      <c r="I12" s="3">
        <v>1335</v>
      </c>
      <c r="J12" s="5">
        <v>82</v>
      </c>
      <c r="K12" s="5">
        <v>51734</v>
      </c>
      <c r="N12" s="97" t="s">
        <v>33</v>
      </c>
      <c r="O12" s="98">
        <v>12116</v>
      </c>
    </row>
    <row r="13" spans="1:15" ht="17" thickBot="1" x14ac:dyDescent="0.25">
      <c r="A13" s="23" t="s">
        <v>33</v>
      </c>
      <c r="B13" s="10">
        <f>SUM(B6:B12)</f>
        <v>17998</v>
      </c>
      <c r="C13" s="8">
        <f t="shared" ref="C13:K13" si="0">SUM(C6:C12)</f>
        <v>12635</v>
      </c>
      <c r="D13" s="7">
        <f t="shared" si="0"/>
        <v>18275</v>
      </c>
      <c r="E13" s="8">
        <f t="shared" si="0"/>
        <v>13510</v>
      </c>
      <c r="F13" s="7">
        <f t="shared" si="0"/>
        <v>13406</v>
      </c>
      <c r="G13" s="8">
        <f t="shared" si="0"/>
        <v>149</v>
      </c>
      <c r="H13" s="7">
        <f t="shared" si="0"/>
        <v>5935</v>
      </c>
      <c r="I13" s="8">
        <f t="shared" si="0"/>
        <v>1742</v>
      </c>
      <c r="J13" s="9">
        <f t="shared" si="0"/>
        <v>138</v>
      </c>
      <c r="K13" s="9">
        <f t="shared" si="0"/>
        <v>65913</v>
      </c>
    </row>
    <row r="15" spans="1:15" ht="17" thickBot="1" x14ac:dyDescent="0.25"/>
    <row r="16" spans="1:15" ht="17" thickBot="1" x14ac:dyDescent="0.25">
      <c r="A16" s="21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22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15630</v>
      </c>
      <c r="C19" s="3">
        <v>9589</v>
      </c>
      <c r="D19">
        <v>19035</v>
      </c>
      <c r="E19" s="3">
        <v>15063</v>
      </c>
      <c r="F19">
        <v>13716</v>
      </c>
      <c r="G19" s="3">
        <v>666</v>
      </c>
      <c r="H19">
        <v>3542</v>
      </c>
      <c r="I19" s="3">
        <v>792</v>
      </c>
      <c r="J19" s="5">
        <v>4846</v>
      </c>
      <c r="K19" s="89">
        <v>13564</v>
      </c>
      <c r="L19" s="5">
        <v>65487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1471</v>
      </c>
      <c r="C20" s="3">
        <v>816</v>
      </c>
      <c r="D20">
        <v>951</v>
      </c>
      <c r="E20" s="3">
        <v>921</v>
      </c>
      <c r="F20">
        <v>1339</v>
      </c>
      <c r="G20" s="3">
        <v>46</v>
      </c>
      <c r="H20">
        <v>10</v>
      </c>
      <c r="I20" s="3">
        <v>0</v>
      </c>
      <c r="J20" s="5">
        <v>131</v>
      </c>
      <c r="K20" s="89">
        <v>275</v>
      </c>
      <c r="L20" s="5">
        <v>4046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34166</v>
      </c>
      <c r="C21" s="3">
        <v>20977</v>
      </c>
      <c r="D21">
        <v>27872</v>
      </c>
      <c r="E21" s="3">
        <v>18166</v>
      </c>
      <c r="F21">
        <v>66427</v>
      </c>
      <c r="G21" s="3">
        <v>2045</v>
      </c>
      <c r="H21">
        <v>12106</v>
      </c>
      <c r="I21" s="3">
        <v>5445</v>
      </c>
      <c r="J21" s="5">
        <v>3129</v>
      </c>
      <c r="K21" s="89">
        <v>7561</v>
      </c>
      <c r="L21" s="5">
        <v>148132</v>
      </c>
      <c r="N21" s="32" t="s">
        <v>11</v>
      </c>
      <c r="O21" s="18">
        <v>4179247</v>
      </c>
    </row>
    <row r="22" spans="1:15" x14ac:dyDescent="0.2">
      <c r="A22" s="27" t="s">
        <v>16</v>
      </c>
      <c r="B22" s="60">
        <v>12520</v>
      </c>
      <c r="C22" s="3">
        <v>8351</v>
      </c>
      <c r="D22">
        <v>7636</v>
      </c>
      <c r="E22" s="3">
        <v>5681</v>
      </c>
      <c r="F22">
        <v>20468</v>
      </c>
      <c r="G22" s="3">
        <v>279</v>
      </c>
      <c r="H22">
        <v>3060</v>
      </c>
      <c r="I22" s="3">
        <v>908</v>
      </c>
      <c r="J22" s="5">
        <v>0</v>
      </c>
      <c r="K22" s="89">
        <v>772</v>
      </c>
      <c r="L22" s="5">
        <v>44416</v>
      </c>
      <c r="N22" s="32" t="s">
        <v>37</v>
      </c>
      <c r="O22" s="18">
        <v>1227204</v>
      </c>
    </row>
    <row r="23" spans="1:15" x14ac:dyDescent="0.2">
      <c r="A23" s="27" t="s">
        <v>17</v>
      </c>
      <c r="B23" s="60">
        <v>44073</v>
      </c>
      <c r="C23" s="3">
        <v>34138</v>
      </c>
      <c r="D23">
        <v>36367</v>
      </c>
      <c r="E23" s="3">
        <v>26787</v>
      </c>
      <c r="F23">
        <v>52532</v>
      </c>
      <c r="G23" s="3">
        <v>3008</v>
      </c>
      <c r="H23">
        <v>14650</v>
      </c>
      <c r="I23" s="3">
        <v>1740</v>
      </c>
      <c r="J23" s="5">
        <v>586</v>
      </c>
      <c r="K23" s="89">
        <v>6218</v>
      </c>
      <c r="L23" s="5">
        <v>153840</v>
      </c>
      <c r="N23" s="30" t="s">
        <v>38</v>
      </c>
      <c r="O23" s="31">
        <v>172293</v>
      </c>
    </row>
    <row r="24" spans="1:15" x14ac:dyDescent="0.2">
      <c r="A24" s="27" t="s">
        <v>18</v>
      </c>
      <c r="B24" s="60">
        <v>683947</v>
      </c>
      <c r="C24" s="3">
        <v>538534</v>
      </c>
      <c r="D24">
        <v>751296</v>
      </c>
      <c r="E24" s="3">
        <v>662261</v>
      </c>
      <c r="F24">
        <v>425519</v>
      </c>
      <c r="G24" s="3">
        <v>13259</v>
      </c>
      <c r="H24">
        <v>182857</v>
      </c>
      <c r="I24" s="3">
        <v>82768</v>
      </c>
      <c r="J24" s="5">
        <v>13502</v>
      </c>
      <c r="K24" s="89">
        <v>91925</v>
      </c>
      <c r="L24" s="5">
        <v>2135544</v>
      </c>
      <c r="N24" s="32" t="s">
        <v>3</v>
      </c>
      <c r="O24" s="18">
        <v>5628626</v>
      </c>
    </row>
    <row r="25" spans="1:15" x14ac:dyDescent="0.2">
      <c r="A25" s="27" t="s">
        <v>19</v>
      </c>
      <c r="B25" s="60">
        <v>5752374</v>
      </c>
      <c r="C25" s="3">
        <v>4868619</v>
      </c>
      <c r="D25">
        <v>2892514</v>
      </c>
      <c r="E25" s="3">
        <v>2378751</v>
      </c>
      <c r="F25">
        <v>3461864</v>
      </c>
      <c r="G25" s="3">
        <v>60827</v>
      </c>
      <c r="H25">
        <v>977908</v>
      </c>
      <c r="I25" s="3">
        <v>373505</v>
      </c>
      <c r="J25" s="5">
        <v>43068</v>
      </c>
      <c r="K25" s="89">
        <v>574462</v>
      </c>
      <c r="L25" s="5">
        <v>13658122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6544181</v>
      </c>
      <c r="C26" s="8">
        <f>SUM(C19:C25)</f>
        <v>5481024</v>
      </c>
      <c r="D26" s="10">
        <f t="shared" ref="D26:K26" si="1">SUM(D19:D25)</f>
        <v>3735671</v>
      </c>
      <c r="E26" s="8">
        <f t="shared" si="1"/>
        <v>3107630</v>
      </c>
      <c r="F26" s="10">
        <f t="shared" si="1"/>
        <v>4041865</v>
      </c>
      <c r="G26" s="8">
        <f>SUM(G19:G25)</f>
        <v>80130</v>
      </c>
      <c r="H26" s="10">
        <f t="shared" si="1"/>
        <v>1194133</v>
      </c>
      <c r="I26" s="8">
        <f t="shared" si="1"/>
        <v>465158</v>
      </c>
      <c r="J26" s="9">
        <f t="shared" si="1"/>
        <v>65262</v>
      </c>
      <c r="K26" s="9">
        <f>SUM(K19:K25)</f>
        <v>694777</v>
      </c>
      <c r="L26" s="9">
        <f>SUM(L19:L25)</f>
        <v>16209587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42" t="s">
        <v>13</v>
      </c>
      <c r="K31" s="42" t="s">
        <v>20</v>
      </c>
      <c r="N31" s="49" t="s">
        <v>7</v>
      </c>
      <c r="O31" s="18">
        <v>276670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8936</v>
      </c>
    </row>
    <row r="33" spans="1:16" x14ac:dyDescent="0.2">
      <c r="A33" s="38" t="s">
        <v>7</v>
      </c>
      <c r="B33" s="61">
        <f>B19/B6</f>
        <v>177.61363636363637</v>
      </c>
      <c r="C33" s="64">
        <f t="shared" ref="C33:K33" si="2">C19/C6</f>
        <v>184.40384615384616</v>
      </c>
      <c r="D33" s="61">
        <f t="shared" si="2"/>
        <v>154.7560975609756</v>
      </c>
      <c r="E33" s="64">
        <f t="shared" si="2"/>
        <v>181.48192771084337</v>
      </c>
      <c r="F33" s="61">
        <f t="shared" si="2"/>
        <v>232.47457627118644</v>
      </c>
      <c r="G33" s="64">
        <f t="shared" si="2"/>
        <v>666</v>
      </c>
      <c r="H33" s="61">
        <f t="shared" si="2"/>
        <v>98.388888888888886</v>
      </c>
      <c r="I33" s="64">
        <f t="shared" si="2"/>
        <v>113.14285714285714</v>
      </c>
      <c r="J33" s="65">
        <f t="shared" si="2"/>
        <v>807.66666666666663</v>
      </c>
      <c r="K33" s="65">
        <f>L19/K6</f>
        <v>133.10365853658536</v>
      </c>
      <c r="N33" s="49" t="s">
        <v>15</v>
      </c>
      <c r="O33" s="18">
        <v>379224</v>
      </c>
    </row>
    <row r="34" spans="1:16" x14ac:dyDescent="0.2">
      <c r="A34" s="38" t="s">
        <v>14</v>
      </c>
      <c r="B34" s="61">
        <f t="shared" ref="B34:K40" si="3">B20/B7</f>
        <v>81.722222222222229</v>
      </c>
      <c r="C34" s="64">
        <f t="shared" si="3"/>
        <v>81.599999999999994</v>
      </c>
      <c r="D34" s="61">
        <f t="shared" si="3"/>
        <v>67.928571428571431</v>
      </c>
      <c r="E34" s="64">
        <f t="shared" si="3"/>
        <v>76.75</v>
      </c>
      <c r="F34" s="61">
        <f t="shared" si="3"/>
        <v>70.473684210526315</v>
      </c>
      <c r="G34" s="64">
        <f t="shared" si="3"/>
        <v>46</v>
      </c>
      <c r="H34" s="61">
        <f t="shared" si="3"/>
        <v>10</v>
      </c>
      <c r="I34" s="64" t="e">
        <f t="shared" si="3"/>
        <v>#DIV/0!</v>
      </c>
      <c r="J34" s="65">
        <f t="shared" si="3"/>
        <v>65.5</v>
      </c>
      <c r="K34" s="65">
        <f>L20/K7</f>
        <v>69.758620689655174</v>
      </c>
      <c r="N34" s="49" t="s">
        <v>16</v>
      </c>
      <c r="O34" s="18">
        <v>103477</v>
      </c>
    </row>
    <row r="35" spans="1:16" x14ac:dyDescent="0.2">
      <c r="A35" s="38" t="s">
        <v>15</v>
      </c>
      <c r="B35" s="61">
        <f t="shared" si="3"/>
        <v>149.19650655021834</v>
      </c>
      <c r="C35" s="64">
        <f t="shared" si="3"/>
        <v>157.72180451127821</v>
      </c>
      <c r="D35" s="61">
        <f t="shared" si="3"/>
        <v>107.2</v>
      </c>
      <c r="E35" s="64">
        <f t="shared" si="3"/>
        <v>105.61627906976744</v>
      </c>
      <c r="F35" s="61">
        <f t="shared" si="3"/>
        <v>198.88323353293413</v>
      </c>
      <c r="G35" s="64">
        <f t="shared" si="3"/>
        <v>255.625</v>
      </c>
      <c r="H35" s="61">
        <f t="shared" si="3"/>
        <v>134.51111111111112</v>
      </c>
      <c r="I35" s="64">
        <f t="shared" si="3"/>
        <v>181.5</v>
      </c>
      <c r="J35" s="65">
        <f t="shared" si="3"/>
        <v>521.5</v>
      </c>
      <c r="K35" s="65">
        <f>L21/K8</f>
        <v>145.22745098039215</v>
      </c>
      <c r="N35" s="49" t="s">
        <v>17</v>
      </c>
      <c r="O35" s="18">
        <v>402015</v>
      </c>
    </row>
    <row r="36" spans="1:16" x14ac:dyDescent="0.2">
      <c r="A36" s="38" t="s">
        <v>16</v>
      </c>
      <c r="B36" s="61">
        <f t="shared" si="3"/>
        <v>133.19148936170214</v>
      </c>
      <c r="C36" s="64">
        <f t="shared" si="3"/>
        <v>149.125</v>
      </c>
      <c r="D36" s="61">
        <f t="shared" si="3"/>
        <v>85.797752808988761</v>
      </c>
      <c r="E36" s="64">
        <f t="shared" si="3"/>
        <v>84.791044776119406</v>
      </c>
      <c r="F36" s="61">
        <f t="shared" si="3"/>
        <v>146.19999999999999</v>
      </c>
      <c r="G36" s="64">
        <f t="shared" si="3"/>
        <v>139.5</v>
      </c>
      <c r="H36" s="61">
        <f t="shared" si="3"/>
        <v>95.625</v>
      </c>
      <c r="I36" s="64">
        <f t="shared" si="3"/>
        <v>90.8</v>
      </c>
      <c r="J36" s="65" t="e">
        <f t="shared" si="3"/>
        <v>#DIV/0!</v>
      </c>
      <c r="K36" s="65">
        <f>L22/K9</f>
        <v>117.50264550264551</v>
      </c>
      <c r="N36" s="49" t="s">
        <v>18</v>
      </c>
      <c r="O36" s="18">
        <v>4995036</v>
      </c>
    </row>
    <row r="37" spans="1:16" x14ac:dyDescent="0.2">
      <c r="A37" s="38" t="s">
        <v>17</v>
      </c>
      <c r="B37" s="61">
        <f t="shared" si="3"/>
        <v>182.87551867219918</v>
      </c>
      <c r="C37" s="64">
        <f t="shared" si="3"/>
        <v>205.65060240963857</v>
      </c>
      <c r="D37" s="61">
        <f t="shared" si="3"/>
        <v>127.60350877192982</v>
      </c>
      <c r="E37" s="64">
        <f t="shared" si="3"/>
        <v>130.66829268292682</v>
      </c>
      <c r="F37" s="61">
        <f t="shared" si="3"/>
        <v>221.65400843881858</v>
      </c>
      <c r="G37" s="64">
        <f t="shared" si="3"/>
        <v>334.22222222222223</v>
      </c>
      <c r="H37" s="61">
        <f t="shared" si="3"/>
        <v>128.50877192982455</v>
      </c>
      <c r="I37" s="64">
        <f t="shared" si="3"/>
        <v>108.75</v>
      </c>
      <c r="J37" s="65">
        <f t="shared" si="3"/>
        <v>146.5</v>
      </c>
      <c r="K37" s="65">
        <f>L23/K10</f>
        <v>152.92246520874752</v>
      </c>
      <c r="N37" s="49" t="s">
        <v>19</v>
      </c>
      <c r="O37" s="18">
        <v>27632025</v>
      </c>
    </row>
    <row r="38" spans="1:16" ht="17" thickBot="1" x14ac:dyDescent="0.25">
      <c r="A38" s="38" t="s">
        <v>18</v>
      </c>
      <c r="B38" s="61">
        <f t="shared" si="3"/>
        <v>236.08802209181911</v>
      </c>
      <c r="C38" s="64">
        <f t="shared" si="3"/>
        <v>258.04216578821274</v>
      </c>
      <c r="D38" s="61">
        <f t="shared" si="3"/>
        <v>189.62544169611309</v>
      </c>
      <c r="E38" s="64">
        <f t="shared" si="3"/>
        <v>205.60726482458864</v>
      </c>
      <c r="F38" s="61">
        <f t="shared" si="3"/>
        <v>219.22668727460072</v>
      </c>
      <c r="G38" s="64">
        <f t="shared" si="3"/>
        <v>358.35135135135135</v>
      </c>
      <c r="H38" s="61">
        <f t="shared" si="3"/>
        <v>176.67342995169082</v>
      </c>
      <c r="I38" s="64">
        <f t="shared" si="3"/>
        <v>240.6046511627907</v>
      </c>
      <c r="J38" s="65">
        <f t="shared" si="3"/>
        <v>355.31578947368422</v>
      </c>
      <c r="K38" s="65">
        <f>L24/K11</f>
        <v>190.24890868596881</v>
      </c>
      <c r="N38" s="12" t="s">
        <v>10</v>
      </c>
      <c r="O38" s="13">
        <v>33015221</v>
      </c>
    </row>
    <row r="39" spans="1:16" x14ac:dyDescent="0.2">
      <c r="A39" s="38" t="s">
        <v>19</v>
      </c>
      <c r="B39" s="61">
        <f t="shared" si="3"/>
        <v>398.61229298038944</v>
      </c>
      <c r="C39" s="64">
        <f t="shared" si="3"/>
        <v>480.5664791234824</v>
      </c>
      <c r="D39" s="61">
        <f t="shared" si="3"/>
        <v>213.59577610397284</v>
      </c>
      <c r="E39" s="64">
        <f t="shared" si="3"/>
        <v>243.97446153846153</v>
      </c>
      <c r="F39" s="61">
        <f t="shared" si="3"/>
        <v>324.26601723491945</v>
      </c>
      <c r="G39" s="64">
        <f t="shared" si="3"/>
        <v>668.42857142857144</v>
      </c>
      <c r="H39" s="61">
        <f t="shared" si="3"/>
        <v>211.3481737626972</v>
      </c>
      <c r="I39" s="64">
        <f t="shared" si="3"/>
        <v>279.77902621722848</v>
      </c>
      <c r="J39" s="65">
        <f t="shared" si="3"/>
        <v>525.21951219512198</v>
      </c>
      <c r="K39" s="65">
        <f>L25/K12</f>
        <v>264.0066880581436</v>
      </c>
    </row>
    <row r="40" spans="1:16" ht="17" thickBot="1" x14ac:dyDescent="0.25">
      <c r="A40" s="40" t="s">
        <v>33</v>
      </c>
      <c r="B40" s="66">
        <f t="shared" si="3"/>
        <v>363.60601177908654</v>
      </c>
      <c r="C40" s="67">
        <f t="shared" si="3"/>
        <v>433.79691333597151</v>
      </c>
      <c r="D40" s="66">
        <f t="shared" si="3"/>
        <v>204.41428180574556</v>
      </c>
      <c r="E40" s="67">
        <f t="shared" si="3"/>
        <v>230.02442635085123</v>
      </c>
      <c r="F40" s="66">
        <f t="shared" si="3"/>
        <v>301.49671788751306</v>
      </c>
      <c r="G40" s="67">
        <f t="shared" si="3"/>
        <v>537.78523489932888</v>
      </c>
      <c r="H40" s="66">
        <f t="shared" si="3"/>
        <v>201.20185341196293</v>
      </c>
      <c r="I40" s="67">
        <f t="shared" si="3"/>
        <v>267.0252583237658</v>
      </c>
      <c r="J40" s="68">
        <f t="shared" si="3"/>
        <v>472.91304347826087</v>
      </c>
      <c r="K40" s="68">
        <f>L26/K13</f>
        <v>245.92397554351948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42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(B19/O24)*100</f>
        <v>0.27768766302824172</v>
      </c>
      <c r="C47" s="91">
        <f>(C19/O24)*100</f>
        <v>0.17036129243620024</v>
      </c>
      <c r="D47" s="90">
        <f>(D19/O20)*100</f>
        <v>0.48158612991465793</v>
      </c>
      <c r="E47" s="91">
        <f>(E19/O25)*100</f>
        <v>0.45666696478513485</v>
      </c>
      <c r="F47" s="90">
        <f>(F19/O21)*100</f>
        <v>0.32819309315769085</v>
      </c>
      <c r="G47" s="91">
        <f>(G19/O26)*100</f>
        <v>0.81406150686940781</v>
      </c>
      <c r="H47" s="90">
        <f>(H19/O22)*100</f>
        <v>0.2886235703273457</v>
      </c>
      <c r="I47" s="91">
        <f>(I19/O27)*100</f>
        <v>0.16485266293250408</v>
      </c>
      <c r="J47" s="92">
        <f>(L19/O18)*100</f>
        <v>0.38574471047852915</v>
      </c>
    </row>
    <row r="48" spans="1:16" x14ac:dyDescent="0.2">
      <c r="A48" s="38" t="s">
        <v>14</v>
      </c>
      <c r="B48" s="90">
        <f>(B20/O19)*100</f>
        <v>2.185159838277375E-2</v>
      </c>
      <c r="C48" s="91">
        <f>(C20/O24)*100</f>
        <v>1.4497321371148127E-2</v>
      </c>
      <c r="D48" s="90">
        <f>(D20/O20)*100</f>
        <v>2.4060331470913562E-2</v>
      </c>
      <c r="E48" s="91">
        <f>(E20/O25)*100</f>
        <v>2.7922078906400402E-2</v>
      </c>
      <c r="F48" s="90">
        <f>(F20/O21)*100</f>
        <v>3.2039264489512102E-2</v>
      </c>
      <c r="G48" s="91">
        <f>(G20/O26)*100</f>
        <v>5.6226470444433581E-2</v>
      </c>
      <c r="H48" s="90">
        <f>(H20/O22)*100</f>
        <v>8.1486044699984679E-4</v>
      </c>
      <c r="I48" s="91">
        <f>(I20/O27)*100</f>
        <v>0</v>
      </c>
      <c r="J48" s="92">
        <f>(L20/O18)*100</f>
        <v>2.3832563693498388E-2</v>
      </c>
    </row>
    <row r="49" spans="1:11" x14ac:dyDescent="0.2">
      <c r="A49" s="38" t="s">
        <v>15</v>
      </c>
      <c r="B49" s="90">
        <f>(B21/O19)*100</f>
        <v>0.5075334536681495</v>
      </c>
      <c r="C49" s="91">
        <f>(C21/O24)*100</f>
        <v>0.37268420392472335</v>
      </c>
      <c r="D49" s="90">
        <f>(D21/O20)*100</f>
        <v>0.70516252235257926</v>
      </c>
      <c r="E49" s="91">
        <f>(E21/O25)*100</f>
        <v>0.55074102650778467</v>
      </c>
      <c r="F49" s="90">
        <f>(F21/O21)*100</f>
        <v>1.5894490083979245</v>
      </c>
      <c r="G49" s="91">
        <f>(G21/O26)*100</f>
        <v>2.4996333056275364</v>
      </c>
      <c r="H49" s="90">
        <f>(H21/O22)*100</f>
        <v>0.9864700571380145</v>
      </c>
      <c r="I49" s="91">
        <f>(I21/O27)*100</f>
        <v>1.1333620576609655</v>
      </c>
      <c r="J49" s="92">
        <f>(L21/O18)*100</f>
        <v>0.87255692660536421</v>
      </c>
    </row>
    <row r="50" spans="1:11" x14ac:dyDescent="0.2">
      <c r="A50" s="38" t="s">
        <v>16</v>
      </c>
      <c r="B50" s="90">
        <f>(B22/O19)*100</f>
        <v>0.18598369255766645</v>
      </c>
      <c r="C50" s="91">
        <f>(C22/O24)*100</f>
        <v>0.14836658182654169</v>
      </c>
      <c r="D50" s="90">
        <f>(D22/O20)*100</f>
        <v>0.19319105269389691</v>
      </c>
      <c r="E50" s="91">
        <f>(E22/O25)*100</f>
        <v>0.17223162895468042</v>
      </c>
      <c r="F50" s="90">
        <f>(F22/O21)*100</f>
        <v>0.48975329766343079</v>
      </c>
      <c r="G50" s="91">
        <f>(G22/O26)*100</f>
        <v>0.34102576639123844</v>
      </c>
      <c r="H50" s="90">
        <f>(H22/O22)*100</f>
        <v>0.24934729678195311</v>
      </c>
      <c r="I50" s="91">
        <f>(I22/O27)*100</f>
        <v>0.1889977499276688</v>
      </c>
      <c r="J50" s="92">
        <f>(L22/O18)*100</f>
        <v>0.26162806451073267</v>
      </c>
    </row>
    <row r="51" spans="1:11" x14ac:dyDescent="0.2">
      <c r="A51" s="38" t="s">
        <v>17</v>
      </c>
      <c r="B51" s="90">
        <f>(B23/O19)*100</f>
        <v>0.6547012206145395</v>
      </c>
      <c r="C51" s="91">
        <f>(C23/O24)*100</f>
        <v>0.60650681001011619</v>
      </c>
      <c r="D51" s="90">
        <f>(D23/O20)*100</f>
        <v>0.920086303472885</v>
      </c>
      <c r="E51" s="91">
        <f>(E23/O25)*100</f>
        <v>0.81210502460993228</v>
      </c>
      <c r="F51" s="90">
        <f>(F23/O21)*100</f>
        <v>1.2569728470224422</v>
      </c>
      <c r="G51" s="91">
        <f>(G23/O26)*100</f>
        <v>3.6767222412360043</v>
      </c>
      <c r="H51" s="90">
        <f>(H23/O22)*100</f>
        <v>1.1937705548547757</v>
      </c>
      <c r="I51" s="91">
        <f>(I23/O27)*100</f>
        <v>0.36217630492747105</v>
      </c>
      <c r="J51" s="92">
        <f>(L23/O18)*100</f>
        <v>0.90617933727330491</v>
      </c>
    </row>
    <row r="52" spans="1:11" x14ac:dyDescent="0.2">
      <c r="A52" s="38" t="s">
        <v>18</v>
      </c>
      <c r="B52" s="90">
        <f>(B24/O19)*100</f>
        <v>10.159983112918395</v>
      </c>
      <c r="C52" s="91">
        <f>(C24/O24)*100</f>
        <v>9.5677701805023112</v>
      </c>
      <c r="D52" s="90">
        <f>(D24/O20)*100</f>
        <v>19.007813662220272</v>
      </c>
      <c r="E52" s="91">
        <f>(E24/O25)*100</f>
        <v>20.0778543959084</v>
      </c>
      <c r="F52" s="90">
        <f>(F24/O21)*100</f>
        <v>10.181714552884765</v>
      </c>
      <c r="G52" s="91">
        <f>(G24/O26)*100</f>
        <v>16.206668948320541</v>
      </c>
      <c r="H52" s="90">
        <f>(H24/O22)*100</f>
        <v>14.900293675705099</v>
      </c>
      <c r="I52" s="91">
        <f>(I24/O27)*100</f>
        <v>17.227935865653404</v>
      </c>
      <c r="J52" s="92">
        <f>(L24/O18)*100</f>
        <v>12.579211171593752</v>
      </c>
    </row>
    <row r="53" spans="1:11" x14ac:dyDescent="0.2">
      <c r="A53" s="38" t="s">
        <v>19</v>
      </c>
      <c r="B53" s="90">
        <f>(B25/O19)*100</f>
        <v>85.45109884127109</v>
      </c>
      <c r="C53" s="91">
        <f>(C25/O24)*100</f>
        <v>86.497468476320861</v>
      </c>
      <c r="D53" s="90">
        <f>(D25/O20)*100</f>
        <v>73.180699920355494</v>
      </c>
      <c r="E53" s="91">
        <f>(E25/O25)*100</f>
        <v>72.116908925818521</v>
      </c>
      <c r="F53" s="90">
        <f>(F25/O21)*100</f>
        <v>82.834635043107056</v>
      </c>
      <c r="G53" s="91">
        <f>(G25/O26)*100</f>
        <v>74.34972864616438</v>
      </c>
      <c r="H53" s="90">
        <f>(H25/O22)*100</f>
        <v>79.685855000472614</v>
      </c>
      <c r="I53" s="91">
        <f>(I25/O27)*100</f>
        <v>77.744057914905213</v>
      </c>
      <c r="J53" s="92">
        <f>(L25/O18)*100</f>
        <v>80.451819698114576</v>
      </c>
    </row>
    <row r="54" spans="1:11" ht="17" thickBot="1" x14ac:dyDescent="0.25">
      <c r="A54" s="40" t="s">
        <v>33</v>
      </c>
      <c r="B54" s="93">
        <f>(B26/O19)*100</f>
        <v>97.213334436559279</v>
      </c>
      <c r="C54" s="94">
        <f>(C26/O24)*100</f>
        <v>97.377654866391907</v>
      </c>
      <c r="D54" s="93">
        <f>(D26/O20)*100</f>
        <v>94.512599922480703</v>
      </c>
      <c r="E54" s="94">
        <f>(E26/O25)*100</f>
        <v>94.214430045490857</v>
      </c>
      <c r="F54" s="96">
        <f>(F26/O21)*100</f>
        <v>96.712757106722819</v>
      </c>
      <c r="G54" s="94">
        <f>(G26/O26)*100</f>
        <v>97.944066885053545</v>
      </c>
      <c r="H54" s="93">
        <f>(H26/O22)*100</f>
        <v>97.305175015726803</v>
      </c>
      <c r="I54" s="94">
        <f>(I26/O27)*100</f>
        <v>96.821382556007237</v>
      </c>
      <c r="J54" s="95">
        <f>(L26/O18)*100</f>
        <v>95.480972472269755</v>
      </c>
    </row>
    <row r="55" spans="1:11" x14ac:dyDescent="0.2">
      <c r="A55" s="1"/>
      <c r="B55" s="69"/>
      <c r="C55" s="69"/>
      <c r="D55" s="69"/>
      <c r="E55" s="69"/>
      <c r="F55" s="69"/>
      <c r="G55" s="69"/>
      <c r="H55" s="69"/>
    </row>
    <row r="57" spans="1:11" ht="17" thickBot="1" x14ac:dyDescent="0.25"/>
    <row r="58" spans="1:11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1" x14ac:dyDescent="0.2">
      <c r="A59" s="125" t="s">
        <v>23</v>
      </c>
      <c r="B59" s="127" t="s">
        <v>8</v>
      </c>
      <c r="C59" s="128"/>
      <c r="D59" s="127" t="s">
        <v>9</v>
      </c>
      <c r="E59" s="128"/>
      <c r="F59" s="127" t="s">
        <v>11</v>
      </c>
      <c r="G59" s="128"/>
      <c r="H59" s="127" t="s">
        <v>12</v>
      </c>
      <c r="I59" s="128"/>
      <c r="J59" s="158" t="s">
        <v>70</v>
      </c>
      <c r="K59" s="158" t="s">
        <v>73</v>
      </c>
    </row>
    <row r="60" spans="1:11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7" t="s">
        <v>10</v>
      </c>
    </row>
    <row r="61" spans="1:11" x14ac:dyDescent="0.2">
      <c r="A61" s="27" t="s">
        <v>7</v>
      </c>
      <c r="B61" s="71">
        <f>(B19/O31)*100</f>
        <v>5.6493295261502876</v>
      </c>
      <c r="C61" s="70">
        <f>(C19/O31)*100</f>
        <v>3.4658618570860589</v>
      </c>
      <c r="D61" s="71">
        <f>(D19/O31)*100</f>
        <v>6.8800375899085555</v>
      </c>
      <c r="E61" s="70">
        <f>(E19/O31)*100</f>
        <v>5.4443922362381176</v>
      </c>
      <c r="F61" s="71">
        <f>(F19/O31)*100</f>
        <v>4.9575306321610588</v>
      </c>
      <c r="G61" s="70">
        <f>(G19/O31)*100</f>
        <v>0.2407199913254057</v>
      </c>
      <c r="H61" s="71">
        <f>(H19/O31)*100</f>
        <v>1.280225539451332</v>
      </c>
      <c r="I61" s="70">
        <f>(I19/O31)*100</f>
        <v>0.2862616113058879</v>
      </c>
      <c r="J61" s="170">
        <f>(K19/O31)*100</f>
        <v>4.9025915350417462</v>
      </c>
      <c r="K61" s="170">
        <f>100-SUM(B61,D61,F61,H61,J61)</f>
        <v>76.33028517728701</v>
      </c>
    </row>
    <row r="62" spans="1:11" x14ac:dyDescent="0.2">
      <c r="A62" s="27" t="s">
        <v>14</v>
      </c>
      <c r="B62" s="71">
        <f>(B20/O32)*100</f>
        <v>16.461504028648164</v>
      </c>
      <c r="C62" s="70">
        <f>(C20/O32)*100</f>
        <v>9.1316025067144135</v>
      </c>
      <c r="D62" s="71">
        <f>(D20/O32)*100</f>
        <v>10.642345568487018</v>
      </c>
      <c r="E62" s="70">
        <f>(E20/O32)*100</f>
        <v>10.306624888093106</v>
      </c>
      <c r="F62" s="71">
        <f>(F20/O32)*100</f>
        <v>14.98433303491495</v>
      </c>
      <c r="G62" s="70">
        <f>(G20/O32)*100</f>
        <v>0.51477170993733212</v>
      </c>
      <c r="H62" s="71">
        <f>(H20/O32)*100</f>
        <v>0.11190689346463742</v>
      </c>
      <c r="I62" s="70">
        <f>(I20/O32)*100</f>
        <v>0</v>
      </c>
      <c r="J62" s="171">
        <f>(K20/O32)*100</f>
        <v>3.0774395702775292</v>
      </c>
      <c r="K62" s="171">
        <f t="shared" ref="K62:K68" si="4">100-SUM(B62,D62,F62,H62,J62)</f>
        <v>54.722470904207704</v>
      </c>
    </row>
    <row r="63" spans="1:11" x14ac:dyDescent="0.2">
      <c r="A63" s="27" t="s">
        <v>15</v>
      </c>
      <c r="B63" s="71">
        <f>(B21/O33)*100</f>
        <v>9.0094508786363736</v>
      </c>
      <c r="C63" s="70">
        <f>(C21/O33)*100</f>
        <v>5.5315591840178886</v>
      </c>
      <c r="D63" s="71">
        <f>(D21/O33)*100</f>
        <v>7.3497457966795352</v>
      </c>
      <c r="E63" s="70">
        <f>(E21/O33)*100</f>
        <v>4.7903086302554696</v>
      </c>
      <c r="F63" s="71">
        <f>(F21/O33)*100</f>
        <v>17.516560133324894</v>
      </c>
      <c r="G63" s="70">
        <f>(G21/O33)*100</f>
        <v>0.53925911862118436</v>
      </c>
      <c r="H63" s="71">
        <f>(H21/O33)*100</f>
        <v>3.1923085036812013</v>
      </c>
      <c r="I63" s="70">
        <f>(I21/O33)*100</f>
        <v>1.4358268464021264</v>
      </c>
      <c r="J63" s="171">
        <f>(K21/O33)*100</f>
        <v>1.9938084087505012</v>
      </c>
      <c r="K63" s="171">
        <f t="shared" si="4"/>
        <v>60.938126278927491</v>
      </c>
    </row>
    <row r="64" spans="1:11" x14ac:dyDescent="0.2">
      <c r="A64" s="27" t="s">
        <v>16</v>
      </c>
      <c r="B64" s="71">
        <f>(B22/O34)*100</f>
        <v>12.099307092397344</v>
      </c>
      <c r="C64" s="70">
        <f>(C22/O34)*100</f>
        <v>8.0703924543618388</v>
      </c>
      <c r="D64" s="71">
        <f>(D22/O34)*100</f>
        <v>7.3794176483663048</v>
      </c>
      <c r="E64" s="70">
        <f>(E22/O34)*100</f>
        <v>5.4901089130917988</v>
      </c>
      <c r="F64" s="71">
        <f>(F22/O34)*100</f>
        <v>19.780241019743521</v>
      </c>
      <c r="G64" s="70">
        <f>(G22/O34)*100</f>
        <v>0.26962513408776828</v>
      </c>
      <c r="H64" s="71">
        <f>(H22/O34)*100</f>
        <v>2.9571788899948781</v>
      </c>
      <c r="I64" s="70">
        <f>(I22/O34)*100</f>
        <v>0.87748968369782654</v>
      </c>
      <c r="J64" s="171">
        <f>(K22/O34)*100</f>
        <v>0.74605951080916533</v>
      </c>
      <c r="K64" s="171">
        <f t="shared" si="4"/>
        <v>57.037795838688787</v>
      </c>
    </row>
    <row r="65" spans="1:11" x14ac:dyDescent="0.2">
      <c r="A65" s="27" t="s">
        <v>17</v>
      </c>
      <c r="B65" s="71">
        <f>(B23/O35)*100</f>
        <v>10.96302376776986</v>
      </c>
      <c r="C65" s="70">
        <f>(C23/O35)*100</f>
        <v>8.4917229456612322</v>
      </c>
      <c r="D65" s="71">
        <f>(D23/O35)*100</f>
        <v>9.0461798689103645</v>
      </c>
      <c r="E65" s="70">
        <f>(E23/O35)*100</f>
        <v>6.6631842095444203</v>
      </c>
      <c r="F65" s="71">
        <f>(F23/O35)*100</f>
        <v>13.067174110418767</v>
      </c>
      <c r="G65" s="70">
        <f>(G23/O35)*100</f>
        <v>0.74823078740843008</v>
      </c>
      <c r="H65" s="71">
        <f>(H23/O35)*100</f>
        <v>3.6441426314938496</v>
      </c>
      <c r="I65" s="70">
        <f>(I23/O35)*100</f>
        <v>0.43281967090780199</v>
      </c>
      <c r="J65" s="171">
        <f>(K23/O35)*100</f>
        <v>1.5467084561521338</v>
      </c>
      <c r="K65" s="171">
        <f t="shared" si="4"/>
        <v>61.732771165255024</v>
      </c>
    </row>
    <row r="66" spans="1:11" x14ac:dyDescent="0.2">
      <c r="A66" s="27" t="s">
        <v>18</v>
      </c>
      <c r="B66" s="71">
        <f>(B24/O36)*100</f>
        <v>13.69253394770328</v>
      </c>
      <c r="C66" s="70">
        <f>(C24/O36)*100</f>
        <v>10.781383757794739</v>
      </c>
      <c r="D66" s="71">
        <f>(D24/O36)*100</f>
        <v>15.040852558419997</v>
      </c>
      <c r="E66" s="70">
        <f>(E24/O36)*100</f>
        <v>13.258382922565524</v>
      </c>
      <c r="F66" s="71">
        <f>(F24/O36)*100</f>
        <v>8.5188375018718574</v>
      </c>
      <c r="G66" s="70">
        <f>(G24/O36)*100</f>
        <v>0.26544353233890605</v>
      </c>
      <c r="H66" s="71">
        <f>(H24/O36)*100</f>
        <v>3.6607744168410403</v>
      </c>
      <c r="I66" s="70">
        <f>(I24/O36)*100</f>
        <v>1.6570050746381009</v>
      </c>
      <c r="J66" s="171">
        <f>(K24/O36)*100</f>
        <v>1.8403270767217694</v>
      </c>
      <c r="K66" s="171">
        <f t="shared" si="4"/>
        <v>57.246674498442047</v>
      </c>
    </row>
    <row r="67" spans="1:11" x14ac:dyDescent="0.2">
      <c r="A67" s="27" t="s">
        <v>19</v>
      </c>
      <c r="B67" s="71">
        <f>(B25/O37)*100</f>
        <v>20.817779370133024</v>
      </c>
      <c r="C67" s="70">
        <f>(C25/O37)*100</f>
        <v>17.619479571258349</v>
      </c>
      <c r="D67" s="71">
        <f>(D25/O37)*100</f>
        <v>10.467976921705883</v>
      </c>
      <c r="E67" s="70">
        <f>(E25/O37)*100</f>
        <v>8.6086741742597592</v>
      </c>
      <c r="F67" s="71">
        <f>(F25/O37)*100</f>
        <v>12.528448421713573</v>
      </c>
      <c r="G67" s="70">
        <f>(G25/O37)*100</f>
        <v>0.22013225596024902</v>
      </c>
      <c r="H67" s="71">
        <f>(H25/O37)*100</f>
        <v>3.5390384888548705</v>
      </c>
      <c r="I67" s="70">
        <f>(I25/O37)*100</f>
        <v>1.3517105604819046</v>
      </c>
      <c r="J67" s="171">
        <f>(K25/O37)*100</f>
        <v>2.0789717727890009</v>
      </c>
      <c r="K67" s="171">
        <f t="shared" si="4"/>
        <v>50.567785024803641</v>
      </c>
    </row>
    <row r="68" spans="1:11" x14ac:dyDescent="0.2">
      <c r="A68" s="28" t="s">
        <v>33</v>
      </c>
      <c r="B68" s="74">
        <f>(B26/O38)*100</f>
        <v>19.82170890208489</v>
      </c>
      <c r="C68" s="75">
        <f>(C26/O38)*100</f>
        <v>16.601506317343748</v>
      </c>
      <c r="D68" s="74">
        <f>(D26/O38)*100</f>
        <v>11.314996195239765</v>
      </c>
      <c r="E68" s="75">
        <f>(E26/O38)*100</f>
        <v>9.4127190607023348</v>
      </c>
      <c r="F68" s="74">
        <f>(F26/O38)*100</f>
        <v>12.242429029931376</v>
      </c>
      <c r="G68" s="75">
        <f>(G26/O38)*100</f>
        <v>0.24270623540578448</v>
      </c>
      <c r="H68" s="74">
        <f>(H26/O38)*100</f>
        <v>3.6169165731163821</v>
      </c>
      <c r="I68" s="75">
        <f>(I26/O38)*100</f>
        <v>1.4089198433655798</v>
      </c>
      <c r="J68" s="75">
        <f>(K26/O38)*100</f>
        <v>2.1044142033760731</v>
      </c>
      <c r="K68" s="172">
        <f t="shared" si="4"/>
        <v>50.899535096251512</v>
      </c>
    </row>
    <row r="70" spans="1:11" ht="17" thickBot="1" x14ac:dyDescent="0.25"/>
    <row r="71" spans="1:11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1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</row>
    <row r="73" spans="1:11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</row>
    <row r="74" spans="1:11" x14ac:dyDescent="0.2">
      <c r="A74" s="38" t="s">
        <v>7</v>
      </c>
      <c r="B74" s="79">
        <f>(C6/B6)*100</f>
        <v>59.090909090909093</v>
      </c>
      <c r="C74" s="79">
        <f>(E6/D6)*100</f>
        <v>67.479674796747972</v>
      </c>
      <c r="D74" s="80">
        <f>(G6/F6)*100</f>
        <v>1.6949152542372881</v>
      </c>
      <c r="E74" s="70">
        <f>(I6/H6)*100</f>
        <v>19.444444444444446</v>
      </c>
      <c r="F74" s="80">
        <f>(C19/B19)*100</f>
        <v>61.349968010236722</v>
      </c>
      <c r="G74" s="80">
        <f>(E19/D19)*100</f>
        <v>79.133175728920406</v>
      </c>
      <c r="H74" s="80">
        <f>(I19/H19)*100</f>
        <v>22.36024844720497</v>
      </c>
      <c r="I74" s="70">
        <f>(I19/H19)*100</f>
        <v>22.36024844720497</v>
      </c>
    </row>
    <row r="75" spans="1:11" x14ac:dyDescent="0.2">
      <c r="A75" s="38" t="s">
        <v>14</v>
      </c>
      <c r="B75" s="79">
        <f t="shared" ref="B75:B81" si="5">(C7/B7)*100</f>
        <v>55.555555555555557</v>
      </c>
      <c r="C75" s="79">
        <f t="shared" ref="C75:C81" si="6">(E7/D7)*100</f>
        <v>85.714285714285708</v>
      </c>
      <c r="D75" s="80">
        <f t="shared" ref="D75:D81" si="7">(G7/F7)*100</f>
        <v>5.2631578947368416</v>
      </c>
      <c r="E75" s="70">
        <f t="shared" ref="E75:E81" si="8">(I7/H7)*100</f>
        <v>0</v>
      </c>
      <c r="F75" s="80">
        <f t="shared" ref="F75:F80" si="9">(C20/B20)*100</f>
        <v>55.472467709041474</v>
      </c>
      <c r="G75" s="80">
        <f t="shared" ref="G75:G81" si="10">(E20/D20)*100</f>
        <v>96.845425867507885</v>
      </c>
      <c r="H75" s="80">
        <f t="shared" ref="H75:H81" si="11">(I20/H20)*100</f>
        <v>0</v>
      </c>
      <c r="I75" s="70">
        <f t="shared" ref="I75:I81" si="12">(I20/H20)*100</f>
        <v>0</v>
      </c>
    </row>
    <row r="76" spans="1:11" x14ac:dyDescent="0.2">
      <c r="A76" s="38" t="s">
        <v>15</v>
      </c>
      <c r="B76" s="79">
        <f t="shared" si="5"/>
        <v>58.078602620087338</v>
      </c>
      <c r="C76" s="79">
        <f t="shared" si="6"/>
        <v>66.153846153846146</v>
      </c>
      <c r="D76" s="80">
        <f t="shared" si="7"/>
        <v>2.3952095808383236</v>
      </c>
      <c r="E76" s="70">
        <f t="shared" si="8"/>
        <v>33.333333333333329</v>
      </c>
      <c r="F76" s="80">
        <f t="shared" si="9"/>
        <v>61.397295556986478</v>
      </c>
      <c r="G76" s="80">
        <f t="shared" si="10"/>
        <v>65.17652123995407</v>
      </c>
      <c r="H76" s="80">
        <f t="shared" si="11"/>
        <v>44.977697009747232</v>
      </c>
      <c r="I76" s="70">
        <f t="shared" si="12"/>
        <v>44.977697009747232</v>
      </c>
    </row>
    <row r="77" spans="1:11" x14ac:dyDescent="0.2">
      <c r="A77" s="38" t="s">
        <v>16</v>
      </c>
      <c r="B77" s="79">
        <f t="shared" si="5"/>
        <v>59.574468085106382</v>
      </c>
      <c r="C77" s="79">
        <f t="shared" si="6"/>
        <v>75.280898876404493</v>
      </c>
      <c r="D77" s="80">
        <f t="shared" si="7"/>
        <v>1.4285714285714286</v>
      </c>
      <c r="E77" s="70">
        <f t="shared" si="8"/>
        <v>31.25</v>
      </c>
      <c r="F77" s="80">
        <f t="shared" si="9"/>
        <v>66.701277955271564</v>
      </c>
      <c r="G77" s="80">
        <f t="shared" si="10"/>
        <v>74.397590361445793</v>
      </c>
      <c r="H77" s="80">
        <f t="shared" si="11"/>
        <v>29.673202614379086</v>
      </c>
      <c r="I77" s="70">
        <f t="shared" si="12"/>
        <v>29.673202614379086</v>
      </c>
    </row>
    <row r="78" spans="1:11" x14ac:dyDescent="0.2">
      <c r="A78" s="38" t="s">
        <v>17</v>
      </c>
      <c r="B78" s="79">
        <f t="shared" si="5"/>
        <v>68.879668049792528</v>
      </c>
      <c r="C78" s="79">
        <f t="shared" si="6"/>
        <v>71.929824561403507</v>
      </c>
      <c r="D78" s="80">
        <f t="shared" si="7"/>
        <v>3.79746835443038</v>
      </c>
      <c r="E78" s="70">
        <f t="shared" si="8"/>
        <v>14.035087719298245</v>
      </c>
      <c r="F78" s="80">
        <f t="shared" si="9"/>
        <v>77.457854014929779</v>
      </c>
      <c r="G78" s="80">
        <f t="shared" si="10"/>
        <v>73.657436687106454</v>
      </c>
      <c r="H78" s="80">
        <f t="shared" si="11"/>
        <v>11.877133105802047</v>
      </c>
      <c r="I78" s="70">
        <f t="shared" si="12"/>
        <v>11.877133105802047</v>
      </c>
    </row>
    <row r="79" spans="1:11" x14ac:dyDescent="0.2">
      <c r="A79" s="38" t="s">
        <v>18</v>
      </c>
      <c r="B79" s="79">
        <f t="shared" si="5"/>
        <v>72.040041422160854</v>
      </c>
      <c r="C79" s="79">
        <f t="shared" si="6"/>
        <v>81.297324583543656</v>
      </c>
      <c r="D79" s="80">
        <f t="shared" si="7"/>
        <v>1.90623390005152</v>
      </c>
      <c r="E79" s="70">
        <f t="shared" si="8"/>
        <v>33.236714975845409</v>
      </c>
      <c r="F79" s="80">
        <f t="shared" si="9"/>
        <v>78.739142068025743</v>
      </c>
      <c r="G79" s="80">
        <f t="shared" si="10"/>
        <v>88.149144944203087</v>
      </c>
      <c r="H79" s="80">
        <f t="shared" si="11"/>
        <v>45.263785362332314</v>
      </c>
      <c r="I79" s="70">
        <f t="shared" si="12"/>
        <v>45.263785362332314</v>
      </c>
    </row>
    <row r="80" spans="1:11" x14ac:dyDescent="0.2">
      <c r="A80" s="38" t="s">
        <v>19</v>
      </c>
      <c r="B80" s="79">
        <f t="shared" si="5"/>
        <v>70.203035132700435</v>
      </c>
      <c r="C80" s="79">
        <f t="shared" si="6"/>
        <v>71.998227735932659</v>
      </c>
      <c r="D80" s="80">
        <f t="shared" si="7"/>
        <v>0.85237916822780058</v>
      </c>
      <c r="E80" s="70">
        <f t="shared" si="8"/>
        <v>28.852388156472873</v>
      </c>
      <c r="F80" s="80">
        <f t="shared" si="9"/>
        <v>84.636690868848234</v>
      </c>
      <c r="G80" s="80">
        <f t="shared" si="10"/>
        <v>82.23818449971202</v>
      </c>
      <c r="H80" s="80">
        <f t="shared" si="11"/>
        <v>38.194288215251333</v>
      </c>
      <c r="I80" s="70">
        <f t="shared" si="12"/>
        <v>38.194288215251333</v>
      </c>
    </row>
    <row r="81" spans="1:9" x14ac:dyDescent="0.2">
      <c r="A81" s="39" t="s">
        <v>33</v>
      </c>
      <c r="B81" s="81">
        <f t="shared" si="5"/>
        <v>70.20224469385488</v>
      </c>
      <c r="C81" s="82">
        <f t="shared" si="6"/>
        <v>73.926128590971274</v>
      </c>
      <c r="D81" s="82">
        <f t="shared" si="7"/>
        <v>1.111442637624944</v>
      </c>
      <c r="E81" s="75">
        <f t="shared" si="8"/>
        <v>29.351305812973884</v>
      </c>
      <c r="F81" s="83">
        <f>(C26/B26)*100</f>
        <v>83.754162667566803</v>
      </c>
      <c r="G81" s="82">
        <f t="shared" si="10"/>
        <v>83.188000228071473</v>
      </c>
      <c r="H81" s="82">
        <f t="shared" si="11"/>
        <v>38.953617394377346</v>
      </c>
      <c r="I81" s="75">
        <f t="shared" si="12"/>
        <v>38.953617394377346</v>
      </c>
    </row>
  </sheetData>
  <mergeCells count="35">
    <mergeCell ref="B71:I71"/>
    <mergeCell ref="A72:A73"/>
    <mergeCell ref="B72:E72"/>
    <mergeCell ref="F72:I72"/>
    <mergeCell ref="B16:L16"/>
    <mergeCell ref="B58:K58"/>
    <mergeCell ref="A59:A60"/>
    <mergeCell ref="B59:C59"/>
    <mergeCell ref="D59:E59"/>
    <mergeCell ref="F59:G59"/>
    <mergeCell ref="H59:I59"/>
    <mergeCell ref="B44:J44"/>
    <mergeCell ref="A45:A46"/>
    <mergeCell ref="B45:C45"/>
    <mergeCell ref="D45:E45"/>
    <mergeCell ref="F45:G45"/>
    <mergeCell ref="H45:I45"/>
    <mergeCell ref="B30:K30"/>
    <mergeCell ref="N30:O30"/>
    <mergeCell ref="A31:A32"/>
    <mergeCell ref="B31:C31"/>
    <mergeCell ref="D31:E31"/>
    <mergeCell ref="F31:G31"/>
    <mergeCell ref="H31:I31"/>
    <mergeCell ref="N16:O16"/>
    <mergeCell ref="B17:C17"/>
    <mergeCell ref="D17:E17"/>
    <mergeCell ref="F17:G17"/>
    <mergeCell ref="H17:I17"/>
    <mergeCell ref="B3:K3"/>
    <mergeCell ref="N3:O3"/>
    <mergeCell ref="B4:C4"/>
    <mergeCell ref="D4:E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64EA-1A1D-C446-AF8D-A50A931C885A}">
  <dimension ref="A1:P81"/>
  <sheetViews>
    <sheetView zoomScale="93" workbookViewId="0"/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10" width="10.83203125" style="53"/>
    <col min="11" max="11" width="11.5" style="53" bestFit="1" customWidth="1"/>
    <col min="12" max="16384" width="10.83203125" style="53"/>
  </cols>
  <sheetData>
    <row r="1" spans="1:15" x14ac:dyDescent="0.2">
      <c r="A1" s="166" t="s">
        <v>76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177" t="s">
        <v>13</v>
      </c>
      <c r="K4" s="178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284</v>
      </c>
    </row>
    <row r="6" spans="1:15" x14ac:dyDescent="0.2">
      <c r="A6" s="27" t="s">
        <v>7</v>
      </c>
      <c r="B6" s="1">
        <v>31</v>
      </c>
      <c r="C6" s="3">
        <v>17</v>
      </c>
      <c r="D6" s="4">
        <v>68</v>
      </c>
      <c r="E6" s="3">
        <v>44</v>
      </c>
      <c r="F6" s="4">
        <v>40</v>
      </c>
      <c r="G6" s="3">
        <v>3</v>
      </c>
      <c r="H6" s="4">
        <v>20</v>
      </c>
      <c r="I6" s="3">
        <v>6</v>
      </c>
      <c r="J6" s="5">
        <v>1</v>
      </c>
      <c r="K6" s="5">
        <v>306</v>
      </c>
      <c r="N6" s="32" t="s">
        <v>25</v>
      </c>
      <c r="O6" s="18">
        <v>282</v>
      </c>
    </row>
    <row r="7" spans="1:15" x14ac:dyDescent="0.2">
      <c r="A7" s="27" t="s">
        <v>14</v>
      </c>
      <c r="B7" s="1">
        <v>50</v>
      </c>
      <c r="C7" s="3">
        <v>36</v>
      </c>
      <c r="D7" s="4">
        <v>92</v>
      </c>
      <c r="E7" s="3">
        <v>71</v>
      </c>
      <c r="F7" s="4">
        <v>34</v>
      </c>
      <c r="G7" s="3">
        <v>1</v>
      </c>
      <c r="H7" s="4">
        <v>13</v>
      </c>
      <c r="I7" s="3">
        <v>1</v>
      </c>
      <c r="J7" s="5">
        <v>3</v>
      </c>
      <c r="K7" s="135">
        <v>210</v>
      </c>
      <c r="N7" s="32" t="s">
        <v>26</v>
      </c>
      <c r="O7" s="18">
        <v>1363</v>
      </c>
    </row>
    <row r="8" spans="1:15" x14ac:dyDescent="0.2">
      <c r="A8" s="27" t="s">
        <v>15</v>
      </c>
      <c r="B8" s="1">
        <v>325</v>
      </c>
      <c r="C8" s="3">
        <v>169</v>
      </c>
      <c r="D8" s="4">
        <v>450</v>
      </c>
      <c r="E8" s="3">
        <v>310</v>
      </c>
      <c r="F8" s="4">
        <v>346</v>
      </c>
      <c r="G8" s="3">
        <v>10</v>
      </c>
      <c r="H8" s="4">
        <v>169</v>
      </c>
      <c r="I8" s="3">
        <v>38</v>
      </c>
      <c r="J8" s="5">
        <v>3</v>
      </c>
      <c r="K8" s="5">
        <v>1449</v>
      </c>
      <c r="N8" s="32" t="s">
        <v>27</v>
      </c>
      <c r="O8" s="18">
        <v>771</v>
      </c>
    </row>
    <row r="9" spans="1:15" x14ac:dyDescent="0.2">
      <c r="A9" s="27" t="s">
        <v>16</v>
      </c>
      <c r="B9" s="60">
        <v>153</v>
      </c>
      <c r="C9" s="3">
        <v>81</v>
      </c>
      <c r="D9" s="4">
        <v>163</v>
      </c>
      <c r="E9" s="3">
        <v>123</v>
      </c>
      <c r="F9" s="4">
        <v>153</v>
      </c>
      <c r="G9" s="3">
        <v>2</v>
      </c>
      <c r="H9" s="4">
        <v>81</v>
      </c>
      <c r="I9" s="3">
        <v>16</v>
      </c>
      <c r="J9" s="5">
        <v>0</v>
      </c>
      <c r="K9" s="5">
        <v>600</v>
      </c>
      <c r="N9" s="32" t="s">
        <v>28</v>
      </c>
      <c r="O9" s="18">
        <v>948</v>
      </c>
    </row>
    <row r="10" spans="1:15" x14ac:dyDescent="0.2">
      <c r="A10" s="27" t="s">
        <v>17</v>
      </c>
      <c r="B10" s="60">
        <v>265</v>
      </c>
      <c r="C10" s="3">
        <v>190</v>
      </c>
      <c r="D10" s="4">
        <v>269</v>
      </c>
      <c r="E10" s="3">
        <v>185</v>
      </c>
      <c r="F10" s="4">
        <v>252</v>
      </c>
      <c r="G10" s="3">
        <v>9</v>
      </c>
      <c r="H10" s="4">
        <v>110</v>
      </c>
      <c r="I10" s="3">
        <v>15</v>
      </c>
      <c r="J10" s="5">
        <v>6</v>
      </c>
      <c r="K10" s="5">
        <v>1025</v>
      </c>
      <c r="N10" s="32" t="s">
        <v>29</v>
      </c>
      <c r="O10" s="18">
        <v>18964</v>
      </c>
    </row>
    <row r="11" spans="1:15" x14ac:dyDescent="0.2">
      <c r="A11" s="27" t="s">
        <v>18</v>
      </c>
      <c r="B11" s="60">
        <v>6669</v>
      </c>
      <c r="C11" s="3">
        <v>4831</v>
      </c>
      <c r="D11" s="4">
        <v>6938</v>
      </c>
      <c r="E11" s="3">
        <v>5468</v>
      </c>
      <c r="F11" s="4">
        <v>5231</v>
      </c>
      <c r="G11" s="3">
        <v>69</v>
      </c>
      <c r="H11" s="4">
        <v>2156</v>
      </c>
      <c r="I11" s="3">
        <v>725</v>
      </c>
      <c r="J11" s="5">
        <v>44</v>
      </c>
      <c r="K11" s="5">
        <v>23103</v>
      </c>
      <c r="N11" s="32" t="s">
        <v>30</v>
      </c>
      <c r="O11" s="18">
        <v>19341</v>
      </c>
    </row>
    <row r="12" spans="1:15" ht="17" thickBot="1" x14ac:dyDescent="0.25">
      <c r="A12" s="27" t="s">
        <v>19</v>
      </c>
      <c r="B12" s="60">
        <v>15609</v>
      </c>
      <c r="C12" s="3">
        <v>11308</v>
      </c>
      <c r="D12" s="4">
        <v>13870</v>
      </c>
      <c r="E12" s="3">
        <v>10254</v>
      </c>
      <c r="F12" s="4">
        <v>11711</v>
      </c>
      <c r="G12" s="3">
        <v>111</v>
      </c>
      <c r="H12" s="4">
        <v>4624</v>
      </c>
      <c r="I12" s="3">
        <v>1422</v>
      </c>
      <c r="J12" s="5">
        <v>89</v>
      </c>
      <c r="K12" s="5">
        <v>53870</v>
      </c>
      <c r="N12" s="97" t="s">
        <v>33</v>
      </c>
      <c r="O12" s="98">
        <v>39950</v>
      </c>
    </row>
    <row r="13" spans="1:15" ht="17" thickBot="1" x14ac:dyDescent="0.25">
      <c r="A13" s="23" t="s">
        <v>33</v>
      </c>
      <c r="B13" s="10">
        <f>SUM(B6:B12)</f>
        <v>23102</v>
      </c>
      <c r="C13" s="8">
        <f t="shared" ref="C13:J13" si="0">SUM(C6:C12)</f>
        <v>16632</v>
      </c>
      <c r="D13" s="7">
        <f t="shared" si="0"/>
        <v>21850</v>
      </c>
      <c r="E13" s="8">
        <f t="shared" si="0"/>
        <v>16455</v>
      </c>
      <c r="F13" s="7">
        <f t="shared" si="0"/>
        <v>17767</v>
      </c>
      <c r="G13" s="8">
        <f t="shared" si="0"/>
        <v>205</v>
      </c>
      <c r="H13" s="7">
        <f t="shared" si="0"/>
        <v>7173</v>
      </c>
      <c r="I13" s="8">
        <f t="shared" si="0"/>
        <v>2223</v>
      </c>
      <c r="J13" s="9">
        <f t="shared" si="0"/>
        <v>146</v>
      </c>
      <c r="K13" s="9">
        <f>SUM(K6:K12)</f>
        <v>80563</v>
      </c>
    </row>
    <row r="15" spans="1:15" ht="17" thickBot="1" x14ac:dyDescent="0.25"/>
    <row r="16" spans="1:15" ht="17" thickBot="1" x14ac:dyDescent="0.25">
      <c r="A16" s="21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34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3877</v>
      </c>
      <c r="C19" s="3">
        <v>1983</v>
      </c>
      <c r="D19">
        <v>8551</v>
      </c>
      <c r="E19" s="3">
        <v>6199</v>
      </c>
      <c r="F19">
        <v>7117</v>
      </c>
      <c r="G19" s="3">
        <v>553</v>
      </c>
      <c r="H19">
        <v>1947</v>
      </c>
      <c r="I19" s="3">
        <v>647</v>
      </c>
      <c r="J19" s="5">
        <v>39</v>
      </c>
      <c r="K19" s="89">
        <v>6267</v>
      </c>
      <c r="L19" s="5">
        <v>27759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6974</v>
      </c>
      <c r="C20" s="3">
        <v>5396</v>
      </c>
      <c r="D20">
        <v>10906</v>
      </c>
      <c r="E20" s="3">
        <v>9192</v>
      </c>
      <c r="F20">
        <v>4278</v>
      </c>
      <c r="G20" s="3">
        <v>48</v>
      </c>
      <c r="H20">
        <v>881</v>
      </c>
      <c r="I20" s="3">
        <v>143</v>
      </c>
      <c r="J20" s="5">
        <v>332</v>
      </c>
      <c r="K20" s="89">
        <v>1627</v>
      </c>
      <c r="L20" s="5">
        <v>24666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50861</v>
      </c>
      <c r="C21" s="3">
        <v>29331</v>
      </c>
      <c r="D21">
        <v>57076</v>
      </c>
      <c r="E21" s="3">
        <v>43376</v>
      </c>
      <c r="F21">
        <v>67647</v>
      </c>
      <c r="G21" s="3">
        <v>2075</v>
      </c>
      <c r="H21">
        <v>19203</v>
      </c>
      <c r="I21" s="3">
        <v>5347</v>
      </c>
      <c r="J21" s="5">
        <v>513</v>
      </c>
      <c r="K21" s="89">
        <v>11648</v>
      </c>
      <c r="L21" s="5">
        <v>206435</v>
      </c>
      <c r="N21" s="32" t="s">
        <v>11</v>
      </c>
      <c r="O21" s="18">
        <v>4179247</v>
      </c>
    </row>
    <row r="22" spans="1:15" x14ac:dyDescent="0.2">
      <c r="A22" s="27" t="s">
        <v>16</v>
      </c>
      <c r="B22" s="60">
        <v>18693</v>
      </c>
      <c r="C22" s="3">
        <v>10292</v>
      </c>
      <c r="D22">
        <v>14604</v>
      </c>
      <c r="E22" s="3">
        <v>11398</v>
      </c>
      <c r="F22">
        <v>23244</v>
      </c>
      <c r="G22" s="3">
        <v>287</v>
      </c>
      <c r="H22">
        <v>8164</v>
      </c>
      <c r="I22" s="3">
        <v>1868</v>
      </c>
      <c r="J22" s="5">
        <v>0</v>
      </c>
      <c r="K22" s="89">
        <v>2279</v>
      </c>
      <c r="L22" s="5">
        <v>66984</v>
      </c>
      <c r="N22" s="32" t="s">
        <v>37</v>
      </c>
      <c r="O22" s="18">
        <v>1227204</v>
      </c>
    </row>
    <row r="23" spans="1:15" x14ac:dyDescent="0.2">
      <c r="A23" s="27" t="s">
        <v>17</v>
      </c>
      <c r="B23" s="60">
        <v>52533</v>
      </c>
      <c r="C23" s="3">
        <v>41973</v>
      </c>
      <c r="D23">
        <v>32978</v>
      </c>
      <c r="E23" s="3">
        <v>23726</v>
      </c>
      <c r="F23">
        <v>53992</v>
      </c>
      <c r="G23" s="3">
        <v>3665</v>
      </c>
      <c r="H23">
        <v>16512</v>
      </c>
      <c r="I23" s="3">
        <v>1981</v>
      </c>
      <c r="J23" s="5">
        <v>1643</v>
      </c>
      <c r="K23" s="89">
        <v>7085</v>
      </c>
      <c r="L23" s="5">
        <v>163100</v>
      </c>
      <c r="N23" s="30" t="s">
        <v>38</v>
      </c>
      <c r="O23" s="31">
        <v>172293</v>
      </c>
    </row>
    <row r="24" spans="1:15" x14ac:dyDescent="0.2">
      <c r="A24" s="27" t="s">
        <v>18</v>
      </c>
      <c r="B24" s="60">
        <v>1136071</v>
      </c>
      <c r="C24" s="3">
        <v>879857</v>
      </c>
      <c r="D24">
        <v>1014121</v>
      </c>
      <c r="E24" s="3">
        <v>862715</v>
      </c>
      <c r="F24">
        <v>859741</v>
      </c>
      <c r="G24" s="3">
        <v>17899</v>
      </c>
      <c r="H24">
        <v>301494</v>
      </c>
      <c r="I24" s="3">
        <v>130437</v>
      </c>
      <c r="J24" s="5">
        <v>9255</v>
      </c>
      <c r="K24" s="89">
        <v>126727</v>
      </c>
      <c r="L24" s="5">
        <v>3438154</v>
      </c>
      <c r="N24" s="32" t="s">
        <v>3</v>
      </c>
      <c r="O24" s="18">
        <v>5628626</v>
      </c>
    </row>
    <row r="25" spans="1:15" x14ac:dyDescent="0.2">
      <c r="A25" s="27" t="s">
        <v>19</v>
      </c>
      <c r="B25" s="60">
        <v>5258060</v>
      </c>
      <c r="C25" s="3">
        <v>4482326</v>
      </c>
      <c r="D25">
        <v>2643033</v>
      </c>
      <c r="E25" s="3">
        <v>2194676</v>
      </c>
      <c r="F25">
        <v>3093382</v>
      </c>
      <c r="G25" s="3">
        <v>56052</v>
      </c>
      <c r="H25">
        <v>856342</v>
      </c>
      <c r="I25" s="3">
        <v>327448</v>
      </c>
      <c r="J25" s="5">
        <v>46907</v>
      </c>
      <c r="K25" s="89">
        <v>526587</v>
      </c>
      <c r="L25" s="5">
        <v>12377404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6527069</v>
      </c>
      <c r="C26" s="8">
        <f>SUM(C19:C25)</f>
        <v>5451158</v>
      </c>
      <c r="D26" s="10">
        <f t="shared" ref="D26:K26" si="1">SUM(D19:D25)</f>
        <v>3781269</v>
      </c>
      <c r="E26" s="8">
        <f t="shared" si="1"/>
        <v>3151282</v>
      </c>
      <c r="F26" s="10">
        <f t="shared" si="1"/>
        <v>4109401</v>
      </c>
      <c r="G26" s="8">
        <f>SUM(G19:G25)</f>
        <v>80579</v>
      </c>
      <c r="H26" s="10">
        <f t="shared" si="1"/>
        <v>1204543</v>
      </c>
      <c r="I26" s="8">
        <f t="shared" si="1"/>
        <v>467871</v>
      </c>
      <c r="J26" s="9">
        <f t="shared" si="1"/>
        <v>58689</v>
      </c>
      <c r="K26" s="9">
        <f t="shared" si="1"/>
        <v>682220</v>
      </c>
      <c r="L26" s="9">
        <f>SUM(L19:L25)</f>
        <v>16304502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84" t="s">
        <v>13</v>
      </c>
      <c r="K31" s="84" t="s">
        <v>20</v>
      </c>
      <c r="N31" s="49" t="s">
        <v>7</v>
      </c>
      <c r="O31" s="18">
        <v>204997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59592</v>
      </c>
    </row>
    <row r="33" spans="1:16" x14ac:dyDescent="0.2">
      <c r="A33" s="38" t="s">
        <v>7</v>
      </c>
      <c r="B33" s="61">
        <f>B19/B6</f>
        <v>125.06451612903226</v>
      </c>
      <c r="C33" s="64">
        <f t="shared" ref="C33:J33" si="2">C19/C6</f>
        <v>116.64705882352941</v>
      </c>
      <c r="D33" s="61">
        <f t="shared" si="2"/>
        <v>125.75</v>
      </c>
      <c r="E33" s="64">
        <f t="shared" si="2"/>
        <v>140.88636363636363</v>
      </c>
      <c r="F33" s="61">
        <f t="shared" si="2"/>
        <v>177.92500000000001</v>
      </c>
      <c r="G33" s="64">
        <f t="shared" si="2"/>
        <v>184.33333333333334</v>
      </c>
      <c r="H33" s="61">
        <f t="shared" si="2"/>
        <v>97.35</v>
      </c>
      <c r="I33" s="64">
        <f t="shared" si="2"/>
        <v>107.83333333333333</v>
      </c>
      <c r="J33" s="65">
        <f t="shared" si="2"/>
        <v>39</v>
      </c>
      <c r="K33" s="65">
        <f>L19/K6</f>
        <v>90.715686274509807</v>
      </c>
      <c r="N33" s="49" t="s">
        <v>15</v>
      </c>
      <c r="O33" s="18">
        <v>590156</v>
      </c>
    </row>
    <row r="34" spans="1:16" x14ac:dyDescent="0.2">
      <c r="A34" s="38" t="s">
        <v>14</v>
      </c>
      <c r="B34" s="61">
        <f>B20/B7</f>
        <v>139.47999999999999</v>
      </c>
      <c r="C34" s="64">
        <f t="shared" ref="B34:K40" si="3">C20/C7</f>
        <v>149.88888888888889</v>
      </c>
      <c r="D34" s="61">
        <f t="shared" si="3"/>
        <v>118.54347826086956</v>
      </c>
      <c r="E34" s="64">
        <f t="shared" si="3"/>
        <v>129.46478873239437</v>
      </c>
      <c r="F34" s="61">
        <f t="shared" si="3"/>
        <v>125.82352941176471</v>
      </c>
      <c r="G34" s="64">
        <f t="shared" si="3"/>
        <v>48</v>
      </c>
      <c r="H34" s="61">
        <f t="shared" si="3"/>
        <v>67.769230769230774</v>
      </c>
      <c r="I34" s="64">
        <f t="shared" si="3"/>
        <v>143</v>
      </c>
      <c r="J34" s="65">
        <f t="shared" si="3"/>
        <v>110.66666666666667</v>
      </c>
      <c r="K34" s="65">
        <f>L20/K7</f>
        <v>117.45714285714286</v>
      </c>
      <c r="N34" s="49" t="s">
        <v>16</v>
      </c>
      <c r="O34" s="18">
        <v>183830</v>
      </c>
    </row>
    <row r="35" spans="1:16" x14ac:dyDescent="0.2">
      <c r="A35" s="38" t="s">
        <v>15</v>
      </c>
      <c r="B35" s="61">
        <f>B21/B8</f>
        <v>156.49538461538461</v>
      </c>
      <c r="C35" s="64">
        <f t="shared" si="3"/>
        <v>173.55621301775147</v>
      </c>
      <c r="D35" s="61">
        <f t="shared" si="3"/>
        <v>126.83555555555556</v>
      </c>
      <c r="E35" s="64">
        <f t="shared" si="3"/>
        <v>139.9225806451613</v>
      </c>
      <c r="F35" s="61">
        <f t="shared" si="3"/>
        <v>195.51156069364163</v>
      </c>
      <c r="G35" s="64">
        <f t="shared" si="3"/>
        <v>207.5</v>
      </c>
      <c r="H35" s="61">
        <f t="shared" si="3"/>
        <v>113.62721893491124</v>
      </c>
      <c r="I35" s="64">
        <f t="shared" si="3"/>
        <v>140.71052631578948</v>
      </c>
      <c r="J35" s="65">
        <f t="shared" si="3"/>
        <v>171</v>
      </c>
      <c r="K35" s="65">
        <f>L21/K8</f>
        <v>142.46721877156659</v>
      </c>
      <c r="N35" s="49" t="s">
        <v>17</v>
      </c>
      <c r="O35" s="18">
        <v>434603</v>
      </c>
    </row>
    <row r="36" spans="1:16" x14ac:dyDescent="0.2">
      <c r="A36" s="38" t="s">
        <v>16</v>
      </c>
      <c r="B36" s="61">
        <f>B22/B9</f>
        <v>122.17647058823529</v>
      </c>
      <c r="C36" s="64">
        <f t="shared" si="3"/>
        <v>127.06172839506173</v>
      </c>
      <c r="D36" s="61">
        <f t="shared" si="3"/>
        <v>89.595092024539881</v>
      </c>
      <c r="E36" s="64">
        <f t="shared" si="3"/>
        <v>92.666666666666671</v>
      </c>
      <c r="F36" s="61">
        <f t="shared" si="3"/>
        <v>151.92156862745097</v>
      </c>
      <c r="G36" s="64">
        <f t="shared" si="3"/>
        <v>143.5</v>
      </c>
      <c r="H36" s="61">
        <f t="shared" si="3"/>
        <v>100.79012345679013</v>
      </c>
      <c r="I36" s="64">
        <f t="shared" si="3"/>
        <v>116.75</v>
      </c>
      <c r="J36" s="65" t="e">
        <f>J22/J9</f>
        <v>#DIV/0!</v>
      </c>
      <c r="K36" s="65">
        <f>L22/K9</f>
        <v>111.64</v>
      </c>
      <c r="N36" s="49" t="s">
        <v>18</v>
      </c>
      <c r="O36" s="18">
        <v>7746720</v>
      </c>
    </row>
    <row r="37" spans="1:16" x14ac:dyDescent="0.2">
      <c r="A37" s="38" t="s">
        <v>17</v>
      </c>
      <c r="B37" s="61">
        <f>B23/B10</f>
        <v>198.23773584905661</v>
      </c>
      <c r="C37" s="64">
        <f t="shared" si="3"/>
        <v>220.91052631578947</v>
      </c>
      <c r="D37" s="61">
        <f t="shared" si="3"/>
        <v>122.59479553903346</v>
      </c>
      <c r="E37" s="64">
        <f t="shared" si="3"/>
        <v>128.24864864864864</v>
      </c>
      <c r="F37" s="61">
        <f t="shared" si="3"/>
        <v>214.25396825396825</v>
      </c>
      <c r="G37" s="64">
        <f t="shared" si="3"/>
        <v>407.22222222222223</v>
      </c>
      <c r="H37" s="61">
        <f t="shared" si="3"/>
        <v>150.1090909090909</v>
      </c>
      <c r="I37" s="64">
        <f t="shared" si="3"/>
        <v>132.06666666666666</v>
      </c>
      <c r="J37" s="65">
        <f t="shared" si="3"/>
        <v>273.83333333333331</v>
      </c>
      <c r="K37" s="65">
        <f>L23/K10</f>
        <v>159.1219512195122</v>
      </c>
      <c r="N37" s="49" t="s">
        <v>19</v>
      </c>
      <c r="O37" s="18">
        <v>24633613</v>
      </c>
    </row>
    <row r="38" spans="1:16" ht="17" thickBot="1" x14ac:dyDescent="0.25">
      <c r="A38" s="38" t="s">
        <v>18</v>
      </c>
      <c r="B38" s="61">
        <f>B24/B11</f>
        <v>170.35102714050083</v>
      </c>
      <c r="C38" s="64">
        <f t="shared" si="3"/>
        <v>182.12730283585179</v>
      </c>
      <c r="D38" s="61">
        <f t="shared" si="3"/>
        <v>146.16906889593542</v>
      </c>
      <c r="E38" s="64">
        <f t="shared" si="3"/>
        <v>157.77523774689101</v>
      </c>
      <c r="F38" s="61">
        <f t="shared" si="3"/>
        <v>164.35499904415983</v>
      </c>
      <c r="G38" s="64">
        <f t="shared" si="3"/>
        <v>259.40579710144925</v>
      </c>
      <c r="H38" s="61">
        <f t="shared" si="3"/>
        <v>139.83951762523191</v>
      </c>
      <c r="I38" s="64">
        <f t="shared" si="3"/>
        <v>179.91310344827585</v>
      </c>
      <c r="J38" s="65">
        <f t="shared" si="3"/>
        <v>210.34090909090909</v>
      </c>
      <c r="K38" s="65">
        <f>L24/K11</f>
        <v>148.81850841882007</v>
      </c>
      <c r="N38" s="12" t="s">
        <v>10</v>
      </c>
      <c r="O38" s="13">
        <v>33030081</v>
      </c>
    </row>
    <row r="39" spans="1:16" x14ac:dyDescent="0.2">
      <c r="A39" s="38" t="s">
        <v>19</v>
      </c>
      <c r="B39" s="61">
        <f>B25/B12</f>
        <v>336.86078544429495</v>
      </c>
      <c r="C39" s="64">
        <f t="shared" si="3"/>
        <v>396.38539087371771</v>
      </c>
      <c r="D39" s="61">
        <f t="shared" si="3"/>
        <v>190.55753424657533</v>
      </c>
      <c r="E39" s="64">
        <f t="shared" si="3"/>
        <v>214.03120733372342</v>
      </c>
      <c r="F39" s="61">
        <f t="shared" si="3"/>
        <v>264.14328409187942</v>
      </c>
      <c r="G39" s="64">
        <f t="shared" si="3"/>
        <v>504.97297297297297</v>
      </c>
      <c r="H39" s="61">
        <f t="shared" si="3"/>
        <v>185.19506920415225</v>
      </c>
      <c r="I39" s="64">
        <f t="shared" si="3"/>
        <v>230.27285513361463</v>
      </c>
      <c r="J39" s="65">
        <f t="shared" si="3"/>
        <v>527.04494382022472</v>
      </c>
      <c r="K39" s="65">
        <f>L25/K12</f>
        <v>229.76432151475774</v>
      </c>
    </row>
    <row r="40" spans="1:16" ht="17" thickBot="1" x14ac:dyDescent="0.25">
      <c r="A40" s="40" t="s">
        <v>33</v>
      </c>
      <c r="B40" s="66">
        <f t="shared" si="3"/>
        <v>282.53263786685136</v>
      </c>
      <c r="C40" s="67">
        <f t="shared" si="3"/>
        <v>327.7512025012025</v>
      </c>
      <c r="D40" s="66">
        <f t="shared" si="3"/>
        <v>173.0557894736842</v>
      </c>
      <c r="E40" s="67">
        <f t="shared" si="3"/>
        <v>191.50908538438165</v>
      </c>
      <c r="F40" s="66">
        <f t="shared" si="3"/>
        <v>231.29402825462938</v>
      </c>
      <c r="G40" s="67">
        <f t="shared" si="3"/>
        <v>393.06829268292682</v>
      </c>
      <c r="H40" s="66">
        <f t="shared" si="3"/>
        <v>167.92736651331381</v>
      </c>
      <c r="I40" s="67">
        <f t="shared" si="3"/>
        <v>210.46828609986505</v>
      </c>
      <c r="J40" s="68">
        <f t="shared" si="3"/>
        <v>401.97945205479454</v>
      </c>
      <c r="K40" s="68">
        <f>L26/K13</f>
        <v>202.38201159341136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42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(B19/O24)*100</f>
        <v>6.8880042838163347E-2</v>
      </c>
      <c r="C47" s="91">
        <f>(C19/O24)*100</f>
        <v>3.5230622890915116E-2</v>
      </c>
      <c r="D47" s="90">
        <f>(D19/O20)*100</f>
        <v>0.21634058297348252</v>
      </c>
      <c r="E47" s="91">
        <f>(E19/O25)*100</f>
        <v>0.18793590351875797</v>
      </c>
      <c r="F47" s="90">
        <f>(F19/O21)*100</f>
        <v>0.17029383522916927</v>
      </c>
      <c r="G47" s="91">
        <f>(G19/O26)*100</f>
        <v>0.67593995990808198</v>
      </c>
      <c r="H47" s="90">
        <f>(H19/O22)*100</f>
        <v>0.15865332903087018</v>
      </c>
      <c r="I47" s="91">
        <f>(I19/O27)*100</f>
        <v>0.13467130418854814</v>
      </c>
      <c r="J47" s="92">
        <f>(L19/O18)*100</f>
        <v>0.1635116499178996</v>
      </c>
    </row>
    <row r="48" spans="1:16" x14ac:dyDescent="0.2">
      <c r="A48" s="38" t="s">
        <v>14</v>
      </c>
      <c r="B48" s="90">
        <f>(B20/O19)*100</f>
        <v>0.10359826452852763</v>
      </c>
      <c r="C48" s="91">
        <f>(C20/O24)*100</f>
        <v>9.5867090831758942E-2</v>
      </c>
      <c r="D48" s="90">
        <f>(D20/O20)*100</f>
        <v>0.27592216090618649</v>
      </c>
      <c r="E48" s="91">
        <f>(E20/O25)*100</f>
        <v>0.27867508068146851</v>
      </c>
      <c r="F48" s="90">
        <f>(F20/O21)*100</f>
        <v>0.10236293762967347</v>
      </c>
      <c r="G48" s="91">
        <f>(G20/O26)*100</f>
        <v>5.8671099594191561E-2</v>
      </c>
      <c r="H48" s="90">
        <f>(H20/O22)*100</f>
        <v>7.1789205380686505E-2</v>
      </c>
      <c r="I48" s="91">
        <f>(I20/O27)*100</f>
        <v>2.9765064140591015E-2</v>
      </c>
      <c r="J48" s="92">
        <f>(L20/O18)*100</f>
        <v>0.14529263867123857</v>
      </c>
    </row>
    <row r="49" spans="1:11" x14ac:dyDescent="0.2">
      <c r="A49" s="38" t="s">
        <v>15</v>
      </c>
      <c r="B49" s="90">
        <f>(B21/O19)*100</f>
        <v>0.75553646862423918</v>
      </c>
      <c r="C49" s="91">
        <f>(C21/O24)*100</f>
        <v>0.52110408472689429</v>
      </c>
      <c r="D49" s="90">
        <f>(D21/O20)*100</f>
        <v>1.4440246887842929</v>
      </c>
      <c r="E49" s="91">
        <f>(E21/O25)*100</f>
        <v>1.3150359333811332</v>
      </c>
      <c r="F49" s="90">
        <f>(F21/O21)*100</f>
        <v>1.6186408699940444</v>
      </c>
      <c r="G49" s="91">
        <f>(G21/O26)*100</f>
        <v>2.536302742873906</v>
      </c>
      <c r="H49" s="90">
        <f>(H21/O22)*100</f>
        <v>1.5647765163738059</v>
      </c>
      <c r="I49" s="91">
        <f>(I21/O27)*100</f>
        <v>1.112963622096085</v>
      </c>
      <c r="J49" s="92">
        <f>(L21/O18)*100</f>
        <v>1.215984994084859</v>
      </c>
    </row>
    <row r="50" spans="1:11" x14ac:dyDescent="0.2">
      <c r="A50" s="38" t="s">
        <v>16</v>
      </c>
      <c r="B50" s="90">
        <f>(B22/O19)*100</f>
        <v>0.27768316014220917</v>
      </c>
      <c r="C50" s="91">
        <f>(C22/O24)*100</f>
        <v>0.1828510190586477</v>
      </c>
      <c r="D50" s="90">
        <f>(D22/O20)*100</f>
        <v>0.36948168328204173</v>
      </c>
      <c r="E50" s="91">
        <f>(E22/O25)*100</f>
        <v>0.34555467467443191</v>
      </c>
      <c r="F50" s="90">
        <f>(F22/O21)*100</f>
        <v>0.55617674667230721</v>
      </c>
      <c r="G50" s="91">
        <f>(G22/O26)*100</f>
        <v>0.35080428299027039</v>
      </c>
      <c r="H50" s="90">
        <f>(H22/O22)*100</f>
        <v>0.6652520689306749</v>
      </c>
      <c r="I50" s="91">
        <f>(I22/O27)*100</f>
        <v>0.38881915954282525</v>
      </c>
      <c r="J50" s="92">
        <f>(L22/O18)*100</f>
        <v>0.39456264123709739</v>
      </c>
    </row>
    <row r="51" spans="1:11" x14ac:dyDescent="0.2">
      <c r="A51" s="38" t="s">
        <v>17</v>
      </c>
      <c r="B51" s="90">
        <f>(B23/O19)*100</f>
        <v>0.78037390743864954</v>
      </c>
      <c r="C51" s="91">
        <f>(C23/O24)*100</f>
        <v>0.74570596802843181</v>
      </c>
      <c r="D51" s="90">
        <f>(D23/O20)*100</f>
        <v>0.83434449132259469</v>
      </c>
      <c r="E51" s="91">
        <f>(E23/O25)*100</f>
        <v>0.71930428244653188</v>
      </c>
      <c r="F51" s="90">
        <f>(F23/O21)*100</f>
        <v>1.2919073699161594</v>
      </c>
      <c r="G51" s="91">
        <f>(G23/O26)*100</f>
        <v>4.4797829169315015</v>
      </c>
      <c r="H51" s="90">
        <f>(H23/O22)*100</f>
        <v>1.3454975700861471</v>
      </c>
      <c r="I51" s="91">
        <f>(I23/O27)*100</f>
        <v>0.41233980463294267</v>
      </c>
      <c r="J51" s="92">
        <f>(L23/O18)*100</f>
        <v>0.96072445338842982</v>
      </c>
    </row>
    <row r="52" spans="1:11" x14ac:dyDescent="0.2">
      <c r="A52" s="38" t="s">
        <v>18</v>
      </c>
      <c r="B52" s="90">
        <f>(B24/O19)*100</f>
        <v>16.876252363233281</v>
      </c>
      <c r="C52" s="91">
        <f>(C24/O24)*100</f>
        <v>15.631825600066518</v>
      </c>
      <c r="D52" s="90">
        <f>(D24/O20)*100</f>
        <v>25.657294859741675</v>
      </c>
      <c r="E52" s="91">
        <f>(E24/O25)*100</f>
        <v>26.155044846618047</v>
      </c>
      <c r="F52" s="90">
        <f>(F24/O21)*100</f>
        <v>20.571672361073656</v>
      </c>
      <c r="G52" s="91">
        <f>(G24/O26)*100</f>
        <v>21.878208575759057</v>
      </c>
      <c r="H52" s="90">
        <f>(H24/O22)*100</f>
        <v>24.567553560777181</v>
      </c>
      <c r="I52" s="91">
        <f>(I24/O27)*100</f>
        <v>27.150109589554333</v>
      </c>
      <c r="J52" s="92">
        <f>(L24/O18)*100</f>
        <v>20.252106819835948</v>
      </c>
    </row>
    <row r="53" spans="1:11" x14ac:dyDescent="0.2">
      <c r="A53" s="38" t="s">
        <v>19</v>
      </c>
      <c r="B53" s="90">
        <f>(B25/O19)*100</f>
        <v>78.108100198862914</v>
      </c>
      <c r="C53" s="91">
        <f>(C25/O24)*100</f>
        <v>79.634461412074629</v>
      </c>
      <c r="D53" s="90">
        <f>(D25/O20)*100</f>
        <v>66.868822364419657</v>
      </c>
      <c r="E53" s="91">
        <f>(E25/O25)*100</f>
        <v>66.536282786083831</v>
      </c>
      <c r="F53" s="90">
        <f>(F25/O21)*100</f>
        <v>74.017687875351712</v>
      </c>
      <c r="G53" s="91">
        <f>(G25/O26)*100</f>
        <v>68.513176551117198</v>
      </c>
      <c r="H53" s="90">
        <f>(H25/O22)*100</f>
        <v>69.779922490474277</v>
      </c>
      <c r="I53" s="91">
        <f>(I25/O27)*100</f>
        <v>68.157417641316414</v>
      </c>
      <c r="J53" s="92">
        <f>(L25/O18)*100</f>
        <v>72.907876715314316</v>
      </c>
    </row>
    <row r="54" spans="1:11" ht="17" thickBot="1" x14ac:dyDescent="0.25">
      <c r="A54" s="40" t="s">
        <v>33</v>
      </c>
      <c r="B54" s="93">
        <f>(B26/O19)*100</f>
        <v>96.95913691682712</v>
      </c>
      <c r="C54" s="94">
        <f>(C26/O24)*100</f>
        <v>96.847045797677794</v>
      </c>
      <c r="D54" s="93">
        <f>(D26/O20)*100</f>
        <v>95.666230831429928</v>
      </c>
      <c r="E54" s="94">
        <f>(E26/O25)*100</f>
        <v>95.537833507404201</v>
      </c>
      <c r="F54" s="96">
        <f>(F26/O21)*100</f>
        <v>98.328741995866721</v>
      </c>
      <c r="G54" s="94">
        <f>(G26/O26)*100</f>
        <v>98.492886129174209</v>
      </c>
      <c r="H54" s="93">
        <f>(H26/O22)*100</f>
        <v>98.153444741053647</v>
      </c>
      <c r="I54" s="94">
        <f>(I26/O27)*100</f>
        <v>97.386086185471726</v>
      </c>
      <c r="J54" s="95">
        <f>(L26/O18)*100</f>
        <v>96.040059912449777</v>
      </c>
    </row>
    <row r="55" spans="1:11" x14ac:dyDescent="0.2">
      <c r="A55" s="1"/>
      <c r="B55" s="69"/>
      <c r="C55" s="69"/>
      <c r="D55" s="69"/>
      <c r="E55" s="69"/>
      <c r="F55" s="69"/>
      <c r="G55" s="69"/>
      <c r="H55" s="69"/>
    </row>
    <row r="57" spans="1:11" ht="17" thickBot="1" x14ac:dyDescent="0.25"/>
    <row r="58" spans="1:11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1" x14ac:dyDescent="0.2">
      <c r="A59" s="125" t="s">
        <v>23</v>
      </c>
      <c r="B59" s="161" t="s">
        <v>8</v>
      </c>
      <c r="C59" s="131"/>
      <c r="D59" s="161" t="s">
        <v>9</v>
      </c>
      <c r="E59" s="131"/>
      <c r="F59" s="161" t="s">
        <v>11</v>
      </c>
      <c r="G59" s="131"/>
      <c r="H59" s="161" t="s">
        <v>12</v>
      </c>
      <c r="I59" s="131"/>
      <c r="J59" s="158" t="s">
        <v>70</v>
      </c>
      <c r="K59" s="158" t="s">
        <v>73</v>
      </c>
    </row>
    <row r="60" spans="1:11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7" t="s">
        <v>10</v>
      </c>
    </row>
    <row r="61" spans="1:11" x14ac:dyDescent="0.2">
      <c r="A61" s="27" t="s">
        <v>7</v>
      </c>
      <c r="B61" s="71">
        <f>(B19/O31)*100</f>
        <v>1.8912471889832534</v>
      </c>
      <c r="C61" s="70">
        <f>(C19/O31)*100</f>
        <v>0.96733122923750092</v>
      </c>
      <c r="D61" s="71">
        <f>(D19/O31)*100</f>
        <v>4.1712805553251995</v>
      </c>
      <c r="E61" s="70">
        <f>(E19/O31)*100</f>
        <v>3.0239466919028084</v>
      </c>
      <c r="F61" s="71">
        <f>(F19/O31)*100</f>
        <v>3.4717581232896091</v>
      </c>
      <c r="G61" s="70">
        <f>(G19/O31)*100</f>
        <v>0.2697600452689552</v>
      </c>
      <c r="H61" s="71">
        <f>(H19/O31)*100</f>
        <v>0.94976999663409711</v>
      </c>
      <c r="I61" s="70">
        <f>(I19/O31)*100</f>
        <v>0.31561437484450988</v>
      </c>
      <c r="J61" s="170">
        <f>(K19/O31)*100</f>
        <v>3.0571179090425713</v>
      </c>
      <c r="K61" s="170">
        <f>100-SUM(B61,D61,F61,H61,J61)</f>
        <v>86.458826226725265</v>
      </c>
    </row>
    <row r="62" spans="1:11" x14ac:dyDescent="0.2">
      <c r="A62" s="27" t="s">
        <v>14</v>
      </c>
      <c r="B62" s="71">
        <f>(B20/O32)*100</f>
        <v>11.70291314270372</v>
      </c>
      <c r="C62" s="70">
        <f>(C20/O32)*100</f>
        <v>9.0549066988857554</v>
      </c>
      <c r="D62" s="71">
        <f>(D20/O32)*100</f>
        <v>18.301114243522619</v>
      </c>
      <c r="E62" s="70">
        <f>(E20/O32)*100</f>
        <v>15.424889246878775</v>
      </c>
      <c r="F62" s="71">
        <f>(F20/O32)*100</f>
        <v>7.178815948449456</v>
      </c>
      <c r="G62" s="70">
        <f>(G20/O32)*100</f>
        <v>8.0547724526782119E-2</v>
      </c>
      <c r="H62" s="71">
        <f>(H20/O32)*100</f>
        <v>1.4783863605853134</v>
      </c>
      <c r="I62" s="70">
        <f>(I20/O32)*100</f>
        <v>0.23996509598603841</v>
      </c>
      <c r="J62" s="171">
        <f>(K20/O32)*100</f>
        <v>2.7302322459390522</v>
      </c>
      <c r="K62" s="171">
        <f t="shared" ref="K62:K68" si="4">100-SUM(B62,D62,F62,H62,J62)</f>
        <v>58.608538058799844</v>
      </c>
    </row>
    <row r="63" spans="1:11" x14ac:dyDescent="0.2">
      <c r="A63" s="27" t="s">
        <v>15</v>
      </c>
      <c r="B63" s="71">
        <f>(B21/O33)*100</f>
        <v>8.6182297562000567</v>
      </c>
      <c r="C63" s="70">
        <f>(C21/O33)*100</f>
        <v>4.9700418194511284</v>
      </c>
      <c r="D63" s="71">
        <f>(D21/O33)*100</f>
        <v>9.6713411369197289</v>
      </c>
      <c r="E63" s="70">
        <f>(E21/O33)*100</f>
        <v>7.3499210378272863</v>
      </c>
      <c r="F63" s="71">
        <f>(F21/O33)*100</f>
        <v>11.462562441117264</v>
      </c>
      <c r="G63" s="70">
        <f>(G21/O33)*100</f>
        <v>0.35160194931509636</v>
      </c>
      <c r="H63" s="71">
        <f>(H21/O33)*100</f>
        <v>3.253885413348335</v>
      </c>
      <c r="I63" s="70">
        <f>(I21/O33)*100</f>
        <v>0.90603162553629879</v>
      </c>
      <c r="J63" s="171">
        <f>(K21/O33)*100</f>
        <v>1.9737154243962614</v>
      </c>
      <c r="K63" s="171">
        <f t="shared" si="4"/>
        <v>65.020265828018353</v>
      </c>
    </row>
    <row r="64" spans="1:11" x14ac:dyDescent="0.2">
      <c r="A64" s="27" t="s">
        <v>16</v>
      </c>
      <c r="B64" s="71">
        <f>(B22/O34)*100</f>
        <v>10.168634064080944</v>
      </c>
      <c r="C64" s="70">
        <f>(C22/O34)*100</f>
        <v>5.5986509274873519</v>
      </c>
      <c r="D64" s="71">
        <f>(D22/O34)*100</f>
        <v>7.9442963607681012</v>
      </c>
      <c r="E64" s="70">
        <f>(E22/O34)*100</f>
        <v>6.2002937496600117</v>
      </c>
      <c r="F64" s="71">
        <f>(F22/O34)*100</f>
        <v>12.644290920959584</v>
      </c>
      <c r="G64" s="70">
        <f>(G22/O34)*100</f>
        <v>0.15612250448784204</v>
      </c>
      <c r="H64" s="71">
        <f>(H22/O34)*100</f>
        <v>4.4410596746994502</v>
      </c>
      <c r="I64" s="70">
        <f>(I22/O34)*100</f>
        <v>1.0161562313006582</v>
      </c>
      <c r="J64" s="171">
        <f>(K22/O34)*100</f>
        <v>1.2397323614208779</v>
      </c>
      <c r="K64" s="171">
        <f t="shared" si="4"/>
        <v>63.561986618071039</v>
      </c>
    </row>
    <row r="65" spans="1:11" x14ac:dyDescent="0.2">
      <c r="A65" s="27" t="s">
        <v>17</v>
      </c>
      <c r="B65" s="71">
        <f>(B23/O35)*100</f>
        <v>12.087583380694564</v>
      </c>
      <c r="C65" s="70">
        <f>(C23/O35)*100</f>
        <v>9.6577796287646436</v>
      </c>
      <c r="D65" s="71">
        <f>(D23/O35)*100</f>
        <v>7.5880746336311535</v>
      </c>
      <c r="E65" s="70">
        <f>(E23/O35)*100</f>
        <v>5.4592352100652786</v>
      </c>
      <c r="F65" s="71">
        <f>(F23/O35)*100</f>
        <v>12.423292061950791</v>
      </c>
      <c r="G65" s="70">
        <f>(G23/O35)*100</f>
        <v>0.84329836655522394</v>
      </c>
      <c r="H65" s="71">
        <f>(H23/O35)*100</f>
        <v>3.799329503017697</v>
      </c>
      <c r="I65" s="70">
        <f>(I23/O35)*100</f>
        <v>0.45581829853912653</v>
      </c>
      <c r="J65" s="171">
        <f>(K23/O35)*100</f>
        <v>1.6302234453052555</v>
      </c>
      <c r="K65" s="171">
        <f t="shared" si="4"/>
        <v>62.471496975400541</v>
      </c>
    </row>
    <row r="66" spans="1:11" x14ac:dyDescent="0.2">
      <c r="A66" s="27" t="s">
        <v>18</v>
      </c>
      <c r="B66" s="71">
        <f>(B24/O36)*100</f>
        <v>14.665187330896174</v>
      </c>
      <c r="C66" s="70">
        <f>(C24/O36)*100</f>
        <v>11.357800462647418</v>
      </c>
      <c r="D66" s="71">
        <f>(D24/O36)*100</f>
        <v>13.090972695540822</v>
      </c>
      <c r="E66" s="70">
        <f>(E24/O36)*100</f>
        <v>11.136519714149989</v>
      </c>
      <c r="F66" s="71">
        <f>(F24/O36)*100</f>
        <v>11.098129272776092</v>
      </c>
      <c r="G66" s="70">
        <f>(G24/O36)*100</f>
        <v>0.23105262614370983</v>
      </c>
      <c r="H66" s="71">
        <f>(H24/O36)*100</f>
        <v>3.8918923105520786</v>
      </c>
      <c r="I66" s="70">
        <f>(I24/O36)*100</f>
        <v>1.6837706797199332</v>
      </c>
      <c r="J66" s="171">
        <f>(K24/O36)*100</f>
        <v>1.635879443170787</v>
      </c>
      <c r="K66" s="171">
        <f t="shared" si="4"/>
        <v>55.617938947064047</v>
      </c>
    </row>
    <row r="67" spans="1:11" x14ac:dyDescent="0.2">
      <c r="A67" s="27" t="s">
        <v>19</v>
      </c>
      <c r="B67" s="71">
        <f>(B25/O37)*100</f>
        <v>21.345062131162003</v>
      </c>
      <c r="C67" s="70">
        <f>(C25/O37)*100</f>
        <v>18.195974743940322</v>
      </c>
      <c r="D67" s="71">
        <f>(D25/O37)*100</f>
        <v>10.729376157691526</v>
      </c>
      <c r="E67" s="70">
        <f>(E25/O37)*100</f>
        <v>8.9092736822649599</v>
      </c>
      <c r="F67" s="71">
        <f>(F25/O37)*100</f>
        <v>12.557565144828734</v>
      </c>
      <c r="G67" s="70">
        <f>(G25/O37)*100</f>
        <v>0.22754274819532155</v>
      </c>
      <c r="H67" s="71">
        <f>(H25/O37)*100</f>
        <v>3.4763150659223232</v>
      </c>
      <c r="I67" s="70">
        <f>(I25/O37)*100</f>
        <v>1.3292731358570908</v>
      </c>
      <c r="J67" s="171">
        <f>(K25/O37)*100</f>
        <v>2.1376766777979341</v>
      </c>
      <c r="K67" s="171">
        <f t="shared" si="4"/>
        <v>49.75400482259748</v>
      </c>
    </row>
    <row r="68" spans="1:11" x14ac:dyDescent="0.2">
      <c r="A68" s="28" t="s">
        <v>33</v>
      </c>
      <c r="B68" s="74">
        <f>(B26/O38)*100</f>
        <v>19.760983934614025</v>
      </c>
      <c r="C68" s="75">
        <f>(C26/O38)*100</f>
        <v>16.503616809174641</v>
      </c>
      <c r="D68" s="74">
        <f>(D26/O38)*100</f>
        <v>11.447955577220656</v>
      </c>
      <c r="E68" s="75">
        <f>(E26/O38)*100</f>
        <v>9.540642664485139</v>
      </c>
      <c r="F68" s="74">
        <f>(F26/O38)*100</f>
        <v>12.441389411064417</v>
      </c>
      <c r="G68" s="75">
        <f>(G26/O38)*100</f>
        <v>0.24395641052166964</v>
      </c>
      <c r="H68" s="74">
        <f>(H26/O38)*100</f>
        <v>3.6468060735303673</v>
      </c>
      <c r="I68" s="75">
        <f>(I26/O38)*100</f>
        <v>1.416499705223248</v>
      </c>
      <c r="J68" s="75">
        <f>(K26/O38)*100</f>
        <v>2.0654505812444115</v>
      </c>
      <c r="K68" s="172">
        <f t="shared" si="4"/>
        <v>50.637414422326124</v>
      </c>
    </row>
    <row r="70" spans="1:11" ht="17" thickBot="1" x14ac:dyDescent="0.25"/>
    <row r="71" spans="1:11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1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</row>
    <row r="73" spans="1:11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</row>
    <row r="74" spans="1:11" x14ac:dyDescent="0.2">
      <c r="A74" s="38" t="s">
        <v>7</v>
      </c>
      <c r="B74" s="79">
        <f>(C6/B6)*100</f>
        <v>54.838709677419352</v>
      </c>
      <c r="C74" s="79">
        <f>(E6/D6)*100</f>
        <v>64.705882352941174</v>
      </c>
      <c r="D74" s="80">
        <f>(G6/F6)*100</f>
        <v>7.5</v>
      </c>
      <c r="E74" s="70">
        <f>(I6/H6)*100</f>
        <v>30</v>
      </c>
      <c r="F74" s="80">
        <f>(C19/B19)*100</f>
        <v>51.147794686613359</v>
      </c>
      <c r="G74" s="80">
        <f>(E19/D19)*100</f>
        <v>72.494445094141042</v>
      </c>
      <c r="H74" s="80">
        <f>(I19/H19)*100</f>
        <v>33.230611196712886</v>
      </c>
      <c r="I74" s="70">
        <f>(I19/H19)*100</f>
        <v>33.230611196712886</v>
      </c>
    </row>
    <row r="75" spans="1:11" x14ac:dyDescent="0.2">
      <c r="A75" s="38" t="s">
        <v>14</v>
      </c>
      <c r="B75" s="79">
        <f>(C7/B7)*100</f>
        <v>72</v>
      </c>
      <c r="C75" s="79">
        <f t="shared" ref="C75:C81" si="5">(E7/D7)*100</f>
        <v>77.173913043478265</v>
      </c>
      <c r="D75" s="80">
        <f t="shared" ref="D75:D81" si="6">(G7/F7)*100</f>
        <v>2.9411764705882351</v>
      </c>
      <c r="E75" s="70">
        <f t="shared" ref="E75:E81" si="7">(I7/H7)*100</f>
        <v>7.6923076923076925</v>
      </c>
      <c r="F75" s="80">
        <f t="shared" ref="F75:F80" si="8">(C20/B20)*100</f>
        <v>77.373100086033844</v>
      </c>
      <c r="G75" s="80">
        <f t="shared" ref="G75:G81" si="9">(E20/D20)*100</f>
        <v>84.283880432789289</v>
      </c>
      <c r="H75" s="80">
        <f t="shared" ref="H75:H81" si="10">(I20/H20)*100</f>
        <v>16.23155505107832</v>
      </c>
      <c r="I75" s="70">
        <f t="shared" ref="I75:I81" si="11">(I20/H20)*100</f>
        <v>16.23155505107832</v>
      </c>
    </row>
    <row r="76" spans="1:11" x14ac:dyDescent="0.2">
      <c r="A76" s="38" t="s">
        <v>15</v>
      </c>
      <c r="B76" s="79">
        <f>(C8/B8)*100</f>
        <v>52</v>
      </c>
      <c r="C76" s="79">
        <f t="shared" si="5"/>
        <v>68.888888888888886</v>
      </c>
      <c r="D76" s="80">
        <f t="shared" si="6"/>
        <v>2.8901734104046244</v>
      </c>
      <c r="E76" s="70">
        <f t="shared" si="7"/>
        <v>22.485207100591715</v>
      </c>
      <c r="F76" s="80">
        <f t="shared" si="8"/>
        <v>57.668940838756612</v>
      </c>
      <c r="G76" s="80">
        <f t="shared" si="9"/>
        <v>75.996916392178846</v>
      </c>
      <c r="H76" s="80">
        <f t="shared" si="10"/>
        <v>27.844607613393741</v>
      </c>
      <c r="I76" s="70">
        <f t="shared" si="11"/>
        <v>27.844607613393741</v>
      </c>
    </row>
    <row r="77" spans="1:11" x14ac:dyDescent="0.2">
      <c r="A77" s="38" t="s">
        <v>16</v>
      </c>
      <c r="B77" s="79">
        <f>(C9/B9)*100</f>
        <v>52.941176470588239</v>
      </c>
      <c r="C77" s="79">
        <f t="shared" si="5"/>
        <v>75.460122699386503</v>
      </c>
      <c r="D77" s="80">
        <f t="shared" si="6"/>
        <v>1.3071895424836601</v>
      </c>
      <c r="E77" s="70">
        <f t="shared" si="7"/>
        <v>19.753086419753085</v>
      </c>
      <c r="F77" s="80">
        <f t="shared" si="8"/>
        <v>55.058043117744617</v>
      </c>
      <c r="G77" s="80">
        <f t="shared" si="9"/>
        <v>78.047110380717612</v>
      </c>
      <c r="H77" s="80">
        <f t="shared" si="10"/>
        <v>22.880940715335623</v>
      </c>
      <c r="I77" s="70">
        <f t="shared" si="11"/>
        <v>22.880940715335623</v>
      </c>
    </row>
    <row r="78" spans="1:11" x14ac:dyDescent="0.2">
      <c r="A78" s="38" t="s">
        <v>17</v>
      </c>
      <c r="B78" s="79">
        <f>(C10/B10)*100</f>
        <v>71.698113207547166</v>
      </c>
      <c r="C78" s="79">
        <f t="shared" si="5"/>
        <v>68.773234200743488</v>
      </c>
      <c r="D78" s="80">
        <f t="shared" si="6"/>
        <v>3.5714285714285712</v>
      </c>
      <c r="E78" s="70">
        <f t="shared" si="7"/>
        <v>13.636363636363635</v>
      </c>
      <c r="F78" s="80">
        <f t="shared" si="8"/>
        <v>79.898349608817313</v>
      </c>
      <c r="G78" s="80">
        <f t="shared" si="9"/>
        <v>71.944932985626792</v>
      </c>
      <c r="H78" s="80">
        <f t="shared" si="10"/>
        <v>11.99733527131783</v>
      </c>
      <c r="I78" s="70">
        <f t="shared" si="11"/>
        <v>11.99733527131783</v>
      </c>
    </row>
    <row r="79" spans="1:11" x14ac:dyDescent="0.2">
      <c r="A79" s="38" t="s">
        <v>18</v>
      </c>
      <c r="B79" s="79">
        <f>(C11/B11)*100</f>
        <v>72.439646123856647</v>
      </c>
      <c r="C79" s="79">
        <f t="shared" si="5"/>
        <v>78.812337849524354</v>
      </c>
      <c r="D79" s="80">
        <f t="shared" si="6"/>
        <v>1.3190594532594151</v>
      </c>
      <c r="E79" s="70">
        <f t="shared" si="7"/>
        <v>33.627087198515767</v>
      </c>
      <c r="F79" s="80">
        <f t="shared" si="8"/>
        <v>77.447360244210088</v>
      </c>
      <c r="G79" s="80">
        <f t="shared" si="9"/>
        <v>85.070223375711578</v>
      </c>
      <c r="H79" s="80">
        <f t="shared" si="10"/>
        <v>43.263547533284246</v>
      </c>
      <c r="I79" s="70">
        <f t="shared" si="11"/>
        <v>43.263547533284246</v>
      </c>
    </row>
    <row r="80" spans="1:11" x14ac:dyDescent="0.2">
      <c r="A80" s="38" t="s">
        <v>19</v>
      </c>
      <c r="B80" s="79">
        <f>(C12/B12)*100</f>
        <v>72.445384073291052</v>
      </c>
      <c r="C80" s="79">
        <f t="shared" si="5"/>
        <v>73.929343907714497</v>
      </c>
      <c r="D80" s="80">
        <f t="shared" si="6"/>
        <v>0.94782682947656061</v>
      </c>
      <c r="E80" s="70">
        <f t="shared" si="7"/>
        <v>30.752595155709344</v>
      </c>
      <c r="F80" s="80">
        <f t="shared" si="8"/>
        <v>85.24676401562553</v>
      </c>
      <c r="G80" s="80">
        <f t="shared" si="9"/>
        <v>83.036269316349816</v>
      </c>
      <c r="H80" s="80">
        <f t="shared" si="10"/>
        <v>38.237993698779228</v>
      </c>
      <c r="I80" s="70">
        <f t="shared" si="11"/>
        <v>38.237993698779228</v>
      </c>
    </row>
    <row r="81" spans="1:9" x14ac:dyDescent="0.2">
      <c r="A81" s="39" t="s">
        <v>33</v>
      </c>
      <c r="B81" s="81">
        <f t="shared" ref="B75:B81" si="12">(C13/B13)*100</f>
        <v>71.993766773439532</v>
      </c>
      <c r="C81" s="82">
        <f t="shared" si="5"/>
        <v>75.308924485125857</v>
      </c>
      <c r="D81" s="82">
        <f t="shared" si="6"/>
        <v>1.1538245061068273</v>
      </c>
      <c r="E81" s="75">
        <f t="shared" si="7"/>
        <v>30.991217063989961</v>
      </c>
      <c r="F81" s="83">
        <f>(C26/B26)*100</f>
        <v>83.516169355647989</v>
      </c>
      <c r="G81" s="82">
        <f t="shared" si="9"/>
        <v>83.339270493582973</v>
      </c>
      <c r="H81" s="82">
        <f t="shared" si="10"/>
        <v>38.842199904860188</v>
      </c>
      <c r="I81" s="75">
        <f t="shared" si="11"/>
        <v>38.842199904860188</v>
      </c>
    </row>
  </sheetData>
  <mergeCells count="35">
    <mergeCell ref="B71:I71"/>
    <mergeCell ref="A72:A73"/>
    <mergeCell ref="B72:E72"/>
    <mergeCell ref="F72:I72"/>
    <mergeCell ref="B16:L16"/>
    <mergeCell ref="B58:K58"/>
    <mergeCell ref="A59:A60"/>
    <mergeCell ref="B59:C59"/>
    <mergeCell ref="D59:E59"/>
    <mergeCell ref="F59:G59"/>
    <mergeCell ref="H59:I59"/>
    <mergeCell ref="B44:J44"/>
    <mergeCell ref="A45:A46"/>
    <mergeCell ref="B45:C45"/>
    <mergeCell ref="D45:E45"/>
    <mergeCell ref="F45:G45"/>
    <mergeCell ref="H45:I45"/>
    <mergeCell ref="B30:K30"/>
    <mergeCell ref="N30:O30"/>
    <mergeCell ref="A31:A32"/>
    <mergeCell ref="B31:C31"/>
    <mergeCell ref="D31:E31"/>
    <mergeCell ref="F31:G31"/>
    <mergeCell ref="H31:I31"/>
    <mergeCell ref="N16:O16"/>
    <mergeCell ref="B17:C17"/>
    <mergeCell ref="D17:E17"/>
    <mergeCell ref="F17:G17"/>
    <mergeCell ref="H17:I17"/>
    <mergeCell ref="B3:K3"/>
    <mergeCell ref="N3:O3"/>
    <mergeCell ref="B4:C4"/>
    <mergeCell ref="D4:E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EC2E-8D92-704D-8063-D37D21220235}">
  <dimension ref="A1:P81"/>
  <sheetViews>
    <sheetView zoomScale="93" workbookViewId="0"/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10" width="10.83203125" style="53"/>
    <col min="11" max="11" width="11.5" style="53" bestFit="1" customWidth="1"/>
    <col min="12" max="16384" width="10.83203125" style="53"/>
  </cols>
  <sheetData>
    <row r="1" spans="1:15" x14ac:dyDescent="0.2">
      <c r="A1" s="166" t="s">
        <v>77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85" t="s">
        <v>13</v>
      </c>
      <c r="K4" s="86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433</v>
      </c>
    </row>
    <row r="6" spans="1:15" x14ac:dyDescent="0.2">
      <c r="A6" s="27" t="s">
        <v>7</v>
      </c>
      <c r="B6" s="1">
        <v>47</v>
      </c>
      <c r="C6" s="3">
        <v>24</v>
      </c>
      <c r="D6" s="4">
        <v>85</v>
      </c>
      <c r="E6" s="3">
        <v>55</v>
      </c>
      <c r="F6" s="4">
        <v>61</v>
      </c>
      <c r="G6" s="3">
        <v>3</v>
      </c>
      <c r="H6" s="4">
        <v>23</v>
      </c>
      <c r="I6" s="3">
        <v>5</v>
      </c>
      <c r="J6" s="5">
        <v>1</v>
      </c>
      <c r="K6" s="5">
        <v>374</v>
      </c>
      <c r="N6" s="32" t="s">
        <v>25</v>
      </c>
      <c r="O6" s="18">
        <v>373</v>
      </c>
    </row>
    <row r="7" spans="1:15" x14ac:dyDescent="0.2">
      <c r="A7" s="27" t="s">
        <v>14</v>
      </c>
      <c r="B7" s="1">
        <v>53</v>
      </c>
      <c r="C7" s="3">
        <v>39</v>
      </c>
      <c r="D7" s="4">
        <v>96</v>
      </c>
      <c r="E7" s="3">
        <v>73</v>
      </c>
      <c r="F7" s="4">
        <v>67</v>
      </c>
      <c r="G7" s="3">
        <v>3</v>
      </c>
      <c r="H7" s="4">
        <v>24</v>
      </c>
      <c r="I7" s="89">
        <v>3</v>
      </c>
      <c r="J7" s="5">
        <v>5</v>
      </c>
      <c r="K7" s="135">
        <v>263</v>
      </c>
      <c r="N7" s="32" t="s">
        <v>26</v>
      </c>
      <c r="O7" s="18">
        <v>734</v>
      </c>
    </row>
    <row r="8" spans="1:15" x14ac:dyDescent="0.2">
      <c r="A8" s="27" t="s">
        <v>15</v>
      </c>
      <c r="B8" s="1">
        <v>116</v>
      </c>
      <c r="C8" s="3">
        <v>77</v>
      </c>
      <c r="D8" s="4">
        <v>151</v>
      </c>
      <c r="E8" s="3">
        <v>96</v>
      </c>
      <c r="F8" s="4">
        <v>136</v>
      </c>
      <c r="G8" s="3">
        <v>5</v>
      </c>
      <c r="H8" s="4">
        <v>54</v>
      </c>
      <c r="I8" s="3">
        <v>14</v>
      </c>
      <c r="J8" s="5">
        <v>10</v>
      </c>
      <c r="K8" s="5">
        <v>580</v>
      </c>
      <c r="N8" s="32" t="s">
        <v>27</v>
      </c>
      <c r="O8" s="18">
        <v>171</v>
      </c>
    </row>
    <row r="9" spans="1:15" x14ac:dyDescent="0.2">
      <c r="A9" s="27" t="s">
        <v>16</v>
      </c>
      <c r="B9" s="60">
        <v>14</v>
      </c>
      <c r="C9" s="3">
        <v>12</v>
      </c>
      <c r="D9" s="4">
        <v>23</v>
      </c>
      <c r="E9" s="3">
        <v>16</v>
      </c>
      <c r="F9" s="4">
        <v>24</v>
      </c>
      <c r="G9" s="3">
        <v>1</v>
      </c>
      <c r="H9" s="4">
        <v>6</v>
      </c>
      <c r="I9" s="3">
        <v>1</v>
      </c>
      <c r="J9" s="5">
        <v>1</v>
      </c>
      <c r="K9" s="5">
        <v>77</v>
      </c>
      <c r="N9" s="32" t="s">
        <v>28</v>
      </c>
      <c r="O9" s="18">
        <v>864</v>
      </c>
    </row>
    <row r="10" spans="1:15" x14ac:dyDescent="0.2">
      <c r="A10" s="27" t="s">
        <v>17</v>
      </c>
      <c r="B10" s="60">
        <v>227</v>
      </c>
      <c r="C10" s="3">
        <v>165</v>
      </c>
      <c r="D10" s="4">
        <v>230</v>
      </c>
      <c r="E10" s="3">
        <v>166</v>
      </c>
      <c r="F10" s="4">
        <v>207</v>
      </c>
      <c r="G10" s="3">
        <v>13</v>
      </c>
      <c r="H10" s="4">
        <v>100</v>
      </c>
      <c r="I10" s="3">
        <v>17</v>
      </c>
      <c r="J10" s="5">
        <v>1</v>
      </c>
      <c r="K10" s="5">
        <v>859</v>
      </c>
      <c r="N10" s="32" t="s">
        <v>29</v>
      </c>
      <c r="O10" s="18">
        <v>3644</v>
      </c>
    </row>
    <row r="11" spans="1:15" x14ac:dyDescent="0.2">
      <c r="A11" s="27" t="s">
        <v>18</v>
      </c>
      <c r="B11" s="60">
        <v>2284</v>
      </c>
      <c r="C11" s="3">
        <v>1605</v>
      </c>
      <c r="D11" s="4">
        <v>3531</v>
      </c>
      <c r="E11" s="3">
        <v>2888</v>
      </c>
      <c r="F11" s="4">
        <v>1191</v>
      </c>
      <c r="G11" s="3">
        <v>32</v>
      </c>
      <c r="H11" s="4">
        <v>876</v>
      </c>
      <c r="I11" s="3">
        <v>297</v>
      </c>
      <c r="J11" s="5">
        <v>13</v>
      </c>
      <c r="K11" s="5">
        <v>9093</v>
      </c>
      <c r="N11" s="32" t="s">
        <v>30</v>
      </c>
      <c r="O11" s="18">
        <v>3910</v>
      </c>
    </row>
    <row r="12" spans="1:15" ht="17" thickBot="1" x14ac:dyDescent="0.25">
      <c r="A12" s="27" t="s">
        <v>19</v>
      </c>
      <c r="B12" s="60">
        <v>14405</v>
      </c>
      <c r="C12" s="3">
        <v>10025</v>
      </c>
      <c r="D12" s="4">
        <v>13808</v>
      </c>
      <c r="E12" s="3">
        <v>9948</v>
      </c>
      <c r="F12" s="4">
        <v>10771</v>
      </c>
      <c r="G12" s="3">
        <v>92</v>
      </c>
      <c r="H12" s="4">
        <v>4663</v>
      </c>
      <c r="I12" s="3">
        <v>1336</v>
      </c>
      <c r="J12" s="5">
        <v>84</v>
      </c>
      <c r="K12" s="5">
        <v>52207</v>
      </c>
      <c r="N12" s="97" t="s">
        <v>33</v>
      </c>
      <c r="O12" s="98">
        <v>8661</v>
      </c>
    </row>
    <row r="13" spans="1:15" ht="17" thickBot="1" x14ac:dyDescent="0.25">
      <c r="A13" s="23" t="s">
        <v>33</v>
      </c>
      <c r="B13" s="10">
        <f>SUM(B6:B12)</f>
        <v>17146</v>
      </c>
      <c r="C13" s="8">
        <f t="shared" ref="C13:J13" si="0">SUM(C6:C12)</f>
        <v>11947</v>
      </c>
      <c r="D13" s="7">
        <f t="shared" si="0"/>
        <v>17924</v>
      </c>
      <c r="E13" s="8">
        <f t="shared" si="0"/>
        <v>13242</v>
      </c>
      <c r="F13" s="7">
        <f t="shared" si="0"/>
        <v>12457</v>
      </c>
      <c r="G13" s="8">
        <f t="shared" si="0"/>
        <v>149</v>
      </c>
      <c r="H13" s="7">
        <f t="shared" si="0"/>
        <v>5746</v>
      </c>
      <c r="I13" s="8">
        <f>SUM(I6:I12)</f>
        <v>1673</v>
      </c>
      <c r="J13" s="9">
        <f t="shared" si="0"/>
        <v>115</v>
      </c>
      <c r="K13" s="9">
        <f>SUM(K6:K12)</f>
        <v>63453</v>
      </c>
    </row>
    <row r="15" spans="1:15" ht="17" thickBot="1" x14ac:dyDescent="0.25"/>
    <row r="16" spans="1:15" ht="17" thickBot="1" x14ac:dyDescent="0.25">
      <c r="A16" s="21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34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5828</v>
      </c>
      <c r="C19" s="3">
        <v>3195</v>
      </c>
      <c r="D19">
        <v>9346</v>
      </c>
      <c r="E19" s="3">
        <v>6666</v>
      </c>
      <c r="F19">
        <v>9131</v>
      </c>
      <c r="G19" s="3">
        <v>305</v>
      </c>
      <c r="H19">
        <v>2445</v>
      </c>
      <c r="I19" s="3">
        <v>698</v>
      </c>
      <c r="J19" s="5">
        <v>187</v>
      </c>
      <c r="K19" s="89">
        <v>8659</v>
      </c>
      <c r="L19" s="5">
        <v>35409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5594</v>
      </c>
      <c r="C20" s="3">
        <v>4164</v>
      </c>
      <c r="D20">
        <v>8540</v>
      </c>
      <c r="E20" s="3">
        <v>6549</v>
      </c>
      <c r="F20">
        <v>8804</v>
      </c>
      <c r="G20" s="3">
        <v>957</v>
      </c>
      <c r="H20">
        <v>2004</v>
      </c>
      <c r="I20" s="3">
        <v>432</v>
      </c>
      <c r="J20" s="5">
        <v>324</v>
      </c>
      <c r="K20" s="89">
        <v>869</v>
      </c>
      <c r="L20" s="5">
        <v>25811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16506</v>
      </c>
      <c r="C21" s="3">
        <v>12760</v>
      </c>
      <c r="D21">
        <v>14749</v>
      </c>
      <c r="E21" s="3">
        <v>9070</v>
      </c>
      <c r="F21">
        <v>24650</v>
      </c>
      <c r="G21" s="3">
        <v>713</v>
      </c>
      <c r="H21">
        <v>6168</v>
      </c>
      <c r="I21" s="3">
        <v>1687</v>
      </c>
      <c r="J21" s="5">
        <v>4308</v>
      </c>
      <c r="K21" s="89">
        <v>10324</v>
      </c>
      <c r="L21" s="5">
        <v>72397</v>
      </c>
      <c r="N21" s="32" t="s">
        <v>11</v>
      </c>
      <c r="O21" s="18">
        <v>4179247</v>
      </c>
    </row>
    <row r="22" spans="1:15" x14ac:dyDescent="0.2">
      <c r="A22" s="27" t="s">
        <v>16</v>
      </c>
      <c r="B22" s="60">
        <v>1389</v>
      </c>
      <c r="C22" s="3">
        <v>1250</v>
      </c>
      <c r="D22">
        <v>1676</v>
      </c>
      <c r="E22" s="3">
        <v>1225</v>
      </c>
      <c r="F22">
        <v>2641</v>
      </c>
      <c r="G22" s="3">
        <v>222</v>
      </c>
      <c r="H22">
        <v>654</v>
      </c>
      <c r="I22" s="3">
        <v>122</v>
      </c>
      <c r="J22" s="5">
        <v>121</v>
      </c>
      <c r="K22" s="89">
        <v>470</v>
      </c>
      <c r="L22" s="5">
        <v>6830</v>
      </c>
      <c r="N22" s="32" t="s">
        <v>37</v>
      </c>
      <c r="O22" s="18">
        <v>1227204</v>
      </c>
    </row>
    <row r="23" spans="1:15" x14ac:dyDescent="0.2">
      <c r="A23" s="27" t="s">
        <v>17</v>
      </c>
      <c r="B23" s="60">
        <v>54991</v>
      </c>
      <c r="C23" s="3">
        <v>46676</v>
      </c>
      <c r="D23">
        <v>26272</v>
      </c>
      <c r="E23" s="3">
        <v>19562</v>
      </c>
      <c r="F23">
        <v>45415</v>
      </c>
      <c r="G23" s="3">
        <v>3536</v>
      </c>
      <c r="H23">
        <v>14684</v>
      </c>
      <c r="I23" s="3">
        <v>2880</v>
      </c>
      <c r="J23" s="5">
        <v>16</v>
      </c>
      <c r="K23" s="89">
        <v>4272</v>
      </c>
      <c r="L23" s="5">
        <v>2145634</v>
      </c>
      <c r="N23" s="30" t="s">
        <v>38</v>
      </c>
      <c r="O23" s="31">
        <v>172293</v>
      </c>
    </row>
    <row r="24" spans="1:15" x14ac:dyDescent="0.2">
      <c r="A24" s="27" t="s">
        <v>18</v>
      </c>
      <c r="B24" s="60">
        <v>561492</v>
      </c>
      <c r="C24" s="3">
        <v>436904</v>
      </c>
      <c r="D24">
        <v>705777</v>
      </c>
      <c r="E24" s="3">
        <v>625010</v>
      </c>
      <c r="F24">
        <v>279499</v>
      </c>
      <c r="G24" s="3">
        <v>8984</v>
      </c>
      <c r="H24">
        <v>167164</v>
      </c>
      <c r="I24" s="3">
        <v>78600</v>
      </c>
      <c r="J24" s="5">
        <v>2570</v>
      </c>
      <c r="K24" s="89">
        <v>82869</v>
      </c>
      <c r="L24" s="5">
        <v>1796801</v>
      </c>
      <c r="N24" s="32" t="s">
        <v>3</v>
      </c>
      <c r="O24" s="18">
        <v>5628626</v>
      </c>
    </row>
    <row r="25" spans="1:15" x14ac:dyDescent="0.2">
      <c r="A25" s="27" t="s">
        <v>19</v>
      </c>
      <c r="B25" s="60">
        <v>5925630</v>
      </c>
      <c r="C25" s="3">
        <v>4998922</v>
      </c>
      <c r="D25">
        <v>3019932</v>
      </c>
      <c r="E25" s="3">
        <v>2489948</v>
      </c>
      <c r="F25">
        <v>3702378</v>
      </c>
      <c r="G25" s="3">
        <v>67151</v>
      </c>
      <c r="H25">
        <v>997735</v>
      </c>
      <c r="I25" s="3">
        <v>382200</v>
      </c>
      <c r="J25" s="5">
        <v>51467</v>
      </c>
      <c r="K25" s="89">
        <v>579821</v>
      </c>
      <c r="L25" s="5">
        <v>14225496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6571430</v>
      </c>
      <c r="C26" s="8">
        <f>SUM(C19:C25)</f>
        <v>5503871</v>
      </c>
      <c r="D26" s="10">
        <f t="shared" ref="D26:K26" si="1">SUM(D19:D25)</f>
        <v>3786292</v>
      </c>
      <c r="E26" s="8">
        <f t="shared" si="1"/>
        <v>3158030</v>
      </c>
      <c r="F26" s="10">
        <f t="shared" si="1"/>
        <v>4072518</v>
      </c>
      <c r="G26" s="8">
        <f>SUM(G19:G25)</f>
        <v>81868</v>
      </c>
      <c r="H26" s="10">
        <f t="shared" si="1"/>
        <v>1190854</v>
      </c>
      <c r="I26" s="8">
        <f t="shared" si="1"/>
        <v>466619</v>
      </c>
      <c r="J26" s="9">
        <f t="shared" si="1"/>
        <v>58993</v>
      </c>
      <c r="K26" s="9">
        <f t="shared" si="1"/>
        <v>687284</v>
      </c>
      <c r="L26" s="9">
        <f>SUM(L19:L25)</f>
        <v>18308378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84" t="s">
        <v>13</v>
      </c>
      <c r="K31" s="84" t="s">
        <v>20</v>
      </c>
      <c r="N31" s="49" t="s">
        <v>7</v>
      </c>
      <c r="O31" s="18">
        <v>225347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66092</v>
      </c>
    </row>
    <row r="33" spans="1:16" x14ac:dyDescent="0.2">
      <c r="A33" s="38" t="s">
        <v>7</v>
      </c>
      <c r="B33" s="61">
        <f>B19/B6</f>
        <v>124</v>
      </c>
      <c r="C33" s="64">
        <f t="shared" ref="B33:K40" si="2">C19/C6</f>
        <v>133.125</v>
      </c>
      <c r="D33" s="61">
        <f t="shared" si="2"/>
        <v>109.95294117647059</v>
      </c>
      <c r="E33" s="64">
        <f t="shared" si="2"/>
        <v>121.2</v>
      </c>
      <c r="F33" s="61">
        <f t="shared" si="2"/>
        <v>149.68852459016392</v>
      </c>
      <c r="G33" s="64">
        <f t="shared" si="2"/>
        <v>101.66666666666667</v>
      </c>
      <c r="H33" s="61">
        <f t="shared" si="2"/>
        <v>106.30434782608695</v>
      </c>
      <c r="I33" s="64">
        <f>I19/I6</f>
        <v>139.6</v>
      </c>
      <c r="J33" s="65">
        <f t="shared" si="2"/>
        <v>187</v>
      </c>
      <c r="K33" s="65">
        <f>L19/K6</f>
        <v>94.67647058823529</v>
      </c>
      <c r="N33" s="49" t="s">
        <v>15</v>
      </c>
      <c r="O33" s="18">
        <v>287949</v>
      </c>
    </row>
    <row r="34" spans="1:16" x14ac:dyDescent="0.2">
      <c r="A34" s="38" t="s">
        <v>14</v>
      </c>
      <c r="B34" s="61">
        <f>B20/B7</f>
        <v>105.54716981132076</v>
      </c>
      <c r="C34" s="64">
        <f t="shared" si="2"/>
        <v>106.76923076923077</v>
      </c>
      <c r="D34" s="61">
        <f t="shared" si="2"/>
        <v>88.958333333333329</v>
      </c>
      <c r="E34" s="64">
        <f t="shared" si="2"/>
        <v>89.712328767123282</v>
      </c>
      <c r="F34" s="61">
        <f t="shared" si="2"/>
        <v>131.40298507462686</v>
      </c>
      <c r="G34" s="64">
        <f t="shared" si="2"/>
        <v>319</v>
      </c>
      <c r="H34" s="61">
        <f t="shared" si="2"/>
        <v>83.5</v>
      </c>
      <c r="I34" s="64">
        <f>I20/I7</f>
        <v>144</v>
      </c>
      <c r="J34" s="65">
        <f t="shared" si="2"/>
        <v>64.8</v>
      </c>
      <c r="K34" s="65">
        <f>L20/K7</f>
        <v>98.140684410646386</v>
      </c>
      <c r="N34" s="49" t="s">
        <v>16</v>
      </c>
      <c r="O34" s="18">
        <v>29627</v>
      </c>
    </row>
    <row r="35" spans="1:16" x14ac:dyDescent="0.2">
      <c r="A35" s="38" t="s">
        <v>15</v>
      </c>
      <c r="B35" s="61">
        <f>B21/B8</f>
        <v>142.29310344827587</v>
      </c>
      <c r="C35" s="64">
        <f t="shared" si="2"/>
        <v>165.71428571428572</v>
      </c>
      <c r="D35" s="61">
        <f t="shared" si="2"/>
        <v>97.675496688741717</v>
      </c>
      <c r="E35" s="64">
        <f t="shared" si="2"/>
        <v>94.479166666666671</v>
      </c>
      <c r="F35" s="61">
        <f t="shared" si="2"/>
        <v>181.25</v>
      </c>
      <c r="G35" s="64">
        <f t="shared" si="2"/>
        <v>142.6</v>
      </c>
      <c r="H35" s="61">
        <f t="shared" si="2"/>
        <v>114.22222222222223</v>
      </c>
      <c r="I35" s="64">
        <f t="shared" si="2"/>
        <v>120.5</v>
      </c>
      <c r="J35" s="65">
        <f t="shared" si="2"/>
        <v>430.8</v>
      </c>
      <c r="K35" s="65">
        <f>L21/K8</f>
        <v>124.82241379310345</v>
      </c>
      <c r="N35" s="49" t="s">
        <v>17</v>
      </c>
      <c r="O35" s="18">
        <v>354863</v>
      </c>
    </row>
    <row r="36" spans="1:16" x14ac:dyDescent="0.2">
      <c r="A36" s="38" t="s">
        <v>16</v>
      </c>
      <c r="B36" s="61">
        <f>B22/B9</f>
        <v>99.214285714285708</v>
      </c>
      <c r="C36" s="64">
        <f t="shared" si="2"/>
        <v>104.16666666666667</v>
      </c>
      <c r="D36" s="61">
        <f t="shared" si="2"/>
        <v>72.869565217391298</v>
      </c>
      <c r="E36" s="64">
        <f t="shared" si="2"/>
        <v>76.5625</v>
      </c>
      <c r="F36" s="61">
        <f t="shared" si="2"/>
        <v>110.04166666666667</v>
      </c>
      <c r="G36" s="64">
        <f t="shared" si="2"/>
        <v>222</v>
      </c>
      <c r="H36" s="61">
        <f t="shared" si="2"/>
        <v>109</v>
      </c>
      <c r="I36" s="64">
        <f t="shared" si="2"/>
        <v>122</v>
      </c>
      <c r="J36" s="65">
        <f>J22/J9</f>
        <v>121</v>
      </c>
      <c r="K36" s="65">
        <f>L22/K9</f>
        <v>88.701298701298697</v>
      </c>
      <c r="N36" s="49" t="s">
        <v>18</v>
      </c>
      <c r="O36" s="18">
        <v>4507342</v>
      </c>
    </row>
    <row r="37" spans="1:16" x14ac:dyDescent="0.2">
      <c r="A37" s="38" t="s">
        <v>17</v>
      </c>
      <c r="B37" s="61">
        <f>B23/B10</f>
        <v>242.25110132158591</v>
      </c>
      <c r="C37" s="64">
        <f t="shared" si="2"/>
        <v>282.88484848484848</v>
      </c>
      <c r="D37" s="61">
        <f t="shared" si="2"/>
        <v>114.22608695652174</v>
      </c>
      <c r="E37" s="64">
        <f t="shared" si="2"/>
        <v>117.8433734939759</v>
      </c>
      <c r="F37" s="61">
        <f t="shared" si="2"/>
        <v>219.39613526570048</v>
      </c>
      <c r="G37" s="64">
        <f t="shared" si="2"/>
        <v>272</v>
      </c>
      <c r="H37" s="61">
        <f t="shared" si="2"/>
        <v>146.84</v>
      </c>
      <c r="I37" s="64">
        <f t="shared" si="2"/>
        <v>169.41176470588235</v>
      </c>
      <c r="J37" s="65">
        <f t="shared" si="2"/>
        <v>16</v>
      </c>
      <c r="K37" s="65">
        <f>L23/K10</f>
        <v>2497.8277066356227</v>
      </c>
      <c r="N37" s="49" t="s">
        <v>19</v>
      </c>
      <c r="O37" s="18">
        <v>28294405</v>
      </c>
    </row>
    <row r="38" spans="1:16" ht="17" thickBot="1" x14ac:dyDescent="0.25">
      <c r="A38" s="38" t="s">
        <v>18</v>
      </c>
      <c r="B38" s="61">
        <f>B24/B11</f>
        <v>245.83712784588442</v>
      </c>
      <c r="C38" s="64">
        <f t="shared" si="2"/>
        <v>272.21433021806854</v>
      </c>
      <c r="D38" s="61">
        <f t="shared" si="2"/>
        <v>199.8802039082413</v>
      </c>
      <c r="E38" s="64">
        <f t="shared" si="2"/>
        <v>216.41620498614958</v>
      </c>
      <c r="F38" s="61">
        <f t="shared" si="2"/>
        <v>234.67590260285473</v>
      </c>
      <c r="G38" s="64">
        <f t="shared" si="2"/>
        <v>280.75</v>
      </c>
      <c r="H38" s="61">
        <f t="shared" si="2"/>
        <v>190.82648401826484</v>
      </c>
      <c r="I38" s="64">
        <f t="shared" si="2"/>
        <v>264.64646464646466</v>
      </c>
      <c r="J38" s="65">
        <f t="shared" si="2"/>
        <v>197.69230769230768</v>
      </c>
      <c r="K38" s="65">
        <f>L24/K11</f>
        <v>197.6026613878808</v>
      </c>
      <c r="N38" s="12" t="s">
        <v>10</v>
      </c>
      <c r="O38" s="13">
        <v>33155788</v>
      </c>
    </row>
    <row r="39" spans="1:16" x14ac:dyDescent="0.2">
      <c r="A39" s="38" t="s">
        <v>19</v>
      </c>
      <c r="B39" s="61">
        <f>B25/B12</f>
        <v>411.35925026032629</v>
      </c>
      <c r="C39" s="64">
        <f t="shared" si="2"/>
        <v>498.6455860349127</v>
      </c>
      <c r="D39" s="61">
        <f t="shared" si="2"/>
        <v>218.70886442641947</v>
      </c>
      <c r="E39" s="64">
        <f t="shared" si="2"/>
        <v>250.2963409730599</v>
      </c>
      <c r="F39" s="61">
        <f t="shared" si="2"/>
        <v>343.73577198031751</v>
      </c>
      <c r="G39" s="64">
        <f t="shared" si="2"/>
        <v>729.9021739130435</v>
      </c>
      <c r="H39" s="61">
        <f t="shared" si="2"/>
        <v>213.96847523053827</v>
      </c>
      <c r="I39" s="64">
        <f t="shared" si="2"/>
        <v>286.07784431137725</v>
      </c>
      <c r="J39" s="65">
        <f t="shared" si="2"/>
        <v>612.70238095238096</v>
      </c>
      <c r="K39" s="65">
        <f>L25/K12</f>
        <v>272.48254065546763</v>
      </c>
    </row>
    <row r="40" spans="1:16" ht="17" thickBot="1" x14ac:dyDescent="0.25">
      <c r="A40" s="40" t="s">
        <v>33</v>
      </c>
      <c r="B40" s="66">
        <f t="shared" si="2"/>
        <v>383.2631517555115</v>
      </c>
      <c r="C40" s="67">
        <f t="shared" si="2"/>
        <v>460.69063363187411</v>
      </c>
      <c r="D40" s="66">
        <f t="shared" si="2"/>
        <v>211.24146395893774</v>
      </c>
      <c r="E40" s="67">
        <f t="shared" si="2"/>
        <v>238.48587826612294</v>
      </c>
      <c r="F40" s="66">
        <f t="shared" si="2"/>
        <v>326.92606566589069</v>
      </c>
      <c r="G40" s="67">
        <f t="shared" si="2"/>
        <v>549.44966442953023</v>
      </c>
      <c r="H40" s="66">
        <f t="shared" si="2"/>
        <v>207.24921684650192</v>
      </c>
      <c r="I40" s="67">
        <f t="shared" si="2"/>
        <v>278.91153616258219</v>
      </c>
      <c r="J40" s="68">
        <f t="shared" si="2"/>
        <v>512.98260869565217</v>
      </c>
      <c r="K40" s="68">
        <f>L26/K13</f>
        <v>288.53447433533483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84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(B19/O24)*100</f>
        <v>0.10354214332236678</v>
      </c>
      <c r="C47" s="91">
        <f>(C19/O24)*100</f>
        <v>5.6763409045120429E-2</v>
      </c>
      <c r="D47" s="90">
        <f>(D19/O20)*100</f>
        <v>0.23645410928197491</v>
      </c>
      <c r="E47" s="91">
        <f>(E19/O25)*100</f>
        <v>0.20209400433231819</v>
      </c>
      <c r="F47" s="90">
        <f>(F19/O21)*100</f>
        <v>0.21848433461817404</v>
      </c>
      <c r="G47" s="91">
        <f>(G19/O26)*100</f>
        <v>0.37280594533809219</v>
      </c>
      <c r="H47" s="90">
        <f>(H19/O22)*100</f>
        <v>0.19923337929146251</v>
      </c>
      <c r="I47" s="91">
        <f>(I19/O27)*100</f>
        <v>0.14528681657435336</v>
      </c>
      <c r="J47" s="92">
        <f>(L19/O18)*100</f>
        <v>0.20857321992661504</v>
      </c>
    </row>
    <row r="48" spans="1:16" x14ac:dyDescent="0.2">
      <c r="A48" s="38" t="s">
        <v>14</v>
      </c>
      <c r="B48" s="90">
        <f>(B20/O19)*100</f>
        <v>8.3098464550126691E-2</v>
      </c>
      <c r="C48" s="91">
        <f>(C20/O24)*100</f>
        <v>7.3978978173358828E-2</v>
      </c>
      <c r="D48" s="90">
        <f>(D20/O20)*100</f>
        <v>0.21606228260946567</v>
      </c>
      <c r="E48" s="91">
        <f>(E20/O25)*100</f>
        <v>0.1985468998458374</v>
      </c>
      <c r="F48" s="90">
        <f>(F20/O21)*100</f>
        <v>0.21065995860019759</v>
      </c>
      <c r="G48" s="91">
        <f>(G20/O26)*100</f>
        <v>1.1697550481591943</v>
      </c>
      <c r="H48" s="90">
        <f>(H20/O22)*100</f>
        <v>0.16329803357876929</v>
      </c>
      <c r="I48" s="91">
        <f>(I20/O27)*100</f>
        <v>8.9919634326820402E-2</v>
      </c>
      <c r="J48" s="92">
        <f>(L20/O18)*100</f>
        <v>0.15203714816927505</v>
      </c>
    </row>
    <row r="49" spans="1:11" x14ac:dyDescent="0.2">
      <c r="A49" s="38" t="s">
        <v>15</v>
      </c>
      <c r="B49" s="90">
        <f>(B21/O19)*100</f>
        <v>0.24519543365469987</v>
      </c>
      <c r="C49" s="91">
        <f>(C21/O24)*100</f>
        <v>0.22669830967628687</v>
      </c>
      <c r="D49" s="90">
        <f>(D21/O20)*100</f>
        <v>0.37315018808044603</v>
      </c>
      <c r="E49" s="91">
        <f>(E21/O25)*100</f>
        <v>0.27497639053317224</v>
      </c>
      <c r="F49" s="90">
        <f>(F21/O21)*100</f>
        <v>0.58981917077406532</v>
      </c>
      <c r="G49" s="91">
        <f>(G21/O26)*100</f>
        <v>0.87151029188872053</v>
      </c>
      <c r="H49" s="90">
        <f>(H21/O22)*100</f>
        <v>0.50260592370950552</v>
      </c>
      <c r="I49" s="91">
        <f>(I21/O27)*100</f>
        <v>0.35114449793830099</v>
      </c>
      <c r="J49" s="92">
        <f>(L21/O18)*100</f>
        <v>0.42644738351908129</v>
      </c>
    </row>
    <row r="50" spans="1:11" x14ac:dyDescent="0.2">
      <c r="A50" s="38" t="s">
        <v>16</v>
      </c>
      <c r="B50" s="90">
        <f>(B22/O19)*100</f>
        <v>2.0633494326086157E-2</v>
      </c>
      <c r="C50" s="91">
        <f>(C22/O24)*100</f>
        <v>2.220790651217544E-2</v>
      </c>
      <c r="D50" s="90">
        <f>(D22/O20)*100</f>
        <v>4.2402855462934944E-2</v>
      </c>
      <c r="E50" s="91">
        <f>(E22/O25)*100</f>
        <v>3.7138487144777951E-2</v>
      </c>
      <c r="F50" s="90">
        <f>(F22/O21)*100</f>
        <v>6.3193202028977949E-2</v>
      </c>
      <c r="G50" s="91">
        <f>(G22/O26)*100</f>
        <v>0.27135383562313597</v>
      </c>
      <c r="H50" s="90">
        <f>(H22/O22)*100</f>
        <v>5.3291873233789977E-2</v>
      </c>
      <c r="I50" s="91">
        <f>(I22/O27)*100</f>
        <v>2.5393970805259465E-2</v>
      </c>
      <c r="J50" s="92">
        <f>(L22/O18)*100</f>
        <v>4.0231440935885807E-2</v>
      </c>
    </row>
    <row r="51" spans="1:11" x14ac:dyDescent="0.2">
      <c r="A51" s="38" t="s">
        <v>17</v>
      </c>
      <c r="B51" s="90">
        <f>(B23/O19)*100</f>
        <v>0.81688731928423619</v>
      </c>
      <c r="C51" s="91">
        <f>(C23/O24)*100</f>
        <v>0.82926099548984067</v>
      </c>
      <c r="D51" s="90">
        <f>(D23/O20)*100</f>
        <v>0.66468246940466991</v>
      </c>
      <c r="E51" s="91">
        <f>(E23/O25)*100</f>
        <v>0.59306374328665001</v>
      </c>
      <c r="F51" s="90">
        <f>(F23/O21)*100</f>
        <v>1.0866790117932728</v>
      </c>
      <c r="G51" s="91">
        <f>(G23/O26)*100</f>
        <v>4.3221043367721119</v>
      </c>
      <c r="H51" s="90">
        <f>(H23/O22)*100</f>
        <v>1.1965410803745751</v>
      </c>
      <c r="I51" s="91">
        <f>(I23/O27)*100</f>
        <v>0.59946422884546935</v>
      </c>
      <c r="J51" s="92">
        <f>(L23/O18)*100</f>
        <v>12.638645320794788</v>
      </c>
    </row>
    <row r="52" spans="1:11" x14ac:dyDescent="0.2">
      <c r="A52" s="38" t="s">
        <v>18</v>
      </c>
      <c r="B52" s="90">
        <f>(B24/O19)*100</f>
        <v>8.340922963385724</v>
      </c>
      <c r="C52" s="91">
        <f>(C24/O24)*100</f>
        <v>7.7621785494363991</v>
      </c>
      <c r="D52" s="90">
        <f>(D24/O20)*100</f>
        <v>17.856181455885345</v>
      </c>
      <c r="E52" s="91">
        <f>(E24/O25)*100</f>
        <v>18.948510898251154</v>
      </c>
      <c r="F52" s="90">
        <f>(F24/O21)*100</f>
        <v>6.6877837084048872</v>
      </c>
      <c r="G52" s="91">
        <f>(G24/O26)*100</f>
        <v>10.981274140712854</v>
      </c>
      <c r="H52" s="90">
        <f>(H24/O22)*100</f>
        <v>13.62153317622824</v>
      </c>
      <c r="I52" s="91">
        <f>(I24/O27)*100</f>
        <v>16.360377912240935</v>
      </c>
      <c r="J52" s="92">
        <f>(L24/O18)*100</f>
        <v>10.583878961206523</v>
      </c>
    </row>
    <row r="53" spans="1:11" x14ac:dyDescent="0.2">
      <c r="A53" s="38" t="s">
        <v>19</v>
      </c>
      <c r="B53" s="90">
        <f>(B25/O19)*100</f>
        <v>88.024804163776764</v>
      </c>
      <c r="C53" s="91">
        <f>(C25/O24)*100</f>
        <v>88.812473950125664</v>
      </c>
      <c r="D53" s="90">
        <f>(D25/O20)*100</f>
        <v>76.404379536928431</v>
      </c>
      <c r="E53" s="91">
        <f>(E25/O25)*100</f>
        <v>75.48808309319638</v>
      </c>
      <c r="F53" s="90">
        <f>(F25/O21)*100</f>
        <v>88.589595206983461</v>
      </c>
      <c r="G53" s="91">
        <f>(G25/O26)*100</f>
        <v>82.079646017699119</v>
      </c>
      <c r="H53" s="90">
        <f>(H25/O22)*100</f>
        <v>81.301478808739219</v>
      </c>
      <c r="I53" s="91">
        <f>(I25/O27)*100</f>
        <v>79.553898703034164</v>
      </c>
      <c r="J53" s="92">
        <f>(L25/O18)*100</f>
        <v>83.793880250026334</v>
      </c>
    </row>
    <row r="54" spans="1:11" ht="17" thickBot="1" x14ac:dyDescent="0.25">
      <c r="A54" s="40" t="s">
        <v>33</v>
      </c>
      <c r="B54" s="93">
        <f>(B26/O19)*100</f>
        <v>97.618116356567569</v>
      </c>
      <c r="C54" s="94">
        <f>(C26/O24)*100</f>
        <v>97.783562098458845</v>
      </c>
      <c r="D54" s="93">
        <f>(D26/O20)*100</f>
        <v>95.793312897653266</v>
      </c>
      <c r="E54" s="94">
        <f>(E26/O25)*100</f>
        <v>95.74241351659029</v>
      </c>
      <c r="F54" s="96">
        <f>(F26/O21)*100</f>
        <v>97.446214593203024</v>
      </c>
      <c r="G54" s="94">
        <f>(G26/O26)*100</f>
        <v>100.06844961619323</v>
      </c>
      <c r="H54" s="93">
        <f>(H26/O22)*100</f>
        <v>97.037982275155557</v>
      </c>
      <c r="I54" s="94">
        <f>(I26/O27)*100</f>
        <v>97.125485763765312</v>
      </c>
      <c r="J54" s="95">
        <f>(L26/O18)*100</f>
        <v>107.84369372457849</v>
      </c>
    </row>
    <row r="55" spans="1:11" x14ac:dyDescent="0.2">
      <c r="A55" s="1"/>
      <c r="B55" s="69"/>
      <c r="C55" s="69"/>
      <c r="D55" s="69"/>
      <c r="E55" s="69"/>
      <c r="F55" s="69"/>
      <c r="G55" s="69"/>
      <c r="H55" s="69"/>
    </row>
    <row r="57" spans="1:11" ht="17" thickBot="1" x14ac:dyDescent="0.25"/>
    <row r="58" spans="1:11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1" x14ac:dyDescent="0.2">
      <c r="A59" s="125" t="s">
        <v>23</v>
      </c>
      <c r="B59" s="127" t="s">
        <v>8</v>
      </c>
      <c r="C59" s="128"/>
      <c r="D59" s="127" t="s">
        <v>9</v>
      </c>
      <c r="E59" s="128"/>
      <c r="F59" s="127" t="s">
        <v>11</v>
      </c>
      <c r="G59" s="128"/>
      <c r="H59" s="127" t="s">
        <v>12</v>
      </c>
      <c r="I59" s="128"/>
      <c r="J59" s="158" t="s">
        <v>70</v>
      </c>
      <c r="K59" s="158" t="s">
        <v>73</v>
      </c>
    </row>
    <row r="60" spans="1:11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7" t="s">
        <v>10</v>
      </c>
    </row>
    <row r="61" spans="1:11" x14ac:dyDescent="0.2">
      <c r="A61" s="27" t="s">
        <v>7</v>
      </c>
      <c r="B61" s="71">
        <f>(B19/O31)*100</f>
        <v>2.5862336751765058</v>
      </c>
      <c r="C61" s="70">
        <f>(C19/O31)*100</f>
        <v>1.4178134166418901</v>
      </c>
      <c r="D61" s="71">
        <f>(D19/O31)*100</f>
        <v>4.1473815937199072</v>
      </c>
      <c r="E61" s="70">
        <f>(E19/O31)*100</f>
        <v>2.9581046119983845</v>
      </c>
      <c r="F61" s="71">
        <f>(F19/O31)*100</f>
        <v>4.0519731791415019</v>
      </c>
      <c r="G61" s="70">
        <f>(G19/O31)*100</f>
        <v>0.13534682068099421</v>
      </c>
      <c r="H61" s="71">
        <f>(H19/O31)*100</f>
        <v>1.0849933657869864</v>
      </c>
      <c r="I61" s="70">
        <f>(I19/O31)*100</f>
        <v>0.30974452732896379</v>
      </c>
      <c r="J61" s="170">
        <f>(K19/O31)*100</f>
        <v>3.8425184271368158</v>
      </c>
      <c r="K61" s="175">
        <f>100-SUM(B61,D61,F61,H61,J61)</f>
        <v>84.286899759038278</v>
      </c>
    </row>
    <row r="62" spans="1:11" x14ac:dyDescent="0.2">
      <c r="A62" s="27" t="s">
        <v>14</v>
      </c>
      <c r="B62" s="71">
        <f>(B20/O32)*100</f>
        <v>8.4639593294195965</v>
      </c>
      <c r="C62" s="70">
        <f>(C20/O32)*100</f>
        <v>6.3003086606548449</v>
      </c>
      <c r="D62" s="71">
        <f>(D20/O32)*100</f>
        <v>12.921382315560129</v>
      </c>
      <c r="E62" s="70">
        <f>(E20/O32)*100</f>
        <v>9.9089148459722818</v>
      </c>
      <c r="F62" s="71">
        <f>(F20/O32)*100</f>
        <v>13.320825515947469</v>
      </c>
      <c r="G62" s="70">
        <f>(G20/O32)*100</f>
        <v>1.4479816014041034</v>
      </c>
      <c r="H62" s="71">
        <f>(H20/O32)*100</f>
        <v>3.0321370211220722</v>
      </c>
      <c r="I62" s="70">
        <f>(I20/O32)*100</f>
        <v>0.65363432790655451</v>
      </c>
      <c r="J62" s="171">
        <f>(K20/O32)*100</f>
        <v>1.3148338679416571</v>
      </c>
      <c r="K62" s="176">
        <f t="shared" ref="K62:K68" si="3">100-SUM(B62,D62,F62,H62,J62)</f>
        <v>60.946861950009072</v>
      </c>
    </row>
    <row r="63" spans="1:11" x14ac:dyDescent="0.2">
      <c r="A63" s="27" t="s">
        <v>15</v>
      </c>
      <c r="B63" s="71">
        <f>(B21/O33)*100</f>
        <v>5.7322650886094415</v>
      </c>
      <c r="C63" s="70">
        <f>(C21/O33)*100</f>
        <v>4.4313402720620658</v>
      </c>
      <c r="D63" s="71">
        <f>(D21/O33)*100</f>
        <v>5.1220875918999544</v>
      </c>
      <c r="E63" s="70">
        <f>(E21/O33)*100</f>
        <v>3.1498633438560297</v>
      </c>
      <c r="F63" s="71">
        <f>(F21/O33)*100</f>
        <v>8.5605437073926289</v>
      </c>
      <c r="G63" s="70">
        <f>(G21/O33)*100</f>
        <v>0.2476132926316813</v>
      </c>
      <c r="H63" s="71">
        <f>(H21/O33)*100</f>
        <v>2.1420459873102526</v>
      </c>
      <c r="I63" s="70">
        <f>(I21/O33)*100</f>
        <v>0.58586763628281402</v>
      </c>
      <c r="J63" s="171">
        <f>(K21/O33)*100</f>
        <v>3.5853571292138535</v>
      </c>
      <c r="K63" s="176">
        <f t="shared" si="3"/>
        <v>74.857700495573866</v>
      </c>
    </row>
    <row r="64" spans="1:11" x14ac:dyDescent="0.2">
      <c r="A64" s="27" t="s">
        <v>16</v>
      </c>
      <c r="B64" s="71">
        <f>(B22/O34)*100</f>
        <v>4.6882910858338676</v>
      </c>
      <c r="C64" s="70">
        <f>(C22/O34)*100</f>
        <v>4.219124447294698</v>
      </c>
      <c r="D64" s="71">
        <f>(D22/O34)*100</f>
        <v>5.6570020589327301</v>
      </c>
      <c r="E64" s="70">
        <f>(E22/O34)*100</f>
        <v>4.134741958348803</v>
      </c>
      <c r="F64" s="71">
        <f>(F22/O34)*100</f>
        <v>8.9141661322442367</v>
      </c>
      <c r="G64" s="70">
        <f>(G22/O34)*100</f>
        <v>0.74931650183953824</v>
      </c>
      <c r="H64" s="71">
        <f>(H22/O34)*100</f>
        <v>2.2074459108245859</v>
      </c>
      <c r="I64" s="70">
        <f>(I22/O34)*100</f>
        <v>0.41178654605596243</v>
      </c>
      <c r="J64" s="171">
        <f>(K22/O34)*100</f>
        <v>1.5863907921828062</v>
      </c>
      <c r="K64" s="176">
        <f t="shared" si="3"/>
        <v>76.94670401998178</v>
      </c>
    </row>
    <row r="65" spans="1:11" x14ac:dyDescent="0.2">
      <c r="A65" s="27" t="s">
        <v>17</v>
      </c>
      <c r="B65" s="71">
        <f>(B23/O35)*100</f>
        <v>15.496402837151239</v>
      </c>
      <c r="C65" s="70">
        <f>(C23/O35)*100</f>
        <v>13.153245055133953</v>
      </c>
      <c r="D65" s="71">
        <f>(D23/O35)*100</f>
        <v>7.4034204749438519</v>
      </c>
      <c r="E65" s="70">
        <f>(E23/O35)*100</f>
        <v>5.5125499136286402</v>
      </c>
      <c r="F65" s="71">
        <f>(F23/O35)*100</f>
        <v>12.797896653074567</v>
      </c>
      <c r="G65" s="70">
        <f>(G23/O35)*100</f>
        <v>0.99644088000157804</v>
      </c>
      <c r="H65" s="71">
        <f>(H23/O35)*100</f>
        <v>4.1379349213640193</v>
      </c>
      <c r="I65" s="70">
        <f>(I23/O35)*100</f>
        <v>0.81158080724110426</v>
      </c>
      <c r="J65" s="171">
        <f>(K23/O35)*100</f>
        <v>1.2038448640743047</v>
      </c>
      <c r="K65" s="176">
        <f t="shared" si="3"/>
        <v>58.96050024939202</v>
      </c>
    </row>
    <row r="66" spans="1:11" x14ac:dyDescent="0.2">
      <c r="A66" s="27" t="s">
        <v>18</v>
      </c>
      <c r="B66" s="71">
        <f>(B24/O36)*100</f>
        <v>12.457275263337017</v>
      </c>
      <c r="C66" s="70">
        <f>(C24/O36)*100</f>
        <v>9.6931628440886008</v>
      </c>
      <c r="D66" s="71">
        <f>(D24/O36)*100</f>
        <v>15.658385806978925</v>
      </c>
      <c r="E66" s="70">
        <f>(E24/O36)*100</f>
        <v>13.866487166937855</v>
      </c>
      <c r="F66" s="71">
        <f>(F24/O36)*100</f>
        <v>6.2009716591285953</v>
      </c>
      <c r="G66" s="70">
        <f>(G24/O36)*100</f>
        <v>0.19931924402452708</v>
      </c>
      <c r="H66" s="71">
        <f>(H24/O36)*100</f>
        <v>3.7087045979648314</v>
      </c>
      <c r="I66" s="70">
        <f>(I24/O36)*100</f>
        <v>1.7438215249697051</v>
      </c>
      <c r="J66" s="171">
        <f>(K24/O36)*100</f>
        <v>1.8385336635205405</v>
      </c>
      <c r="K66" s="176">
        <f t="shared" si="3"/>
        <v>60.136129009070082</v>
      </c>
    </row>
    <row r="67" spans="1:11" x14ac:dyDescent="0.2">
      <c r="A67" s="27" t="s">
        <v>19</v>
      </c>
      <c r="B67" s="71">
        <f>(B25/O37)*100</f>
        <v>20.942762358847979</v>
      </c>
      <c r="C67" s="70">
        <f>(C25/O37)*100</f>
        <v>17.667528262212969</v>
      </c>
      <c r="D67" s="71">
        <f>(D25/O37)*100</f>
        <v>10.673247944249049</v>
      </c>
      <c r="E67" s="70">
        <f>(E25/O37)*100</f>
        <v>8.8001426430419727</v>
      </c>
      <c r="F67" s="71">
        <f>(F25/O37)*100</f>
        <v>13.085194758469033</v>
      </c>
      <c r="G67" s="70">
        <f>(G25/O37)*100</f>
        <v>0.23732960633029743</v>
      </c>
      <c r="H67" s="71">
        <f>(H25/O37)*100</f>
        <v>3.5262625243400598</v>
      </c>
      <c r="I67" s="70">
        <f>(I25/O37)*100</f>
        <v>1.3507970922166415</v>
      </c>
      <c r="J67" s="171">
        <f>(K25/O37)*100</f>
        <v>2.0492425976089619</v>
      </c>
      <c r="K67" s="176">
        <f t="shared" si="3"/>
        <v>49.723289816484922</v>
      </c>
    </row>
    <row r="68" spans="1:11" x14ac:dyDescent="0.2">
      <c r="A68" s="28" t="s">
        <v>33</v>
      </c>
      <c r="B68" s="74">
        <f>(B26/O38)*100</f>
        <v>19.819857697244295</v>
      </c>
      <c r="C68" s="75">
        <f>(C26/O38)*100</f>
        <v>16.600030739730872</v>
      </c>
      <c r="D68" s="74">
        <f>(D26/O38)*100</f>
        <v>11.41970144096711</v>
      </c>
      <c r="E68" s="75">
        <f>(E26/O38)*100</f>
        <v>9.5248226342863571</v>
      </c>
      <c r="F68" s="74">
        <f>(F26/O38)*100</f>
        <v>12.282977560358392</v>
      </c>
      <c r="G68" s="75">
        <f>(G26/O38)*100</f>
        <v>0.24691918044596012</v>
      </c>
      <c r="H68" s="74">
        <f>(H26/O38)*100</f>
        <v>3.5916926480528826</v>
      </c>
      <c r="I68" s="75">
        <f>(I26/O38)*100</f>
        <v>1.4073530690930947</v>
      </c>
      <c r="J68" s="174">
        <f>(K26/O38)*100</f>
        <v>2.072892974222178</v>
      </c>
      <c r="K68" s="172">
        <f t="shared" si="3"/>
        <v>50.812877679155143</v>
      </c>
    </row>
    <row r="70" spans="1:11" ht="17" thickBot="1" x14ac:dyDescent="0.25"/>
    <row r="71" spans="1:11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1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</row>
    <row r="73" spans="1:11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</row>
    <row r="74" spans="1:11" x14ac:dyDescent="0.2">
      <c r="A74" s="38" t="s">
        <v>7</v>
      </c>
      <c r="B74" s="79">
        <f>(C6/B6)*100</f>
        <v>51.063829787234042</v>
      </c>
      <c r="C74" s="79">
        <f>(E6/D6)*100</f>
        <v>64.705882352941174</v>
      </c>
      <c r="D74" s="80">
        <f>(G6/F6)*100</f>
        <v>4.918032786885246</v>
      </c>
      <c r="E74" s="70">
        <f>(I6/H6)*100</f>
        <v>21.739130434782609</v>
      </c>
      <c r="F74" s="80">
        <f>(C19/B19)*100</f>
        <v>54.821551132463966</v>
      </c>
      <c r="G74" s="80">
        <f>(E19/D19)*100</f>
        <v>71.324630858121125</v>
      </c>
      <c r="H74" s="80">
        <f>(I19/H19)*100</f>
        <v>28.548057259713701</v>
      </c>
      <c r="I74" s="70">
        <f>(I19/H19)*100</f>
        <v>28.548057259713701</v>
      </c>
    </row>
    <row r="75" spans="1:11" x14ac:dyDescent="0.2">
      <c r="A75" s="38" t="s">
        <v>14</v>
      </c>
      <c r="B75" s="79">
        <f>(C7/B7)*100</f>
        <v>73.584905660377359</v>
      </c>
      <c r="C75" s="79">
        <f t="shared" ref="C75:C81" si="4">(E7/D7)*100</f>
        <v>76.041666666666657</v>
      </c>
      <c r="D75" s="80">
        <f t="shared" ref="D75:D81" si="5">(G7/F7)*100</f>
        <v>4.4776119402985071</v>
      </c>
      <c r="E75" s="70">
        <f>(I7/H7)*100</f>
        <v>12.5</v>
      </c>
      <c r="F75" s="80">
        <f t="shared" ref="F75:F80" si="6">(C20/B20)*100</f>
        <v>74.436896675008938</v>
      </c>
      <c r="G75" s="80">
        <f t="shared" ref="G75:G81" si="7">(E20/D20)*100</f>
        <v>76.686182669789233</v>
      </c>
      <c r="H75" s="80">
        <f t="shared" ref="H75:H81" si="8">(I20/H20)*100</f>
        <v>21.556886227544911</v>
      </c>
      <c r="I75" s="70">
        <f t="shared" ref="I75:I81" si="9">(I20/H20)*100</f>
        <v>21.556886227544911</v>
      </c>
    </row>
    <row r="76" spans="1:11" x14ac:dyDescent="0.2">
      <c r="A76" s="38" t="s">
        <v>15</v>
      </c>
      <c r="B76" s="79">
        <f>(C8/B8)*100</f>
        <v>66.379310344827587</v>
      </c>
      <c r="C76" s="79">
        <f t="shared" si="4"/>
        <v>63.576158940397356</v>
      </c>
      <c r="D76" s="80">
        <f t="shared" si="5"/>
        <v>3.6764705882352944</v>
      </c>
      <c r="E76" s="70">
        <f t="shared" ref="E75:E81" si="10">(I8/H8)*100</f>
        <v>25.925925925925924</v>
      </c>
      <c r="F76" s="80">
        <f t="shared" si="6"/>
        <v>77.305222343390284</v>
      </c>
      <c r="G76" s="80">
        <f t="shared" si="7"/>
        <v>61.495694623364294</v>
      </c>
      <c r="H76" s="80">
        <f t="shared" si="8"/>
        <v>27.350843060959797</v>
      </c>
      <c r="I76" s="70">
        <f t="shared" si="9"/>
        <v>27.350843060959797</v>
      </c>
    </row>
    <row r="77" spans="1:11" x14ac:dyDescent="0.2">
      <c r="A77" s="38" t="s">
        <v>16</v>
      </c>
      <c r="B77" s="79">
        <f>(C9/B9)*100</f>
        <v>85.714285714285708</v>
      </c>
      <c r="C77" s="79">
        <f t="shared" si="4"/>
        <v>69.565217391304344</v>
      </c>
      <c r="D77" s="80">
        <f t="shared" si="5"/>
        <v>4.1666666666666661</v>
      </c>
      <c r="E77" s="70">
        <f t="shared" si="10"/>
        <v>16.666666666666664</v>
      </c>
      <c r="F77" s="80">
        <f t="shared" si="6"/>
        <v>89.992800575953922</v>
      </c>
      <c r="G77" s="80">
        <f t="shared" si="7"/>
        <v>73.090692124105018</v>
      </c>
      <c r="H77" s="80">
        <f t="shared" si="8"/>
        <v>18.654434250764528</v>
      </c>
      <c r="I77" s="70">
        <f t="shared" si="9"/>
        <v>18.654434250764528</v>
      </c>
    </row>
    <row r="78" spans="1:11" x14ac:dyDescent="0.2">
      <c r="A78" s="38" t="s">
        <v>17</v>
      </c>
      <c r="B78" s="79">
        <f>(C10/B10)*100</f>
        <v>72.687224669603523</v>
      </c>
      <c r="C78" s="79">
        <f t="shared" si="4"/>
        <v>72.173913043478265</v>
      </c>
      <c r="D78" s="80">
        <f t="shared" si="5"/>
        <v>6.2801932367149762</v>
      </c>
      <c r="E78" s="70">
        <f t="shared" si="10"/>
        <v>17</v>
      </c>
      <c r="F78" s="80">
        <f t="shared" si="6"/>
        <v>84.879343892636967</v>
      </c>
      <c r="G78" s="80">
        <f t="shared" si="7"/>
        <v>74.459500609013389</v>
      </c>
      <c r="H78" s="80">
        <f t="shared" si="8"/>
        <v>19.613184418414601</v>
      </c>
      <c r="I78" s="70">
        <f t="shared" si="9"/>
        <v>19.613184418414601</v>
      </c>
    </row>
    <row r="79" spans="1:11" x14ac:dyDescent="0.2">
      <c r="A79" s="38" t="s">
        <v>18</v>
      </c>
      <c r="B79" s="79">
        <f>(C11/B11)*100</f>
        <v>70.27145359019265</v>
      </c>
      <c r="C79" s="79">
        <f t="shared" si="4"/>
        <v>81.789861229113569</v>
      </c>
      <c r="D79" s="80">
        <f t="shared" si="5"/>
        <v>2.6868178001679262</v>
      </c>
      <c r="E79" s="70">
        <f t="shared" si="10"/>
        <v>33.904109589041099</v>
      </c>
      <c r="F79" s="80">
        <f t="shared" si="6"/>
        <v>77.811260000142482</v>
      </c>
      <c r="G79" s="80">
        <f t="shared" si="7"/>
        <v>88.556300361162229</v>
      </c>
      <c r="H79" s="80">
        <f t="shared" si="8"/>
        <v>47.01969323538561</v>
      </c>
      <c r="I79" s="70">
        <f t="shared" si="9"/>
        <v>47.01969323538561</v>
      </c>
    </row>
    <row r="80" spans="1:11" x14ac:dyDescent="0.2">
      <c r="A80" s="38" t="s">
        <v>19</v>
      </c>
      <c r="B80" s="79">
        <f>(C12/B12)*100</f>
        <v>69.593891010065946</v>
      </c>
      <c r="C80" s="79">
        <f t="shared" si="4"/>
        <v>72.045191193511002</v>
      </c>
      <c r="D80" s="80">
        <f t="shared" si="5"/>
        <v>0.85414539040014859</v>
      </c>
      <c r="E80" s="70">
        <f t="shared" si="10"/>
        <v>28.651082993780829</v>
      </c>
      <c r="F80" s="80">
        <f t="shared" si="6"/>
        <v>84.36102152851258</v>
      </c>
      <c r="G80" s="80">
        <f t="shared" si="7"/>
        <v>82.450465772076981</v>
      </c>
      <c r="H80" s="80">
        <f t="shared" si="8"/>
        <v>38.306764822322556</v>
      </c>
      <c r="I80" s="70">
        <f t="shared" si="9"/>
        <v>38.306764822322556</v>
      </c>
    </row>
    <row r="81" spans="1:9" x14ac:dyDescent="0.2">
      <c r="A81" s="39" t="s">
        <v>33</v>
      </c>
      <c r="B81" s="81">
        <f t="shared" ref="B81" si="11">(C13/B13)*100</f>
        <v>69.678059022512542</v>
      </c>
      <c r="C81" s="82">
        <f t="shared" si="4"/>
        <v>73.878598527114477</v>
      </c>
      <c r="D81" s="82">
        <f t="shared" si="5"/>
        <v>1.1961146343421369</v>
      </c>
      <c r="E81" s="75">
        <f t="shared" si="10"/>
        <v>29.115906717716673</v>
      </c>
      <c r="F81" s="83">
        <f>(C26/B26)*100</f>
        <v>83.754540488143363</v>
      </c>
      <c r="G81" s="82">
        <f t="shared" si="7"/>
        <v>83.406932164767014</v>
      </c>
      <c r="H81" s="82">
        <f t="shared" si="8"/>
        <v>39.183560705174607</v>
      </c>
      <c r="I81" s="75">
        <f t="shared" si="9"/>
        <v>39.183560705174607</v>
      </c>
    </row>
  </sheetData>
  <mergeCells count="35">
    <mergeCell ref="B71:I71"/>
    <mergeCell ref="A72:A73"/>
    <mergeCell ref="B72:E72"/>
    <mergeCell ref="F72:I72"/>
    <mergeCell ref="B16:L16"/>
    <mergeCell ref="B58:K58"/>
    <mergeCell ref="A59:A60"/>
    <mergeCell ref="B59:C59"/>
    <mergeCell ref="D59:E59"/>
    <mergeCell ref="F59:G59"/>
    <mergeCell ref="H59:I59"/>
    <mergeCell ref="B44:J44"/>
    <mergeCell ref="A45:A46"/>
    <mergeCell ref="B45:C45"/>
    <mergeCell ref="D45:E45"/>
    <mergeCell ref="F45:G45"/>
    <mergeCell ref="H45:I45"/>
    <mergeCell ref="B30:K30"/>
    <mergeCell ref="N30:O30"/>
    <mergeCell ref="A31:A32"/>
    <mergeCell ref="B31:C31"/>
    <mergeCell ref="D31:E31"/>
    <mergeCell ref="F31:G31"/>
    <mergeCell ref="H31:I31"/>
    <mergeCell ref="N16:O16"/>
    <mergeCell ref="B17:C17"/>
    <mergeCell ref="D17:E17"/>
    <mergeCell ref="F17:G17"/>
    <mergeCell ref="H17:I17"/>
    <mergeCell ref="B3:K3"/>
    <mergeCell ref="N3:O3"/>
    <mergeCell ref="B4:C4"/>
    <mergeCell ref="D4:E4"/>
    <mergeCell ref="F4:G4"/>
    <mergeCell ref="H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9F92-927F-904F-B88F-7D700596088D}">
  <dimension ref="A1:P81"/>
  <sheetViews>
    <sheetView tabSelected="1" zoomScale="93" workbookViewId="0">
      <selection activeCell="D17" sqref="D17:E17"/>
    </sheetView>
  </sheetViews>
  <sheetFormatPr baseColWidth="10" defaultRowHeight="16" x14ac:dyDescent="0.2"/>
  <cols>
    <col min="1" max="1" width="11.83203125" style="53" bestFit="1" customWidth="1"/>
    <col min="2" max="2" width="10.83203125" style="53" customWidth="1"/>
    <col min="3" max="10" width="10.83203125" style="53"/>
    <col min="11" max="11" width="11.5" style="53" bestFit="1" customWidth="1"/>
    <col min="12" max="16384" width="10.83203125" style="53"/>
  </cols>
  <sheetData>
    <row r="1" spans="1:15" x14ac:dyDescent="0.2">
      <c r="A1" s="166" t="s">
        <v>78</v>
      </c>
    </row>
    <row r="2" spans="1:15" ht="17" thickBot="1" x14ac:dyDescent="0.25"/>
    <row r="3" spans="1:15" ht="17" thickBot="1" x14ac:dyDescent="0.25">
      <c r="A3" s="41"/>
      <c r="B3" s="119" t="s">
        <v>35</v>
      </c>
      <c r="C3" s="120"/>
      <c r="D3" s="120"/>
      <c r="E3" s="120"/>
      <c r="F3" s="120"/>
      <c r="G3" s="120"/>
      <c r="H3" s="120"/>
      <c r="I3" s="120"/>
      <c r="J3" s="120"/>
      <c r="K3" s="132"/>
      <c r="N3" s="122" t="s">
        <v>35</v>
      </c>
      <c r="O3" s="124"/>
    </row>
    <row r="4" spans="1:15" x14ac:dyDescent="0.2">
      <c r="A4" s="84" t="s">
        <v>23</v>
      </c>
      <c r="B4" s="118" t="s">
        <v>8</v>
      </c>
      <c r="C4" s="133"/>
      <c r="D4" s="134" t="s">
        <v>9</v>
      </c>
      <c r="E4" s="133"/>
      <c r="F4" s="134" t="s">
        <v>11</v>
      </c>
      <c r="G4" s="133"/>
      <c r="H4" s="134" t="s">
        <v>12</v>
      </c>
      <c r="I4" s="133"/>
      <c r="J4" s="85" t="s">
        <v>13</v>
      </c>
      <c r="K4" s="86" t="s">
        <v>20</v>
      </c>
      <c r="N4" s="54" t="s">
        <v>23</v>
      </c>
      <c r="O4" s="52" t="s">
        <v>5</v>
      </c>
    </row>
    <row r="5" spans="1:15" ht="17" thickBot="1" x14ac:dyDescent="0.25">
      <c r="A5" s="87"/>
      <c r="B5" s="43" t="s">
        <v>10</v>
      </c>
      <c r="C5" s="44" t="s">
        <v>3</v>
      </c>
      <c r="D5" s="43" t="s">
        <v>10</v>
      </c>
      <c r="E5" s="44" t="s">
        <v>4</v>
      </c>
      <c r="F5" s="43" t="s">
        <v>10</v>
      </c>
      <c r="G5" s="44" t="s">
        <v>34</v>
      </c>
      <c r="H5" s="43" t="s">
        <v>10</v>
      </c>
      <c r="I5" s="44" t="s">
        <v>22</v>
      </c>
      <c r="J5" s="88" t="s">
        <v>10</v>
      </c>
      <c r="K5" s="44" t="s">
        <v>10</v>
      </c>
      <c r="N5" s="32" t="s">
        <v>24</v>
      </c>
      <c r="O5" s="18">
        <v>216</v>
      </c>
    </row>
    <row r="6" spans="1:15" x14ac:dyDescent="0.2">
      <c r="A6" s="27" t="s">
        <v>7</v>
      </c>
      <c r="B6" s="1">
        <v>32</v>
      </c>
      <c r="C6" s="3">
        <v>17</v>
      </c>
      <c r="D6" s="4">
        <v>52</v>
      </c>
      <c r="E6" s="3">
        <v>31</v>
      </c>
      <c r="F6" s="4">
        <v>26</v>
      </c>
      <c r="G6" s="3">
        <v>2</v>
      </c>
      <c r="H6" s="4">
        <v>16</v>
      </c>
      <c r="I6" s="3">
        <v>5</v>
      </c>
      <c r="J6" s="5">
        <v>0</v>
      </c>
      <c r="K6" s="5">
        <v>275</v>
      </c>
      <c r="N6" s="32" t="s">
        <v>25</v>
      </c>
      <c r="O6" s="18">
        <v>107</v>
      </c>
    </row>
    <row r="7" spans="1:15" x14ac:dyDescent="0.2">
      <c r="A7" s="27" t="s">
        <v>14</v>
      </c>
      <c r="B7" s="1">
        <v>14</v>
      </c>
      <c r="C7" s="3">
        <v>6</v>
      </c>
      <c r="D7" s="4">
        <v>18</v>
      </c>
      <c r="E7" s="3">
        <v>13</v>
      </c>
      <c r="F7" s="4">
        <v>12</v>
      </c>
      <c r="G7" s="3">
        <v>0</v>
      </c>
      <c r="H7" s="4">
        <v>10</v>
      </c>
      <c r="I7" s="89">
        <v>0</v>
      </c>
      <c r="J7" s="5">
        <v>2</v>
      </c>
      <c r="K7" s="135">
        <v>62</v>
      </c>
      <c r="N7" s="32" t="s">
        <v>26</v>
      </c>
      <c r="O7" s="18">
        <v>846</v>
      </c>
    </row>
    <row r="8" spans="1:15" x14ac:dyDescent="0.2">
      <c r="A8" s="27" t="s">
        <v>15</v>
      </c>
      <c r="B8" s="1">
        <v>278</v>
      </c>
      <c r="C8" s="3">
        <v>148</v>
      </c>
      <c r="D8" s="4">
        <v>340</v>
      </c>
      <c r="E8" s="3">
        <v>220</v>
      </c>
      <c r="F8" s="4">
        <v>181</v>
      </c>
      <c r="G8" s="3">
        <v>3</v>
      </c>
      <c r="H8" s="4">
        <v>130</v>
      </c>
      <c r="I8" s="3">
        <v>36</v>
      </c>
      <c r="J8" s="5">
        <v>1</v>
      </c>
      <c r="K8" s="5">
        <v>1146</v>
      </c>
      <c r="N8" s="32" t="s">
        <v>27</v>
      </c>
      <c r="O8" s="18">
        <v>192</v>
      </c>
    </row>
    <row r="9" spans="1:15" x14ac:dyDescent="0.2">
      <c r="A9" s="27" t="s">
        <v>16</v>
      </c>
      <c r="B9" s="60">
        <v>32</v>
      </c>
      <c r="C9" s="3">
        <v>20</v>
      </c>
      <c r="D9" s="4">
        <v>25</v>
      </c>
      <c r="E9" s="3">
        <v>16</v>
      </c>
      <c r="F9" s="4">
        <v>23</v>
      </c>
      <c r="G9" s="3">
        <v>1</v>
      </c>
      <c r="H9" s="4">
        <v>9</v>
      </c>
      <c r="I9" s="3">
        <v>4</v>
      </c>
      <c r="J9" s="5">
        <v>1</v>
      </c>
      <c r="K9" s="5">
        <v>101</v>
      </c>
      <c r="N9" s="32" t="s">
        <v>28</v>
      </c>
      <c r="O9" s="18">
        <v>745</v>
      </c>
    </row>
    <row r="10" spans="1:15" x14ac:dyDescent="0.2">
      <c r="A10" s="27" t="s">
        <v>17</v>
      </c>
      <c r="B10" s="60">
        <v>220</v>
      </c>
      <c r="C10" s="3">
        <v>159</v>
      </c>
      <c r="D10" s="4">
        <v>254</v>
      </c>
      <c r="E10" s="3">
        <v>188</v>
      </c>
      <c r="F10" s="4">
        <v>185</v>
      </c>
      <c r="G10" s="3">
        <v>11</v>
      </c>
      <c r="H10" s="4">
        <v>94</v>
      </c>
      <c r="I10" s="3">
        <v>21</v>
      </c>
      <c r="J10" s="5">
        <v>4</v>
      </c>
      <c r="K10" s="5">
        <v>852</v>
      </c>
      <c r="N10" s="32" t="s">
        <v>29</v>
      </c>
      <c r="O10" s="18">
        <v>19495</v>
      </c>
    </row>
    <row r="11" spans="1:15" x14ac:dyDescent="0.2">
      <c r="A11" s="27" t="s">
        <v>18</v>
      </c>
      <c r="B11" s="60">
        <v>7509</v>
      </c>
      <c r="C11" s="3">
        <v>5761</v>
      </c>
      <c r="D11" s="4">
        <v>7127</v>
      </c>
      <c r="E11" s="3">
        <v>5750</v>
      </c>
      <c r="F11" s="4">
        <v>4336</v>
      </c>
      <c r="G11" s="3">
        <v>59</v>
      </c>
      <c r="H11" s="4">
        <v>2013</v>
      </c>
      <c r="I11" s="3">
        <v>727</v>
      </c>
      <c r="J11" s="5">
        <v>45</v>
      </c>
      <c r="K11" s="5">
        <v>23335</v>
      </c>
      <c r="N11" s="32" t="s">
        <v>30</v>
      </c>
      <c r="O11" s="18">
        <v>19721</v>
      </c>
    </row>
    <row r="12" spans="1:15" ht="17" thickBot="1" x14ac:dyDescent="0.25">
      <c r="A12" s="27" t="s">
        <v>19</v>
      </c>
      <c r="B12" s="60">
        <v>15815</v>
      </c>
      <c r="C12" s="3">
        <v>11563</v>
      </c>
      <c r="D12" s="4">
        <v>13670</v>
      </c>
      <c r="E12" s="3">
        <v>10048</v>
      </c>
      <c r="F12" s="4">
        <v>11501</v>
      </c>
      <c r="G12" s="3">
        <v>114</v>
      </c>
      <c r="H12" s="4">
        <v>4613</v>
      </c>
      <c r="I12" s="3">
        <v>1370</v>
      </c>
      <c r="J12" s="5">
        <v>102</v>
      </c>
      <c r="K12" s="5">
        <v>53355</v>
      </c>
      <c r="N12" s="97" t="s">
        <v>33</v>
      </c>
      <c r="O12" s="98">
        <v>40172</v>
      </c>
    </row>
    <row r="13" spans="1:15" ht="17" thickBot="1" x14ac:dyDescent="0.25">
      <c r="A13" s="23" t="s">
        <v>33</v>
      </c>
      <c r="B13" s="10">
        <f>SUM(B6:B12)</f>
        <v>23900</v>
      </c>
      <c r="C13" s="8">
        <f t="shared" ref="C13:J13" si="0">SUM(C6:C12)</f>
        <v>17674</v>
      </c>
      <c r="D13" s="7">
        <f t="shared" si="0"/>
        <v>21486</v>
      </c>
      <c r="E13" s="8">
        <f t="shared" si="0"/>
        <v>16266</v>
      </c>
      <c r="F13" s="7">
        <f t="shared" si="0"/>
        <v>16264</v>
      </c>
      <c r="G13" s="8">
        <f t="shared" si="0"/>
        <v>190</v>
      </c>
      <c r="H13" s="7">
        <f t="shared" si="0"/>
        <v>6885</v>
      </c>
      <c r="I13" s="8">
        <f>SUM(I6:I12)</f>
        <v>2163</v>
      </c>
      <c r="J13" s="9">
        <f t="shared" si="0"/>
        <v>155</v>
      </c>
      <c r="K13" s="9">
        <f>SUM(K6:K12)</f>
        <v>79126</v>
      </c>
    </row>
    <row r="15" spans="1:15" ht="17" thickBot="1" x14ac:dyDescent="0.25"/>
    <row r="16" spans="1:15" ht="17" thickBot="1" x14ac:dyDescent="0.25">
      <c r="A16" s="21"/>
      <c r="B16" s="122" t="s">
        <v>42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4"/>
      <c r="N16" s="122" t="s">
        <v>53</v>
      </c>
      <c r="O16" s="124"/>
    </row>
    <row r="17" spans="1:15" ht="17" thickBot="1" x14ac:dyDescent="0.25">
      <c r="A17" s="34" t="s">
        <v>23</v>
      </c>
      <c r="B17" s="127" t="s">
        <v>8</v>
      </c>
      <c r="C17" s="128"/>
      <c r="D17" s="127" t="s">
        <v>9</v>
      </c>
      <c r="E17" s="128"/>
      <c r="F17" s="127" t="s">
        <v>11</v>
      </c>
      <c r="G17" s="128"/>
      <c r="H17" s="127" t="s">
        <v>12</v>
      </c>
      <c r="I17" s="128"/>
      <c r="J17" s="34" t="s">
        <v>13</v>
      </c>
      <c r="K17" s="158" t="s">
        <v>70</v>
      </c>
      <c r="L17" s="34" t="s">
        <v>20</v>
      </c>
      <c r="N17" s="51" t="s">
        <v>36</v>
      </c>
      <c r="O17" s="47" t="s">
        <v>39</v>
      </c>
    </row>
    <row r="18" spans="1:15" ht="17" thickBot="1" x14ac:dyDescent="0.25">
      <c r="A18" s="35"/>
      <c r="B18" s="12" t="s">
        <v>10</v>
      </c>
      <c r="C18" s="13" t="s">
        <v>3</v>
      </c>
      <c r="D18" s="12" t="s">
        <v>10</v>
      </c>
      <c r="E18" s="13" t="s">
        <v>4</v>
      </c>
      <c r="F18" s="12" t="s">
        <v>10</v>
      </c>
      <c r="G18" s="13" t="s">
        <v>34</v>
      </c>
      <c r="H18" s="12" t="s">
        <v>10</v>
      </c>
      <c r="I18" s="13" t="s">
        <v>22</v>
      </c>
      <c r="J18" s="23" t="s">
        <v>10</v>
      </c>
      <c r="K18" s="167" t="s">
        <v>10</v>
      </c>
      <c r="L18" s="23" t="s">
        <v>10</v>
      </c>
      <c r="N18" s="32" t="s">
        <v>40</v>
      </c>
      <c r="O18" s="18">
        <v>16976772</v>
      </c>
    </row>
    <row r="19" spans="1:15" x14ac:dyDescent="0.2">
      <c r="A19" s="27" t="s">
        <v>7</v>
      </c>
      <c r="B19" s="1">
        <v>3500</v>
      </c>
      <c r="C19" s="3">
        <v>1478</v>
      </c>
      <c r="D19">
        <v>6591</v>
      </c>
      <c r="E19" s="3">
        <v>4470</v>
      </c>
      <c r="F19">
        <v>5309</v>
      </c>
      <c r="G19" s="3">
        <v>736</v>
      </c>
      <c r="H19">
        <v>1187</v>
      </c>
      <c r="I19" s="3">
        <v>316</v>
      </c>
      <c r="J19" s="5">
        <v>0</v>
      </c>
      <c r="K19" s="89">
        <v>7392</v>
      </c>
      <c r="L19" s="5">
        <v>23979</v>
      </c>
      <c r="N19" s="32" t="s">
        <v>8</v>
      </c>
      <c r="O19" s="18">
        <v>6731773</v>
      </c>
    </row>
    <row r="20" spans="1:15" x14ac:dyDescent="0.2">
      <c r="A20" s="27" t="s">
        <v>14</v>
      </c>
      <c r="B20" s="1">
        <v>1042</v>
      </c>
      <c r="C20" s="3">
        <v>416</v>
      </c>
      <c r="D20">
        <v>868</v>
      </c>
      <c r="E20" s="3">
        <v>792</v>
      </c>
      <c r="F20">
        <v>1009</v>
      </c>
      <c r="G20" s="3">
        <v>0</v>
      </c>
      <c r="H20">
        <v>469</v>
      </c>
      <c r="I20" s="3">
        <v>0</v>
      </c>
      <c r="J20" s="5">
        <v>198</v>
      </c>
      <c r="K20" s="89">
        <v>479</v>
      </c>
      <c r="L20" s="5">
        <v>3867</v>
      </c>
      <c r="N20" s="32" t="s">
        <v>9</v>
      </c>
      <c r="O20" s="18">
        <v>3952564</v>
      </c>
    </row>
    <row r="21" spans="1:15" x14ac:dyDescent="0.2">
      <c r="A21" s="27" t="s">
        <v>15</v>
      </c>
      <c r="B21" s="1">
        <v>53593</v>
      </c>
      <c r="C21" s="3">
        <v>34217</v>
      </c>
      <c r="D21">
        <v>47898</v>
      </c>
      <c r="E21" s="3">
        <v>33031</v>
      </c>
      <c r="F21">
        <v>35776</v>
      </c>
      <c r="G21" s="3">
        <v>252</v>
      </c>
      <c r="H21">
        <v>16260</v>
      </c>
      <c r="I21" s="3">
        <v>5865</v>
      </c>
      <c r="J21" s="5">
        <v>49</v>
      </c>
      <c r="K21" s="89">
        <v>10363</v>
      </c>
      <c r="L21" s="5">
        <v>163890</v>
      </c>
      <c r="N21" s="32" t="s">
        <v>11</v>
      </c>
      <c r="O21" s="18">
        <v>4179247</v>
      </c>
    </row>
    <row r="22" spans="1:15" x14ac:dyDescent="0.2">
      <c r="A22" s="27" t="s">
        <v>16</v>
      </c>
      <c r="B22" s="60">
        <v>2896</v>
      </c>
      <c r="C22" s="3">
        <v>2148</v>
      </c>
      <c r="D22">
        <v>1351</v>
      </c>
      <c r="E22" s="3">
        <v>798</v>
      </c>
      <c r="F22">
        <v>2125</v>
      </c>
      <c r="G22" s="3">
        <v>33</v>
      </c>
      <c r="H22">
        <v>707</v>
      </c>
      <c r="I22" s="3">
        <v>384</v>
      </c>
      <c r="J22" s="5">
        <v>49</v>
      </c>
      <c r="K22" s="89">
        <v>503</v>
      </c>
      <c r="L22" s="5">
        <v>7582</v>
      </c>
      <c r="N22" s="32" t="s">
        <v>37</v>
      </c>
      <c r="O22" s="18">
        <v>1227204</v>
      </c>
    </row>
    <row r="23" spans="1:15" x14ac:dyDescent="0.2">
      <c r="A23" s="27" t="s">
        <v>17</v>
      </c>
      <c r="B23" s="60">
        <v>45397</v>
      </c>
      <c r="C23" s="3">
        <v>37353</v>
      </c>
      <c r="D23">
        <v>32074</v>
      </c>
      <c r="E23" s="3">
        <v>24873</v>
      </c>
      <c r="F23">
        <v>38061</v>
      </c>
      <c r="G23" s="3">
        <v>3290</v>
      </c>
      <c r="H23">
        <v>13690</v>
      </c>
      <c r="I23" s="3">
        <v>3350</v>
      </c>
      <c r="J23" s="5">
        <v>668</v>
      </c>
      <c r="K23" s="89">
        <v>6221</v>
      </c>
      <c r="L23" s="5">
        <v>135443</v>
      </c>
      <c r="N23" s="30" t="s">
        <v>38</v>
      </c>
      <c r="O23" s="31">
        <v>172293</v>
      </c>
    </row>
    <row r="24" spans="1:15" x14ac:dyDescent="0.2">
      <c r="A24" s="27" t="s">
        <v>18</v>
      </c>
      <c r="B24" s="60">
        <v>1288363</v>
      </c>
      <c r="C24" s="3">
        <v>1042328</v>
      </c>
      <c r="D24">
        <v>1122761</v>
      </c>
      <c r="E24" s="3">
        <v>977554</v>
      </c>
      <c r="F24">
        <v>662636</v>
      </c>
      <c r="G24" s="3">
        <v>13322</v>
      </c>
      <c r="H24">
        <v>287730</v>
      </c>
      <c r="I24" s="3">
        <v>126789</v>
      </c>
      <c r="J24" s="5">
        <v>6300</v>
      </c>
      <c r="K24" s="89">
        <v>118900</v>
      </c>
      <c r="L24" s="5">
        <v>3480390</v>
      </c>
      <c r="N24" s="32" t="s">
        <v>3</v>
      </c>
      <c r="O24" s="18">
        <v>5628626</v>
      </c>
    </row>
    <row r="25" spans="1:15" x14ac:dyDescent="0.2">
      <c r="A25" s="27" t="s">
        <v>19</v>
      </c>
      <c r="B25" s="60">
        <v>5121858</v>
      </c>
      <c r="C25" s="3">
        <v>4334855</v>
      </c>
      <c r="D25">
        <v>2568851</v>
      </c>
      <c r="E25" s="3">
        <v>2112157</v>
      </c>
      <c r="F25">
        <v>3309744</v>
      </c>
      <c r="G25" s="3">
        <v>62837</v>
      </c>
      <c r="H25">
        <v>858385</v>
      </c>
      <c r="I25" s="3">
        <v>321868</v>
      </c>
      <c r="J25" s="5">
        <v>49776</v>
      </c>
      <c r="K25" s="89">
        <v>516918</v>
      </c>
      <c r="L25" s="5">
        <v>12375756</v>
      </c>
      <c r="N25" s="32" t="s">
        <v>4</v>
      </c>
      <c r="O25" s="18">
        <v>3298465</v>
      </c>
    </row>
    <row r="26" spans="1:15" ht="17" thickBot="1" x14ac:dyDescent="0.25">
      <c r="A26" s="23" t="s">
        <v>33</v>
      </c>
      <c r="B26" s="10">
        <f>SUM(B19:B25)</f>
        <v>6516649</v>
      </c>
      <c r="C26" s="8">
        <f>SUM(C19:C25)</f>
        <v>5452795</v>
      </c>
      <c r="D26" s="10">
        <f t="shared" ref="D26:K26" si="1">SUM(D19:D25)</f>
        <v>3780394</v>
      </c>
      <c r="E26" s="8">
        <f t="shared" si="1"/>
        <v>3153675</v>
      </c>
      <c r="F26" s="10">
        <f t="shared" si="1"/>
        <v>4054660</v>
      </c>
      <c r="G26" s="8">
        <f>SUM(G19:G25)</f>
        <v>80470</v>
      </c>
      <c r="H26" s="10">
        <f t="shared" si="1"/>
        <v>1178428</v>
      </c>
      <c r="I26" s="8">
        <f t="shared" si="1"/>
        <v>458572</v>
      </c>
      <c r="J26" s="9">
        <f t="shared" si="1"/>
        <v>57040</v>
      </c>
      <c r="K26" s="9">
        <f t="shared" si="1"/>
        <v>660776</v>
      </c>
      <c r="L26" s="9">
        <f>SUM(L19:L25)</f>
        <v>16190907</v>
      </c>
      <c r="N26" s="32" t="s">
        <v>34</v>
      </c>
      <c r="O26" s="18">
        <v>81812</v>
      </c>
    </row>
    <row r="27" spans="1:15" ht="17" thickBot="1" x14ac:dyDescent="0.25">
      <c r="N27" s="33" t="s">
        <v>22</v>
      </c>
      <c r="O27" s="19">
        <v>480429</v>
      </c>
    </row>
    <row r="29" spans="1:15" ht="17" thickBot="1" x14ac:dyDescent="0.25"/>
    <row r="30" spans="1:15" ht="17" thickBot="1" x14ac:dyDescent="0.25">
      <c r="A30" s="41"/>
      <c r="B30" s="119" t="s">
        <v>41</v>
      </c>
      <c r="C30" s="120"/>
      <c r="D30" s="120"/>
      <c r="E30" s="120"/>
      <c r="F30" s="120"/>
      <c r="G30" s="120"/>
      <c r="H30" s="120"/>
      <c r="I30" s="120"/>
      <c r="J30" s="120"/>
      <c r="K30" s="121"/>
      <c r="N30" s="122" t="s">
        <v>66</v>
      </c>
      <c r="O30" s="124"/>
    </row>
    <row r="31" spans="1:15" x14ac:dyDescent="0.2">
      <c r="A31" s="114" t="s">
        <v>23</v>
      </c>
      <c r="B31" s="116" t="s">
        <v>8</v>
      </c>
      <c r="C31" s="117"/>
      <c r="D31" s="118" t="s">
        <v>9</v>
      </c>
      <c r="E31" s="117"/>
      <c r="F31" s="118" t="s">
        <v>11</v>
      </c>
      <c r="G31" s="117"/>
      <c r="H31" s="118" t="s">
        <v>12</v>
      </c>
      <c r="I31" s="117"/>
      <c r="J31" s="84" t="s">
        <v>13</v>
      </c>
      <c r="K31" s="84" t="s">
        <v>20</v>
      </c>
      <c r="N31" s="49" t="s">
        <v>7</v>
      </c>
      <c r="O31" s="18">
        <v>205077</v>
      </c>
    </row>
    <row r="32" spans="1:15" ht="17" thickBot="1" x14ac:dyDescent="0.25">
      <c r="A32" s="115"/>
      <c r="B32" s="43" t="s">
        <v>10</v>
      </c>
      <c r="C32" s="44" t="s">
        <v>3</v>
      </c>
      <c r="D32" s="45" t="s">
        <v>10</v>
      </c>
      <c r="E32" s="44" t="s">
        <v>4</v>
      </c>
      <c r="F32" s="45" t="s">
        <v>10</v>
      </c>
      <c r="G32" s="44" t="s">
        <v>34</v>
      </c>
      <c r="H32" s="45" t="s">
        <v>10</v>
      </c>
      <c r="I32" s="44" t="s">
        <v>22</v>
      </c>
      <c r="J32" s="40" t="s">
        <v>10</v>
      </c>
      <c r="K32" s="40" t="s">
        <v>10</v>
      </c>
      <c r="N32" s="49" t="s">
        <v>14</v>
      </c>
      <c r="O32" s="18">
        <v>14300</v>
      </c>
    </row>
    <row r="33" spans="1:16" x14ac:dyDescent="0.2">
      <c r="A33" s="38" t="s">
        <v>7</v>
      </c>
      <c r="B33" s="61">
        <f>B19/B6</f>
        <v>109.375</v>
      </c>
      <c r="C33" s="64">
        <f t="shared" ref="B33:L40" si="2">C19/C6</f>
        <v>86.941176470588232</v>
      </c>
      <c r="D33" s="61">
        <f t="shared" si="2"/>
        <v>126.75</v>
      </c>
      <c r="E33" s="64">
        <f t="shared" si="2"/>
        <v>144.19354838709677</v>
      </c>
      <c r="F33" s="61">
        <f t="shared" si="2"/>
        <v>204.19230769230768</v>
      </c>
      <c r="G33" s="64">
        <f t="shared" si="2"/>
        <v>368</v>
      </c>
      <c r="H33" s="61">
        <f t="shared" si="2"/>
        <v>74.1875</v>
      </c>
      <c r="I33" s="64">
        <f>I19/I6</f>
        <v>63.2</v>
      </c>
      <c r="J33" s="65" t="e">
        <f>J19/J6</f>
        <v>#DIV/0!</v>
      </c>
      <c r="K33" s="65">
        <f>L19/K6</f>
        <v>87.196363636363643</v>
      </c>
      <c r="N33" s="49" t="s">
        <v>15</v>
      </c>
      <c r="O33" s="18">
        <v>611839</v>
      </c>
    </row>
    <row r="34" spans="1:16" x14ac:dyDescent="0.2">
      <c r="A34" s="38" t="s">
        <v>14</v>
      </c>
      <c r="B34" s="61">
        <f>B20/B7</f>
        <v>74.428571428571431</v>
      </c>
      <c r="C34" s="64">
        <f t="shared" si="2"/>
        <v>69.333333333333329</v>
      </c>
      <c r="D34" s="61">
        <f t="shared" si="2"/>
        <v>48.222222222222221</v>
      </c>
      <c r="E34" s="64">
        <f t="shared" si="2"/>
        <v>60.92307692307692</v>
      </c>
      <c r="F34" s="61">
        <f t="shared" si="2"/>
        <v>84.083333333333329</v>
      </c>
      <c r="G34" s="64" t="e">
        <f t="shared" si="2"/>
        <v>#DIV/0!</v>
      </c>
      <c r="H34" s="61">
        <f t="shared" si="2"/>
        <v>46.9</v>
      </c>
      <c r="I34" s="64" t="e">
        <f>I20/I7</f>
        <v>#DIV/0!</v>
      </c>
      <c r="J34" s="65">
        <f t="shared" si="2"/>
        <v>99</v>
      </c>
      <c r="K34" s="65">
        <f>L20/K7</f>
        <v>62.37096774193548</v>
      </c>
      <c r="N34" s="49" t="s">
        <v>16</v>
      </c>
      <c r="O34" s="18">
        <v>27407</v>
      </c>
    </row>
    <row r="35" spans="1:16" x14ac:dyDescent="0.2">
      <c r="A35" s="38" t="s">
        <v>15</v>
      </c>
      <c r="B35" s="61">
        <f>B21/B8</f>
        <v>192.78057553956833</v>
      </c>
      <c r="C35" s="64">
        <f t="shared" si="2"/>
        <v>231.19594594594594</v>
      </c>
      <c r="D35" s="61">
        <f t="shared" si="2"/>
        <v>140.87647058823529</v>
      </c>
      <c r="E35" s="64">
        <f t="shared" si="2"/>
        <v>150.1409090909091</v>
      </c>
      <c r="F35" s="61">
        <f t="shared" si="2"/>
        <v>197.65745856353593</v>
      </c>
      <c r="G35" s="64">
        <f t="shared" si="2"/>
        <v>84</v>
      </c>
      <c r="H35" s="61">
        <f t="shared" si="2"/>
        <v>125.07692307692308</v>
      </c>
      <c r="I35" s="64">
        <f t="shared" si="2"/>
        <v>162.91666666666666</v>
      </c>
      <c r="J35" s="65">
        <f t="shared" si="2"/>
        <v>49</v>
      </c>
      <c r="K35" s="65">
        <f>L21/K8</f>
        <v>143.01047120418849</v>
      </c>
      <c r="N35" s="49" t="s">
        <v>17</v>
      </c>
      <c r="O35" s="18">
        <v>339020</v>
      </c>
    </row>
    <row r="36" spans="1:16" x14ac:dyDescent="0.2">
      <c r="A36" s="38" t="s">
        <v>16</v>
      </c>
      <c r="B36" s="61">
        <f>B22/B9</f>
        <v>90.5</v>
      </c>
      <c r="C36" s="64">
        <f t="shared" si="2"/>
        <v>107.4</v>
      </c>
      <c r="D36" s="61">
        <f t="shared" si="2"/>
        <v>54.04</v>
      </c>
      <c r="E36" s="64">
        <f t="shared" si="2"/>
        <v>49.875</v>
      </c>
      <c r="F36" s="61">
        <f t="shared" si="2"/>
        <v>92.391304347826093</v>
      </c>
      <c r="G36" s="64">
        <f t="shared" si="2"/>
        <v>33</v>
      </c>
      <c r="H36" s="61">
        <f t="shared" si="2"/>
        <v>78.555555555555557</v>
      </c>
      <c r="I36" s="64">
        <f t="shared" si="2"/>
        <v>96</v>
      </c>
      <c r="J36" s="65">
        <f>J22/J9</f>
        <v>49</v>
      </c>
      <c r="K36" s="65">
        <f>L22/K9</f>
        <v>75.069306930693074</v>
      </c>
      <c r="N36" s="49" t="s">
        <v>18</v>
      </c>
      <c r="O36" s="18">
        <v>7882648</v>
      </c>
    </row>
    <row r="37" spans="1:16" x14ac:dyDescent="0.2">
      <c r="A37" s="38" t="s">
        <v>17</v>
      </c>
      <c r="B37" s="61">
        <f>B23/B10</f>
        <v>206.35</v>
      </c>
      <c r="C37" s="64">
        <f t="shared" si="2"/>
        <v>234.9245283018868</v>
      </c>
      <c r="D37" s="61">
        <f t="shared" si="2"/>
        <v>126.2755905511811</v>
      </c>
      <c r="E37" s="64">
        <f t="shared" si="2"/>
        <v>132.30319148936169</v>
      </c>
      <c r="F37" s="61">
        <f t="shared" si="2"/>
        <v>205.73513513513512</v>
      </c>
      <c r="G37" s="64">
        <f t="shared" si="2"/>
        <v>299.09090909090907</v>
      </c>
      <c r="H37" s="61">
        <f t="shared" si="2"/>
        <v>145.63829787234042</v>
      </c>
      <c r="I37" s="64">
        <f t="shared" si="2"/>
        <v>159.52380952380952</v>
      </c>
      <c r="J37" s="65">
        <f t="shared" si="2"/>
        <v>167</v>
      </c>
      <c r="K37" s="65">
        <f>L23/K10</f>
        <v>158.9706572769953</v>
      </c>
      <c r="N37" s="49" t="s">
        <v>19</v>
      </c>
      <c r="O37" s="18">
        <v>24472767</v>
      </c>
    </row>
    <row r="38" spans="1:16" ht="17" thickBot="1" x14ac:dyDescent="0.25">
      <c r="A38" s="38" t="s">
        <v>18</v>
      </c>
      <c r="B38" s="61">
        <f>B24/B11</f>
        <v>171.57584232254626</v>
      </c>
      <c r="C38" s="64">
        <f t="shared" si="2"/>
        <v>180.92831105710815</v>
      </c>
      <c r="D38" s="61">
        <f t="shared" si="2"/>
        <v>157.53627052055563</v>
      </c>
      <c r="E38" s="64">
        <f t="shared" si="2"/>
        <v>170.00939130434782</v>
      </c>
      <c r="F38" s="61">
        <f t="shared" si="2"/>
        <v>152.8219557195572</v>
      </c>
      <c r="G38" s="64">
        <f t="shared" si="2"/>
        <v>225.79661016949152</v>
      </c>
      <c r="H38" s="61">
        <f t="shared" si="2"/>
        <v>142.93591654247393</v>
      </c>
      <c r="I38" s="64">
        <f t="shared" si="2"/>
        <v>174.40027510316369</v>
      </c>
      <c r="J38" s="65">
        <f t="shared" si="2"/>
        <v>140</v>
      </c>
      <c r="K38" s="65">
        <f>L24/K11</f>
        <v>149.14891793443326</v>
      </c>
      <c r="N38" s="12" t="s">
        <v>10</v>
      </c>
      <c r="O38" s="13">
        <v>32981554</v>
      </c>
    </row>
    <row r="39" spans="1:16" x14ac:dyDescent="0.2">
      <c r="A39" s="38" t="s">
        <v>19</v>
      </c>
      <c r="B39" s="61">
        <f>B25/B12</f>
        <v>323.86076509642743</v>
      </c>
      <c r="C39" s="64">
        <f t="shared" si="2"/>
        <v>374.8901669117011</v>
      </c>
      <c r="D39" s="61">
        <f t="shared" si="2"/>
        <v>187.91887344550111</v>
      </c>
      <c r="E39" s="64">
        <f t="shared" si="2"/>
        <v>210.20670780254778</v>
      </c>
      <c r="F39" s="61">
        <f t="shared" si="2"/>
        <v>287.77880184331798</v>
      </c>
      <c r="G39" s="64">
        <f t="shared" si="2"/>
        <v>551.20175438596493</v>
      </c>
      <c r="H39" s="61">
        <f t="shared" si="2"/>
        <v>186.07955777151528</v>
      </c>
      <c r="I39" s="64">
        <f>I25/I12</f>
        <v>234.94014598540147</v>
      </c>
      <c r="J39" s="65">
        <f t="shared" si="2"/>
        <v>488</v>
      </c>
      <c r="K39" s="65">
        <f>L25/K12</f>
        <v>231.95119482710149</v>
      </c>
    </row>
    <row r="40" spans="1:16" ht="17" thickBot="1" x14ac:dyDescent="0.25">
      <c r="A40" s="40" t="s">
        <v>33</v>
      </c>
      <c r="B40" s="66">
        <f t="shared" si="2"/>
        <v>272.66313807531378</v>
      </c>
      <c r="C40" s="67">
        <f t="shared" si="2"/>
        <v>308.52070838519859</v>
      </c>
      <c r="D40" s="66">
        <f t="shared" si="2"/>
        <v>175.94684911104906</v>
      </c>
      <c r="E40" s="67">
        <f t="shared" si="2"/>
        <v>193.8814090741424</v>
      </c>
      <c r="F40" s="66">
        <f t="shared" si="2"/>
        <v>249.30275454992622</v>
      </c>
      <c r="G40" s="67">
        <f t="shared" si="2"/>
        <v>423.5263157894737</v>
      </c>
      <c r="H40" s="66">
        <f t="shared" si="2"/>
        <v>171.15875090777052</v>
      </c>
      <c r="I40" s="67">
        <f t="shared" si="2"/>
        <v>212.00739713361074</v>
      </c>
      <c r="J40" s="68">
        <f t="shared" si="2"/>
        <v>368</v>
      </c>
      <c r="K40" s="68">
        <f>L26/K13</f>
        <v>204.62183100371558</v>
      </c>
    </row>
    <row r="43" spans="1:16" ht="17" thickBot="1" x14ac:dyDescent="0.25"/>
    <row r="44" spans="1:16" ht="17" thickBot="1" x14ac:dyDescent="0.25">
      <c r="A44" s="21"/>
      <c r="B44" s="122" t="s">
        <v>52</v>
      </c>
      <c r="C44" s="123"/>
      <c r="D44" s="123"/>
      <c r="E44" s="123"/>
      <c r="F44" s="123"/>
      <c r="G44" s="123"/>
      <c r="H44" s="123"/>
      <c r="I44" s="123"/>
      <c r="J44" s="124"/>
      <c r="K44" s="48"/>
      <c r="L44" s="48"/>
      <c r="M44" s="48"/>
      <c r="N44" s="48"/>
      <c r="O44" s="48"/>
      <c r="P44" s="89"/>
    </row>
    <row r="45" spans="1:16" x14ac:dyDescent="0.2">
      <c r="A45" s="114" t="s">
        <v>23</v>
      </c>
      <c r="B45" s="116" t="s">
        <v>8</v>
      </c>
      <c r="C45" s="117"/>
      <c r="D45" s="118" t="s">
        <v>9</v>
      </c>
      <c r="E45" s="117"/>
      <c r="F45" s="118" t="s">
        <v>11</v>
      </c>
      <c r="G45" s="117"/>
      <c r="H45" s="118" t="s">
        <v>12</v>
      </c>
      <c r="I45" s="117"/>
      <c r="J45" s="84" t="s">
        <v>20</v>
      </c>
    </row>
    <row r="46" spans="1:16" ht="17" thickBot="1" x14ac:dyDescent="0.25">
      <c r="A46" s="115"/>
      <c r="B46" s="43" t="s">
        <v>10</v>
      </c>
      <c r="C46" s="44" t="s">
        <v>3</v>
      </c>
      <c r="D46" s="45" t="s">
        <v>10</v>
      </c>
      <c r="E46" s="44" t="s">
        <v>4</v>
      </c>
      <c r="F46" s="45" t="s">
        <v>10</v>
      </c>
      <c r="G46" s="44" t="s">
        <v>34</v>
      </c>
      <c r="H46" s="45" t="s">
        <v>10</v>
      </c>
      <c r="I46" s="44" t="s">
        <v>22</v>
      </c>
      <c r="J46" s="40" t="s">
        <v>10</v>
      </c>
    </row>
    <row r="47" spans="1:16" x14ac:dyDescent="0.2">
      <c r="A47" s="38" t="s">
        <v>7</v>
      </c>
      <c r="B47" s="90">
        <f>(B19/O24)*100</f>
        <v>6.2182138234091237E-2</v>
      </c>
      <c r="C47" s="91">
        <f>(C19/O24)*100</f>
        <v>2.6258628659996237E-2</v>
      </c>
      <c r="D47" s="90">
        <f>(D19/O20)*100</f>
        <v>0.16675251811229369</v>
      </c>
      <c r="E47" s="91">
        <f>(E19/O25)*100</f>
        <v>0.13551758166298566</v>
      </c>
      <c r="F47" s="90">
        <f>(F19/O21)*100</f>
        <v>0.1270324534539356</v>
      </c>
      <c r="G47" s="91">
        <f>(G19/O26)*100</f>
        <v>0.89962352711093729</v>
      </c>
      <c r="H47" s="90">
        <f>(H19/O22)*100</f>
        <v>9.6723935058881813E-2</v>
      </c>
      <c r="I47" s="91">
        <f>(I19/O27)*100</f>
        <v>6.5774547331655664E-2</v>
      </c>
      <c r="J47" s="92">
        <f>(L19/O18)*100</f>
        <v>0.14124593297241667</v>
      </c>
    </row>
    <row r="48" spans="1:16" x14ac:dyDescent="0.2">
      <c r="A48" s="38" t="s">
        <v>14</v>
      </c>
      <c r="B48" s="90">
        <f>(B20/O19)*100</f>
        <v>1.5478834476444764E-2</v>
      </c>
      <c r="C48" s="91">
        <f>(C20/O24)*100</f>
        <v>7.3907912872519868E-3</v>
      </c>
      <c r="D48" s="90">
        <f>(D20/O20)*100</f>
        <v>2.1960428724240772E-2</v>
      </c>
      <c r="E48" s="91">
        <f>(E20/O25)*100</f>
        <v>2.4011168831562561E-2</v>
      </c>
      <c r="F48" s="90">
        <f>(F20/O21)*100</f>
        <v>2.4143105205315693E-2</v>
      </c>
      <c r="G48" s="91">
        <f>(G20/O26)*100</f>
        <v>0</v>
      </c>
      <c r="H48" s="90">
        <f>(H20/O22)*100</f>
        <v>3.8216954964292817E-2</v>
      </c>
      <c r="I48" s="91">
        <f>(I20/O27)*100</f>
        <v>0</v>
      </c>
      <c r="J48" s="92">
        <f>(L20/O18)*100</f>
        <v>2.2778181859307529E-2</v>
      </c>
    </row>
    <row r="49" spans="1:11" x14ac:dyDescent="0.2">
      <c r="A49" s="38" t="s">
        <v>15</v>
      </c>
      <c r="B49" s="90">
        <f>(B21/O19)*100</f>
        <v>0.79612013061046483</v>
      </c>
      <c r="C49" s="91">
        <f>(C21/O24)*100</f>
        <v>0.60791034970168567</v>
      </c>
      <c r="D49" s="90">
        <f>(D21/O20)*100</f>
        <v>1.2118209850618484</v>
      </c>
      <c r="E49" s="91">
        <f>(E21/O25)*100</f>
        <v>1.001405199085029</v>
      </c>
      <c r="F49" s="90">
        <f>(F21/O21)*100</f>
        <v>0.85603937742851777</v>
      </c>
      <c r="G49" s="91">
        <f>(G21/O26)*100</f>
        <v>0.3080232728695057</v>
      </c>
      <c r="H49" s="90">
        <f>(H21/O22)*100</f>
        <v>1.3249630868217508</v>
      </c>
      <c r="I49" s="91">
        <f>(I21/O27)*100</f>
        <v>1.2207839243675964</v>
      </c>
      <c r="J49" s="92">
        <f>(L21/O18)*100</f>
        <v>0.96537787042200951</v>
      </c>
    </row>
    <row r="50" spans="1:11" x14ac:dyDescent="0.2">
      <c r="A50" s="38" t="s">
        <v>16</v>
      </c>
      <c r="B50" s="90">
        <f>(B22/O19)*100</f>
        <v>4.3019870099600808E-2</v>
      </c>
      <c r="C50" s="91">
        <f>(C22/O24)*100</f>
        <v>3.8162066550522275E-2</v>
      </c>
      <c r="D50" s="90">
        <f>(D22/O20)*100</f>
        <v>3.4180344707890879E-2</v>
      </c>
      <c r="E50" s="91">
        <f>(E22/O25)*100</f>
        <v>2.4193071625741067E-2</v>
      </c>
      <c r="F50" s="90">
        <f>(F22/O21)*100</f>
        <v>5.0846480239143552E-2</v>
      </c>
      <c r="G50" s="91">
        <f>(G22/O26)*100</f>
        <v>4.0336380971006697E-2</v>
      </c>
      <c r="H50" s="90">
        <f>(H22/O22)*100</f>
        <v>5.7610633602889171E-2</v>
      </c>
      <c r="I50" s="91">
        <f>(I22/O27)*100</f>
        <v>7.9928563846062575E-2</v>
      </c>
      <c r="J50" s="92">
        <f>(L22/O18)*100</f>
        <v>4.4661022719749081E-2</v>
      </c>
    </row>
    <row r="51" spans="1:11" x14ac:dyDescent="0.2">
      <c r="A51" s="38" t="s">
        <v>17</v>
      </c>
      <c r="B51" s="90">
        <f>(B23/O19)*100</f>
        <v>0.67436914465178788</v>
      </c>
      <c r="C51" s="91">
        <f>(C23/O24)*100</f>
        <v>0.66362554555943143</v>
      </c>
      <c r="D51" s="90">
        <f>(D23/O20)*100</f>
        <v>0.81147326140702591</v>
      </c>
      <c r="E51" s="91">
        <f>(E23/O25)*100</f>
        <v>0.75407803326698941</v>
      </c>
      <c r="F51" s="90">
        <f>(F23/O21)*100</f>
        <v>0.91071429853272612</v>
      </c>
      <c r="G51" s="91">
        <f>(G23/O26)*100</f>
        <v>4.02141495135188</v>
      </c>
      <c r="H51" s="90">
        <f>(H23/O22)*100</f>
        <v>1.1155439519427903</v>
      </c>
      <c r="I51" s="91">
        <f>(I23/O27)*100</f>
        <v>0.69729346063622299</v>
      </c>
      <c r="J51" s="92">
        <f>(L23/O18)*100</f>
        <v>0.79781362440397974</v>
      </c>
    </row>
    <row r="52" spans="1:11" x14ac:dyDescent="0.2">
      <c r="A52" s="38" t="s">
        <v>18</v>
      </c>
      <c r="B52" s="90">
        <f>(B24/O19)*100</f>
        <v>19.13853898519751</v>
      </c>
      <c r="C52" s="91">
        <f>(C24/O24)*100</f>
        <v>18.51833822321824</v>
      </c>
      <c r="D52" s="90">
        <f>(D24/O20)*100</f>
        <v>28.405890454904714</v>
      </c>
      <c r="E52" s="91">
        <f>(E24/O25)*100</f>
        <v>29.636634010062256</v>
      </c>
      <c r="F52" s="90">
        <f>(F24/O21)*100</f>
        <v>15.855392131644768</v>
      </c>
      <c r="G52" s="91">
        <f>(G24/O26)*100</f>
        <v>16.283674766537917</v>
      </c>
      <c r="H52" s="90">
        <f>(H24/O22)*100</f>
        <v>23.445979641526591</v>
      </c>
      <c r="I52" s="91">
        <f>(I24/O27)*100</f>
        <v>26.390788233016742</v>
      </c>
      <c r="J52" s="92">
        <f>(L24/O18)*100</f>
        <v>20.500893809494524</v>
      </c>
    </row>
    <row r="53" spans="1:11" x14ac:dyDescent="0.2">
      <c r="A53" s="38" t="s">
        <v>19</v>
      </c>
      <c r="B53" s="90">
        <f>(B25/O19)*100</f>
        <v>76.084829360704816</v>
      </c>
      <c r="C53" s="91">
        <f>(C25/O24)*100</f>
        <v>77.014443667069017</v>
      </c>
      <c r="D53" s="90">
        <f>(D25/O20)*100</f>
        <v>64.992015309556024</v>
      </c>
      <c r="E53" s="91">
        <f>(E25/O25)*100</f>
        <v>64.034543340614505</v>
      </c>
      <c r="F53" s="90">
        <f>(F25/O21)*100</f>
        <v>79.194744890646575</v>
      </c>
      <c r="G53" s="91">
        <f>(G25/O26)*100</f>
        <v>76.806580941671143</v>
      </c>
      <c r="H53" s="90">
        <f>(H25/O22)*100</f>
        <v>69.946398479796343</v>
      </c>
      <c r="I53" s="91">
        <f>(I25/O27)*100</f>
        <v>66.995955697928309</v>
      </c>
      <c r="J53" s="92">
        <f>(L25/O18)*100</f>
        <v>72.89816933395818</v>
      </c>
    </row>
    <row r="54" spans="1:11" ht="17" thickBot="1" x14ac:dyDescent="0.25">
      <c r="A54" s="40" t="s">
        <v>33</v>
      </c>
      <c r="B54" s="93">
        <f>(B26/O19)*100</f>
        <v>96.804348572062665</v>
      </c>
      <c r="C54" s="94">
        <f>(C26/O24)*100</f>
        <v>96.876129272046143</v>
      </c>
      <c r="D54" s="93">
        <f>(D26/O20)*100</f>
        <v>95.644093302474047</v>
      </c>
      <c r="E54" s="94">
        <f>(E26/O25)*100</f>
        <v>95.610382405149068</v>
      </c>
      <c r="F54" s="96">
        <f>(F26/O21)*100</f>
        <v>97.01891273715097</v>
      </c>
      <c r="G54" s="94">
        <f>(G26/O26)*100</f>
        <v>98.359653840512394</v>
      </c>
      <c r="H54" s="93">
        <f>(H26/O22)*100</f>
        <v>96.025436683713551</v>
      </c>
      <c r="I54" s="94">
        <f>(I26/O27)*100</f>
        <v>95.450524427126595</v>
      </c>
      <c r="J54" s="95">
        <f>(L26/O18)*100</f>
        <v>95.37093977583018</v>
      </c>
    </row>
    <row r="55" spans="1:11" x14ac:dyDescent="0.2">
      <c r="A55" s="1"/>
      <c r="B55" s="69"/>
      <c r="C55" s="69"/>
      <c r="D55" s="69"/>
      <c r="E55" s="69"/>
      <c r="F55" s="69"/>
      <c r="G55" s="69"/>
      <c r="H55" s="69"/>
    </row>
    <row r="57" spans="1:11" ht="17" thickBot="1" x14ac:dyDescent="0.25"/>
    <row r="58" spans="1:11" ht="17" thickBot="1" x14ac:dyDescent="0.25">
      <c r="A58" s="21"/>
      <c r="B58" s="122" t="s">
        <v>63</v>
      </c>
      <c r="C58" s="123"/>
      <c r="D58" s="123"/>
      <c r="E58" s="123"/>
      <c r="F58" s="123"/>
      <c r="G58" s="123"/>
      <c r="H58" s="123"/>
      <c r="I58" s="123"/>
      <c r="J58" s="123"/>
      <c r="K58" s="124"/>
    </row>
    <row r="59" spans="1:11" x14ac:dyDescent="0.2">
      <c r="A59" s="125" t="s">
        <v>23</v>
      </c>
      <c r="B59" s="161" t="s">
        <v>8</v>
      </c>
      <c r="C59" s="131"/>
      <c r="D59" s="161" t="s">
        <v>9</v>
      </c>
      <c r="E59" s="131"/>
      <c r="F59" s="161" t="s">
        <v>11</v>
      </c>
      <c r="G59" s="131"/>
      <c r="H59" s="161" t="s">
        <v>12</v>
      </c>
      <c r="I59" s="131"/>
      <c r="J59" s="158" t="s">
        <v>70</v>
      </c>
      <c r="K59" s="158" t="s">
        <v>73</v>
      </c>
    </row>
    <row r="60" spans="1:11" ht="17" thickBot="1" x14ac:dyDescent="0.25">
      <c r="A60" s="126"/>
      <c r="B60" s="12" t="s">
        <v>10</v>
      </c>
      <c r="C60" s="13" t="s">
        <v>3</v>
      </c>
      <c r="D60" s="12" t="s">
        <v>10</v>
      </c>
      <c r="E60" s="13" t="s">
        <v>4</v>
      </c>
      <c r="F60" s="12" t="s">
        <v>10</v>
      </c>
      <c r="G60" s="13" t="s">
        <v>34</v>
      </c>
      <c r="H60" s="12" t="s">
        <v>10</v>
      </c>
      <c r="I60" s="13" t="s">
        <v>22</v>
      </c>
      <c r="J60" s="167" t="s">
        <v>10</v>
      </c>
      <c r="K60" s="167" t="s">
        <v>10</v>
      </c>
    </row>
    <row r="61" spans="1:11" x14ac:dyDescent="0.2">
      <c r="A61" s="27" t="s">
        <v>7</v>
      </c>
      <c r="B61" s="71">
        <f>(B19/O31)*100</f>
        <v>1.7066760290037402</v>
      </c>
      <c r="C61" s="70">
        <f>(C19/O31)*100</f>
        <v>0.72070490596215087</v>
      </c>
      <c r="D61" s="71">
        <f>(D19/O31)*100</f>
        <v>3.2139147734753286</v>
      </c>
      <c r="E61" s="70">
        <f>(E19/O31)*100</f>
        <v>2.1796690998990624</v>
      </c>
      <c r="F61" s="71">
        <f>(F19/O31)*100</f>
        <v>2.5887837251373873</v>
      </c>
      <c r="G61" s="70">
        <f>(G19/O31)*100</f>
        <v>0.35888958781335795</v>
      </c>
      <c r="H61" s="71">
        <f>(H19/O31)*100</f>
        <v>0.57880698469355418</v>
      </c>
      <c r="I61" s="70">
        <f>(I19/O31)*100</f>
        <v>0.15408846433290913</v>
      </c>
      <c r="J61" s="170">
        <f>(K19/O31)*100</f>
        <v>3.604499773255899</v>
      </c>
      <c r="K61" s="175">
        <f>100-SUM(B61,D61,F61,H61,J61)</f>
        <v>88.307318714434089</v>
      </c>
    </row>
    <row r="62" spans="1:11" x14ac:dyDescent="0.2">
      <c r="A62" s="27" t="s">
        <v>14</v>
      </c>
      <c r="B62" s="71">
        <f>(B20/O32)*100</f>
        <v>7.2867132867132867</v>
      </c>
      <c r="C62" s="70">
        <f>(C20/O32)*100</f>
        <v>2.9090909090909092</v>
      </c>
      <c r="D62" s="71">
        <f>(D20/O32)*100</f>
        <v>6.06993006993007</v>
      </c>
      <c r="E62" s="70">
        <f>(E20/O32)*100</f>
        <v>5.5384615384615383</v>
      </c>
      <c r="F62" s="71">
        <f>(F20/O32)*100</f>
        <v>7.0559440559440567</v>
      </c>
      <c r="G62" s="70">
        <f>(G20/O32)*100</f>
        <v>0</v>
      </c>
      <c r="H62" s="71">
        <f>(H20/O32)*100</f>
        <v>3.2797202797202796</v>
      </c>
      <c r="I62" s="70">
        <f>(I20/O32)*100</f>
        <v>0</v>
      </c>
      <c r="J62" s="171">
        <f>(K20/O32)*100</f>
        <v>3.3496503496503496</v>
      </c>
      <c r="K62" s="176">
        <f t="shared" ref="K62:K68" si="3">100-SUM(B62,D62,F62,H62,J62)</f>
        <v>72.95804195804196</v>
      </c>
    </row>
    <row r="63" spans="1:11" x14ac:dyDescent="0.2">
      <c r="A63" s="27" t="s">
        <v>15</v>
      </c>
      <c r="B63" s="71">
        <f>(B21/O33)*100</f>
        <v>8.7593304774622087</v>
      </c>
      <c r="C63" s="70">
        <f>(C21/O33)*100</f>
        <v>5.5924842973396593</v>
      </c>
      <c r="D63" s="71">
        <f>(D21/O33)*100</f>
        <v>7.8285300544751149</v>
      </c>
      <c r="E63" s="70">
        <f>(E21/O33)*100</f>
        <v>5.3986424533251389</v>
      </c>
      <c r="F63" s="71">
        <f>(F21/O33)*100</f>
        <v>5.8472898916218154</v>
      </c>
      <c r="G63" s="70">
        <f>(G21/O33)*100</f>
        <v>4.1187305810842394E-2</v>
      </c>
      <c r="H63" s="71">
        <f>(H21/O33)*100</f>
        <v>2.6575618749376879</v>
      </c>
      <c r="I63" s="70">
        <f>(I21/O33)*100</f>
        <v>0.95858551024043914</v>
      </c>
      <c r="J63" s="171">
        <f>(K21/O33)*100</f>
        <v>1.6937462306260305</v>
      </c>
      <c r="K63" s="176">
        <f t="shared" si="3"/>
        <v>73.213541470877146</v>
      </c>
    </row>
    <row r="64" spans="1:11" x14ac:dyDescent="0.2">
      <c r="A64" s="27" t="s">
        <v>16</v>
      </c>
      <c r="B64" s="71">
        <f>(B22/O34)*100</f>
        <v>10.566643558215054</v>
      </c>
      <c r="C64" s="70">
        <f>(C22/O34)*100</f>
        <v>7.8374137993943149</v>
      </c>
      <c r="D64" s="71">
        <f>(D22/O34)*100</f>
        <v>4.9293975991535008</v>
      </c>
      <c r="E64" s="70">
        <f>(E22/O34)*100</f>
        <v>2.9116649031269386</v>
      </c>
      <c r="F64" s="71">
        <f>(F22/O34)*100</f>
        <v>7.7534936330134645</v>
      </c>
      <c r="G64" s="70">
        <f>(G22/O34)*100</f>
        <v>0.12040719524209144</v>
      </c>
      <c r="H64" s="71">
        <f>(H22/O34)*100</f>
        <v>2.5796329404896561</v>
      </c>
      <c r="I64" s="70">
        <f>(I22/O34)*100</f>
        <v>1.4011019082716094</v>
      </c>
      <c r="J64" s="171">
        <f>(K22/O34)*100</f>
        <v>1.8352975517203634</v>
      </c>
      <c r="K64" s="176">
        <f t="shared" si="3"/>
        <v>72.335534717407967</v>
      </c>
    </row>
    <row r="65" spans="1:11" x14ac:dyDescent="0.2">
      <c r="A65" s="27" t="s">
        <v>17</v>
      </c>
      <c r="B65" s="71">
        <f>(B23/O35)*100</f>
        <v>13.390655418559378</v>
      </c>
      <c r="C65" s="70">
        <f>(C23/O35)*100</f>
        <v>11.017934045189074</v>
      </c>
      <c r="D65" s="71">
        <f>(D23/O35)*100</f>
        <v>9.4607987729337495</v>
      </c>
      <c r="E65" s="70">
        <f>(E23/O35)*100</f>
        <v>7.3367352958527521</v>
      </c>
      <c r="F65" s="71">
        <f>(F23/O35)*100</f>
        <v>11.226771281930271</v>
      </c>
      <c r="G65" s="70">
        <f>(G23/O35)*100</f>
        <v>0.97044422157984789</v>
      </c>
      <c r="H65" s="71">
        <f>(H23/O35)*100</f>
        <v>4.0381098460267832</v>
      </c>
      <c r="I65" s="70">
        <f>(I23/O35)*100</f>
        <v>0.98814229249011865</v>
      </c>
      <c r="J65" s="171">
        <f>(K23/O35)*100</f>
        <v>1.8349949855465755</v>
      </c>
      <c r="K65" s="176">
        <f t="shared" si="3"/>
        <v>60.048669695003248</v>
      </c>
    </row>
    <row r="66" spans="1:11" x14ac:dyDescent="0.2">
      <c r="A66" s="27" t="s">
        <v>18</v>
      </c>
      <c r="B66" s="71">
        <f>(B24/O36)*100</f>
        <v>16.344291918147302</v>
      </c>
      <c r="C66" s="70">
        <f>(C24/O36)*100</f>
        <v>13.223069202125986</v>
      </c>
      <c r="D66" s="71">
        <f>(D24/O36)*100</f>
        <v>14.243449663108132</v>
      </c>
      <c r="E66" s="70">
        <f>(E24/O36)*100</f>
        <v>12.401340260278019</v>
      </c>
      <c r="F66" s="71">
        <f>(F24/O36)*100</f>
        <v>8.4062614491982899</v>
      </c>
      <c r="G66" s="70">
        <f>(G24/O36)*100</f>
        <v>0.16900412145766244</v>
      </c>
      <c r="H66" s="71">
        <f>(H24/O36)*100</f>
        <v>3.6501693339598571</v>
      </c>
      <c r="I66" s="70">
        <f>(I24/O36)*100</f>
        <v>1.60845695507398</v>
      </c>
      <c r="J66" s="171">
        <f>(K24/O36)*100</f>
        <v>1.5083763730157682</v>
      </c>
      <c r="K66" s="176">
        <f t="shared" si="3"/>
        <v>55.847451262570644</v>
      </c>
    </row>
    <row r="67" spans="1:11" x14ac:dyDescent="0.2">
      <c r="A67" s="27" t="s">
        <v>19</v>
      </c>
      <c r="B67" s="71">
        <f>(B25/O37)*100</f>
        <v>20.928806293133913</v>
      </c>
      <c r="C67" s="70">
        <f>(C25/O37)*100</f>
        <v>17.712974589264878</v>
      </c>
      <c r="D67" s="71">
        <f>(D25/O37)*100</f>
        <v>10.496773822101931</v>
      </c>
      <c r="E67" s="70">
        <f>(E25/O37)*100</f>
        <v>8.6306423789349207</v>
      </c>
      <c r="F67" s="71">
        <f>(F25/O37)*100</f>
        <v>13.524192013105832</v>
      </c>
      <c r="G67" s="70">
        <f>(G25/O37)*100</f>
        <v>0.25676295614631561</v>
      </c>
      <c r="H67" s="71">
        <f>(H25/O37)*100</f>
        <v>3.5075110223539498</v>
      </c>
      <c r="I67" s="70">
        <f>(I25/O37)*100</f>
        <v>1.3152088605264782</v>
      </c>
      <c r="J67" s="171">
        <f>(K25/O37)*100</f>
        <v>2.1122172249668378</v>
      </c>
      <c r="K67" s="176">
        <f t="shared" si="3"/>
        <v>49.430499624337529</v>
      </c>
    </row>
    <row r="68" spans="1:11" x14ac:dyDescent="0.2">
      <c r="A68" s="28" t="s">
        <v>33</v>
      </c>
      <c r="B68" s="74">
        <f>(B26/O38)*100</f>
        <v>19.758465595647799</v>
      </c>
      <c r="C68" s="75">
        <f>(C26/O38)*100</f>
        <v>16.532862581308329</v>
      </c>
      <c r="D68" s="74">
        <f>(D26/O38)*100</f>
        <v>11.462146386431641</v>
      </c>
      <c r="E68" s="75">
        <f>(E26/O38)*100</f>
        <v>9.5619357414147323</v>
      </c>
      <c r="F68" s="74">
        <f>(F26/O38)*100</f>
        <v>12.293720301960303</v>
      </c>
      <c r="G68" s="75">
        <f>(G26/O38)*100</f>
        <v>0.24398486499453603</v>
      </c>
      <c r="H68" s="74">
        <f>(H26/O38)*100</f>
        <v>3.5729911331649196</v>
      </c>
      <c r="I68" s="75">
        <f>(I26/O38)*100</f>
        <v>1.390389306701558</v>
      </c>
      <c r="J68" s="75">
        <f>(K26/O38)*100</f>
        <v>2.0034713949500378</v>
      </c>
      <c r="K68" s="173">
        <f t="shared" si="3"/>
        <v>50.909205187845302</v>
      </c>
    </row>
    <row r="70" spans="1:11" ht="17" thickBot="1" x14ac:dyDescent="0.25"/>
    <row r="71" spans="1:11" ht="17" thickBot="1" x14ac:dyDescent="0.25">
      <c r="A71" s="21"/>
      <c r="B71" s="122" t="s">
        <v>54</v>
      </c>
      <c r="C71" s="123"/>
      <c r="D71" s="123"/>
      <c r="E71" s="123"/>
      <c r="F71" s="123"/>
      <c r="G71" s="123"/>
      <c r="H71" s="123"/>
      <c r="I71" s="124"/>
    </row>
    <row r="72" spans="1:11" x14ac:dyDescent="0.2">
      <c r="A72" s="125" t="s">
        <v>23</v>
      </c>
      <c r="B72" s="127" t="s">
        <v>59</v>
      </c>
      <c r="C72" s="129"/>
      <c r="D72" s="129"/>
      <c r="E72" s="128"/>
      <c r="F72" s="130" t="s">
        <v>60</v>
      </c>
      <c r="G72" s="130"/>
      <c r="H72" s="130"/>
      <c r="I72" s="131"/>
    </row>
    <row r="73" spans="1:11" ht="17" thickBot="1" x14ac:dyDescent="0.25">
      <c r="A73" s="126"/>
      <c r="B73" s="58" t="s">
        <v>55</v>
      </c>
      <c r="C73" s="57" t="s">
        <v>56</v>
      </c>
      <c r="D73" s="57" t="s">
        <v>57</v>
      </c>
      <c r="E73" s="13" t="s">
        <v>58</v>
      </c>
      <c r="F73" s="59" t="s">
        <v>55</v>
      </c>
      <c r="G73" s="57" t="s">
        <v>56</v>
      </c>
      <c r="H73" s="57" t="s">
        <v>57</v>
      </c>
      <c r="I73" s="13" t="s">
        <v>58</v>
      </c>
    </row>
    <row r="74" spans="1:11" x14ac:dyDescent="0.2">
      <c r="A74" s="38" t="s">
        <v>7</v>
      </c>
      <c r="B74" s="79">
        <f>(C6/B6)*100</f>
        <v>53.125</v>
      </c>
      <c r="C74" s="79">
        <f>(E6/D6)*100</f>
        <v>59.615384615384613</v>
      </c>
      <c r="D74" s="80">
        <f>(G6/F6)*100</f>
        <v>7.6923076923076925</v>
      </c>
      <c r="E74" s="70">
        <f>(I6/H6)*100</f>
        <v>31.25</v>
      </c>
      <c r="F74" s="80">
        <f>(C19/B19)*100</f>
        <v>42.228571428571428</v>
      </c>
      <c r="G74" s="80">
        <f>(E19/D19)*100</f>
        <v>67.81975421028676</v>
      </c>
      <c r="H74" s="80">
        <f>(I19/H19)*100</f>
        <v>26.621735467565287</v>
      </c>
      <c r="I74" s="70">
        <f>(I19/H19)*100</f>
        <v>26.621735467565287</v>
      </c>
    </row>
    <row r="75" spans="1:11" x14ac:dyDescent="0.2">
      <c r="A75" s="38" t="s">
        <v>14</v>
      </c>
      <c r="B75" s="79">
        <f>(C7/B7)*100</f>
        <v>42.857142857142854</v>
      </c>
      <c r="C75" s="79">
        <f t="shared" ref="C75:C81" si="4">(E7/D7)*100</f>
        <v>72.222222222222214</v>
      </c>
      <c r="D75" s="80">
        <f t="shared" ref="D75:D81" si="5">(G7/F7)*100</f>
        <v>0</v>
      </c>
      <c r="E75" s="70">
        <f>(I7/H7)*100</f>
        <v>0</v>
      </c>
      <c r="F75" s="80">
        <f t="shared" ref="F75:F80" si="6">(C20/B20)*100</f>
        <v>39.923224568138195</v>
      </c>
      <c r="G75" s="80">
        <f t="shared" ref="G75:G81" si="7">(E20/D20)*100</f>
        <v>91.244239631336413</v>
      </c>
      <c r="H75" s="80">
        <f t="shared" ref="H75:H81" si="8">(I20/H20)*100</f>
        <v>0</v>
      </c>
      <c r="I75" s="70">
        <f t="shared" ref="I75:I81" si="9">(I20/H20)*100</f>
        <v>0</v>
      </c>
    </row>
    <row r="76" spans="1:11" x14ac:dyDescent="0.2">
      <c r="A76" s="38" t="s">
        <v>15</v>
      </c>
      <c r="B76" s="79">
        <f>(C8/B8)*100</f>
        <v>53.237410071942449</v>
      </c>
      <c r="C76" s="79">
        <f t="shared" si="4"/>
        <v>64.705882352941174</v>
      </c>
      <c r="D76" s="80">
        <f>(G8/F8)*100</f>
        <v>1.6574585635359116</v>
      </c>
      <c r="E76" s="70">
        <f t="shared" ref="E76:E82" si="10">(I8/H8)*100</f>
        <v>27.692307692307693</v>
      </c>
      <c r="F76" s="80">
        <f t="shared" si="6"/>
        <v>63.846024667400592</v>
      </c>
      <c r="G76" s="80">
        <f t="shared" si="7"/>
        <v>68.961125725500011</v>
      </c>
      <c r="H76" s="80">
        <f t="shared" si="8"/>
        <v>36.070110701107012</v>
      </c>
      <c r="I76" s="70">
        <f t="shared" si="9"/>
        <v>36.070110701107012</v>
      </c>
    </row>
    <row r="77" spans="1:11" x14ac:dyDescent="0.2">
      <c r="A77" s="38" t="s">
        <v>16</v>
      </c>
      <c r="B77" s="79">
        <f>(C9/B9)*100</f>
        <v>62.5</v>
      </c>
      <c r="C77" s="79">
        <f t="shared" si="4"/>
        <v>64</v>
      </c>
      <c r="D77" s="80">
        <f t="shared" si="5"/>
        <v>4.3478260869565215</v>
      </c>
      <c r="E77" s="70">
        <f t="shared" si="10"/>
        <v>44.444444444444443</v>
      </c>
      <c r="F77" s="80">
        <f t="shared" si="6"/>
        <v>74.171270718232037</v>
      </c>
      <c r="G77" s="80">
        <f t="shared" si="7"/>
        <v>59.067357512953365</v>
      </c>
      <c r="H77" s="80">
        <f t="shared" si="8"/>
        <v>54.314002828854314</v>
      </c>
      <c r="I77" s="70">
        <f t="shared" si="9"/>
        <v>54.314002828854314</v>
      </c>
    </row>
    <row r="78" spans="1:11" x14ac:dyDescent="0.2">
      <c r="A78" s="38" t="s">
        <v>17</v>
      </c>
      <c r="B78" s="79">
        <f>(C10/B10)*100</f>
        <v>72.27272727272728</v>
      </c>
      <c r="C78" s="79">
        <f t="shared" si="4"/>
        <v>74.015748031496059</v>
      </c>
      <c r="D78" s="80">
        <f t="shared" si="5"/>
        <v>5.9459459459459465</v>
      </c>
      <c r="E78" s="70">
        <f t="shared" si="10"/>
        <v>22.340425531914892</v>
      </c>
      <c r="F78" s="80">
        <f t="shared" si="6"/>
        <v>82.280767451593718</v>
      </c>
      <c r="G78" s="80">
        <f t="shared" si="7"/>
        <v>77.548793415227294</v>
      </c>
      <c r="H78" s="80">
        <f t="shared" si="8"/>
        <v>24.470416362308253</v>
      </c>
      <c r="I78" s="70">
        <f t="shared" si="9"/>
        <v>24.470416362308253</v>
      </c>
    </row>
    <row r="79" spans="1:11" x14ac:dyDescent="0.2">
      <c r="A79" s="38" t="s">
        <v>18</v>
      </c>
      <c r="B79" s="79">
        <f>(C11/B11)*100</f>
        <v>76.721267811958981</v>
      </c>
      <c r="C79" s="79">
        <f t="shared" si="4"/>
        <v>80.679107618913989</v>
      </c>
      <c r="D79" s="80">
        <f t="shared" si="5"/>
        <v>1.3607011070110702</v>
      </c>
      <c r="E79" s="70">
        <f t="shared" si="10"/>
        <v>36.115250869349232</v>
      </c>
      <c r="F79" s="80">
        <f t="shared" si="6"/>
        <v>80.90328579755861</v>
      </c>
      <c r="G79" s="80">
        <f t="shared" si="7"/>
        <v>87.066971510410497</v>
      </c>
      <c r="H79" s="80">
        <f t="shared" si="8"/>
        <v>44.065269523511624</v>
      </c>
      <c r="I79" s="70">
        <f t="shared" si="9"/>
        <v>44.065269523511624</v>
      </c>
    </row>
    <row r="80" spans="1:11" x14ac:dyDescent="0.2">
      <c r="A80" s="38" t="s">
        <v>19</v>
      </c>
      <c r="B80" s="79">
        <f>(C12/B12)*100</f>
        <v>73.114132153019284</v>
      </c>
      <c r="C80" s="79">
        <f t="shared" si="4"/>
        <v>73.504023408924652</v>
      </c>
      <c r="D80" s="80">
        <f t="shared" si="5"/>
        <v>0.99121815494304844</v>
      </c>
      <c r="E80" s="70">
        <f t="shared" si="10"/>
        <v>29.698677650119226</v>
      </c>
      <c r="F80" s="80">
        <f t="shared" si="6"/>
        <v>84.634423679844303</v>
      </c>
      <c r="G80" s="80">
        <f t="shared" si="7"/>
        <v>82.221857164934832</v>
      </c>
      <c r="H80" s="80">
        <f t="shared" si="8"/>
        <v>37.496927369420483</v>
      </c>
      <c r="I80" s="70">
        <f t="shared" si="9"/>
        <v>37.496927369420483</v>
      </c>
    </row>
    <row r="81" spans="1:9" x14ac:dyDescent="0.2">
      <c r="A81" s="39" t="s">
        <v>33</v>
      </c>
      <c r="B81" s="81">
        <f t="shared" ref="B81" si="11">(C13/B13)*100</f>
        <v>73.94979079497908</v>
      </c>
      <c r="C81" s="82">
        <f t="shared" si="4"/>
        <v>75.705110304384249</v>
      </c>
      <c r="D81" s="82">
        <f t="shared" si="5"/>
        <v>1.1682242990654206</v>
      </c>
      <c r="E81" s="75">
        <f t="shared" si="10"/>
        <v>31.416122004357298</v>
      </c>
      <c r="F81" s="83">
        <f>(C26/B26)*100</f>
        <v>83.67483042281394</v>
      </c>
      <c r="G81" s="82">
        <f t="shared" si="7"/>
        <v>83.421860261126227</v>
      </c>
      <c r="H81" s="82">
        <f t="shared" si="8"/>
        <v>38.913875094617573</v>
      </c>
      <c r="I81" s="75">
        <f t="shared" si="9"/>
        <v>38.913875094617573</v>
      </c>
    </row>
  </sheetData>
  <mergeCells count="35">
    <mergeCell ref="B71:I71"/>
    <mergeCell ref="A72:A73"/>
    <mergeCell ref="B72:E72"/>
    <mergeCell ref="F72:I72"/>
    <mergeCell ref="B16:L16"/>
    <mergeCell ref="B58:K58"/>
    <mergeCell ref="A59:A60"/>
    <mergeCell ref="B59:C59"/>
    <mergeCell ref="D59:E59"/>
    <mergeCell ref="F59:G59"/>
    <mergeCell ref="H59:I59"/>
    <mergeCell ref="B44:J44"/>
    <mergeCell ref="A45:A46"/>
    <mergeCell ref="B45:C45"/>
    <mergeCell ref="D45:E45"/>
    <mergeCell ref="F45:G45"/>
    <mergeCell ref="H45:I45"/>
    <mergeCell ref="B30:K30"/>
    <mergeCell ref="N30:O30"/>
    <mergeCell ref="A31:A32"/>
    <mergeCell ref="B31:C31"/>
    <mergeCell ref="D31:E31"/>
    <mergeCell ref="F31:G31"/>
    <mergeCell ref="H31:I31"/>
    <mergeCell ref="N16:O16"/>
    <mergeCell ref="B17:C17"/>
    <mergeCell ref="D17:E17"/>
    <mergeCell ref="F17:G17"/>
    <mergeCell ref="H17:I17"/>
    <mergeCell ref="B3:K3"/>
    <mergeCell ref="N3:O3"/>
    <mergeCell ref="B4:C4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chr21_genes</vt:lpstr>
      <vt:lpstr>chr21_GMreg</vt:lpstr>
      <vt:lpstr>chr21_H1reg</vt:lpstr>
      <vt:lpstr>chr21_K5reg</vt:lpstr>
      <vt:lpstr>chr21_HEreg</vt:lpstr>
      <vt:lpstr>chr21_HEPreg</vt:lpstr>
      <vt:lpstr>chr21_HUreg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2019-02-24T22:02:47Z</dcterms:created>
  <dcterms:modified xsi:type="dcterms:W3CDTF">2019-03-20T17:26:55Z</dcterms:modified>
</cp:coreProperties>
</file>