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ocuments\MATLAB\PhD\Data\PBC_dataset\Results\"/>
    </mc:Choice>
  </mc:AlternateContent>
  <xr:revisionPtr revIDLastSave="0" documentId="13_ncr:1_{A231C2D1-45D7-4D0C-B874-9AA9297B57A4}" xr6:coauthVersionLast="47" xr6:coauthVersionMax="47" xr10:uidLastSave="{00000000-0000-0000-0000-000000000000}"/>
  <bookViews>
    <workbookView xWindow="22932" yWindow="-108" windowWidth="23256" windowHeight="12576" activeTab="2" xr2:uid="{00000000-000D-0000-FFFF-FFFF00000000}"/>
  </bookViews>
  <sheets>
    <sheet name="Standard Model (int. only)" sheetId="3" r:id="rId1"/>
    <sheet name="Standard Model" sheetId="1" r:id="rId2"/>
    <sheet name="Proposed Model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2" l="1"/>
  <c r="I6" i="2"/>
  <c r="I5" i="2"/>
  <c r="I4" i="2"/>
  <c r="I3" i="2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  <c r="J7" i="2"/>
  <c r="K7" i="2"/>
  <c r="J6" i="2"/>
  <c r="K6" i="2"/>
  <c r="J5" i="2"/>
  <c r="K5" i="2"/>
  <c r="J4" i="2"/>
  <c r="K4" i="2"/>
  <c r="J3" i="2"/>
  <c r="K3" i="2"/>
  <c r="I8" i="3" l="1"/>
  <c r="J8" i="3"/>
  <c r="K8" i="3"/>
  <c r="J8" i="1"/>
  <c r="I8" i="1"/>
  <c r="K8" i="1"/>
  <c r="J8" i="2"/>
  <c r="I8" i="2"/>
  <c r="K8" i="2"/>
</calcChain>
</file>

<file path=xl/sharedStrings.xml><?xml version="1.0" encoding="utf-8"?>
<sst xmlns="http://schemas.openxmlformats.org/spreadsheetml/2006/main" count="54" uniqueCount="15">
  <si>
    <t>bs</t>
  </si>
  <si>
    <t>pe</t>
  </si>
  <si>
    <t>auc</t>
  </si>
  <si>
    <t>NaN</t>
  </si>
  <si>
    <t>Fold</t>
  </si>
  <si>
    <t>Landmark (years)</t>
  </si>
  <si>
    <t>Check Performance of:</t>
  </si>
  <si>
    <t>Landmark</t>
  </si>
  <si>
    <t>Fold 1</t>
  </si>
  <si>
    <t>Fold 2</t>
  </si>
  <si>
    <t>Fold 3</t>
  </si>
  <si>
    <t>Fold 4</t>
  </si>
  <si>
    <t>Fold 5</t>
  </si>
  <si>
    <t>Average: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</si>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</sst>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164" fontId="0" fillId="0" borderId="11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13" xfId="0" applyBorder="1"/>
    <xf numFmtId="164" fontId="0" fillId="0" borderId="0" xfId="0" applyNumberFormat="1" applyAlignment="1">
      <alignment horizontal="right"/>
    </xf>
    <xf numFmtId="164" fontId="0" fillId="0" borderId="14" xfId="0" applyNumberFormat="1" applyBorder="1" applyAlignment="1">
      <alignment horizontal="right"/>
    </xf>
    <xf numFmtId="0" fontId="16" fillId="0" borderId="15" xfId="0" applyFont="1" applyBorder="1"/>
    <xf numFmtId="164" fontId="16" fillId="0" borderId="16" xfId="0" applyNumberFormat="1" applyFont="1" applyBorder="1" applyAlignment="1">
      <alignment horizontal="right"/>
    </xf>
    <xf numFmtId="164" fontId="16" fillId="0" borderId="17" xfId="0" applyNumberFormat="1" applyFont="1" applyBorder="1" applyAlignment="1">
      <alignment horizontal="right"/>
    </xf>
    <xf numFmtId="0" fontId="0" fillId="0" borderId="19" xfId="0" applyBorder="1"/>
    <xf numFmtId="0" fontId="9" fillId="5" borderId="20" xfId="9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3469B-E0E9-4D70-8EB1-332410659E81}">
  <dimension ref="A1:K16"/>
  <sheetViews>
    <sheetView zoomScale="160" zoomScaleNormal="160" workbookViewId="0">
      <selection activeCell="K2" sqref="K2"/>
    </sheetView>
  </sheetViews>
  <sheetFormatPr defaultRowHeight="15" x14ac:dyDescent="0.25"/>
  <cols>
    <col min="7" max="7" width="21.42578125" bestFit="1" customWidth="1"/>
    <col min="8" max="8" width="10.7109375" customWidth="1"/>
    <col min="9" max="11" width="9.7109375" customWidth="1"/>
  </cols>
  <sheetData>
    <row r="1" spans="1:11" ht="15.75" thickBot="1" x14ac:dyDescent="0.3">
      <c r="A1" t="s">
        <v>5</v>
      </c>
      <c r="B1" t="s">
        <v>4</v>
      </c>
      <c r="C1" t="s">
        <v>0</v>
      </c>
      <c r="D1" t="s">
        <v>1</v>
      </c>
      <c r="E1" t="s">
        <v>2</v>
      </c>
      <c r="H1" s="12" t="s">
        <v>6</v>
      </c>
      <c r="I1" s="13"/>
      <c r="J1" s="10" t="s">
        <v>7</v>
      </c>
      <c r="K1" s="11">
        <v>9.5</v>
      </c>
    </row>
    <row r="2" spans="1:11" ht="15.75" thickBot="1" x14ac:dyDescent="0.3">
      <c r="A2">
        <v>5.5</v>
      </c>
      <c r="B2">
        <v>1</v>
      </c>
      <c r="C2">
        <v>5.6914231849862502E-2</v>
      </c>
      <c r="D2">
        <v>5.7524364485627102E-2</v>
      </c>
      <c r="E2">
        <v>0.42039800995024901</v>
      </c>
    </row>
    <row r="3" spans="1:11" x14ac:dyDescent="0.25">
      <c r="A3">
        <v>7.5</v>
      </c>
      <c r="B3">
        <v>1</v>
      </c>
      <c r="C3">
        <v>4.4247101072395503E-2</v>
      </c>
      <c r="D3">
        <v>4.0830645483745202E-2</v>
      </c>
      <c r="E3">
        <v>0.89473684210526305</v>
      </c>
      <c r="H3" s="1" t="s">
        <v>8</v>
      </c>
      <c r="I3" s="2">
        <f>IF($K$1=$A$2, C2, IF($K$1=$A$3, C3, IF($K$1=$A$4, C4, "Not Found")))</f>
        <v>6.4119593211531198E-2</v>
      </c>
      <c r="J3" s="2">
        <f>IF($K$1=$A$2, D2, IF($K$1=$A$3, D3, IF($K$1=$A$4, D4, "Not Found")))</f>
        <v>6.2515597410569904E-2</v>
      </c>
      <c r="K3" s="3">
        <f>IF($K$1=$A$2, E2, IF($K$1=$A$3, E3, IF($K$1=$A$4, E4, "Not Found")))</f>
        <v>0.81818181818181801</v>
      </c>
    </row>
    <row r="4" spans="1:11" x14ac:dyDescent="0.25">
      <c r="A4">
        <v>9.5</v>
      </c>
      <c r="B4">
        <v>1</v>
      </c>
      <c r="C4">
        <v>6.4119593211531198E-2</v>
      </c>
      <c r="D4">
        <v>6.2515597410569904E-2</v>
      </c>
      <c r="E4">
        <v>0.81818181818181801</v>
      </c>
      <c r="H4" s="4" t="s">
        <v>9</v>
      </c>
      <c r="I4" s="5">
        <f>IF($K$1=$A$5, C5, IF($K$1=$A$6, C6, IF($K$1=$A$7, C7, "Not Found")))</f>
        <v>2.13149242586664E-2</v>
      </c>
      <c r="J4" s="5">
        <f>IF($K$1=$A$5, D5, IF($K$1=$A$6, D6, IF($K$1=$A$7, D7, "Not Found")))</f>
        <v>1.97785920094301E-2</v>
      </c>
      <c r="K4" s="6" t="str">
        <f>IF($K$1=$A$5, E5, IF($K$1=$A$6, E6, IF($K$1=$A$7, E7, "Not Found")))</f>
        <v>NA</v>
      </c>
    </row>
    <row r="5" spans="1:11" x14ac:dyDescent="0.25">
      <c r="A5">
        <v>5.5</v>
      </c>
      <c r="B5">
        <v>2</v>
      </c>
      <c r="C5">
        <v>8.6931282555475303E-2</v>
      </c>
      <c r="D5">
        <v>8.7344673585253094E-2</v>
      </c>
      <c r="E5">
        <v>0.79461560777487705</v>
      </c>
      <c r="H5" s="4" t="s">
        <v>10</v>
      </c>
      <c r="I5" s="5">
        <f>IF($K$1=$A$8, C8, IF($K$1=$A$9, C9, IF($K$1=$A$10, C10, "Not Found")))</f>
        <v>6.1605080233434799E-2</v>
      </c>
      <c r="J5" s="5">
        <f>IF($K$1=$A$8, D8, IF($K$1=$A$9, D9, IF($K$1=$A$10, D10, "Not Found")))</f>
        <v>6.2436263875609098E-2</v>
      </c>
      <c r="K5" s="6">
        <f>IF($K$1=$A$8, E8, IF($K$1=$A$9, E9, IF($K$1=$A$10, E10, "Not Found")))</f>
        <v>1</v>
      </c>
    </row>
    <row r="6" spans="1:11" x14ac:dyDescent="0.25">
      <c r="A6">
        <v>7.5</v>
      </c>
      <c r="B6">
        <v>2</v>
      </c>
      <c r="C6">
        <v>7.6677387724655996E-3</v>
      </c>
      <c r="D6">
        <v>1.0119282484477601E-2</v>
      </c>
      <c r="E6" t="s">
        <v>14</v>
      </c>
      <c r="H6" s="4" t="s">
        <v>11</v>
      </c>
      <c r="I6" s="5">
        <f>IF($K$1=$A$11, C11, IF($K$1=$A$12, C12, IF($K$1=$A$13, C13, "Not Found")))</f>
        <v>8.7039386267120905E-2</v>
      </c>
      <c r="J6" s="5">
        <f>IF($K$1=$A$11, D11, IF($K$1=$A$12, D12, IF($K$1=$A$13, D13, "Not Found")))</f>
        <v>5.9156243248398403E-2</v>
      </c>
      <c r="K6" s="6" t="str">
        <f>IF($K$1=$A$11, E11, IF($K$1=$A$12, E12, IF($K$1=$A$13, E13, "Not Found")))</f>
        <v>NA</v>
      </c>
    </row>
    <row r="7" spans="1:11" x14ac:dyDescent="0.25">
      <c r="A7">
        <v>9.5</v>
      </c>
      <c r="B7">
        <v>2</v>
      </c>
      <c r="C7">
        <v>2.13149242586664E-2</v>
      </c>
      <c r="D7">
        <v>1.97785920094301E-2</v>
      </c>
      <c r="E7" t="s">
        <v>14</v>
      </c>
      <c r="H7" s="4" t="s">
        <v>12</v>
      </c>
      <c r="I7" s="5">
        <f>IF($K$1=$A$14, C14, IF($K$1=$A$15, C15, IF($K$1=$A$16, C16, "Not Found")))</f>
        <v>0.224074968589657</v>
      </c>
      <c r="J7" s="5">
        <f>IF($K$1=$A$14, D14, IF($K$1=$A$15, D15, IF($K$1=$A$16, D16, "Not Found")))</f>
        <v>0.187153648002675</v>
      </c>
      <c r="K7" s="6">
        <f>IF($K$1=$A$14, E14, IF($K$1=$A$15, E15, IF($K$1=$A$16, E16, "Not Found")))</f>
        <v>1</v>
      </c>
    </row>
    <row r="8" spans="1:11" ht="15.75" thickBot="1" x14ac:dyDescent="0.3">
      <c r="A8">
        <v>5.5</v>
      </c>
      <c r="B8">
        <v>3</v>
      </c>
      <c r="C8">
        <v>7.1073969266497198E-3</v>
      </c>
      <c r="D8">
        <v>1.2834698373500601E-2</v>
      </c>
      <c r="E8" t="s">
        <v>14</v>
      </c>
      <c r="H8" s="7" t="s">
        <v>13</v>
      </c>
      <c r="I8" s="8">
        <f>SUM(I3:I7)/COUNT(I3:I7)</f>
        <v>9.1630790512082061E-2</v>
      </c>
      <c r="J8" s="8">
        <f t="shared" ref="J8:K8" si="0">SUM(J3:J7)/COUNT(J3:J7)</f>
        <v>7.8208068909336501E-2</v>
      </c>
      <c r="K8" s="9">
        <f t="shared" si="0"/>
        <v>0.93939393939393934</v>
      </c>
    </row>
    <row r="9" spans="1:11" x14ac:dyDescent="0.25">
      <c r="A9">
        <v>7.5</v>
      </c>
      <c r="B9">
        <v>3</v>
      </c>
      <c r="C9">
        <v>0.114781135144349</v>
      </c>
      <c r="D9">
        <v>0.10724493644977</v>
      </c>
      <c r="E9">
        <v>0.63125857338820301</v>
      </c>
    </row>
    <row r="10" spans="1:11" x14ac:dyDescent="0.25">
      <c r="A10">
        <v>9.5</v>
      </c>
      <c r="B10">
        <v>3</v>
      </c>
      <c r="C10">
        <v>6.1605080233434799E-2</v>
      </c>
      <c r="D10">
        <v>6.2436263875609098E-2</v>
      </c>
      <c r="E10">
        <v>1</v>
      </c>
    </row>
    <row r="11" spans="1:11" x14ac:dyDescent="0.25">
      <c r="A11">
        <v>5.5</v>
      </c>
      <c r="B11">
        <v>4</v>
      </c>
      <c r="C11">
        <v>2.7467135474688199E-2</v>
      </c>
      <c r="D11">
        <v>3.2569874036517697E-2</v>
      </c>
      <c r="E11" t="s">
        <v>14</v>
      </c>
    </row>
    <row r="12" spans="1:11" x14ac:dyDescent="0.25">
      <c r="A12">
        <v>7.5</v>
      </c>
      <c r="B12">
        <v>4</v>
      </c>
      <c r="C12">
        <v>8.2363102067252295E-2</v>
      </c>
      <c r="D12">
        <v>7.6828697401068902E-2</v>
      </c>
      <c r="E12">
        <v>0.82941176470588196</v>
      </c>
    </row>
    <row r="13" spans="1:11" x14ac:dyDescent="0.25">
      <c r="A13">
        <v>9.5</v>
      </c>
      <c r="B13">
        <v>4</v>
      </c>
      <c r="C13">
        <v>8.7039386267120905E-2</v>
      </c>
      <c r="D13">
        <v>5.9156243248398403E-2</v>
      </c>
      <c r="E13" t="s">
        <v>14</v>
      </c>
    </row>
    <row r="14" spans="1:11" x14ac:dyDescent="0.25">
      <c r="A14">
        <v>5.5</v>
      </c>
      <c r="B14">
        <v>5</v>
      </c>
      <c r="C14">
        <v>7.0429614436484503E-2</v>
      </c>
      <c r="D14">
        <v>7.0412615069713094E-2</v>
      </c>
      <c r="E14">
        <v>0.88541666666666696</v>
      </c>
    </row>
    <row r="15" spans="1:11" x14ac:dyDescent="0.25">
      <c r="A15">
        <v>7.5</v>
      </c>
      <c r="B15">
        <v>5</v>
      </c>
      <c r="C15">
        <v>8.47600900808861E-2</v>
      </c>
      <c r="D15">
        <v>8.0816681632346496E-2</v>
      </c>
      <c r="E15">
        <v>0.406698564593302</v>
      </c>
    </row>
    <row r="16" spans="1:11" x14ac:dyDescent="0.25">
      <c r="A16">
        <v>9.5</v>
      </c>
      <c r="B16">
        <v>5</v>
      </c>
      <c r="C16">
        <v>0.224074968589657</v>
      </c>
      <c r="D16">
        <v>0.187153648002675</v>
      </c>
      <c r="E16">
        <v>1</v>
      </c>
    </row>
  </sheetData>
  <mergeCells count="1"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zoomScale="160" zoomScaleNormal="160" workbookViewId="0">
      <selection activeCell="K2" sqref="K2"/>
    </sheetView>
  </sheetViews>
  <sheetFormatPr defaultRowHeight="15" x14ac:dyDescent="0.25"/>
  <cols>
    <col min="7" max="7" width="21.42578125" bestFit="1" customWidth="1"/>
    <col min="8" max="8" width="10.7109375" customWidth="1"/>
    <col min="9" max="11" width="9.7109375" customWidth="1"/>
  </cols>
  <sheetData>
    <row r="1" spans="1:11" ht="15.75" thickBot="1" x14ac:dyDescent="0.3">
      <c r="A1" t="s">
        <v>5</v>
      </c>
      <c r="B1" t="s">
        <v>4</v>
      </c>
      <c r="C1" t="s">
        <v>0</v>
      </c>
      <c r="D1" t="s">
        <v>1</v>
      </c>
      <c r="E1" t="s">
        <v>2</v>
      </c>
      <c r="H1" s="12" t="s">
        <v>6</v>
      </c>
      <c r="I1" s="13"/>
      <c r="J1" s="10" t="s">
        <v>7</v>
      </c>
      <c r="K1" s="11">
        <v>9.5</v>
      </c>
    </row>
    <row r="2" spans="1:11" ht="15.75" thickBot="1" x14ac:dyDescent="0.3">
      <c r="A2">
        <v>5.5</v>
      </c>
      <c r="B2">
        <v>1</v>
      </c>
      <c r="C2">
        <v>5.6208642881926202E-2</v>
      </c>
      <c r="D2">
        <v>5.7270009417391098E-2</v>
      </c>
      <c r="E2">
        <v>0.69004975124377999</v>
      </c>
    </row>
    <row r="3" spans="1:11" x14ac:dyDescent="0.25">
      <c r="A3">
        <v>7.5</v>
      </c>
      <c r="B3">
        <v>1</v>
      </c>
      <c r="C3">
        <v>3.8114251618486597E-2</v>
      </c>
      <c r="D3">
        <v>3.4367811932074097E-2</v>
      </c>
      <c r="E3">
        <v>0.89473684210526305</v>
      </c>
      <c r="H3" s="1" t="s">
        <v>8</v>
      </c>
      <c r="I3" s="2">
        <f>IF($K$1=$A$2, C2, IF($K$1=$A$3, C3, IF($K$1=$A$4, C4, "Not Found")))</f>
        <v>2.3005951766652901E-2</v>
      </c>
      <c r="J3" s="2">
        <f>IF($K$1=$A$2, D2, IF($K$1=$A$3, D3, IF($K$1=$A$4, D4, "Not Found")))</f>
        <v>2.2720480603138998E-2</v>
      </c>
      <c r="K3" s="3">
        <f>IF($K$1=$A$2, E2, IF($K$1=$A$3, E3, IF($K$1=$A$4, E4, "Not Found")))</f>
        <v>1</v>
      </c>
    </row>
    <row r="4" spans="1:11" x14ac:dyDescent="0.25">
      <c r="A4">
        <v>9.5</v>
      </c>
      <c r="B4">
        <v>1</v>
      </c>
      <c r="C4">
        <v>2.3005951766652901E-2</v>
      </c>
      <c r="D4">
        <v>2.2720480603138998E-2</v>
      </c>
      <c r="E4">
        <v>1</v>
      </c>
      <c r="H4" s="4" t="s">
        <v>9</v>
      </c>
      <c r="I4" s="5">
        <f>IF($K$1=$A$5, C5, IF($K$1=$A$6, C6, IF($K$1=$A$7, C7, "Not Found")))</f>
        <v>9.9842643920723395E-3</v>
      </c>
      <c r="J4" s="5">
        <f>IF($K$1=$A$5, D5, IF($K$1=$A$6, D6, IF($K$1=$A$7, D7, "Not Found")))</f>
        <v>9.0534786573820605E-3</v>
      </c>
      <c r="K4" s="6" t="str">
        <f>IF($K$1=$A$5, E5, IF($K$1=$A$6, E6, IF($K$1=$A$7, E7, "Not Found")))</f>
        <v>NA</v>
      </c>
    </row>
    <row r="5" spans="1:11" x14ac:dyDescent="0.25">
      <c r="A5">
        <v>5.5</v>
      </c>
      <c r="B5">
        <v>2</v>
      </c>
      <c r="C5">
        <v>8.1647925843008701E-2</v>
      </c>
      <c r="D5">
        <v>8.0236007463359099E-2</v>
      </c>
      <c r="E5">
        <v>0.78418334783870003</v>
      </c>
      <c r="H5" s="4" t="s">
        <v>10</v>
      </c>
      <c r="I5" s="5">
        <f>IF($K$1=$A$8, C8, IF($K$1=$A$9, C9, IF($K$1=$A$10, C10, "Not Found")))</f>
        <v>2.4109306003990302E-2</v>
      </c>
      <c r="J5" s="5">
        <f>IF($K$1=$A$8, D8, IF($K$1=$A$9, D9, IF($K$1=$A$10, D10, "Not Found")))</f>
        <v>2.4996363111053702E-2</v>
      </c>
      <c r="K5" s="6">
        <f>IF($K$1=$A$8, E8, IF($K$1=$A$9, E9, IF($K$1=$A$10, E10, "Not Found")))</f>
        <v>1</v>
      </c>
    </row>
    <row r="6" spans="1:11" x14ac:dyDescent="0.25">
      <c r="A6">
        <v>7.5</v>
      </c>
      <c r="B6">
        <v>2</v>
      </c>
      <c r="C6">
        <v>1.7289592590770501E-2</v>
      </c>
      <c r="D6">
        <v>1.7511181042484801E-2</v>
      </c>
      <c r="E6" t="s">
        <v>14</v>
      </c>
      <c r="H6" s="4" t="s">
        <v>11</v>
      </c>
      <c r="I6" s="5">
        <f>IF($K$1=$A$11, C11, IF($K$1=$A$12, C12, IF($K$1=$A$13, C13, "Not Found")))</f>
        <v>0.111362928462961</v>
      </c>
      <c r="J6" s="5">
        <f>IF($K$1=$A$11, D11, IF($K$1=$A$12, D12, IF($K$1=$A$13, D13, "Not Found")))</f>
        <v>6.2754685453209003E-2</v>
      </c>
      <c r="K6" s="6" t="str">
        <f>IF($K$1=$A$11, E11, IF($K$1=$A$12, E12, IF($K$1=$A$13, E13, "Not Found")))</f>
        <v>NA</v>
      </c>
    </row>
    <row r="7" spans="1:11" x14ac:dyDescent="0.25">
      <c r="A7">
        <v>9.5</v>
      </c>
      <c r="B7">
        <v>2</v>
      </c>
      <c r="C7">
        <v>9.9842643920723395E-3</v>
      </c>
      <c r="D7">
        <v>9.0534786573820605E-3</v>
      </c>
      <c r="E7" t="s">
        <v>14</v>
      </c>
      <c r="H7" s="4" t="s">
        <v>12</v>
      </c>
      <c r="I7" s="5">
        <f>IF($K$1=$A$14, C14, IF($K$1=$A$15, C15, IF($K$1=$A$16, C16, "Not Found")))</f>
        <v>0.24729304998071799</v>
      </c>
      <c r="J7" s="5">
        <f>IF($K$1=$A$14, D14, IF($K$1=$A$15, D15, IF($K$1=$A$16, D16, "Not Found")))</f>
        <v>0.20223136974838399</v>
      </c>
      <c r="K7" s="6">
        <f>IF($K$1=$A$14, E14, IF($K$1=$A$15, E15, IF($K$1=$A$16, E16, "Not Found")))</f>
        <v>0.94827586206896497</v>
      </c>
    </row>
    <row r="8" spans="1:11" ht="15.75" thickBot="1" x14ac:dyDescent="0.3">
      <c r="A8">
        <v>5.5</v>
      </c>
      <c r="B8">
        <v>3</v>
      </c>
      <c r="C8">
        <v>7.1760526125382099E-3</v>
      </c>
      <c r="D8">
        <v>1.15757799346278E-2</v>
      </c>
      <c r="E8" t="s">
        <v>14</v>
      </c>
      <c r="H8" s="7" t="s">
        <v>13</v>
      </c>
      <c r="I8" s="8">
        <f>SUM(I3:I7)/COUNT(I3:I7)</f>
        <v>8.3151100121278909E-2</v>
      </c>
      <c r="J8" s="8">
        <f t="shared" ref="J8:K8" si="0">SUM(J3:J7)/COUNT(J3:J7)</f>
        <v>6.4351275514633557E-2</v>
      </c>
      <c r="K8" s="9">
        <f t="shared" si="0"/>
        <v>0.98275862068965492</v>
      </c>
    </row>
    <row r="9" spans="1:11" x14ac:dyDescent="0.25">
      <c r="A9">
        <v>7.5</v>
      </c>
      <c r="B9">
        <v>3</v>
      </c>
      <c r="C9">
        <v>0.118341648516509</v>
      </c>
      <c r="D9">
        <v>0.110020309903056</v>
      </c>
      <c r="E9">
        <v>0.73212448559670795</v>
      </c>
    </row>
    <row r="10" spans="1:11" x14ac:dyDescent="0.25">
      <c r="A10">
        <v>9.5</v>
      </c>
      <c r="B10">
        <v>3</v>
      </c>
      <c r="C10">
        <v>2.4109306003990302E-2</v>
      </c>
      <c r="D10">
        <v>2.4996363111053702E-2</v>
      </c>
      <c r="E10">
        <v>1</v>
      </c>
    </row>
    <row r="11" spans="1:11" x14ac:dyDescent="0.25">
      <c r="A11">
        <v>5.5</v>
      </c>
      <c r="B11">
        <v>4</v>
      </c>
      <c r="C11">
        <v>3.1541682942600603E-2</v>
      </c>
      <c r="D11">
        <v>3.9631285865254599E-2</v>
      </c>
      <c r="E11" t="s">
        <v>14</v>
      </c>
    </row>
    <row r="12" spans="1:11" x14ac:dyDescent="0.25">
      <c r="A12">
        <v>7.5</v>
      </c>
      <c r="B12">
        <v>4</v>
      </c>
      <c r="C12">
        <v>0.106161209929793</v>
      </c>
      <c r="D12">
        <v>9.2627879938592395E-2</v>
      </c>
      <c r="E12">
        <v>0.76470588235294101</v>
      </c>
    </row>
    <row r="13" spans="1:11" x14ac:dyDescent="0.25">
      <c r="A13">
        <v>9.5</v>
      </c>
      <c r="B13">
        <v>4</v>
      </c>
      <c r="C13">
        <v>0.111362928462961</v>
      </c>
      <c r="D13">
        <v>6.2754685453209003E-2</v>
      </c>
      <c r="E13" t="s">
        <v>14</v>
      </c>
    </row>
    <row r="14" spans="1:11" x14ac:dyDescent="0.25">
      <c r="A14">
        <v>5.5</v>
      </c>
      <c r="B14">
        <v>5</v>
      </c>
      <c r="C14">
        <v>6.7990422210430404E-2</v>
      </c>
      <c r="D14">
        <v>6.7419097526695601E-2</v>
      </c>
      <c r="E14">
        <v>0.91666666666666696</v>
      </c>
    </row>
    <row r="15" spans="1:11" x14ac:dyDescent="0.25">
      <c r="A15">
        <v>7.5</v>
      </c>
      <c r="B15">
        <v>5</v>
      </c>
      <c r="C15">
        <v>8.2311258538506002E-2</v>
      </c>
      <c r="D15">
        <v>7.7427457686585099E-2</v>
      </c>
      <c r="E15">
        <v>0.81339712918660301</v>
      </c>
    </row>
    <row r="16" spans="1:11" x14ac:dyDescent="0.25">
      <c r="A16">
        <v>9.5</v>
      </c>
      <c r="B16">
        <v>5</v>
      </c>
      <c r="C16">
        <v>0.24729304998071799</v>
      </c>
      <c r="D16">
        <v>0.20223136974838399</v>
      </c>
      <c r="E16">
        <v>0.94827586206896497</v>
      </c>
    </row>
  </sheetData>
  <mergeCells count="1"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"/>
  <sheetViews>
    <sheetView tabSelected="1" zoomScale="160" zoomScaleNormal="160" workbookViewId="0">
      <selection activeCell="K2" sqref="K2"/>
    </sheetView>
  </sheetViews>
  <sheetFormatPr defaultRowHeight="15" x14ac:dyDescent="0.25"/>
  <cols>
    <col min="7" max="7" width="21.42578125" bestFit="1" customWidth="1"/>
    <col min="8" max="8" width="10.7109375" customWidth="1"/>
    <col min="9" max="11" width="9.7109375" customWidth="1"/>
  </cols>
  <sheetData>
    <row r="1" spans="1:11" ht="15.75" thickBot="1" x14ac:dyDescent="0.3">
      <c r="A1" t="s">
        <v>5</v>
      </c>
      <c r="B1" t="s">
        <v>4</v>
      </c>
      <c r="C1" t="s">
        <v>0</v>
      </c>
      <c r="D1" t="s">
        <v>1</v>
      </c>
      <c r="E1" t="s">
        <v>2</v>
      </c>
      <c r="H1" s="12" t="s">
        <v>6</v>
      </c>
      <c r="I1" s="13"/>
      <c r="J1" s="10" t="s">
        <v>7</v>
      </c>
      <c r="K1" s="11">
        <v>9.5</v>
      </c>
    </row>
    <row r="2" spans="1:11" ht="15.75" thickBot="1" x14ac:dyDescent="0.3">
      <c r="A2">
        <v>5.5</v>
      </c>
      <c r="B2">
        <v>1</v>
      </c>
      <c r="C2">
        <v>5.4840644446045098E-2</v>
      </c>
      <c r="D2">
        <v>5.6621656024830699E-2</v>
      </c>
      <c r="E2">
        <v>0.67562189054726296</v>
      </c>
    </row>
    <row r="3" spans="1:11" x14ac:dyDescent="0.25">
      <c r="A3">
        <v>7.5</v>
      </c>
      <c r="B3">
        <v>1</v>
      </c>
      <c r="C3">
        <v>3.7068944550705502E-2</v>
      </c>
      <c r="D3">
        <v>3.5497566040569098E-2</v>
      </c>
      <c r="E3">
        <v>0.94736842105263197</v>
      </c>
      <c r="H3" s="1" t="s">
        <v>8</v>
      </c>
      <c r="I3" s="2">
        <f>IF($K$1=$A$2, C2, IF($K$1=$A$3, C3, IF($K$1=$A$4, C4, "Not Found")))</f>
        <v>4.3687641368199602E-2</v>
      </c>
      <c r="J3" s="2">
        <f>IF($K$1=$A$2, D2, IF($K$1=$A$3, D3, IF($K$1=$A$4, D4, "Not Found")))</f>
        <v>4.5418186405586203E-2</v>
      </c>
      <c r="K3" s="3">
        <f>IF($K$1=$A$2, E2, IF($K$1=$A$3, E3, IF($K$1=$A$4, E4, "Not Found")))</f>
        <v>1</v>
      </c>
    </row>
    <row r="4" spans="1:11" x14ac:dyDescent="0.25">
      <c r="A4">
        <v>9.5</v>
      </c>
      <c r="B4">
        <v>1</v>
      </c>
      <c r="C4">
        <v>4.3687641368199602E-2</v>
      </c>
      <c r="D4">
        <v>4.5418186405586203E-2</v>
      </c>
      <c r="E4">
        <v>1</v>
      </c>
      <c r="H4" s="4" t="s">
        <v>9</v>
      </c>
      <c r="I4" s="5">
        <f>IF($K$1=$A$5, C5, IF($K$1=$A$6, C6, IF($K$1=$A$7, C7, "Not Found")))</f>
        <v>1.4526698213998501E-2</v>
      </c>
      <c r="J4" s="5">
        <f>IF($K$1=$A$5, D5, IF($K$1=$A$6, D6, IF($K$1=$A$7, D7, "Not Found")))</f>
        <v>1.32942850358688E-2</v>
      </c>
      <c r="K4" s="6" t="str">
        <f>IF($K$1=$A$5, E5, IF($K$1=$A$6, E6, IF($K$1=$A$7, E7, "Not Found")))</f>
        <v>NaN</v>
      </c>
    </row>
    <row r="5" spans="1:11" x14ac:dyDescent="0.25">
      <c r="A5">
        <v>5.5</v>
      </c>
      <c r="B5">
        <v>2</v>
      </c>
      <c r="C5">
        <v>8.0752634401631301E-2</v>
      </c>
      <c r="D5">
        <v>8.0651037407180604E-2</v>
      </c>
      <c r="E5">
        <v>0.79393095445314799</v>
      </c>
      <c r="H5" s="4" t="s">
        <v>10</v>
      </c>
      <c r="I5" s="5">
        <f>IF($K$1=$A$8, C8, IF($K$1=$A$9, C9, IF($K$1=$A$10, C10, "Not Found")))</f>
        <v>3.23888590883867E-2</v>
      </c>
      <c r="J5" s="5">
        <f>IF($K$1=$A$8, D8, IF($K$1=$A$9, D9, IF($K$1=$A$10, D10, "Not Found")))</f>
        <v>3.4329924191133898E-2</v>
      </c>
      <c r="K5" s="6">
        <f>IF($K$1=$A$8, E8, IF($K$1=$A$9, E9, IF($K$1=$A$10, E10, "Not Found")))</f>
        <v>1</v>
      </c>
    </row>
    <row r="6" spans="1:11" x14ac:dyDescent="0.25">
      <c r="A6">
        <v>7.5</v>
      </c>
      <c r="B6">
        <v>2</v>
      </c>
      <c r="C6">
        <v>1.7672910585735599E-2</v>
      </c>
      <c r="D6">
        <v>1.9006545770102402E-2</v>
      </c>
      <c r="E6" t="s">
        <v>3</v>
      </c>
      <c r="H6" s="4" t="s">
        <v>11</v>
      </c>
      <c r="I6" s="5">
        <f>IF($K$1=$A$11, C11, IF($K$1=$A$12, C12, IF($K$1=$A$13, C13, "Not Found")))</f>
        <v>7.5144104441614498E-2</v>
      </c>
      <c r="J6" s="5">
        <f>IF($K$1=$A$11, D11, IF($K$1=$A$12, D12, IF($K$1=$A$13, D13, "Not Found")))</f>
        <v>4.2698766397948298E-2</v>
      </c>
      <c r="K6" s="6" t="str">
        <f>IF($K$1=$A$11, E11, IF($K$1=$A$12, E12, IF($K$1=$A$13, E13, "Not Found")))</f>
        <v>NaN</v>
      </c>
    </row>
    <row r="7" spans="1:11" x14ac:dyDescent="0.25">
      <c r="A7">
        <v>9.5</v>
      </c>
      <c r="B7">
        <v>2</v>
      </c>
      <c r="C7">
        <v>1.4526698213998501E-2</v>
      </c>
      <c r="D7">
        <v>1.32942850358688E-2</v>
      </c>
      <c r="E7" t="s">
        <v>3</v>
      </c>
      <c r="H7" s="4" t="s">
        <v>12</v>
      </c>
      <c r="I7" s="5">
        <f>IF($K$1=$A$14, C14, IF($K$1=$A$15, C15, IF($K$1=$A$16, C16, "Not Found")))</f>
        <v>0.23752392411041701</v>
      </c>
      <c r="J7" s="5">
        <f>IF($K$1=$A$14, D14, IF($K$1=$A$15, D15, IF($K$1=$A$16, D16, "Not Found")))</f>
        <v>0.196051639885858</v>
      </c>
      <c r="K7" s="6">
        <f>IF($K$1=$A$14, E14, IF($K$1=$A$15, E15, IF($K$1=$A$16, E16, "Not Found")))</f>
        <v>0.94827586206896497</v>
      </c>
    </row>
    <row r="8" spans="1:11" ht="15.75" thickBot="1" x14ac:dyDescent="0.3">
      <c r="A8">
        <v>5.5</v>
      </c>
      <c r="B8">
        <v>3</v>
      </c>
      <c r="C8">
        <v>6.48891755878599E-3</v>
      </c>
      <c r="D8">
        <v>1.55435076690193E-2</v>
      </c>
      <c r="E8" t="s">
        <v>3</v>
      </c>
      <c r="H8" s="7" t="s">
        <v>13</v>
      </c>
      <c r="I8" s="8">
        <f>SUM(I3:I7)/COUNT(I3:I7)</f>
        <v>8.0654245444523265E-2</v>
      </c>
      <c r="J8" s="8">
        <f t="shared" ref="J8:K8" si="0">SUM(J3:J7)/COUNT(J3:J7)</f>
        <v>6.6358560383279044E-2</v>
      </c>
      <c r="K8" s="9">
        <f t="shared" si="0"/>
        <v>0.98275862068965492</v>
      </c>
    </row>
    <row r="9" spans="1:11" x14ac:dyDescent="0.25">
      <c r="A9">
        <v>7.5</v>
      </c>
      <c r="B9">
        <v>3</v>
      </c>
      <c r="C9">
        <v>8.7075133195406204E-2</v>
      </c>
      <c r="D9">
        <v>7.9318364258924703E-2</v>
      </c>
      <c r="E9">
        <v>0.72590877914952001</v>
      </c>
    </row>
    <row r="10" spans="1:11" x14ac:dyDescent="0.25">
      <c r="A10">
        <v>9.5</v>
      </c>
      <c r="B10">
        <v>3</v>
      </c>
      <c r="C10">
        <v>3.23888590883867E-2</v>
      </c>
      <c r="D10">
        <v>3.4329924191133898E-2</v>
      </c>
      <c r="E10">
        <v>1</v>
      </c>
    </row>
    <row r="11" spans="1:11" x14ac:dyDescent="0.25">
      <c r="A11">
        <v>5.5</v>
      </c>
      <c r="B11">
        <v>4</v>
      </c>
      <c r="C11">
        <v>2.0043322805153301E-2</v>
      </c>
      <c r="D11">
        <v>2.864113145404E-2</v>
      </c>
      <c r="E11" t="s">
        <v>3</v>
      </c>
    </row>
    <row r="12" spans="1:11" x14ac:dyDescent="0.25">
      <c r="A12">
        <v>7.5</v>
      </c>
      <c r="B12">
        <v>4</v>
      </c>
      <c r="C12">
        <v>9.0436699051207201E-2</v>
      </c>
      <c r="D12">
        <v>8.1401261950544396E-2</v>
      </c>
      <c r="E12">
        <v>0.84226301985762397</v>
      </c>
    </row>
    <row r="13" spans="1:11" x14ac:dyDescent="0.25">
      <c r="A13">
        <v>9.5</v>
      </c>
      <c r="B13">
        <v>4</v>
      </c>
      <c r="C13">
        <v>7.5144104441614498E-2</v>
      </c>
      <c r="D13">
        <v>4.2698766397948298E-2</v>
      </c>
      <c r="E13" t="s">
        <v>3</v>
      </c>
    </row>
    <row r="14" spans="1:11" x14ac:dyDescent="0.25">
      <c r="A14">
        <v>5.5</v>
      </c>
      <c r="B14">
        <v>5</v>
      </c>
      <c r="C14">
        <v>6.3451793304862406E-2</v>
      </c>
      <c r="D14">
        <v>6.3589489667533097E-2</v>
      </c>
      <c r="E14">
        <v>0.91666666666666696</v>
      </c>
    </row>
    <row r="15" spans="1:11" x14ac:dyDescent="0.25">
      <c r="A15">
        <v>7.5</v>
      </c>
      <c r="B15">
        <v>5</v>
      </c>
      <c r="C15">
        <v>8.0480403974627093E-2</v>
      </c>
      <c r="D15">
        <v>7.7471053195181896E-2</v>
      </c>
      <c r="E15">
        <v>0.83732057416268002</v>
      </c>
    </row>
    <row r="16" spans="1:11" x14ac:dyDescent="0.25">
      <c r="A16">
        <v>9.5</v>
      </c>
      <c r="B16">
        <v>5</v>
      </c>
      <c r="C16">
        <v>0.23752392411041701</v>
      </c>
      <c r="D16">
        <v>0.196051639885858</v>
      </c>
      <c r="E16">
        <v>0.94827586206896497</v>
      </c>
    </row>
  </sheetData>
  <mergeCells count="1">
    <mergeCell ref="H1:I1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Standard Model (int. only)</vt:lpstr>
      <vt:lpstr>Standard Model</vt:lpstr>
      <vt:lpstr>Proposed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2022-07-28T11:49:36Z</dcterms:created>
  <dcterms:modified xsi:type="dcterms:W3CDTF">2022-12-17T10:57:55Z</dcterms:modified>
</cp:coreProperties>
</file>