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MATLAB\PhD\Data\PBC_dataset\Results\"/>
    </mc:Choice>
  </mc:AlternateContent>
  <xr:revisionPtr revIDLastSave="0" documentId="13_ncr:1_{0744287A-9C12-43BD-B758-970D59292D02}" xr6:coauthVersionLast="47" xr6:coauthVersionMax="47" xr10:uidLastSave="{00000000-0000-0000-0000-000000000000}"/>
  <bookViews>
    <workbookView xWindow="22932" yWindow="-108" windowWidth="23256" windowHeight="12576" activeTab="2" xr2:uid="{00000000-000D-0000-FFFF-FFFF00000000}"/>
  </bookViews>
  <sheets>
    <sheet name="Standard Model (int. only)" sheetId="3" r:id="rId1"/>
    <sheet name="Standard Model" sheetId="1" r:id="rId2"/>
    <sheet name="Proposed Model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2" l="1"/>
  <c r="I6" i="2"/>
  <c r="I5" i="2"/>
  <c r="I4" i="2"/>
  <c r="I3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J7" i="2"/>
  <c r="K7" i="2"/>
  <c r="J6" i="2"/>
  <c r="K6" i="2"/>
  <c r="J5" i="2"/>
  <c r="K5" i="2"/>
  <c r="J4" i="2"/>
  <c r="K4" i="2"/>
  <c r="J3" i="2"/>
  <c r="K3" i="2"/>
  <c r="I8" i="3" l="1"/>
  <c r="J8" i="3"/>
  <c r="K8" i="3"/>
  <c r="J8" i="1"/>
  <c r="I8" i="1"/>
  <c r="K8" i="1"/>
  <c r="J8" i="2"/>
  <c r="I8" i="2"/>
  <c r="K8" i="2"/>
</calcChain>
</file>

<file path=xl/sharedStrings.xml><?xml version="1.0" encoding="utf-8"?>
<sst xmlns="http://schemas.openxmlformats.org/spreadsheetml/2006/main" count="45" uniqueCount="15">
  <si>
    <t>bs</t>
  </si>
  <si>
    <t>pe</t>
  </si>
  <si>
    <t>auc</t>
  </si>
  <si>
    <t>NaN</t>
  </si>
  <si>
    <t>Fold</t>
  </si>
  <si>
    <t>Landmark (years)</t>
  </si>
  <si>
    <t>Check Performance of:</t>
  </si>
  <si>
    <t>Landmark</t>
  </si>
  <si>
    <t>Fold 1</t>
  </si>
  <si>
    <t>Fold 2</t>
  </si>
  <si>
    <t>Fold 3</t>
  </si>
  <si>
    <t>Fold 4</t>
  </si>
  <si>
    <t>Fold 5</t>
  </si>
  <si>
    <t>Average: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</si>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</sst>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164" fontId="0" fillId="0" borderId="11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13" xfId="0" applyBorder="1"/>
    <xf numFmtId="164" fontId="0" fillId="0" borderId="0" xfId="0" applyNumberFormat="1" applyAlignment="1">
      <alignment horizontal="right"/>
    </xf>
    <xf numFmtId="164" fontId="0" fillId="0" borderId="14" xfId="0" applyNumberFormat="1" applyBorder="1" applyAlignment="1">
      <alignment horizontal="right"/>
    </xf>
    <xf numFmtId="0" fontId="16" fillId="0" borderId="15" xfId="0" applyFont="1" applyBorder="1"/>
    <xf numFmtId="164" fontId="16" fillId="0" borderId="16" xfId="0" applyNumberFormat="1" applyFont="1" applyBorder="1" applyAlignment="1">
      <alignment horizontal="right"/>
    </xf>
    <xf numFmtId="164" fontId="16" fillId="0" borderId="17" xfId="0" applyNumberFormat="1" applyFont="1" applyBorder="1" applyAlignment="1">
      <alignment horizontal="right"/>
    </xf>
    <xf numFmtId="0" fontId="0" fillId="0" borderId="19" xfId="0" applyBorder="1"/>
    <xf numFmtId="0" fontId="9" fillId="5" borderId="20" xfId="9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469B-E0E9-4D70-8EB1-332410659E81}">
  <dimension ref="A1:K16"/>
  <sheetViews>
    <sheetView zoomScale="160" zoomScaleNormal="160" workbookViewId="0">
      <selection activeCell="G4" sqref="G4"/>
    </sheetView>
  </sheetViews>
  <sheetFormatPr defaultRowHeight="15" x14ac:dyDescent="0.25"/>
  <cols>
    <col min="7" max="7" width="21.42578125" bestFit="1" customWidth="1"/>
    <col min="8" max="8" width="10.7109375" customWidth="1"/>
    <col min="9" max="11" width="9.7109375" customWidth="1"/>
  </cols>
  <sheetData>
    <row r="1" spans="1:11" ht="15.75" thickBot="1" x14ac:dyDescent="0.3">
      <c r="A1" t="s">
        <v>5</v>
      </c>
      <c r="B1" t="s">
        <v>4</v>
      </c>
      <c r="C1" t="s">
        <v>0</v>
      </c>
      <c r="D1" t="s">
        <v>1</v>
      </c>
      <c r="E1" t="s">
        <v>2</v>
      </c>
      <c r="H1" s="12" t="s">
        <v>6</v>
      </c>
      <c r="I1" s="13"/>
      <c r="J1" s="10" t="s">
        <v>7</v>
      </c>
      <c r="K1" s="11">
        <v>9.5</v>
      </c>
    </row>
    <row r="2" spans="1:11" ht="15.75" thickBot="1" x14ac:dyDescent="0.3">
      <c r="A2">
        <v>5.5</v>
      </c>
      <c r="B2">
        <v>1</v>
      </c>
      <c r="C2">
        <v>9.14904739486153E-2</v>
      </c>
      <c r="D2">
        <v>9.6213107035038006E-2</v>
      </c>
      <c r="E2">
        <v>0.32527067495968698</v>
      </c>
    </row>
    <row r="3" spans="1:11" x14ac:dyDescent="0.25">
      <c r="A3">
        <v>7.5</v>
      </c>
      <c r="B3">
        <v>1</v>
      </c>
      <c r="C3">
        <v>0.14029947631701301</v>
      </c>
      <c r="D3">
        <v>0.12832743934638999</v>
      </c>
      <c r="E3">
        <v>0.83206751054852301</v>
      </c>
      <c r="H3" s="1" t="s">
        <v>8</v>
      </c>
      <c r="I3" s="2">
        <f>IF($K$1=$A$2, C2, IF($K$1=$A$3, C3, IF($K$1=$A$4, C4, "Not Found")))</f>
        <v>0.124600366699766</v>
      </c>
      <c r="J3" s="2">
        <f>IF($K$1=$A$2, D2, IF($K$1=$A$3, D3, IF($K$1=$A$4, D4, "Not Found")))</f>
        <v>0.12143865540244</v>
      </c>
      <c r="K3" s="3">
        <f>IF($K$1=$A$2, E2, IF($K$1=$A$3, E3, IF($K$1=$A$4, E4, "Not Found")))</f>
        <v>0.77777777777777801</v>
      </c>
    </row>
    <row r="4" spans="1:11" x14ac:dyDescent="0.25">
      <c r="A4">
        <v>9.5</v>
      </c>
      <c r="B4">
        <v>1</v>
      </c>
      <c r="C4">
        <v>0.124600366699766</v>
      </c>
      <c r="D4">
        <v>0.12143865540244</v>
      </c>
      <c r="E4">
        <v>0.77777777777777801</v>
      </c>
      <c r="H4" s="4" t="s">
        <v>9</v>
      </c>
      <c r="I4" s="5">
        <f>IF($K$1=$A$5, C5, IF($K$1=$A$6, C6, IF($K$1=$A$7, C7, "Not Found")))</f>
        <v>7.1304350336842501E-2</v>
      </c>
      <c r="J4" s="5">
        <f>IF($K$1=$A$5, D5, IF($K$1=$A$6, D6, IF($K$1=$A$7, D7, "Not Found")))</f>
        <v>6.6876043836762697E-2</v>
      </c>
      <c r="K4" s="6">
        <f>IF($K$1=$A$5, E5, IF($K$1=$A$6, E6, IF($K$1=$A$7, E7, "Not Found")))</f>
        <v>1</v>
      </c>
    </row>
    <row r="5" spans="1:11" x14ac:dyDescent="0.25">
      <c r="A5">
        <v>5.5</v>
      </c>
      <c r="B5">
        <v>2</v>
      </c>
      <c r="C5">
        <v>0.12711825159526699</v>
      </c>
      <c r="D5">
        <v>0.12141486268238</v>
      </c>
      <c r="E5">
        <v>0.83592160136909699</v>
      </c>
      <c r="H5" s="4" t="s">
        <v>10</v>
      </c>
      <c r="I5" s="5">
        <f>IF($K$1=$A$8, C8, IF($K$1=$A$9, C9, IF($K$1=$A$10, C10, "Not Found")))</f>
        <v>0.122245766935412</v>
      </c>
      <c r="J5" s="5">
        <f>IF($K$1=$A$8, D8, IF($K$1=$A$9, D9, IF($K$1=$A$10, D10, "Not Found")))</f>
        <v>0.11849450392802</v>
      </c>
      <c r="K5" s="6">
        <f>IF($K$1=$A$8, E8, IF($K$1=$A$9, E9, IF($K$1=$A$10, E10, "Not Found")))</f>
        <v>1</v>
      </c>
    </row>
    <row r="6" spans="1:11" x14ac:dyDescent="0.25">
      <c r="A6">
        <v>7.5</v>
      </c>
      <c r="B6">
        <v>2</v>
      </c>
      <c r="C6">
        <v>3.35747037200195E-2</v>
      </c>
      <c r="D6">
        <v>4.26719826317144E-2</v>
      </c>
      <c r="E6" t="s">
        <v>14</v>
      </c>
      <c r="H6" s="4" t="s">
        <v>11</v>
      </c>
      <c r="I6" s="5">
        <f>IF($K$1=$A$11, C11, IF($K$1=$A$12, C12, IF($K$1=$A$13, C13, "Not Found")))</f>
        <v>0.34613793905406698</v>
      </c>
      <c r="J6" s="5">
        <f>IF($K$1=$A$11, D11, IF($K$1=$A$12, D12, IF($K$1=$A$13, D13, "Not Found")))</f>
        <v>0.15514340338063401</v>
      </c>
      <c r="K6" s="6" t="str">
        <f>IF($K$1=$A$11, E11, IF($K$1=$A$12, E12, IF($K$1=$A$13, E13, "Not Found")))</f>
        <v>NA</v>
      </c>
    </row>
    <row r="7" spans="1:11" x14ac:dyDescent="0.25">
      <c r="A7">
        <v>9.5</v>
      </c>
      <c r="B7">
        <v>2</v>
      </c>
      <c r="C7">
        <v>7.1304350336842501E-2</v>
      </c>
      <c r="D7">
        <v>6.6876043836762697E-2</v>
      </c>
      <c r="E7">
        <v>1</v>
      </c>
      <c r="H7" s="4" t="s">
        <v>12</v>
      </c>
      <c r="I7" s="5">
        <f>IF($K$1=$A$14, C14, IF($K$1=$A$15, C15, IF($K$1=$A$16, C16, "Not Found")))</f>
        <v>0.25812967200967402</v>
      </c>
      <c r="J7" s="5">
        <f>IF($K$1=$A$14, D14, IF($K$1=$A$15, D15, IF($K$1=$A$16, D16, "Not Found")))</f>
        <v>0.217380093550718</v>
      </c>
      <c r="K7" s="6">
        <f>IF($K$1=$A$14, E14, IF($K$1=$A$15, E15, IF($K$1=$A$16, E16, "Not Found")))</f>
        <v>1</v>
      </c>
    </row>
    <row r="8" spans="1:11" ht="15.75" thickBot="1" x14ac:dyDescent="0.3">
      <c r="A8">
        <v>5.5</v>
      </c>
      <c r="B8">
        <v>3</v>
      </c>
      <c r="C8">
        <v>6.03990932350865E-2</v>
      </c>
      <c r="D8">
        <v>6.2026292354581299E-2</v>
      </c>
      <c r="E8">
        <v>0.851515151515151</v>
      </c>
      <c r="H8" s="7" t="s">
        <v>13</v>
      </c>
      <c r="I8" s="8">
        <f>SUM(I3:I7)/COUNT(I3:I7)</f>
        <v>0.18448361900715229</v>
      </c>
      <c r="J8" s="8">
        <f t="shared" ref="J8:K8" si="0">SUM(J3:J7)/COUNT(J3:J7)</f>
        <v>0.13586654001971493</v>
      </c>
      <c r="K8" s="9">
        <f t="shared" si="0"/>
        <v>0.94444444444444453</v>
      </c>
    </row>
    <row r="9" spans="1:11" x14ac:dyDescent="0.25">
      <c r="A9">
        <v>7.5</v>
      </c>
      <c r="B9">
        <v>3</v>
      </c>
      <c r="C9">
        <v>0.136766459007339</v>
      </c>
      <c r="D9">
        <v>0.14191126721359901</v>
      </c>
      <c r="E9">
        <v>0.87357999872359504</v>
      </c>
    </row>
    <row r="10" spans="1:11" x14ac:dyDescent="0.25">
      <c r="A10">
        <v>9.5</v>
      </c>
      <c r="B10">
        <v>3</v>
      </c>
      <c r="C10">
        <v>0.122245766935412</v>
      </c>
      <c r="D10">
        <v>0.11849450392802</v>
      </c>
      <c r="E10">
        <v>1</v>
      </c>
    </row>
    <row r="11" spans="1:11" x14ac:dyDescent="0.25">
      <c r="A11">
        <v>5.5</v>
      </c>
      <c r="B11">
        <v>4</v>
      </c>
      <c r="C11">
        <v>4.3910782471963797E-2</v>
      </c>
      <c r="D11">
        <v>6.4424514070469299E-2</v>
      </c>
      <c r="E11">
        <v>0.625</v>
      </c>
    </row>
    <row r="12" spans="1:11" x14ac:dyDescent="0.25">
      <c r="A12">
        <v>7.5</v>
      </c>
      <c r="B12">
        <v>4</v>
      </c>
      <c r="C12">
        <v>0.27131940698666002</v>
      </c>
      <c r="D12">
        <v>0.184307313411011</v>
      </c>
      <c r="E12">
        <v>0.70216507571646003</v>
      </c>
    </row>
    <row r="13" spans="1:11" x14ac:dyDescent="0.25">
      <c r="A13">
        <v>9.5</v>
      </c>
      <c r="B13">
        <v>4</v>
      </c>
      <c r="C13">
        <v>0.34613793905406698</v>
      </c>
      <c r="D13">
        <v>0.15514340338063401</v>
      </c>
      <c r="E13" t="s">
        <v>14</v>
      </c>
    </row>
    <row r="14" spans="1:11" x14ac:dyDescent="0.25">
      <c r="A14">
        <v>5.5</v>
      </c>
      <c r="B14">
        <v>5</v>
      </c>
      <c r="C14">
        <v>0.11458147063143501</v>
      </c>
      <c r="D14">
        <v>0.114167443309872</v>
      </c>
      <c r="E14">
        <v>0.91321286370597299</v>
      </c>
    </row>
    <row r="15" spans="1:11" x14ac:dyDescent="0.25">
      <c r="A15">
        <v>7.5</v>
      </c>
      <c r="B15">
        <v>5</v>
      </c>
      <c r="C15">
        <v>8.8449452911179005E-2</v>
      </c>
      <c r="D15">
        <v>9.4898494097725397E-2</v>
      </c>
      <c r="E15">
        <v>0.41258741258741299</v>
      </c>
    </row>
    <row r="16" spans="1:11" x14ac:dyDescent="0.25">
      <c r="A16">
        <v>9.5</v>
      </c>
      <c r="B16">
        <v>5</v>
      </c>
      <c r="C16">
        <v>0.25812967200967402</v>
      </c>
      <c r="D16">
        <v>0.217380093550718</v>
      </c>
      <c r="E16">
        <v>1</v>
      </c>
    </row>
  </sheetData>
  <mergeCells count="1"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zoomScale="160" zoomScaleNormal="160" workbookViewId="0">
      <selection activeCell="K2" sqref="K2"/>
    </sheetView>
  </sheetViews>
  <sheetFormatPr defaultRowHeight="15" x14ac:dyDescent="0.25"/>
  <cols>
    <col min="7" max="7" width="21.42578125" bestFit="1" customWidth="1"/>
    <col min="8" max="8" width="10.7109375" customWidth="1"/>
    <col min="9" max="11" width="9.7109375" customWidth="1"/>
  </cols>
  <sheetData>
    <row r="1" spans="1:11" ht="15.75" thickBot="1" x14ac:dyDescent="0.3">
      <c r="A1" t="s">
        <v>5</v>
      </c>
      <c r="B1" t="s">
        <v>4</v>
      </c>
      <c r="C1" t="s">
        <v>0</v>
      </c>
      <c r="D1" t="s">
        <v>1</v>
      </c>
      <c r="E1" t="s">
        <v>2</v>
      </c>
      <c r="H1" s="12" t="s">
        <v>6</v>
      </c>
      <c r="I1" s="13"/>
      <c r="J1" s="10" t="s">
        <v>7</v>
      </c>
      <c r="K1" s="11">
        <v>5.5</v>
      </c>
    </row>
    <row r="2" spans="1:11" ht="15.75" thickBot="1" x14ac:dyDescent="0.3">
      <c r="A2">
        <v>5.5</v>
      </c>
      <c r="B2">
        <v>1</v>
      </c>
      <c r="C2">
        <v>9.3020478719501698E-2</v>
      </c>
      <c r="D2">
        <v>9.2582829868138899E-2</v>
      </c>
      <c r="E2">
        <v>0.48387468325270699</v>
      </c>
    </row>
    <row r="3" spans="1:11" x14ac:dyDescent="0.25">
      <c r="A3">
        <v>7.5</v>
      </c>
      <c r="B3">
        <v>1</v>
      </c>
      <c r="C3">
        <v>0.13632067221519001</v>
      </c>
      <c r="D3">
        <v>0.120049206525597</v>
      </c>
      <c r="E3">
        <v>0.76455696202531698</v>
      </c>
      <c r="H3" s="1" t="s">
        <v>8</v>
      </c>
      <c r="I3" s="2">
        <f>IF($K$1=$A$2, C2, IF($K$1=$A$3, C3, IF($K$1=$A$4, C4, "Not Found")))</f>
        <v>9.3020478719501698E-2</v>
      </c>
      <c r="J3" s="2">
        <f>IF($K$1=$A$2, D2, IF($K$1=$A$3, D3, IF($K$1=$A$4, D4, "Not Found")))</f>
        <v>9.2582829868138899E-2</v>
      </c>
      <c r="K3" s="3">
        <f>IF($K$1=$A$2, E2, IF($K$1=$A$3, E3, IF($K$1=$A$4, E4, "Not Found")))</f>
        <v>0.48387468325270699</v>
      </c>
    </row>
    <row r="4" spans="1:11" x14ac:dyDescent="0.25">
      <c r="A4">
        <v>9.5</v>
      </c>
      <c r="B4">
        <v>1</v>
      </c>
      <c r="C4">
        <v>7.1175199745816903E-2</v>
      </c>
      <c r="D4">
        <v>6.3609380266713894E-2</v>
      </c>
      <c r="E4">
        <v>0.87962962962962998</v>
      </c>
      <c r="H4" s="4" t="s">
        <v>9</v>
      </c>
      <c r="I4" s="5">
        <f>IF($K$1=$A$5, C5, IF($K$1=$A$6, C6, IF($K$1=$A$7, C7, "Not Found")))</f>
        <v>0.12448638602211901</v>
      </c>
      <c r="J4" s="5">
        <f>IF($K$1=$A$5, D5, IF($K$1=$A$6, D6, IF($K$1=$A$7, D7, "Not Found")))</f>
        <v>0.11306487646394101</v>
      </c>
      <c r="K4" s="6">
        <f>IF($K$1=$A$5, E5, IF($K$1=$A$6, E6, IF($K$1=$A$7, E7, "Not Found")))</f>
        <v>0.84539072481160304</v>
      </c>
    </row>
    <row r="5" spans="1:11" x14ac:dyDescent="0.25">
      <c r="A5">
        <v>5.5</v>
      </c>
      <c r="B5">
        <v>2</v>
      </c>
      <c r="C5">
        <v>0.12448638602211901</v>
      </c>
      <c r="D5">
        <v>0.11306487646394101</v>
      </c>
      <c r="E5">
        <v>0.84539072481160304</v>
      </c>
      <c r="H5" s="4" t="s">
        <v>10</v>
      </c>
      <c r="I5" s="5">
        <f>IF($K$1=$A$8, C8, IF($K$1=$A$9, C9, IF($K$1=$A$10, C10, "Not Found")))</f>
        <v>4.7548727974923197E-2</v>
      </c>
      <c r="J5" s="5">
        <f>IF($K$1=$A$8, D8, IF($K$1=$A$9, D9, IF($K$1=$A$10, D10, "Not Found")))</f>
        <v>5.0879012186722597E-2</v>
      </c>
      <c r="K5" s="6">
        <f>IF($K$1=$A$8, E8, IF($K$1=$A$9, E9, IF($K$1=$A$10, E10, "Not Found")))</f>
        <v>0.851515151515151</v>
      </c>
    </row>
    <row r="6" spans="1:11" x14ac:dyDescent="0.25">
      <c r="A6">
        <v>7.5</v>
      </c>
      <c r="B6">
        <v>2</v>
      </c>
      <c r="C6">
        <v>4.31427834926865E-2</v>
      </c>
      <c r="D6">
        <v>4.2880813623979899E-2</v>
      </c>
      <c r="E6" t="s">
        <v>14</v>
      </c>
      <c r="H6" s="4" t="s">
        <v>11</v>
      </c>
      <c r="I6" s="5">
        <f>IF($K$1=$A$11, C11, IF($K$1=$A$12, C12, IF($K$1=$A$13, C13, "Not Found")))</f>
        <v>6.3205170173551997E-2</v>
      </c>
      <c r="J6" s="5">
        <f>IF($K$1=$A$11, D11, IF($K$1=$A$12, D12, IF($K$1=$A$13, D13, "Not Found")))</f>
        <v>7.9554194662769404E-2</v>
      </c>
      <c r="K6" s="6">
        <f>IF($K$1=$A$11, E11, IF($K$1=$A$12, E12, IF($K$1=$A$13, E13, "Not Found")))</f>
        <v>0.54166666666666696</v>
      </c>
    </row>
    <row r="7" spans="1:11" x14ac:dyDescent="0.25">
      <c r="A7">
        <v>9.5</v>
      </c>
      <c r="B7">
        <v>2</v>
      </c>
      <c r="C7">
        <v>6.2901268816871803E-2</v>
      </c>
      <c r="D7">
        <v>5.4471219753501998E-2</v>
      </c>
      <c r="E7">
        <v>1</v>
      </c>
      <c r="H7" s="4" t="s">
        <v>12</v>
      </c>
      <c r="I7" s="5">
        <f>IF($K$1=$A$14, C14, IF($K$1=$A$15, C15, IF($K$1=$A$16, C16, "Not Found")))</f>
        <v>8.1259098605088995E-2</v>
      </c>
      <c r="J7" s="5">
        <f>IF($K$1=$A$14, D14, IF($K$1=$A$15, D15, IF($K$1=$A$16, D16, "Not Found")))</f>
        <v>8.0286134174209101E-2</v>
      </c>
      <c r="K7" s="6">
        <f>IF($K$1=$A$14, E14, IF($K$1=$A$15, E15, IF($K$1=$A$16, E16, "Not Found")))</f>
        <v>0.95334762633996994</v>
      </c>
    </row>
    <row r="8" spans="1:11" ht="15.75" thickBot="1" x14ac:dyDescent="0.3">
      <c r="A8">
        <v>5.5</v>
      </c>
      <c r="B8">
        <v>3</v>
      </c>
      <c r="C8">
        <v>4.7548727974923197E-2</v>
      </c>
      <c r="D8">
        <v>5.0879012186722597E-2</v>
      </c>
      <c r="E8">
        <v>0.851515151515151</v>
      </c>
      <c r="H8" s="7" t="s">
        <v>13</v>
      </c>
      <c r="I8" s="8">
        <f>SUM(I3:I7)/COUNT(I3:I7)</f>
        <v>8.1903972299036981E-2</v>
      </c>
      <c r="J8" s="8">
        <f t="shared" ref="J8:K8" si="0">SUM(J3:J7)/COUNT(J3:J7)</f>
        <v>8.3273409471156204E-2</v>
      </c>
      <c r="K8" s="9">
        <f t="shared" si="0"/>
        <v>0.73515897051721957</v>
      </c>
    </row>
    <row r="9" spans="1:11" x14ac:dyDescent="0.25">
      <c r="A9">
        <v>7.5</v>
      </c>
      <c r="B9">
        <v>3</v>
      </c>
      <c r="C9">
        <v>0.17850232085076301</v>
      </c>
      <c r="D9">
        <v>0.16448652414907899</v>
      </c>
      <c r="E9">
        <v>0.83715723190163205</v>
      </c>
    </row>
    <row r="10" spans="1:11" x14ac:dyDescent="0.25">
      <c r="A10">
        <v>9.5</v>
      </c>
      <c r="B10">
        <v>3</v>
      </c>
      <c r="C10">
        <v>9.28836622201131E-2</v>
      </c>
      <c r="D10">
        <v>9.1363711227890498E-2</v>
      </c>
      <c r="E10">
        <v>1</v>
      </c>
    </row>
    <row r="11" spans="1:11" x14ac:dyDescent="0.25">
      <c r="A11">
        <v>5.5</v>
      </c>
      <c r="B11">
        <v>4</v>
      </c>
      <c r="C11">
        <v>6.3205170173551997E-2</v>
      </c>
      <c r="D11">
        <v>7.9554194662769404E-2</v>
      </c>
      <c r="E11">
        <v>0.54166666666666696</v>
      </c>
    </row>
    <row r="12" spans="1:11" x14ac:dyDescent="0.25">
      <c r="A12">
        <v>7.5</v>
      </c>
      <c r="B12">
        <v>4</v>
      </c>
      <c r="C12">
        <v>0.37526163875751001</v>
      </c>
      <c r="D12">
        <v>0.22296966977173999</v>
      </c>
      <c r="E12">
        <v>0.64278645085081298</v>
      </c>
    </row>
    <row r="13" spans="1:11" x14ac:dyDescent="0.25">
      <c r="A13">
        <v>9.5</v>
      </c>
      <c r="B13">
        <v>4</v>
      </c>
      <c r="C13">
        <v>0.34604501968503398</v>
      </c>
      <c r="D13">
        <v>0.13485738655312399</v>
      </c>
      <c r="E13" t="s">
        <v>14</v>
      </c>
    </row>
    <row r="14" spans="1:11" x14ac:dyDescent="0.25">
      <c r="A14">
        <v>5.5</v>
      </c>
      <c r="B14">
        <v>5</v>
      </c>
      <c r="C14">
        <v>8.1259098605088995E-2</v>
      </c>
      <c r="D14">
        <v>8.0286134174209101E-2</v>
      </c>
      <c r="E14">
        <v>0.95334762633996994</v>
      </c>
    </row>
    <row r="15" spans="1:11" x14ac:dyDescent="0.25">
      <c r="A15">
        <v>7.5</v>
      </c>
      <c r="B15">
        <v>5</v>
      </c>
      <c r="C15">
        <v>7.8571194687435703E-2</v>
      </c>
      <c r="D15">
        <v>8.06198781882011E-2</v>
      </c>
      <c r="E15">
        <v>0.76923076923076905</v>
      </c>
    </row>
    <row r="16" spans="1:11" x14ac:dyDescent="0.25">
      <c r="A16">
        <v>9.5</v>
      </c>
      <c r="B16">
        <v>5</v>
      </c>
      <c r="C16">
        <v>0.30023407904896099</v>
      </c>
      <c r="D16">
        <v>0.24156947518960201</v>
      </c>
      <c r="E16">
        <v>1</v>
      </c>
    </row>
  </sheetData>
  <mergeCells count="1"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tabSelected="1" zoomScale="160" zoomScaleNormal="160" workbookViewId="0">
      <selection activeCell="K1" sqref="K1"/>
    </sheetView>
  </sheetViews>
  <sheetFormatPr defaultRowHeight="15" x14ac:dyDescent="0.25"/>
  <cols>
    <col min="7" max="7" width="21.42578125" bestFit="1" customWidth="1"/>
    <col min="8" max="8" width="10.7109375" customWidth="1"/>
    <col min="9" max="11" width="9.7109375" customWidth="1"/>
  </cols>
  <sheetData>
    <row r="1" spans="1:11" ht="15.75" thickBot="1" x14ac:dyDescent="0.3">
      <c r="A1" t="s">
        <v>5</v>
      </c>
      <c r="B1" t="s">
        <v>4</v>
      </c>
      <c r="C1" t="s">
        <v>0</v>
      </c>
      <c r="D1" t="s">
        <v>1</v>
      </c>
      <c r="E1" t="s">
        <v>2</v>
      </c>
      <c r="H1" s="12" t="s">
        <v>6</v>
      </c>
      <c r="I1" s="13"/>
      <c r="J1" s="10" t="s">
        <v>7</v>
      </c>
      <c r="K1" s="11">
        <v>9.5</v>
      </c>
    </row>
    <row r="2" spans="1:11" ht="15.75" thickBot="1" x14ac:dyDescent="0.3">
      <c r="A2">
        <v>5.5</v>
      </c>
      <c r="B2">
        <v>1</v>
      </c>
      <c r="C2">
        <v>8.9919605883137299E-2</v>
      </c>
      <c r="D2">
        <v>9.0199366315548105E-2</v>
      </c>
      <c r="E2">
        <v>0.48387468325270699</v>
      </c>
    </row>
    <row r="3" spans="1:11" x14ac:dyDescent="0.25">
      <c r="A3">
        <v>7.5</v>
      </c>
      <c r="B3">
        <v>1</v>
      </c>
      <c r="C3">
        <v>0.141016047130779</v>
      </c>
      <c r="D3">
        <v>0.12759368011372901</v>
      </c>
      <c r="E3">
        <v>0.83206751054852301</v>
      </c>
      <c r="H3" s="1" t="s">
        <v>8</v>
      </c>
      <c r="I3" s="2">
        <f>IF($K$1=$A$2, C2, IF($K$1=$A$3, C3, IF($K$1=$A$4, C4, "Not Found")))</f>
        <v>9.2022313295846606E-2</v>
      </c>
      <c r="J3" s="2">
        <f>IF($K$1=$A$2, D2, IF($K$1=$A$3, D3, IF($K$1=$A$4, D4, "Not Found")))</f>
        <v>8.4142399687987299E-2</v>
      </c>
      <c r="K3" s="3">
        <f>IF($K$1=$A$2, E2, IF($K$1=$A$3, E3, IF($K$1=$A$4, E4, "Not Found")))</f>
        <v>0.87583572110792696</v>
      </c>
    </row>
    <row r="4" spans="1:11" x14ac:dyDescent="0.25">
      <c r="A4">
        <v>9.5</v>
      </c>
      <c r="B4">
        <v>1</v>
      </c>
      <c r="C4">
        <v>9.2022313295846606E-2</v>
      </c>
      <c r="D4">
        <v>8.4142399687987299E-2</v>
      </c>
      <c r="E4">
        <v>0.87583572110792696</v>
      </c>
      <c r="H4" s="4" t="s">
        <v>9</v>
      </c>
      <c r="I4" s="5">
        <f>IF($K$1=$A$5, C5, IF($K$1=$A$6, C6, IF($K$1=$A$7, C7, "Not Found")))</f>
        <v>5.8802328043725302E-2</v>
      </c>
      <c r="J4" s="5">
        <f>IF($K$1=$A$5, D5, IF($K$1=$A$6, D6, IF($K$1=$A$7, D7, "Not Found")))</f>
        <v>4.71441616025167E-2</v>
      </c>
      <c r="K4" s="6">
        <f>IF($K$1=$A$5, E5, IF($K$1=$A$6, E6, IF($K$1=$A$7, E7, "Not Found")))</f>
        <v>1</v>
      </c>
    </row>
    <row r="5" spans="1:11" x14ac:dyDescent="0.25">
      <c r="A5">
        <v>5.5</v>
      </c>
      <c r="B5">
        <v>2</v>
      </c>
      <c r="C5">
        <v>0.119397612241124</v>
      </c>
      <c r="D5">
        <v>0.11107105246870499</v>
      </c>
      <c r="E5">
        <v>0.85325532863481801</v>
      </c>
      <c r="H5" s="4" t="s">
        <v>10</v>
      </c>
      <c r="I5" s="5">
        <f>IF($K$1=$A$8, C8, IF($K$1=$A$9, C9, IF($K$1=$A$10, C10, "Not Found")))</f>
        <v>0.101216217352762</v>
      </c>
      <c r="J5" s="5">
        <f>IF($K$1=$A$8, D8, IF($K$1=$A$9, D9, IF($K$1=$A$10, D10, "Not Found")))</f>
        <v>9.4217426163662604E-2</v>
      </c>
      <c r="K5" s="6">
        <f>IF($K$1=$A$8, E8, IF($K$1=$A$9, E9, IF($K$1=$A$10, E10, "Not Found")))</f>
        <v>0.90833333333333299</v>
      </c>
    </row>
    <row r="6" spans="1:11" x14ac:dyDescent="0.25">
      <c r="A6">
        <v>7.5</v>
      </c>
      <c r="B6">
        <v>2</v>
      </c>
      <c r="C6">
        <v>5.5751019214838403E-2</v>
      </c>
      <c r="D6">
        <v>5.4972557355329701E-2</v>
      </c>
      <c r="E6" t="s">
        <v>3</v>
      </c>
      <c r="H6" s="4" t="s">
        <v>11</v>
      </c>
      <c r="I6" s="5">
        <f>IF($K$1=$A$11, C11, IF($K$1=$A$12, C12, IF($K$1=$A$13, C13, "Not Found")))</f>
        <v>0.36283996140651997</v>
      </c>
      <c r="J6" s="5">
        <f>IF($K$1=$A$11, D11, IF($K$1=$A$12, D12, IF($K$1=$A$13, D13, "Not Found")))</f>
        <v>0.13396349137494201</v>
      </c>
      <c r="K6" s="6" t="str">
        <f>IF($K$1=$A$11, E11, IF($K$1=$A$12, E12, IF($K$1=$A$13, E13, "Not Found")))</f>
        <v>NaN</v>
      </c>
    </row>
    <row r="7" spans="1:11" x14ac:dyDescent="0.25">
      <c r="A7">
        <v>9.5</v>
      </c>
      <c r="B7">
        <v>2</v>
      </c>
      <c r="C7">
        <v>5.8802328043725302E-2</v>
      </c>
      <c r="D7">
        <v>4.71441616025167E-2</v>
      </c>
      <c r="E7">
        <v>1</v>
      </c>
      <c r="H7" s="4" t="s">
        <v>12</v>
      </c>
      <c r="I7" s="5">
        <f>IF($K$1=$A$14, C14, IF($K$1=$A$15, C15, IF($K$1=$A$16, C16, "Not Found")))</f>
        <v>0.288315701045883</v>
      </c>
      <c r="J7" s="5">
        <f>IF($K$1=$A$14, D14, IF($K$1=$A$15, D15, IF($K$1=$A$16, D16, "Not Found")))</f>
        <v>0.23278347739081601</v>
      </c>
      <c r="K7" s="6">
        <f>IF($K$1=$A$14, E14, IF($K$1=$A$15, E15, IF($K$1=$A$16, E16, "Not Found")))</f>
        <v>1</v>
      </c>
    </row>
    <row r="8" spans="1:11" ht="15.75" thickBot="1" x14ac:dyDescent="0.3">
      <c r="A8">
        <v>5.5</v>
      </c>
      <c r="B8">
        <v>3</v>
      </c>
      <c r="C8">
        <v>4.4233265393114098E-2</v>
      </c>
      <c r="D8">
        <v>4.79184256157184E-2</v>
      </c>
      <c r="E8">
        <v>0.851515151515151</v>
      </c>
      <c r="H8" s="7" t="s">
        <v>13</v>
      </c>
      <c r="I8" s="8">
        <f>SUM(I3:I7)/COUNT(I3:I7)</f>
        <v>0.18063930422894736</v>
      </c>
      <c r="J8" s="8">
        <f t="shared" ref="J8:K8" si="0">SUM(J3:J7)/COUNT(J3:J7)</f>
        <v>0.11845019124398493</v>
      </c>
      <c r="K8" s="9">
        <f t="shared" si="0"/>
        <v>0.94604226361031496</v>
      </c>
    </row>
    <row r="9" spans="1:11" x14ac:dyDescent="0.25">
      <c r="A9">
        <v>7.5</v>
      </c>
      <c r="B9">
        <v>3</v>
      </c>
      <c r="C9">
        <v>0.15904387574640499</v>
      </c>
      <c r="D9">
        <v>0.144017036975437</v>
      </c>
      <c r="E9">
        <v>0.89786095687876299</v>
      </c>
    </row>
    <row r="10" spans="1:11" x14ac:dyDescent="0.25">
      <c r="A10">
        <v>9.5</v>
      </c>
      <c r="B10">
        <v>3</v>
      </c>
      <c r="C10">
        <v>0.101216217352762</v>
      </c>
      <c r="D10">
        <v>9.4217426163662604E-2</v>
      </c>
      <c r="E10">
        <v>0.90833333333333299</v>
      </c>
    </row>
    <row r="11" spans="1:11" x14ac:dyDescent="0.25">
      <c r="A11">
        <v>5.5</v>
      </c>
      <c r="B11">
        <v>4</v>
      </c>
      <c r="C11">
        <v>5.5128528511790099E-2</v>
      </c>
      <c r="D11">
        <v>7.3182304960925801E-2</v>
      </c>
      <c r="E11">
        <v>0.58333333333333304</v>
      </c>
    </row>
    <row r="12" spans="1:11" x14ac:dyDescent="0.25">
      <c r="A12">
        <v>7.5</v>
      </c>
      <c r="B12">
        <v>4</v>
      </c>
      <c r="C12">
        <v>0.37364930029021198</v>
      </c>
      <c r="D12">
        <v>0.220529602336519</v>
      </c>
      <c r="E12">
        <v>0.65927600359112504</v>
      </c>
    </row>
    <row r="13" spans="1:11" x14ac:dyDescent="0.25">
      <c r="A13">
        <v>9.5</v>
      </c>
      <c r="B13">
        <v>4</v>
      </c>
      <c r="C13">
        <v>0.36283996140651997</v>
      </c>
      <c r="D13">
        <v>0.13396349137494201</v>
      </c>
      <c r="E13" t="s">
        <v>3</v>
      </c>
    </row>
    <row r="14" spans="1:11" x14ac:dyDescent="0.25">
      <c r="A14">
        <v>5.5</v>
      </c>
      <c r="B14">
        <v>5</v>
      </c>
      <c r="C14">
        <v>8.3277339072536594E-2</v>
      </c>
      <c r="D14">
        <v>8.2723389905569406E-2</v>
      </c>
      <c r="E14">
        <v>0.95917917304747302</v>
      </c>
    </row>
    <row r="15" spans="1:11" x14ac:dyDescent="0.25">
      <c r="A15">
        <v>7.5</v>
      </c>
      <c r="B15">
        <v>5</v>
      </c>
      <c r="C15">
        <v>7.6021833405114203E-2</v>
      </c>
      <c r="D15">
        <v>8.2425921998283899E-2</v>
      </c>
      <c r="E15">
        <v>0.80419580419580405</v>
      </c>
    </row>
    <row r="16" spans="1:11" x14ac:dyDescent="0.25">
      <c r="A16">
        <v>9.5</v>
      </c>
      <c r="B16">
        <v>5</v>
      </c>
      <c r="C16">
        <v>0.288315701045883</v>
      </c>
      <c r="D16">
        <v>0.23278347739081601</v>
      </c>
      <c r="E16">
        <v>1</v>
      </c>
    </row>
  </sheetData>
  <mergeCells count="1">
    <mergeCell ref="H1:I1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 Model (int. only)</vt:lpstr>
      <vt:lpstr>Standard Model</vt:lpstr>
      <vt:lpstr>Proposed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2022-07-28T11:49:36Z</dcterms:created>
  <dcterms:modified xsi:type="dcterms:W3CDTF">2022-12-17T10:58:02Z</dcterms:modified>
</cp:coreProperties>
</file>