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MATLAB\PhD\Data\PBC_dataset\Results\"/>
    </mc:Choice>
  </mc:AlternateContent>
  <xr:revisionPtr revIDLastSave="0" documentId="13_ncr:1_{87618DD1-6CC8-41D9-A60B-AB06B76D4220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Standard Model (int. only)" sheetId="3" r:id="rId1"/>
    <sheet name="Standard Model" sheetId="1" r:id="rId2"/>
    <sheet name="Proposed Mode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J7" i="2"/>
  <c r="K7" i="2"/>
  <c r="J6" i="2"/>
  <c r="K6" i="2"/>
  <c r="J5" i="2"/>
  <c r="K5" i="2"/>
  <c r="J4" i="2"/>
  <c r="K4" i="2"/>
  <c r="J3" i="2"/>
  <c r="K3" i="2"/>
  <c r="I8" i="3" l="1"/>
  <c r="J8" i="3"/>
  <c r="K8" i="3"/>
  <c r="J8" i="1"/>
  <c r="I8" i="1"/>
  <c r="K8" i="1"/>
  <c r="J8" i="2"/>
  <c r="I8" i="2"/>
  <c r="K8" i="2"/>
</calcChain>
</file>

<file path=xl/sharedStrings.xml><?xml version="1.0" encoding="utf-8"?>
<sst xmlns="http://schemas.openxmlformats.org/spreadsheetml/2006/main" count="66" uniqueCount="15">
  <si>
    <t>bs</t>
  </si>
  <si>
    <t>pe</t>
  </si>
  <si>
    <t>auc</t>
  </si>
  <si>
    <t>NaN</t>
  </si>
  <si>
    <t>Fold</t>
  </si>
  <si>
    <t>Landmark (years)</t>
  </si>
  <si>
    <t>Check Performance of:</t>
  </si>
  <si>
    <t>Landmark</t>
  </si>
  <si>
    <t>Fold 1</t>
  </si>
  <si>
    <t>Fold 2</t>
  </si>
  <si>
    <t>Fold 3</t>
  </si>
  <si>
    <t>Fold 4</t>
  </si>
  <si>
    <t>Fold 5</t>
  </si>
  <si>
    <t>Average: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</si>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</sst>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3" xfId="0" applyBorder="1"/>
    <xf numFmtId="164" fontId="0" fillId="0" borderId="0" xfId="0" applyNumberFormat="1" applyAlignment="1">
      <alignment horizontal="right"/>
    </xf>
    <xf numFmtId="164" fontId="0" fillId="0" borderId="14" xfId="0" applyNumberFormat="1" applyBorder="1" applyAlignment="1">
      <alignment horizontal="right"/>
    </xf>
    <xf numFmtId="0" fontId="16" fillId="0" borderId="15" xfId="0" applyFont="1" applyBorder="1"/>
    <xf numFmtId="164" fontId="16" fillId="0" borderId="16" xfId="0" applyNumberFormat="1" applyFont="1" applyBorder="1" applyAlignment="1">
      <alignment horizontal="right"/>
    </xf>
    <xf numFmtId="164" fontId="16" fillId="0" borderId="17" xfId="0" applyNumberFormat="1" applyFont="1" applyBorder="1" applyAlignment="1">
      <alignment horizontal="right"/>
    </xf>
    <xf numFmtId="0" fontId="0" fillId="0" borderId="19" xfId="0" applyBorder="1"/>
    <xf numFmtId="0" fontId="9" fillId="5" borderId="20" xfId="9" applyBorder="1"/>
    <xf numFmtId="11" fontId="0" fillId="0" borderId="0" xfId="0" applyNumberForma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469B-E0E9-4D70-8EB1-332410659E81}">
  <dimension ref="A1:K16"/>
  <sheetViews>
    <sheetView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3" t="s">
        <v>6</v>
      </c>
      <c r="I1" s="14"/>
      <c r="J1" s="10" t="s">
        <v>7</v>
      </c>
      <c r="K1" s="11">
        <v>7.5</v>
      </c>
    </row>
    <row r="2" spans="1:11" ht="15.75" thickBot="1" x14ac:dyDescent="0.3">
      <c r="A2">
        <v>5.5</v>
      </c>
      <c r="B2">
        <v>1</v>
      </c>
      <c r="C2">
        <v>0.215674622655389</v>
      </c>
      <c r="D2">
        <v>0.19140875481979799</v>
      </c>
      <c r="E2">
        <v>0.59685959005761702</v>
      </c>
    </row>
    <row r="3" spans="1:11" x14ac:dyDescent="0.25">
      <c r="A3">
        <v>7.5</v>
      </c>
      <c r="B3">
        <v>1</v>
      </c>
      <c r="C3">
        <v>0.19220891346655</v>
      </c>
      <c r="D3">
        <v>0.185060229169281</v>
      </c>
      <c r="E3">
        <v>0.68467197420134995</v>
      </c>
      <c r="H3" s="1" t="s">
        <v>8</v>
      </c>
      <c r="I3" s="2">
        <f>IF($K$1=$A$2, C2, IF($K$1=$A$3, C3, IF($K$1=$A$4, C4, "Not Found")))</f>
        <v>0.19220891346655</v>
      </c>
      <c r="J3" s="2">
        <f>IF($K$1=$A$2, D2, IF($K$1=$A$3, D3, IF($K$1=$A$4, D4, "Not Found")))</f>
        <v>0.185060229169281</v>
      </c>
      <c r="K3" s="3">
        <f>IF($K$1=$A$2, E2, IF($K$1=$A$3, E3, IF($K$1=$A$4, E4, "Not Found")))</f>
        <v>0.68467197420134995</v>
      </c>
    </row>
    <row r="4" spans="1:11" x14ac:dyDescent="0.25">
      <c r="A4">
        <v>9.5</v>
      </c>
      <c r="B4">
        <v>1</v>
      </c>
      <c r="C4" t="s">
        <v>14</v>
      </c>
      <c r="D4" s="12">
        <v>2.1258464240820198E-8</v>
      </c>
      <c r="E4" t="s">
        <v>14</v>
      </c>
      <c r="H4" s="4" t="s">
        <v>9</v>
      </c>
      <c r="I4" s="5">
        <f>IF($K$1=$A$5, C5, IF($K$1=$A$6, C6, IF($K$1=$A$7, C7, "Not Found")))</f>
        <v>9.8291730458175297E-2</v>
      </c>
      <c r="J4" s="5">
        <f>IF($K$1=$A$5, D5, IF($K$1=$A$6, D6, IF($K$1=$A$7, D7, "Not Found")))</f>
        <v>0.137304102092694</v>
      </c>
      <c r="K4" s="6">
        <f>IF($K$1=$A$5, E5, IF($K$1=$A$6, E6, IF($K$1=$A$7, E7, "Not Found")))</f>
        <v>1</v>
      </c>
    </row>
    <row r="5" spans="1:11" x14ac:dyDescent="0.25">
      <c r="A5">
        <v>5.5</v>
      </c>
      <c r="B5">
        <v>2</v>
      </c>
      <c r="C5">
        <v>0.15258847094545899</v>
      </c>
      <c r="D5">
        <v>0.151361900993324</v>
      </c>
      <c r="E5">
        <v>0.80247064910152599</v>
      </c>
      <c r="H5" s="4" t="s">
        <v>10</v>
      </c>
      <c r="I5" s="5">
        <f>IF($K$1=$A$8, C8, IF($K$1=$A$9, C9, IF($K$1=$A$10, C10, "Not Found")))</f>
        <v>0.127316120321084</v>
      </c>
      <c r="J5" s="5">
        <f>IF($K$1=$A$8, D8, IF($K$1=$A$9, D9, IF($K$1=$A$10, D10, "Not Found")))</f>
        <v>0.15655306070126301</v>
      </c>
      <c r="K5" s="6">
        <f>IF($K$1=$A$8, E8, IF($K$1=$A$9, E9, IF($K$1=$A$10, E10, "Not Found")))</f>
        <v>0.95897478115309698</v>
      </c>
    </row>
    <row r="6" spans="1:11" x14ac:dyDescent="0.25">
      <c r="A6">
        <v>7.5</v>
      </c>
      <c r="B6">
        <v>2</v>
      </c>
      <c r="C6">
        <v>9.8291730458175297E-2</v>
      </c>
      <c r="D6">
        <v>0.137304102092694</v>
      </c>
      <c r="E6">
        <v>1</v>
      </c>
      <c r="H6" s="4" t="s">
        <v>11</v>
      </c>
      <c r="I6" s="5">
        <f>IF($K$1=$A$11, C11, IF($K$1=$A$12, C12, IF($K$1=$A$13, C13, "Not Found")))</f>
        <v>0.42098559697571503</v>
      </c>
      <c r="J6" s="5">
        <f>IF($K$1=$A$11, D11, IF($K$1=$A$12, D12, IF($K$1=$A$13, D13, "Not Found")))</f>
        <v>0.19829256603864201</v>
      </c>
      <c r="K6" s="6">
        <f>IF($K$1=$A$11, E11, IF($K$1=$A$12, E12, IF($K$1=$A$13, E13, "Not Found")))</f>
        <v>0.178135874596942</v>
      </c>
    </row>
    <row r="7" spans="1:11" x14ac:dyDescent="0.25">
      <c r="A7">
        <v>9.5</v>
      </c>
      <c r="B7">
        <v>2</v>
      </c>
      <c r="C7" t="s">
        <v>14</v>
      </c>
      <c r="D7">
        <v>5.0492431744129797E-2</v>
      </c>
      <c r="E7" t="s">
        <v>14</v>
      </c>
      <c r="H7" s="4" t="s">
        <v>12</v>
      </c>
      <c r="I7" s="5">
        <f>IF($K$1=$A$14, C14, IF($K$1=$A$15, C15, IF($K$1=$A$16, C16, "Not Found")))</f>
        <v>0.20721379088230599</v>
      </c>
      <c r="J7" s="5">
        <f>IF($K$1=$A$14, D14, IF($K$1=$A$15, D15, IF($K$1=$A$16, D16, "Not Found")))</f>
        <v>0.197031778522853</v>
      </c>
      <c r="K7" s="6">
        <f>IF($K$1=$A$14, E14, IF($K$1=$A$15, E15, IF($K$1=$A$16, E16, "Not Found")))</f>
        <v>0.85915574963609898</v>
      </c>
    </row>
    <row r="8" spans="1:11" ht="15.75" thickBot="1" x14ac:dyDescent="0.3">
      <c r="A8">
        <v>5.5</v>
      </c>
      <c r="B8">
        <v>3</v>
      </c>
      <c r="C8">
        <v>0.12150894233697999</v>
      </c>
      <c r="D8">
        <v>0.139096683758342</v>
      </c>
      <c r="E8">
        <v>0.93150833983316805</v>
      </c>
      <c r="H8" s="7" t="s">
        <v>13</v>
      </c>
      <c r="I8" s="8">
        <f>SUM(I3:I7)/COUNT(I3:I7)</f>
        <v>0.20920323042076605</v>
      </c>
      <c r="J8" s="8">
        <f t="shared" ref="J8:K8" si="0">SUM(J3:J7)/COUNT(J3:J7)</f>
        <v>0.17484834730494661</v>
      </c>
      <c r="K8" s="9">
        <f t="shared" si="0"/>
        <v>0.73618767591749756</v>
      </c>
    </row>
    <row r="9" spans="1:11" x14ac:dyDescent="0.25">
      <c r="A9">
        <v>7.5</v>
      </c>
      <c r="B9">
        <v>3</v>
      </c>
      <c r="C9">
        <v>0.127316120321084</v>
      </c>
      <c r="D9">
        <v>0.15655306070126301</v>
      </c>
      <c r="E9">
        <v>0.95897478115309698</v>
      </c>
    </row>
    <row r="10" spans="1:11" x14ac:dyDescent="0.25">
      <c r="A10">
        <v>9.5</v>
      </c>
      <c r="B10">
        <v>3</v>
      </c>
      <c r="C10" t="s">
        <v>14</v>
      </c>
      <c r="D10">
        <v>4.33589786378197E-4</v>
      </c>
      <c r="E10" t="s">
        <v>14</v>
      </c>
    </row>
    <row r="11" spans="1:11" x14ac:dyDescent="0.25">
      <c r="A11">
        <v>5.5</v>
      </c>
      <c r="B11">
        <v>4</v>
      </c>
      <c r="C11">
        <v>0.23309191805618701</v>
      </c>
      <c r="D11">
        <v>0.16323933022246601</v>
      </c>
      <c r="E11">
        <v>0.61317113555932601</v>
      </c>
    </row>
    <row r="12" spans="1:11" x14ac:dyDescent="0.25">
      <c r="A12">
        <v>7.5</v>
      </c>
      <c r="B12">
        <v>4</v>
      </c>
      <c r="C12">
        <v>0.42098559697571503</v>
      </c>
      <c r="D12">
        <v>0.19829256603864201</v>
      </c>
      <c r="E12">
        <v>0.178135874596942</v>
      </c>
    </row>
    <row r="13" spans="1:11" x14ac:dyDescent="0.25">
      <c r="A13">
        <v>9.5</v>
      </c>
      <c r="B13">
        <v>4</v>
      </c>
      <c r="C13">
        <v>0</v>
      </c>
      <c r="D13" s="12">
        <v>1.4647742756906499E-9</v>
      </c>
      <c r="E13" t="s">
        <v>14</v>
      </c>
    </row>
    <row r="14" spans="1:11" x14ac:dyDescent="0.25">
      <c r="A14">
        <v>5.5</v>
      </c>
      <c r="B14">
        <v>5</v>
      </c>
      <c r="C14">
        <v>0.18512108993436599</v>
      </c>
      <c r="D14">
        <v>0.17040955405363001</v>
      </c>
      <c r="E14">
        <v>0.91575035927973003</v>
      </c>
    </row>
    <row r="15" spans="1:11" x14ac:dyDescent="0.25">
      <c r="A15">
        <v>7.5</v>
      </c>
      <c r="B15">
        <v>5</v>
      </c>
      <c r="C15">
        <v>0.20721379088230599</v>
      </c>
      <c r="D15">
        <v>0.197031778522853</v>
      </c>
      <c r="E15">
        <v>0.85915574963609898</v>
      </c>
    </row>
    <row r="16" spans="1:11" x14ac:dyDescent="0.25">
      <c r="A16">
        <v>9.5</v>
      </c>
      <c r="B16">
        <v>5</v>
      </c>
      <c r="C16" t="s">
        <v>14</v>
      </c>
      <c r="D16" s="12">
        <v>1.7618840025246501E-6</v>
      </c>
      <c r="E16" t="s">
        <v>14</v>
      </c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3" t="s">
        <v>6</v>
      </c>
      <c r="I1" s="14"/>
      <c r="J1" s="10" t="s">
        <v>7</v>
      </c>
      <c r="K1" s="11">
        <v>5.5</v>
      </c>
    </row>
    <row r="2" spans="1:11" ht="15.75" thickBot="1" x14ac:dyDescent="0.3">
      <c r="A2">
        <v>5.5</v>
      </c>
      <c r="B2">
        <v>1</v>
      </c>
      <c r="C2">
        <v>0.205270790509781</v>
      </c>
      <c r="D2">
        <v>0.169395074253536</v>
      </c>
      <c r="E2">
        <v>0.66655143815295903</v>
      </c>
    </row>
    <row r="3" spans="1:11" x14ac:dyDescent="0.25">
      <c r="A3">
        <v>7.5</v>
      </c>
      <c r="B3">
        <v>1</v>
      </c>
      <c r="C3">
        <v>0.22337909179714499</v>
      </c>
      <c r="D3">
        <v>0.184784680600065</v>
      </c>
      <c r="E3">
        <v>0.62794949683995305</v>
      </c>
      <c r="H3" s="1" t="s">
        <v>8</v>
      </c>
      <c r="I3" s="2">
        <f>IF($K$1=$A$2, C2, IF($K$1=$A$3, C3, IF($K$1=$A$4, C4, "Not Found")))</f>
        <v>0.205270790509781</v>
      </c>
      <c r="J3" s="2">
        <f>IF($K$1=$A$2, D2, IF($K$1=$A$3, D3, IF($K$1=$A$4, D4, "Not Found")))</f>
        <v>0.169395074253536</v>
      </c>
      <c r="K3" s="3">
        <f>IF($K$1=$A$2, E2, IF($K$1=$A$3, E3, IF($K$1=$A$4, E4, "Not Found")))</f>
        <v>0.66655143815295903</v>
      </c>
    </row>
    <row r="4" spans="1:11" x14ac:dyDescent="0.25">
      <c r="A4">
        <v>9.5</v>
      </c>
      <c r="B4">
        <v>1</v>
      </c>
      <c r="C4" t="s">
        <v>14</v>
      </c>
      <c r="D4" s="12">
        <v>8.8683697500584896E-5</v>
      </c>
      <c r="E4" t="s">
        <v>14</v>
      </c>
      <c r="H4" s="4" t="s">
        <v>9</v>
      </c>
      <c r="I4" s="5">
        <f>IF($K$1=$A$5, C5, IF($K$1=$A$6, C6, IF($K$1=$A$7, C7, "Not Found")))</f>
        <v>0.13465126553815099</v>
      </c>
      <c r="J4" s="5">
        <f>IF($K$1=$A$5, D5, IF($K$1=$A$6, D6, IF($K$1=$A$7, D7, "Not Found")))</f>
        <v>0.130975079218106</v>
      </c>
      <c r="K4" s="6">
        <f>IF($K$1=$A$5, E5, IF($K$1=$A$6, E6, IF($K$1=$A$7, E7, "Not Found")))</f>
        <v>0.829915717272251</v>
      </c>
    </row>
    <row r="5" spans="1:11" x14ac:dyDescent="0.25">
      <c r="A5">
        <v>5.5</v>
      </c>
      <c r="B5">
        <v>2</v>
      </c>
      <c r="C5">
        <v>0.13465126553815099</v>
      </c>
      <c r="D5">
        <v>0.130975079218106</v>
      </c>
      <c r="E5">
        <v>0.829915717272251</v>
      </c>
      <c r="H5" s="4" t="s">
        <v>10</v>
      </c>
      <c r="I5" s="5">
        <f>IF($K$1=$A$8, C8, IF($K$1=$A$9, C9, IF($K$1=$A$10, C10, "Not Found")))</f>
        <v>0.12832609148733201</v>
      </c>
      <c r="J5" s="5">
        <f>IF($K$1=$A$8, D8, IF($K$1=$A$9, D9, IF($K$1=$A$10, D10, "Not Found")))</f>
        <v>0.12335988175082301</v>
      </c>
      <c r="K5" s="6">
        <f>IF($K$1=$A$8, E8, IF($K$1=$A$9, E9, IF($K$1=$A$10, E10, "Not Found")))</f>
        <v>0.93150833983316805</v>
      </c>
    </row>
    <row r="6" spans="1:11" x14ac:dyDescent="0.25">
      <c r="A6">
        <v>7.5</v>
      </c>
      <c r="B6">
        <v>2</v>
      </c>
      <c r="C6">
        <v>7.5283749598014496E-2</v>
      </c>
      <c r="D6">
        <v>0.100246791706166</v>
      </c>
      <c r="E6">
        <v>1</v>
      </c>
      <c r="H6" s="4" t="s">
        <v>11</v>
      </c>
      <c r="I6" s="5">
        <f>IF($K$1=$A$11, C11, IF($K$1=$A$12, C12, IF($K$1=$A$13, C13, "Not Found")))</f>
        <v>0.41249806947136802</v>
      </c>
      <c r="J6" s="5">
        <f>IF($K$1=$A$11, D11, IF($K$1=$A$12, D12, IF($K$1=$A$13, D13, "Not Found")))</f>
        <v>0.18633507471705801</v>
      </c>
      <c r="K6" s="6">
        <f>IF($K$1=$A$11, E11, IF($K$1=$A$12, E12, IF($K$1=$A$13, E13, "Not Found")))</f>
        <v>0.429644334835596</v>
      </c>
    </row>
    <row r="7" spans="1:11" x14ac:dyDescent="0.25">
      <c r="A7">
        <v>9.5</v>
      </c>
      <c r="B7">
        <v>2</v>
      </c>
      <c r="C7" t="s">
        <v>14</v>
      </c>
      <c r="D7">
        <v>8.6663452536185404E-2</v>
      </c>
      <c r="E7" t="s">
        <v>14</v>
      </c>
      <c r="H7" s="4" t="s">
        <v>12</v>
      </c>
      <c r="I7" s="5">
        <f>IF($K$1=$A$14, C14, IF($K$1=$A$15, C15, IF($K$1=$A$16, C16, "Not Found")))</f>
        <v>0.19222177185863901</v>
      </c>
      <c r="J7" s="5">
        <f>IF($K$1=$A$14, D14, IF($K$1=$A$15, D15, IF($K$1=$A$16, D16, "Not Found")))</f>
        <v>0.144899731361813</v>
      </c>
      <c r="K7" s="6">
        <f>IF($K$1=$A$14, E14, IF($K$1=$A$15, E15, IF($K$1=$A$16, E16, "Not Found")))</f>
        <v>0.93900004974409101</v>
      </c>
    </row>
    <row r="8" spans="1:11" ht="15.75" thickBot="1" x14ac:dyDescent="0.3">
      <c r="A8">
        <v>5.5</v>
      </c>
      <c r="B8">
        <v>3</v>
      </c>
      <c r="C8">
        <v>0.12832609148733201</v>
      </c>
      <c r="D8">
        <v>0.12335988175082301</v>
      </c>
      <c r="E8">
        <v>0.93150833983316805</v>
      </c>
      <c r="H8" s="7" t="s">
        <v>13</v>
      </c>
      <c r="I8" s="8">
        <f>SUM(I3:I7)/COUNT(I3:I7)</f>
        <v>0.2145935977730542</v>
      </c>
      <c r="J8" s="8">
        <f t="shared" ref="J8:K8" si="0">SUM(J3:J7)/COUNT(J3:J7)</f>
        <v>0.1509929682602672</v>
      </c>
      <c r="K8" s="9">
        <f t="shared" si="0"/>
        <v>0.75932397596761303</v>
      </c>
    </row>
    <row r="9" spans="1:11" x14ac:dyDescent="0.25">
      <c r="A9">
        <v>7.5</v>
      </c>
      <c r="B9">
        <v>3</v>
      </c>
      <c r="C9">
        <v>0.15021417048560401</v>
      </c>
      <c r="D9">
        <v>0.16965233957575701</v>
      </c>
      <c r="E9">
        <v>0.95897478115309698</v>
      </c>
    </row>
    <row r="10" spans="1:11" x14ac:dyDescent="0.25">
      <c r="A10">
        <v>9.5</v>
      </c>
      <c r="B10">
        <v>3</v>
      </c>
      <c r="C10" t="s">
        <v>14</v>
      </c>
      <c r="D10">
        <v>3.2770909659257598E-3</v>
      </c>
      <c r="E10" t="s">
        <v>14</v>
      </c>
    </row>
    <row r="11" spans="1:11" x14ac:dyDescent="0.25">
      <c r="A11">
        <v>5.5</v>
      </c>
      <c r="B11">
        <v>4</v>
      </c>
      <c r="C11">
        <v>0.41249806947136802</v>
      </c>
      <c r="D11">
        <v>0.18633507471705801</v>
      </c>
      <c r="E11">
        <v>0.429644334835596</v>
      </c>
    </row>
    <row r="12" spans="1:11" x14ac:dyDescent="0.25">
      <c r="A12">
        <v>7.5</v>
      </c>
      <c r="B12">
        <v>4</v>
      </c>
      <c r="C12">
        <v>0.54941555995750302</v>
      </c>
      <c r="D12">
        <v>0.20631398429783299</v>
      </c>
      <c r="E12">
        <v>8.3580755355489603E-2</v>
      </c>
    </row>
    <row r="13" spans="1:11" x14ac:dyDescent="0.25">
      <c r="A13">
        <v>9.5</v>
      </c>
      <c r="B13">
        <v>4</v>
      </c>
      <c r="C13">
        <v>0</v>
      </c>
      <c r="D13" s="12">
        <v>1.5470722000696E-8</v>
      </c>
      <c r="E13" t="s">
        <v>14</v>
      </c>
    </row>
    <row r="14" spans="1:11" x14ac:dyDescent="0.25">
      <c r="A14">
        <v>5.5</v>
      </c>
      <c r="B14">
        <v>5</v>
      </c>
      <c r="C14">
        <v>0.19222177185863901</v>
      </c>
      <c r="D14">
        <v>0.144899731361813</v>
      </c>
      <c r="E14">
        <v>0.93900004974409101</v>
      </c>
    </row>
    <row r="15" spans="1:11" x14ac:dyDescent="0.25">
      <c r="A15">
        <v>7.5</v>
      </c>
      <c r="B15">
        <v>5</v>
      </c>
      <c r="C15">
        <v>0.195853593713855</v>
      </c>
      <c r="D15">
        <v>0.154787940513649</v>
      </c>
      <c r="E15">
        <v>1</v>
      </c>
    </row>
    <row r="16" spans="1:11" x14ac:dyDescent="0.25">
      <c r="A16">
        <v>9.5</v>
      </c>
      <c r="B16">
        <v>5</v>
      </c>
      <c r="C16" t="s">
        <v>14</v>
      </c>
      <c r="D16" s="12">
        <v>7.7073790242106004E-5</v>
      </c>
      <c r="E16" t="s">
        <v>14</v>
      </c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zoomScale="160" zoomScaleNormal="160" workbookViewId="0">
      <selection activeCell="K2" sqref="K2"/>
    </sheetView>
  </sheetViews>
  <sheetFormatPr defaultRowHeight="15" x14ac:dyDescent="0.25"/>
  <cols>
    <col min="7" max="7" width="21.42578125" bestFit="1" customWidth="1"/>
    <col min="8" max="8" width="10.7109375" customWidth="1"/>
    <col min="9" max="11" width="9.7109375" customWidth="1"/>
  </cols>
  <sheetData>
    <row r="1" spans="1:11" ht="15.75" thickBot="1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H1" s="13" t="s">
        <v>6</v>
      </c>
      <c r="I1" s="14"/>
      <c r="J1" s="10" t="s">
        <v>7</v>
      </c>
      <c r="K1" s="11">
        <v>9.5</v>
      </c>
    </row>
    <row r="2" spans="1:11" ht="15.75" thickBot="1" x14ac:dyDescent="0.3">
      <c r="A2">
        <v>5.5</v>
      </c>
      <c r="B2">
        <v>1</v>
      </c>
      <c r="C2">
        <v>0.21673333780673401</v>
      </c>
      <c r="D2">
        <v>0.17181125399983299</v>
      </c>
      <c r="E2">
        <v>0.71253156465350997</v>
      </c>
    </row>
    <row r="3" spans="1:11" x14ac:dyDescent="0.25">
      <c r="A3">
        <v>7.5</v>
      </c>
      <c r="B3">
        <v>1</v>
      </c>
      <c r="C3">
        <v>0.23453320830032501</v>
      </c>
      <c r="D3">
        <v>0.17471809477373401</v>
      </c>
      <c r="E3">
        <v>0.75180317012424303</v>
      </c>
      <c r="H3" s="1" t="s">
        <v>8</v>
      </c>
      <c r="I3" s="2" t="str">
        <f>IF($K$1=$A$2, C2, IF($K$1=$A$3, C3, IF($K$1=$A$4, C4, "Not Found")))</f>
        <v>NaN</v>
      </c>
      <c r="J3" s="2">
        <f>IF($K$1=$A$2, D2, IF($K$1=$A$3, D3, IF($K$1=$A$4, D4, "Not Found")))</f>
        <v>0.124053332831038</v>
      </c>
      <c r="K3" s="3" t="str">
        <f>IF($K$1=$A$2, E2, IF($K$1=$A$3, E3, IF($K$1=$A$4, E4, "Not Found")))</f>
        <v>NaN</v>
      </c>
    </row>
    <row r="4" spans="1:11" x14ac:dyDescent="0.25">
      <c r="A4">
        <v>9.5</v>
      </c>
      <c r="B4">
        <v>1</v>
      </c>
      <c r="C4" t="s">
        <v>3</v>
      </c>
      <c r="D4">
        <v>0.124053332831038</v>
      </c>
      <c r="E4" t="s">
        <v>3</v>
      </c>
      <c r="H4" s="4" t="s">
        <v>9</v>
      </c>
      <c r="I4" s="5" t="str">
        <f>IF($K$1=$A$5, C5, IF($K$1=$A$6, C6, IF($K$1=$A$7, C7, "Not Found")))</f>
        <v>NaN</v>
      </c>
      <c r="J4" s="5">
        <f>IF($K$1=$A$5, D5, IF($K$1=$A$6, D6, IF($K$1=$A$7, D7, "Not Found")))</f>
        <v>4.7465633722608098E-2</v>
      </c>
      <c r="K4" s="6" t="str">
        <f>IF($K$1=$A$5, E5, IF($K$1=$A$6, E6, IF($K$1=$A$7, E7, "Not Found")))</f>
        <v>NaN</v>
      </c>
    </row>
    <row r="5" spans="1:11" x14ac:dyDescent="0.25">
      <c r="A5">
        <v>5.5</v>
      </c>
      <c r="B5">
        <v>2</v>
      </c>
      <c r="C5">
        <v>0.12463335484129801</v>
      </c>
      <c r="D5">
        <v>0.125299531113958</v>
      </c>
      <c r="E5">
        <v>0.81746342788549298</v>
      </c>
      <c r="H5" s="4" t="s">
        <v>10</v>
      </c>
      <c r="I5" s="5" t="str">
        <f>IF($K$1=$A$8, C8, IF($K$1=$A$9, C9, IF($K$1=$A$10, C10, "Not Found")))</f>
        <v>NaN</v>
      </c>
      <c r="J5" s="5">
        <f>IF($K$1=$A$8, D8, IF($K$1=$A$9, D9, IF($K$1=$A$10, D10, "Not Found")))</f>
        <v>0.11362954499111801</v>
      </c>
      <c r="K5" s="6" t="str">
        <f>IF($K$1=$A$8, E8, IF($K$1=$A$9, E9, IF($K$1=$A$10, E10, "Not Found")))</f>
        <v>NaN</v>
      </c>
    </row>
    <row r="6" spans="1:11" x14ac:dyDescent="0.25">
      <c r="A6">
        <v>7.5</v>
      </c>
      <c r="B6">
        <v>2</v>
      </c>
      <c r="C6">
        <v>5.2684885171579203E-2</v>
      </c>
      <c r="D6">
        <v>7.9543591911473394E-2</v>
      </c>
      <c r="E6">
        <v>1</v>
      </c>
      <c r="H6" s="4" t="s">
        <v>11</v>
      </c>
      <c r="I6" s="5">
        <f>IF($K$1=$A$11, C11, IF($K$1=$A$12, C12, IF($K$1=$A$13, C13, "Not Found")))</f>
        <v>0</v>
      </c>
      <c r="J6" s="5">
        <f>IF($K$1=$A$11, D11, IF($K$1=$A$12, D12, IF($K$1=$A$13, D13, "Not Found")))</f>
        <v>0.111884458241704</v>
      </c>
      <c r="K6" s="6" t="str">
        <f>IF($K$1=$A$11, E11, IF($K$1=$A$12, E12, IF($K$1=$A$13, E13, "Not Found")))</f>
        <v>NaN</v>
      </c>
    </row>
    <row r="7" spans="1:11" x14ac:dyDescent="0.25">
      <c r="A7">
        <v>9.5</v>
      </c>
      <c r="B7">
        <v>2</v>
      </c>
      <c r="C7" t="s">
        <v>3</v>
      </c>
      <c r="D7">
        <v>4.7465633722608098E-2</v>
      </c>
      <c r="E7" t="s">
        <v>3</v>
      </c>
      <c r="H7" s="4" t="s">
        <v>12</v>
      </c>
      <c r="I7" s="5" t="str">
        <f>IF($K$1=$A$14, C14, IF($K$1=$A$15, C15, IF($K$1=$A$16, C16, "Not Found")))</f>
        <v>NaN</v>
      </c>
      <c r="J7" s="5">
        <f>IF($K$1=$A$14, D14, IF($K$1=$A$15, D15, IF($K$1=$A$16, D16, "Not Found")))</f>
        <v>0.165222076744999</v>
      </c>
      <c r="K7" s="6" t="str">
        <f>IF($K$1=$A$14, E14, IF($K$1=$A$15, E15, IF($K$1=$A$16, E16, "Not Found")))</f>
        <v>NaN</v>
      </c>
    </row>
    <row r="8" spans="1:11" ht="15.75" thickBot="1" x14ac:dyDescent="0.3">
      <c r="A8">
        <v>5.5</v>
      </c>
      <c r="B8">
        <v>3</v>
      </c>
      <c r="C8">
        <v>0.14018212980612299</v>
      </c>
      <c r="D8">
        <v>0.12002306950022899</v>
      </c>
      <c r="E8">
        <v>0.94520667186653495</v>
      </c>
      <c r="H8" s="7" t="s">
        <v>13</v>
      </c>
      <c r="I8" s="8">
        <f>SUM(I3:I7)/COUNT(I3:I7)</f>
        <v>0</v>
      </c>
      <c r="J8" s="8">
        <f t="shared" ref="J8:K8" si="0">SUM(J3:J7)/COUNT(J3:J7)</f>
        <v>0.11245100930629341</v>
      </c>
      <c r="K8" s="9" t="e">
        <f t="shared" si="0"/>
        <v>#DIV/0!</v>
      </c>
    </row>
    <row r="9" spans="1:11" x14ac:dyDescent="0.25">
      <c r="A9">
        <v>7.5</v>
      </c>
      <c r="B9">
        <v>3</v>
      </c>
      <c r="C9">
        <v>0.15074834234194601</v>
      </c>
      <c r="D9">
        <v>0.14809846465201401</v>
      </c>
      <c r="E9">
        <v>0.95897478115309698</v>
      </c>
    </row>
    <row r="10" spans="1:11" x14ac:dyDescent="0.25">
      <c r="A10">
        <v>9.5</v>
      </c>
      <c r="B10">
        <v>3</v>
      </c>
      <c r="C10" t="s">
        <v>3</v>
      </c>
      <c r="D10">
        <v>0.11362954499111801</v>
      </c>
      <c r="E10" t="s">
        <v>3</v>
      </c>
    </row>
    <row r="11" spans="1:11" x14ac:dyDescent="0.25">
      <c r="A11">
        <v>5.5</v>
      </c>
      <c r="B11">
        <v>4</v>
      </c>
      <c r="C11">
        <v>0.40810550387477801</v>
      </c>
      <c r="D11">
        <v>0.17083187800046101</v>
      </c>
      <c r="E11">
        <v>0.473254663720443</v>
      </c>
    </row>
    <row r="12" spans="1:11" x14ac:dyDescent="0.25">
      <c r="A12">
        <v>7.5</v>
      </c>
      <c r="B12">
        <v>4</v>
      </c>
      <c r="C12">
        <v>0.54765223454503997</v>
      </c>
      <c r="D12">
        <v>0.192507688652542</v>
      </c>
      <c r="E12">
        <v>4.9778761061946897E-2</v>
      </c>
    </row>
    <row r="13" spans="1:11" x14ac:dyDescent="0.25">
      <c r="A13">
        <v>9.5</v>
      </c>
      <c r="B13">
        <v>4</v>
      </c>
      <c r="C13">
        <v>0</v>
      </c>
      <c r="D13">
        <v>0.111884458241704</v>
      </c>
      <c r="E13" t="s">
        <v>3</v>
      </c>
    </row>
    <row r="14" spans="1:11" x14ac:dyDescent="0.25">
      <c r="A14">
        <v>5.5</v>
      </c>
      <c r="B14">
        <v>5</v>
      </c>
      <c r="C14">
        <v>0.18616793696360301</v>
      </c>
      <c r="D14">
        <v>0.14453918644101399</v>
      </c>
      <c r="E14">
        <v>0.962249740208452</v>
      </c>
    </row>
    <row r="15" spans="1:11" x14ac:dyDescent="0.25">
      <c r="A15">
        <v>7.5</v>
      </c>
      <c r="B15">
        <v>5</v>
      </c>
      <c r="C15">
        <v>0.20561276866235101</v>
      </c>
      <c r="D15">
        <v>0.17102835397581001</v>
      </c>
      <c r="E15">
        <v>1</v>
      </c>
    </row>
    <row r="16" spans="1:11" x14ac:dyDescent="0.25">
      <c r="A16">
        <v>9.5</v>
      </c>
      <c r="B16">
        <v>5</v>
      </c>
      <c r="C16" t="s">
        <v>3</v>
      </c>
      <c r="D16">
        <v>0.165222076744999</v>
      </c>
      <c r="E16" t="s">
        <v>3</v>
      </c>
    </row>
  </sheetData>
  <mergeCells count="1">
    <mergeCell ref="H1:I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Model (int. only)</vt:lpstr>
      <vt:lpstr>Standard Model</vt:lpstr>
      <vt:lpstr>Proposed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2022-07-28T11:49:36Z</dcterms:created>
  <dcterms:modified xsi:type="dcterms:W3CDTF">2022-12-17T10:57:57Z</dcterms:modified>
</cp:coreProperties>
</file>