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gas_trend" sheetId="2" r:id="rId2"/>
    <sheet name="gwp_waterfall" sheetId="3" r:id="rId3"/>
    <sheet name="gas_trend_normalised" sheetId="4" r:id="rId4"/>
  </sheets>
  <calcPr calcId="162913"/>
</workbook>
</file>

<file path=xl/calcChain.xml><?xml version="1.0" encoding="utf-8"?>
<calcChain xmlns="http://schemas.openxmlformats.org/spreadsheetml/2006/main">
  <c r="AH8" i="2" l="1"/>
  <c r="AF12" i="2"/>
  <c r="AF11" i="2"/>
  <c r="AE14" i="2"/>
  <c r="V11" i="2"/>
  <c r="W11" i="2"/>
  <c r="X11" i="2"/>
  <c r="Y11" i="2"/>
  <c r="Z11" i="2"/>
  <c r="AA11" i="2"/>
  <c r="AB11" i="2"/>
  <c r="AC11" i="2"/>
  <c r="AD11" i="2"/>
  <c r="AE11" i="2"/>
  <c r="AF18" i="2"/>
  <c r="AE28" i="2"/>
  <c r="AE26" i="2"/>
  <c r="AE25" i="2"/>
  <c r="AE24" i="2"/>
  <c r="AE23" i="2"/>
  <c r="AE22" i="2"/>
  <c r="AG3" i="2" l="1"/>
  <c r="AG4" i="2"/>
  <c r="AG5" i="2"/>
  <c r="AG6" i="2"/>
  <c r="AG2" i="2"/>
  <c r="AF8" i="2"/>
  <c r="AF3" i="2"/>
  <c r="AF4" i="2"/>
  <c r="AF5" i="2"/>
  <c r="AF6" i="2"/>
  <c r="AF2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W14" i="2"/>
  <c r="X14" i="2"/>
  <c r="Y14" i="2"/>
  <c r="Y9" i="2" s="1"/>
  <c r="Z14" i="2"/>
  <c r="Z9" i="2" s="1"/>
  <c r="AA14" i="2"/>
  <c r="AB14" i="2"/>
  <c r="AC14" i="2"/>
  <c r="AC9" i="2" s="1"/>
  <c r="AD14" i="2"/>
  <c r="AD9" i="2" s="1"/>
  <c r="W15" i="2"/>
  <c r="X15" i="2"/>
  <c r="Y15" i="2"/>
  <c r="Z15" i="2"/>
  <c r="AA15" i="2"/>
  <c r="AB15" i="2"/>
  <c r="AC15" i="2"/>
  <c r="AD15" i="2"/>
  <c r="AE15" i="2"/>
  <c r="W16" i="2"/>
  <c r="W9" i="2" s="1"/>
  <c r="X16" i="2"/>
  <c r="X9" i="2" s="1"/>
  <c r="Y16" i="2"/>
  <c r="Z16" i="2"/>
  <c r="AA16" i="2"/>
  <c r="AA9" i="2" s="1"/>
  <c r="AB16" i="2"/>
  <c r="AB9" i="2" s="1"/>
  <c r="AC16" i="2"/>
  <c r="AD16" i="2"/>
  <c r="AE16" i="2"/>
  <c r="AE9" i="2" s="1"/>
  <c r="W17" i="2"/>
  <c r="X17" i="2"/>
  <c r="Y17" i="2"/>
  <c r="Z17" i="2"/>
  <c r="AA17" i="2"/>
  <c r="AB17" i="2"/>
  <c r="AC17" i="2"/>
  <c r="AD17" i="2"/>
  <c r="AE17" i="2"/>
  <c r="W18" i="2"/>
  <c r="X18" i="2"/>
  <c r="Y18" i="2"/>
  <c r="Z18" i="2"/>
  <c r="AA18" i="2"/>
  <c r="AB18" i="2"/>
  <c r="AC18" i="2"/>
  <c r="AD18" i="2"/>
  <c r="AE18" i="2"/>
  <c r="V15" i="2"/>
  <c r="V16" i="2"/>
  <c r="V17" i="2"/>
  <c r="V9" i="2" s="1"/>
  <c r="V18" i="2"/>
  <c r="V14" i="2"/>
  <c r="W8" i="2"/>
  <c r="X8" i="2"/>
  <c r="Y8" i="2"/>
  <c r="Z8" i="2"/>
  <c r="AA8" i="2"/>
  <c r="AB8" i="2"/>
  <c r="AC8" i="2"/>
  <c r="AD8" i="2"/>
  <c r="AE8" i="2"/>
  <c r="V8" i="2"/>
  <c r="S9" i="2" l="1"/>
  <c r="G9" i="2"/>
  <c r="R9" i="2"/>
  <c r="J9" i="2"/>
  <c r="B9" i="2"/>
  <c r="U9" i="2"/>
  <c r="Q9" i="2"/>
  <c r="M9" i="2"/>
  <c r="I9" i="2"/>
  <c r="E9" i="2"/>
  <c r="O9" i="2"/>
  <c r="K9" i="2"/>
  <c r="C9" i="2"/>
  <c r="N9" i="2"/>
  <c r="F9" i="2"/>
  <c r="T9" i="2"/>
  <c r="P9" i="2"/>
  <c r="L9" i="2"/>
  <c r="H9" i="2"/>
  <c r="D9" i="2"/>
</calcChain>
</file>

<file path=xl/sharedStrings.xml><?xml version="1.0" encoding="utf-8"?>
<sst xmlns="http://schemas.openxmlformats.org/spreadsheetml/2006/main" count="242" uniqueCount="60">
  <si>
    <t>Author</t>
  </si>
  <si>
    <t>William F. Lamb</t>
  </si>
  <si>
    <t>Last update</t>
  </si>
  <si>
    <t>2021-08-23 16:12:04</t>
  </si>
  <si>
    <t>Code</t>
  </si>
  <si>
    <t>https://github.com/mcc-apsis/AR6-Emissions-trends-and-drivers/blob/master/R/Analysis%20and%20figures/emissions_by_gas.Rmd</t>
  </si>
  <si>
    <t>gas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</si>
  <si>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</si>
  <si>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</si>
  <si>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</si>
  <si>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</si>
  <si>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</si>
  <si>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</si>
  <si>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</si>
  <si>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</si>
  <si>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</si>
  <si>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</si>
  <si>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</si>
  <si>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</si>
  <si>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</si>
  <si>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</si>
  <si>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</si>
  <si>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</si>
  <si>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</si>
  <si>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</si>
  <si>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</si>
  <si>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</si>
  <si>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</si>
  <si>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</si>
  <si>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</si>
  <si>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</si>
  <si>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</si>
  <si>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</si>
  <si>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</si>
  <si>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</si>
  <si>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</si>
  <si>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</si>
  <si>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Fgas</t>
  </si>
  <si>
    <t>N2O</t>
  </si>
  <si>
    <t>CH4</t>
  </si>
  <si>
    <t>CO2 LULUCF</t>
  </si>
  <si>
    <t>CO2 FFI</t>
  </si>
  <si>
    <t>year</t>
  </si>
  <si>
    <t>gwp</t>
  </si>
  <si>
    <t>value</t>
  </si>
  <si>
    <t>end</t>
  </si>
  <si>
    <t>start</t>
  </si>
  <si>
    <t>id</t>
  </si>
  <si>
    <t>uncertainty</t>
  </si>
  <si>
    <t>abs_uncertainty</t>
  </si>
  <si>
    <t>uncertainty_start</t>
  </si>
  <si>
    <t>uncertainty_end</t>
  </si>
  <si>
    <t>total</t>
  </si>
  <si>
    <t>gwp_ar2</t>
  </si>
  <si>
    <t>gwp_ar5</t>
  </si>
  <si>
    <t>gwp_ar6</t>
  </si>
  <si>
    <t>high</t>
  </si>
  <si>
    <t>low</t>
  </si>
  <si>
    <t>abs growth since 1990</t>
  </si>
  <si>
    <t>share of gas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</si>
</sst>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workbookViewId="0">
      <pane xSplit="1" topLeftCell="M1" activePane="topRight" state="frozen"/>
      <selection pane="topRight" activeCell="AH8" sqref="AH8"/>
    </sheetView>
  </sheetViews>
  <sheetFormatPr baseColWidth="10" defaultRowHeight="15" x14ac:dyDescent="0.25"/>
  <sheetData>
    <row r="1" spans="1:3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H1" t="s">
        <v>48</v>
      </c>
    </row>
    <row r="2" spans="1:34" x14ac:dyDescent="0.25">
      <c r="A2" t="s">
        <v>37</v>
      </c>
      <c r="B2">
        <v>0.28643953199497901</v>
      </c>
      <c r="C2">
        <v>0.309369302535137</v>
      </c>
      <c r="D2">
        <v>0.313072157993881</v>
      </c>
      <c r="E2">
        <v>0.338224211721389</v>
      </c>
      <c r="F2">
        <v>0.37096558121019702</v>
      </c>
      <c r="G2">
        <v>0.409961363892627</v>
      </c>
      <c r="H2">
        <v>0.43967442650209199</v>
      </c>
      <c r="I2">
        <v>0.46684774885859398</v>
      </c>
      <c r="J2">
        <v>0.48772941612031001</v>
      </c>
      <c r="K2">
        <v>0.51025249090247304</v>
      </c>
      <c r="L2">
        <v>0.52452042769249396</v>
      </c>
      <c r="M2">
        <v>0.51690982599768598</v>
      </c>
      <c r="N2">
        <v>0.52304832571803905</v>
      </c>
      <c r="O2">
        <v>0.53950563527173501</v>
      </c>
      <c r="P2">
        <v>0.58543160520883097</v>
      </c>
      <c r="Q2">
        <v>0.62426427300756004</v>
      </c>
      <c r="R2">
        <v>0.59927502112182496</v>
      </c>
      <c r="S2">
        <v>0.61910777453294497</v>
      </c>
      <c r="T2">
        <v>0.58826398444426697</v>
      </c>
      <c r="U2">
        <v>0.60763417781881801</v>
      </c>
      <c r="V2">
        <v>0.65757196383035899</v>
      </c>
      <c r="W2">
        <v>0.68787509902822297</v>
      </c>
      <c r="X2">
        <v>0.70777625097611696</v>
      </c>
      <c r="Y2">
        <v>0.70104526961865798</v>
      </c>
      <c r="Z2">
        <v>0.72309856228506397</v>
      </c>
      <c r="AA2">
        <v>0.68947426219202601</v>
      </c>
      <c r="AB2">
        <v>0.69283426475801202</v>
      </c>
      <c r="AC2">
        <v>0.69459739327372405</v>
      </c>
      <c r="AD2">
        <v>0.69306974474264105</v>
      </c>
      <c r="AE2">
        <v>0.69223633601196499</v>
      </c>
      <c r="AF2" s="1">
        <f>AE2-V2</f>
        <v>3.4664372181606007E-2</v>
      </c>
      <c r="AG2" s="4">
        <f>AF2/$AF$8</f>
        <v>5.5383936988354365E-3</v>
      </c>
      <c r="AH2">
        <v>0.3</v>
      </c>
    </row>
    <row r="3" spans="1:34" x14ac:dyDescent="0.25">
      <c r="A3" t="s">
        <v>38</v>
      </c>
      <c r="B3">
        <v>1.89826752686084</v>
      </c>
      <c r="C3">
        <v>1.8891134806530401</v>
      </c>
      <c r="D3">
        <v>1.9030213297507801</v>
      </c>
      <c r="E3">
        <v>1.91201297235231</v>
      </c>
      <c r="F3">
        <v>1.9501248237092701</v>
      </c>
      <c r="G3">
        <v>1.98772692381997</v>
      </c>
      <c r="H3">
        <v>2.02712811603259</v>
      </c>
      <c r="I3">
        <v>2.0294399886018</v>
      </c>
      <c r="J3">
        <v>2.0127164468514498</v>
      </c>
      <c r="K3">
        <v>2.0130291125004698</v>
      </c>
      <c r="L3">
        <v>2.03605111630764</v>
      </c>
      <c r="M3">
        <v>2.0440221062986499</v>
      </c>
      <c r="N3">
        <v>2.0502900561214501</v>
      </c>
      <c r="O3">
        <v>2.08720401496111</v>
      </c>
      <c r="P3">
        <v>2.1480019499674099</v>
      </c>
      <c r="Q3">
        <v>2.1724234447820798</v>
      </c>
      <c r="R3">
        <v>2.1992057128167701</v>
      </c>
      <c r="S3">
        <v>2.2521435159318401</v>
      </c>
      <c r="T3">
        <v>2.23818287648115</v>
      </c>
      <c r="U3">
        <v>2.22804249380287</v>
      </c>
      <c r="V3">
        <v>2.27088794788791</v>
      </c>
      <c r="W3">
        <v>2.3204884262646699</v>
      </c>
      <c r="X3">
        <v>2.3451348695780299</v>
      </c>
      <c r="Y3">
        <v>2.3865510089039801</v>
      </c>
      <c r="Z3">
        <v>2.4125918831476301</v>
      </c>
      <c r="AA3">
        <v>2.4280945340849902</v>
      </c>
      <c r="AB3">
        <v>2.4693039658100502</v>
      </c>
      <c r="AC3">
        <v>2.4918671361808</v>
      </c>
      <c r="AD3">
        <v>2.50098499180835</v>
      </c>
      <c r="AE3">
        <v>2.5326777375182701</v>
      </c>
      <c r="AF3" s="1">
        <f t="shared" ref="AF3:AF6" si="0">AE3-V3</f>
        <v>0.26178978963036004</v>
      </c>
      <c r="AG3" s="4">
        <f t="shared" ref="AG3:AG6" si="1">AF3/$AF$8</f>
        <v>4.1826660344871321E-2</v>
      </c>
      <c r="AH3">
        <v>0.6</v>
      </c>
    </row>
    <row r="4" spans="1:34" x14ac:dyDescent="0.25">
      <c r="A4" t="s">
        <v>39</v>
      </c>
      <c r="B4">
        <v>8.1755826899489605</v>
      </c>
      <c r="C4">
        <v>8.12067446057568</v>
      </c>
      <c r="D4">
        <v>8.1231793723291794</v>
      </c>
      <c r="E4">
        <v>8.1112387252678992</v>
      </c>
      <c r="F4">
        <v>8.1681097237905291</v>
      </c>
      <c r="G4">
        <v>8.2806828035306896</v>
      </c>
      <c r="H4">
        <v>8.3785184375758206</v>
      </c>
      <c r="I4">
        <v>8.3725183682465705</v>
      </c>
      <c r="J4">
        <v>8.2808962176976095</v>
      </c>
      <c r="K4">
        <v>8.3134187167200295</v>
      </c>
      <c r="L4">
        <v>8.4376884187226793</v>
      </c>
      <c r="M4">
        <v>8.4515501549398504</v>
      </c>
      <c r="N4">
        <v>8.4478521311508707</v>
      </c>
      <c r="O4">
        <v>8.7120910331412809</v>
      </c>
      <c r="P4">
        <v>8.9105428822369603</v>
      </c>
      <c r="Q4">
        <v>9.0917105984693105</v>
      </c>
      <c r="R4">
        <v>9.2690085174304002</v>
      </c>
      <c r="S4">
        <v>9.3546854768620893</v>
      </c>
      <c r="T4">
        <v>9.5155069286025</v>
      </c>
      <c r="U4">
        <v>9.4926716499697505</v>
      </c>
      <c r="V4">
        <v>9.6642492852653596</v>
      </c>
      <c r="W4">
        <v>9.8638521720748802</v>
      </c>
      <c r="X4">
        <v>9.9991600390262896</v>
      </c>
      <c r="Y4">
        <v>10.0557372142805</v>
      </c>
      <c r="Z4">
        <v>10.136896526833301</v>
      </c>
      <c r="AA4">
        <v>10.1898459943008</v>
      </c>
      <c r="AB4">
        <v>10.23210517061</v>
      </c>
      <c r="AC4">
        <v>10.373270658675899</v>
      </c>
      <c r="AD4">
        <v>10.4549089445203</v>
      </c>
      <c r="AE4">
        <v>10.565894553493999</v>
      </c>
      <c r="AF4" s="1">
        <f t="shared" si="0"/>
        <v>0.90164526822863955</v>
      </c>
      <c r="AG4" s="4">
        <f t="shared" si="1"/>
        <v>0.14405760606251738</v>
      </c>
      <c r="AH4">
        <v>0.3</v>
      </c>
    </row>
    <row r="5" spans="1:34" x14ac:dyDescent="0.25">
      <c r="A5" t="s">
        <v>40</v>
      </c>
      <c r="B5">
        <v>4.9791808077280004</v>
      </c>
      <c r="C5">
        <v>4.9370585416213304</v>
      </c>
      <c r="D5">
        <v>4.9447637699626696</v>
      </c>
      <c r="E5">
        <v>4.9503871012906702</v>
      </c>
      <c r="F5">
        <v>4.9272148001386702</v>
      </c>
      <c r="G5">
        <v>4.89187336204267</v>
      </c>
      <c r="H5">
        <v>4.8298202879519998</v>
      </c>
      <c r="I5">
        <v>6.5534079482293297</v>
      </c>
      <c r="J5">
        <v>4.5669682682986696</v>
      </c>
      <c r="K5">
        <v>4.5086820097120004</v>
      </c>
      <c r="L5">
        <v>5.0517039853226704</v>
      </c>
      <c r="M5">
        <v>4.8859176802666697</v>
      </c>
      <c r="N5">
        <v>5.5004240687093304</v>
      </c>
      <c r="O5">
        <v>5.6651691113759997</v>
      </c>
      <c r="P5">
        <v>5.54685124291733</v>
      </c>
      <c r="Q5">
        <v>5.1943347239359996</v>
      </c>
      <c r="R5">
        <v>5.4813262711253303</v>
      </c>
      <c r="S5">
        <v>4.8061636145493303</v>
      </c>
      <c r="T5">
        <v>4.9751582950986704</v>
      </c>
      <c r="U5">
        <v>5.8661565734026704</v>
      </c>
      <c r="V5">
        <v>5.3373168633546699</v>
      </c>
      <c r="W5">
        <v>5.0620807704106703</v>
      </c>
      <c r="X5">
        <v>5.4448904389759996</v>
      </c>
      <c r="Y5">
        <v>5.62006774946133</v>
      </c>
      <c r="Z5">
        <v>6.0430986189546703</v>
      </c>
      <c r="AA5">
        <v>6.2484473755999996</v>
      </c>
      <c r="AB5">
        <v>5.6987731417386698</v>
      </c>
      <c r="AC5">
        <v>5.5739915046239998</v>
      </c>
      <c r="AD5">
        <v>5.6902630986986704</v>
      </c>
      <c r="AE5">
        <v>6.6050388476000004</v>
      </c>
      <c r="AF5" s="2">
        <f t="shared" si="0"/>
        <v>1.2677219842453304</v>
      </c>
      <c r="AG5" s="4">
        <f t="shared" si="1"/>
        <v>0.20254639006977695</v>
      </c>
      <c r="AH5">
        <v>0.7</v>
      </c>
    </row>
    <row r="6" spans="1:34" x14ac:dyDescent="0.25">
      <c r="A6" t="s">
        <v>41</v>
      </c>
      <c r="B6">
        <v>22.704897609796099</v>
      </c>
      <c r="C6">
        <v>22.837544834805598</v>
      </c>
      <c r="D6">
        <v>22.772648247831299</v>
      </c>
      <c r="E6">
        <v>22.871176686004599</v>
      </c>
      <c r="F6">
        <v>23.109114484416398</v>
      </c>
      <c r="G6">
        <v>23.763372333817699</v>
      </c>
      <c r="H6">
        <v>24.208816125230499</v>
      </c>
      <c r="I6">
        <v>24.659108452592299</v>
      </c>
      <c r="J6">
        <v>24.8091258177909</v>
      </c>
      <c r="K6">
        <v>24.966584202636099</v>
      </c>
      <c r="L6">
        <v>25.812384152405599</v>
      </c>
      <c r="M6">
        <v>26.136845868801601</v>
      </c>
      <c r="N6">
        <v>26.4979521461598</v>
      </c>
      <c r="O6">
        <v>27.762428764463099</v>
      </c>
      <c r="P6">
        <v>29.053051944868599</v>
      </c>
      <c r="Q6">
        <v>30.134304853995499</v>
      </c>
      <c r="R6">
        <v>31.1631947581552</v>
      </c>
      <c r="S6">
        <v>32.364840746020299</v>
      </c>
      <c r="T6">
        <v>32.581479478971602</v>
      </c>
      <c r="U6">
        <v>32.237970993834303</v>
      </c>
      <c r="V6">
        <v>34.136954547915401</v>
      </c>
      <c r="W6">
        <v>35.141138005310403</v>
      </c>
      <c r="X6">
        <v>35.668903189636097</v>
      </c>
      <c r="Y6">
        <v>36.1260623656351</v>
      </c>
      <c r="Z6">
        <v>36.334810667463401</v>
      </c>
      <c r="AA6">
        <v>36.377114965942297</v>
      </c>
      <c r="AB6">
        <v>36.421177678561499</v>
      </c>
      <c r="AC6">
        <v>36.936339211797701</v>
      </c>
      <c r="AD6">
        <v>37.646216035743699</v>
      </c>
      <c r="AE6">
        <v>37.9300547752771</v>
      </c>
      <c r="AF6" s="2">
        <f t="shared" si="0"/>
        <v>3.7931002273616983</v>
      </c>
      <c r="AG6" s="4">
        <f t="shared" si="1"/>
        <v>0.60603094982399885</v>
      </c>
      <c r="AH6">
        <v>0.08</v>
      </c>
    </row>
    <row r="8" spans="1:34" x14ac:dyDescent="0.25">
      <c r="B8" s="3">
        <f t="shared" ref="B8:U8" si="2">SUM(B2:B6)</f>
        <v>38.04436816632888</v>
      </c>
      <c r="C8" s="3">
        <f t="shared" si="2"/>
        <v>38.093760620190785</v>
      </c>
      <c r="D8" s="3">
        <f t="shared" si="2"/>
        <v>38.056684877867809</v>
      </c>
      <c r="E8" s="3">
        <f t="shared" si="2"/>
        <v>38.183039696636868</v>
      </c>
      <c r="F8" s="3">
        <f t="shared" si="2"/>
        <v>38.525529413265062</v>
      </c>
      <c r="G8" s="3">
        <f t="shared" si="2"/>
        <v>39.333616787103658</v>
      </c>
      <c r="H8" s="3">
        <f t="shared" si="2"/>
        <v>39.883957393293002</v>
      </c>
      <c r="I8" s="3">
        <f t="shared" si="2"/>
        <v>42.081322506528593</v>
      </c>
      <c r="J8" s="3">
        <f t="shared" si="2"/>
        <v>40.157436166758941</v>
      </c>
      <c r="K8" s="3">
        <f t="shared" si="2"/>
        <v>40.311966532471075</v>
      </c>
      <c r="L8" s="3">
        <f t="shared" si="2"/>
        <v>41.862348100451086</v>
      </c>
      <c r="M8" s="3">
        <f t="shared" si="2"/>
        <v>42.035245636304452</v>
      </c>
      <c r="N8" s="3">
        <f t="shared" si="2"/>
        <v>43.019566727859491</v>
      </c>
      <c r="O8" s="3">
        <f t="shared" si="2"/>
        <v>44.766398559213229</v>
      </c>
      <c r="P8" s="3">
        <f t="shared" si="2"/>
        <v>46.243879625199128</v>
      </c>
      <c r="Q8" s="3">
        <f t="shared" si="2"/>
        <v>47.217037894190447</v>
      </c>
      <c r="R8" s="3">
        <f t="shared" si="2"/>
        <v>48.712010280649523</v>
      </c>
      <c r="S8" s="3">
        <f t="shared" si="2"/>
        <v>49.396941127896504</v>
      </c>
      <c r="T8" s="3">
        <f t="shared" si="2"/>
        <v>49.898591563598188</v>
      </c>
      <c r="U8" s="3">
        <f t="shared" si="2"/>
        <v>50.432475888828407</v>
      </c>
      <c r="V8" s="3">
        <f>SUM(V2:V6)</f>
        <v>52.066980608253701</v>
      </c>
      <c r="W8" s="3">
        <f t="shared" ref="W8:AE8" si="3">SUM(W2:W6)</f>
        <v>53.075434473088848</v>
      </c>
      <c r="X8" s="3">
        <f t="shared" si="3"/>
        <v>54.165864788192536</v>
      </c>
      <c r="Y8" s="3">
        <f t="shared" si="3"/>
        <v>54.889463607899572</v>
      </c>
      <c r="Z8" s="3">
        <f t="shared" si="3"/>
        <v>55.650496258684065</v>
      </c>
      <c r="AA8" s="3">
        <f t="shared" si="3"/>
        <v>55.932977132120115</v>
      </c>
      <c r="AB8" s="3">
        <f t="shared" si="3"/>
        <v>55.514194221478235</v>
      </c>
      <c r="AC8" s="3">
        <f t="shared" si="3"/>
        <v>56.070065904552123</v>
      </c>
      <c r="AD8" s="3">
        <f t="shared" si="3"/>
        <v>56.985442815513657</v>
      </c>
      <c r="AE8" s="3">
        <f t="shared" si="3"/>
        <v>58.325902249901333</v>
      </c>
      <c r="AF8" s="2">
        <f>SUM(AF2:AF6)</f>
        <v>6.2589216416476345</v>
      </c>
      <c r="AG8" s="2"/>
      <c r="AH8" s="2">
        <f>AE5-AD5</f>
        <v>0.91477574890132995</v>
      </c>
    </row>
    <row r="9" spans="1:34" x14ac:dyDescent="0.25">
      <c r="B9" s="2">
        <f t="shared" ref="B9:U9" si="4">SQRT(SUM(B14:B18))</f>
        <v>4.7715518017164236</v>
      </c>
      <c r="C9" s="2">
        <f t="shared" si="4"/>
        <v>4.7444615859114831</v>
      </c>
      <c r="D9" s="2">
        <f t="shared" si="4"/>
        <v>4.7488038027594959</v>
      </c>
      <c r="E9" s="2">
        <f t="shared" si="4"/>
        <v>4.7543203785749197</v>
      </c>
      <c r="F9" s="2">
        <f t="shared" si="4"/>
        <v>4.7644338614379533</v>
      </c>
      <c r="G9" s="2">
        <f t="shared" si="4"/>
        <v>4.7904859270024858</v>
      </c>
      <c r="H9" s="2">
        <f t="shared" si="4"/>
        <v>4.7953964177828725</v>
      </c>
      <c r="I9" s="2">
        <f t="shared" si="4"/>
        <v>5.7224995674112629</v>
      </c>
      <c r="J9" s="2">
        <f t="shared" si="4"/>
        <v>4.6701768611886676</v>
      </c>
      <c r="K9" s="2">
        <f t="shared" si="4"/>
        <v>4.6532308857871456</v>
      </c>
      <c r="L9" s="2">
        <f t="shared" si="4"/>
        <v>4.969255612388487</v>
      </c>
      <c r="M9" s="2">
        <f t="shared" si="4"/>
        <v>4.9016483089504668</v>
      </c>
      <c r="N9" s="2">
        <f t="shared" si="4"/>
        <v>5.2229685077239925</v>
      </c>
      <c r="O9" s="2">
        <f t="shared" si="4"/>
        <v>5.3930047196769113</v>
      </c>
      <c r="P9" s="2">
        <f t="shared" si="4"/>
        <v>5.4144130369599237</v>
      </c>
      <c r="Q9" s="2">
        <f t="shared" si="4"/>
        <v>5.3109159439923292</v>
      </c>
      <c r="R9" s="2">
        <f t="shared" si="4"/>
        <v>5.5175280808570939</v>
      </c>
      <c r="S9" s="2">
        <f t="shared" si="4"/>
        <v>5.2686702502881051</v>
      </c>
      <c r="T9" s="2">
        <f t="shared" si="4"/>
        <v>5.3764398918146874</v>
      </c>
      <c r="U9" s="2">
        <f t="shared" si="4"/>
        <v>5.7830372118431592</v>
      </c>
      <c r="V9" s="2">
        <f>SQRT(SUM(V14:V18))</f>
        <v>5.6318677813085607</v>
      </c>
      <c r="W9" s="2">
        <f t="shared" ref="W9:AE9" si="5">SQRT(SUM(W14:W18))</f>
        <v>5.585437241353902</v>
      </c>
      <c r="X9" s="2">
        <f t="shared" si="5"/>
        <v>5.8045611308462819</v>
      </c>
      <c r="Y9" s="2">
        <f t="shared" si="5"/>
        <v>5.9181571479757284</v>
      </c>
      <c r="Z9" s="2">
        <f t="shared" si="5"/>
        <v>6.1428253217401947</v>
      </c>
      <c r="AA9" s="2">
        <f t="shared" si="5"/>
        <v>6.2538294564674457</v>
      </c>
      <c r="AB9" s="2">
        <f t="shared" si="5"/>
        <v>6.005313266394027</v>
      </c>
      <c r="AC9" s="2">
        <f t="shared" si="5"/>
        <v>5.9932217171844737</v>
      </c>
      <c r="AD9" s="2">
        <f t="shared" si="5"/>
        <v>6.0883940400430072</v>
      </c>
      <c r="AE9" s="2">
        <f t="shared" si="5"/>
        <v>6.5562471511077689</v>
      </c>
    </row>
    <row r="10" spans="1:34" x14ac:dyDescent="0.25">
      <c r="AE10" s="2"/>
    </row>
    <row r="11" spans="1:34" x14ac:dyDescent="0.25">
      <c r="V11" s="3">
        <f t="shared" ref="V11:AD11" si="6">SUM(V5:V6)</f>
        <v>39.474271411270074</v>
      </c>
      <c r="W11" s="3">
        <f t="shared" si="6"/>
        <v>40.203218775721069</v>
      </c>
      <c r="X11" s="3">
        <f t="shared" si="6"/>
        <v>41.1137936286121</v>
      </c>
      <c r="Y11" s="3">
        <f t="shared" si="6"/>
        <v>41.746130115096427</v>
      </c>
      <c r="Z11" s="3">
        <f t="shared" si="6"/>
        <v>42.377909286418074</v>
      </c>
      <c r="AA11" s="3">
        <f t="shared" si="6"/>
        <v>42.625562341542299</v>
      </c>
      <c r="AB11" s="3">
        <f t="shared" si="6"/>
        <v>42.119950820300168</v>
      </c>
      <c r="AC11" s="3">
        <f t="shared" si="6"/>
        <v>42.510330716421699</v>
      </c>
      <c r="AD11" s="3">
        <f t="shared" si="6"/>
        <v>43.336479134442371</v>
      </c>
      <c r="AE11" s="3">
        <f>SUM(AE5:AE6)</f>
        <v>44.535093622877099</v>
      </c>
      <c r="AF11" s="1">
        <f>((AE11/V11)^(AE1-V1))-1</f>
        <v>1.9613805598825484</v>
      </c>
    </row>
    <row r="12" spans="1:34" x14ac:dyDescent="0.25">
      <c r="AF12" s="1">
        <f>((AD11/V11)^(AD1-V1))-1</f>
        <v>1.1101630353862135</v>
      </c>
    </row>
    <row r="14" spans="1:34" x14ac:dyDescent="0.25">
      <c r="B14">
        <f t="shared" ref="B14:AE14" si="7">(B2*$AH2)^2</f>
        <v>7.3842844940552339E-3</v>
      </c>
      <c r="C14">
        <f t="shared" si="7"/>
        <v>8.6138428815969396E-3</v>
      </c>
      <c r="D14">
        <f t="shared" si="7"/>
        <v>8.8212758499851013E-3</v>
      </c>
      <c r="E14">
        <f t="shared" si="7"/>
        <v>1.0295605565509949E-2</v>
      </c>
      <c r="F14">
        <f t="shared" si="7"/>
        <v>1.2385391619835734E-2</v>
      </c>
      <c r="G14">
        <f t="shared" si="7"/>
        <v>1.5126148789623263E-2</v>
      </c>
      <c r="H14">
        <f t="shared" si="7"/>
        <v>1.7398224118794912E-2</v>
      </c>
      <c r="I14">
        <f t="shared" si="7"/>
        <v>1.9615213855290314E-2</v>
      </c>
      <c r="J14">
        <f t="shared" si="7"/>
        <v>2.1409198501415261E-2</v>
      </c>
      <c r="K14">
        <f t="shared" si="7"/>
        <v>2.3432184402496049E-2</v>
      </c>
      <c r="L14">
        <f t="shared" si="7"/>
        <v>2.4760951116004504E-2</v>
      </c>
      <c r="M14">
        <f t="shared" si="7"/>
        <v>2.4047619139166216E-2</v>
      </c>
      <c r="N14">
        <f t="shared" si="7"/>
        <v>2.4622159593279947E-2</v>
      </c>
      <c r="O14">
        <f t="shared" si="7"/>
        <v>2.6195969744096249E-2</v>
      </c>
      <c r="P14">
        <f t="shared" si="7"/>
        <v>3.0845714793964966E-2</v>
      </c>
      <c r="Q14">
        <f t="shared" si="7"/>
        <v>3.5073529429829164E-2</v>
      </c>
      <c r="R14">
        <f t="shared" si="7"/>
        <v>3.2321749584650741E-2</v>
      </c>
      <c r="S14">
        <f t="shared" si="7"/>
        <v>3.449649928384222E-2</v>
      </c>
      <c r="T14">
        <f t="shared" si="7"/>
        <v>3.1144906385482025E-2</v>
      </c>
      <c r="U14">
        <f t="shared" si="7"/>
        <v>3.3229736464819581E-2</v>
      </c>
      <c r="V14">
        <f t="shared" si="7"/>
        <v>3.8916079885414345E-2</v>
      </c>
      <c r="W14">
        <f t="shared" si="7"/>
        <v>4.258549366767788E-2</v>
      </c>
      <c r="X14">
        <f t="shared" si="7"/>
        <v>4.508524993012266E-2</v>
      </c>
      <c r="Y14">
        <f t="shared" si="7"/>
        <v>4.423180230492272E-2</v>
      </c>
      <c r="Z14">
        <f t="shared" si="7"/>
        <v>4.7058437770085386E-2</v>
      </c>
      <c r="AA14">
        <f t="shared" si="7"/>
        <v>4.2783728240271469E-2</v>
      </c>
      <c r="AB14">
        <f t="shared" si="7"/>
        <v>4.3201738658049764E-2</v>
      </c>
      <c r="AC14">
        <f t="shared" si="7"/>
        <v>4.3421898486838716E-2</v>
      </c>
      <c r="AD14">
        <f t="shared" si="7"/>
        <v>4.3231110396986662E-2</v>
      </c>
      <c r="AE14">
        <f>(AE2*$AH2)^2</f>
        <v>4.3127203040574304E-2</v>
      </c>
    </row>
    <row r="15" spans="1:34" x14ac:dyDescent="0.25">
      <c r="B15">
        <f t="shared" ref="B15:AE15" si="8">(B3*$AH3)^2</f>
        <v>1.2972310572723731</v>
      </c>
      <c r="C15">
        <f t="shared" si="8"/>
        <v>1.2847499074026159</v>
      </c>
      <c r="D15">
        <f t="shared" si="8"/>
        <v>1.3037364653351136</v>
      </c>
      <c r="E15">
        <f t="shared" si="8"/>
        <v>1.3160856983196656</v>
      </c>
      <c r="F15">
        <f t="shared" si="8"/>
        <v>1.3690752580969603</v>
      </c>
      <c r="G15">
        <f t="shared" si="8"/>
        <v>1.4223809965243681</v>
      </c>
      <c r="H15">
        <f t="shared" si="8"/>
        <v>1.4793294235715417</v>
      </c>
      <c r="I15">
        <f t="shared" si="8"/>
        <v>1.4827056002409866</v>
      </c>
      <c r="J15">
        <f t="shared" si="8"/>
        <v>1.458369898353477</v>
      </c>
      <c r="K15">
        <f t="shared" si="8"/>
        <v>1.458823034798794</v>
      </c>
      <c r="L15">
        <f t="shared" si="8"/>
        <v>1.4923814933583313</v>
      </c>
      <c r="M15">
        <f t="shared" si="8"/>
        <v>1.5040894935735245</v>
      </c>
      <c r="N15">
        <f t="shared" si="8"/>
        <v>1.5133281531229794</v>
      </c>
      <c r="O15">
        <f t="shared" si="8"/>
        <v>1.5683114160251199</v>
      </c>
      <c r="P15">
        <f t="shared" si="8"/>
        <v>1.6610084557429659</v>
      </c>
      <c r="Q15">
        <f t="shared" si="8"/>
        <v>1.6989925044379814</v>
      </c>
      <c r="R15">
        <f t="shared" si="8"/>
        <v>1.7411420762229304</v>
      </c>
      <c r="S15">
        <f t="shared" si="8"/>
        <v>1.8259741498873787</v>
      </c>
      <c r="T15">
        <f t="shared" si="8"/>
        <v>1.8034065318864363</v>
      </c>
      <c r="U15">
        <f t="shared" si="8"/>
        <v>1.7871024075088719</v>
      </c>
      <c r="V15">
        <f t="shared" si="8"/>
        <v>1.8564955458705226</v>
      </c>
      <c r="W15">
        <f t="shared" si="8"/>
        <v>1.9384799531141821</v>
      </c>
      <c r="X15">
        <f t="shared" si="8"/>
        <v>1.9798767203438745</v>
      </c>
      <c r="Y15">
        <f t="shared" si="8"/>
        <v>2.0504252585162175</v>
      </c>
      <c r="Z15">
        <f t="shared" si="8"/>
        <v>2.0954158540667382</v>
      </c>
      <c r="AA15">
        <f t="shared" si="8"/>
        <v>2.122431503923226</v>
      </c>
      <c r="AB15">
        <f t="shared" si="8"/>
        <v>2.1950863472034867</v>
      </c>
      <c r="AC15">
        <f t="shared" si="8"/>
        <v>2.235384656776044</v>
      </c>
      <c r="AD15">
        <f t="shared" si="8"/>
        <v>2.2517733345302204</v>
      </c>
      <c r="AE15">
        <f t="shared" si="8"/>
        <v>2.3092043479634388</v>
      </c>
    </row>
    <row r="16" spans="1:34" x14ac:dyDescent="0.25">
      <c r="B16">
        <f t="shared" ref="B16:AE16" si="9">(B4*$AH4)^2</f>
        <v>6.0156137088173764</v>
      </c>
      <c r="C16">
        <f t="shared" si="9"/>
        <v>5.9350818325181489</v>
      </c>
      <c r="D16">
        <f t="shared" si="9"/>
        <v>5.9387438803530861</v>
      </c>
      <c r="E16">
        <f t="shared" si="9"/>
        <v>5.9212974292457048</v>
      </c>
      <c r="F16">
        <f t="shared" si="9"/>
        <v>6.0046214813893259</v>
      </c>
      <c r="G16">
        <f t="shared" si="9"/>
        <v>6.1712736923419991</v>
      </c>
      <c r="H16">
        <f t="shared" si="9"/>
        <v>6.3179614087918168</v>
      </c>
      <c r="I16">
        <f t="shared" si="9"/>
        <v>6.3089157443963586</v>
      </c>
      <c r="J16">
        <f t="shared" si="9"/>
        <v>6.1715917951450701</v>
      </c>
      <c r="K16">
        <f t="shared" si="9"/>
        <v>6.2201637683559818</v>
      </c>
      <c r="L16">
        <f t="shared" si="9"/>
        <v>6.4075127266302143</v>
      </c>
      <c r="M16">
        <f t="shared" si="9"/>
        <v>6.4285830019317425</v>
      </c>
      <c r="N16">
        <f t="shared" si="9"/>
        <v>6.4229585066811286</v>
      </c>
      <c r="O16">
        <f t="shared" si="9"/>
        <v>6.8310477152766644</v>
      </c>
      <c r="P16">
        <f t="shared" si="9"/>
        <v>7.1457997010565384</v>
      </c>
      <c r="Q16">
        <f t="shared" si="9"/>
        <v>7.4393281445687256</v>
      </c>
      <c r="R16">
        <f t="shared" si="9"/>
        <v>7.7323067006577562</v>
      </c>
      <c r="S16">
        <f t="shared" si="9"/>
        <v>7.8759126333913034</v>
      </c>
      <c r="T16">
        <f t="shared" si="9"/>
        <v>8.1490384897453971</v>
      </c>
      <c r="U16">
        <f t="shared" si="9"/>
        <v>8.1099733548725492</v>
      </c>
      <c r="V16">
        <f t="shared" si="9"/>
        <v>8.4057942822976806</v>
      </c>
      <c r="W16">
        <f t="shared" si="9"/>
        <v>8.7566021705291686</v>
      </c>
      <c r="X16">
        <f t="shared" si="9"/>
        <v>8.9984881337454219</v>
      </c>
      <c r="Y16">
        <f t="shared" si="9"/>
        <v>9.1006065830399159</v>
      </c>
      <c r="Z16">
        <f t="shared" si="9"/>
        <v>9.2481004076152526</v>
      </c>
      <c r="AA16">
        <f t="shared" si="9"/>
        <v>9.3449665248811229</v>
      </c>
      <c r="AB16">
        <f t="shared" si="9"/>
        <v>9.4226378600181508</v>
      </c>
      <c r="AC16">
        <f t="shared" si="9"/>
        <v>9.684426974233169</v>
      </c>
      <c r="AD16">
        <f t="shared" si="9"/>
        <v>9.8374608934389514</v>
      </c>
      <c r="AE16">
        <f t="shared" si="9"/>
        <v>10.047431494399873</v>
      </c>
    </row>
    <row r="17" spans="2:32" x14ac:dyDescent="0.25">
      <c r="B17">
        <f t="shared" ref="B17:AE17" si="10">(B5*$AH5)^2</f>
        <v>12.14819834286296</v>
      </c>
      <c r="C17">
        <f t="shared" si="10"/>
        <v>11.943528051264105</v>
      </c>
      <c r="D17">
        <f t="shared" si="10"/>
        <v>11.980837482960359</v>
      </c>
      <c r="E17">
        <f t="shared" si="10"/>
        <v>12.008102901786271</v>
      </c>
      <c r="F17">
        <f t="shared" si="10"/>
        <v>11.895948386485721</v>
      </c>
      <c r="G17">
        <f t="shared" si="10"/>
        <v>11.7259082452287</v>
      </c>
      <c r="H17">
        <f t="shared" si="10"/>
        <v>11.43031036681724</v>
      </c>
      <c r="I17">
        <f t="shared" si="10"/>
        <v>21.044106310598515</v>
      </c>
      <c r="J17">
        <f t="shared" si="10"/>
        <v>10.220027590187003</v>
      </c>
      <c r="K17">
        <f t="shared" si="10"/>
        <v>9.9608245977033132</v>
      </c>
      <c r="L17">
        <f t="shared" si="10"/>
        <v>12.504659446109223</v>
      </c>
      <c r="M17">
        <f t="shared" si="10"/>
        <v>11.697373873387793</v>
      </c>
      <c r="N17">
        <f t="shared" si="10"/>
        <v>14.824785818462081</v>
      </c>
      <c r="O17">
        <f t="shared" si="10"/>
        <v>15.726129119639477</v>
      </c>
      <c r="P17">
        <f t="shared" si="10"/>
        <v>15.076103768416226</v>
      </c>
      <c r="Q17">
        <f t="shared" si="10"/>
        <v>13.220745479900764</v>
      </c>
      <c r="R17">
        <f t="shared" si="10"/>
        <v>14.722019468359068</v>
      </c>
      <c r="S17">
        <f t="shared" si="10"/>
        <v>11.318612258010763</v>
      </c>
      <c r="T17">
        <f t="shared" si="10"/>
        <v>12.128578030031662</v>
      </c>
      <c r="U17">
        <f t="shared" si="10"/>
        <v>16.861778542400927</v>
      </c>
      <c r="V17">
        <f t="shared" si="10"/>
        <v>13.958606136926562</v>
      </c>
      <c r="W17">
        <f t="shared" si="10"/>
        <v>12.556084245819125</v>
      </c>
      <c r="X17">
        <f t="shared" si="10"/>
        <v>14.526947627301601</v>
      </c>
      <c r="Y17">
        <f t="shared" si="10"/>
        <v>15.476729139182313</v>
      </c>
      <c r="Z17">
        <f t="shared" si="10"/>
        <v>17.894330050021804</v>
      </c>
      <c r="AA17">
        <f t="shared" si="10"/>
        <v>19.131116356764831</v>
      </c>
      <c r="AB17">
        <f t="shared" si="10"/>
        <v>15.913247507290993</v>
      </c>
      <c r="AC17">
        <f t="shared" si="10"/>
        <v>15.223996833874054</v>
      </c>
      <c r="AD17">
        <f t="shared" si="10"/>
        <v>15.865756124881777</v>
      </c>
      <c r="AE17">
        <f t="shared" si="10"/>
        <v>21.377003707369518</v>
      </c>
    </row>
    <row r="18" spans="2:32" x14ac:dyDescent="0.25">
      <c r="B18">
        <f t="shared" ref="B18:AE18" si="11">(B6*$AH6)^2</f>
        <v>3.2992792030164773</v>
      </c>
      <c r="C18">
        <f t="shared" si="11"/>
        <v>3.3379421061232373</v>
      </c>
      <c r="D18">
        <f t="shared" si="11"/>
        <v>3.3189984526045051</v>
      </c>
      <c r="E18">
        <f t="shared" si="11"/>
        <v>3.3477806272156179</v>
      </c>
      <c r="F18">
        <f t="shared" si="11"/>
        <v>3.4177995024247285</v>
      </c>
      <c r="G18">
        <f t="shared" si="11"/>
        <v>3.6140663339241761</v>
      </c>
      <c r="H18">
        <f t="shared" si="11"/>
        <v>3.7508273803854091</v>
      </c>
      <c r="I18">
        <f t="shared" si="11"/>
        <v>3.8916584299309371</v>
      </c>
      <c r="J18">
        <f t="shared" si="11"/>
        <v>3.9391534325950657</v>
      </c>
      <c r="K18">
        <f t="shared" si="11"/>
        <v>3.989314091182838</v>
      </c>
      <c r="L18">
        <f t="shared" si="11"/>
        <v>4.2641867240407016</v>
      </c>
      <c r="M18">
        <f t="shared" si="11"/>
        <v>4.372062156604744</v>
      </c>
      <c r="N18">
        <f t="shared" si="11"/>
        <v>4.4937053948171197</v>
      </c>
      <c r="O18">
        <f t="shared" si="11"/>
        <v>4.9328156857720833</v>
      </c>
      <c r="P18">
        <f t="shared" si="11"/>
        <v>5.4021108947918925</v>
      </c>
      <c r="Q18">
        <f t="shared" si="11"/>
        <v>5.8116885058146339</v>
      </c>
      <c r="R18">
        <f t="shared" si="11"/>
        <v>6.2153261282221548</v>
      </c>
      <c r="S18">
        <f t="shared" si="11"/>
        <v>6.7038906656976378</v>
      </c>
      <c r="T18">
        <f t="shared" si="11"/>
        <v>6.7939379522473455</v>
      </c>
      <c r="U18">
        <f t="shared" si="11"/>
        <v>6.6514353523155316</v>
      </c>
      <c r="V18">
        <f t="shared" si="11"/>
        <v>7.4581226611612301</v>
      </c>
      <c r="W18">
        <f t="shared" si="11"/>
        <v>7.9033573139729354</v>
      </c>
      <c r="X18">
        <f t="shared" si="11"/>
        <v>8.1425321904104457</v>
      </c>
      <c r="Y18">
        <f t="shared" si="11"/>
        <v>8.3525912450928441</v>
      </c>
      <c r="Z18">
        <f t="shared" si="11"/>
        <v>8.449398183938639</v>
      </c>
      <c r="AA18">
        <f t="shared" si="11"/>
        <v>8.4690847567704512</v>
      </c>
      <c r="AB18">
        <f t="shared" si="11"/>
        <v>8.4896139743574182</v>
      </c>
      <c r="AC18">
        <f t="shared" si="11"/>
        <v>8.7314761879615013</v>
      </c>
      <c r="AD18">
        <f t="shared" si="11"/>
        <v>9.0703205235832716</v>
      </c>
      <c r="AE18">
        <f t="shared" si="11"/>
        <v>9.2076099536353357</v>
      </c>
      <c r="AF18">
        <f>SQRT(SUM(V17:V18))</f>
        <v>4.6278211717921636</v>
      </c>
    </row>
    <row r="21" spans="2:32" x14ac:dyDescent="0.25">
      <c r="AE21" t="s">
        <v>58</v>
      </c>
    </row>
    <row r="22" spans="2:32" x14ac:dyDescent="0.25">
      <c r="AE22" s="4">
        <f>(AE2-B2)/B2</f>
        <v>1.4166927350799441</v>
      </c>
    </row>
    <row r="23" spans="2:32" x14ac:dyDescent="0.25">
      <c r="AE23" s="4">
        <f t="shared" ref="AE23:AE28" si="12">(AE3-B3)/B3</f>
        <v>0.3342048481999545</v>
      </c>
    </row>
    <row r="24" spans="2:32" x14ac:dyDescent="0.25">
      <c r="AE24" s="4">
        <f t="shared" si="12"/>
        <v>0.29237204908754477</v>
      </c>
    </row>
    <row r="25" spans="2:32" x14ac:dyDescent="0.25">
      <c r="AE25" s="4">
        <f t="shared" si="12"/>
        <v>0.32653123127173178</v>
      </c>
    </row>
    <row r="26" spans="2:32" x14ac:dyDescent="0.25">
      <c r="AE26" s="4">
        <f t="shared" si="12"/>
        <v>0.67056709204942899</v>
      </c>
    </row>
    <row r="28" spans="2:32" x14ac:dyDescent="0.25">
      <c r="AE28" s="4">
        <f t="shared" si="12"/>
        <v>0.53310213997777989</v>
      </c>
    </row>
    <row r="30" spans="2:32" x14ac:dyDescent="0.25">
      <c r="AE30" t="s">
        <v>59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baseColWidth="10" defaultRowHeight="15" x14ac:dyDescent="0.25"/>
  <sheetData>
    <row r="1" spans="1:12" x14ac:dyDescent="0.25">
      <c r="A1" t="s">
        <v>42</v>
      </c>
      <c r="B1" t="s">
        <v>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5">
      <c r="A2">
        <v>2019</v>
      </c>
      <c r="B2" t="s">
        <v>41</v>
      </c>
      <c r="C2" t="s">
        <v>53</v>
      </c>
      <c r="D2">
        <v>37.9300547752771</v>
      </c>
      <c r="E2">
        <v>37.9300547752771</v>
      </c>
      <c r="F2">
        <v>0</v>
      </c>
      <c r="G2">
        <v>5</v>
      </c>
      <c r="H2">
        <v>0.08</v>
      </c>
      <c r="I2">
        <v>3.0344043820221702</v>
      </c>
      <c r="J2">
        <v>34.895650393254897</v>
      </c>
      <c r="K2">
        <v>40.964459157299302</v>
      </c>
      <c r="L2">
        <v>55.932371901940698</v>
      </c>
    </row>
    <row r="3" spans="1:12" x14ac:dyDescent="0.25">
      <c r="A3">
        <v>2019</v>
      </c>
      <c r="B3" t="s">
        <v>40</v>
      </c>
      <c r="C3" t="s">
        <v>53</v>
      </c>
      <c r="D3">
        <v>6.6050388476000004</v>
      </c>
      <c r="E3">
        <v>44.535093622877099</v>
      </c>
      <c r="F3">
        <v>37.9300547752771</v>
      </c>
      <c r="G3">
        <v>4</v>
      </c>
      <c r="H3">
        <v>0.7</v>
      </c>
      <c r="I3">
        <v>4.6235271933200002</v>
      </c>
      <c r="J3">
        <v>39.911566429557098</v>
      </c>
      <c r="K3">
        <v>49.1586208161971</v>
      </c>
      <c r="L3">
        <v>55.932371901940698</v>
      </c>
    </row>
    <row r="4" spans="1:12" x14ac:dyDescent="0.25">
      <c r="A4">
        <v>2019</v>
      </c>
      <c r="B4" t="s">
        <v>39</v>
      </c>
      <c r="C4" t="s">
        <v>53</v>
      </c>
      <c r="D4">
        <v>7.9640569094334497</v>
      </c>
      <c r="E4">
        <v>52.499150532310502</v>
      </c>
      <c r="F4">
        <v>44.535093622877099</v>
      </c>
      <c r="G4">
        <v>3</v>
      </c>
      <c r="H4">
        <v>0.3</v>
      </c>
      <c r="I4">
        <v>2.3892170728300299</v>
      </c>
      <c r="J4">
        <v>50.109933459480501</v>
      </c>
      <c r="K4">
        <v>54.888367605140601</v>
      </c>
      <c r="L4">
        <v>55.932371901940698</v>
      </c>
    </row>
    <row r="5" spans="1:12" x14ac:dyDescent="0.25">
      <c r="A5">
        <v>2019</v>
      </c>
      <c r="B5" t="s">
        <v>38</v>
      </c>
      <c r="C5" t="s">
        <v>53</v>
      </c>
      <c r="D5">
        <v>2.8759344272185499</v>
      </c>
      <c r="E5">
        <v>55.375084959529097</v>
      </c>
      <c r="F5">
        <v>52.499150532310502</v>
      </c>
      <c r="G5">
        <v>2</v>
      </c>
      <c r="H5">
        <v>0.6</v>
      </c>
      <c r="I5">
        <v>1.7255606563311301</v>
      </c>
      <c r="J5">
        <v>53.649524303198</v>
      </c>
      <c r="K5">
        <v>57.100645615860202</v>
      </c>
      <c r="L5">
        <v>55.932371901940698</v>
      </c>
    </row>
    <row r="6" spans="1:12" x14ac:dyDescent="0.25">
      <c r="A6">
        <v>2019</v>
      </c>
      <c r="B6" t="s">
        <v>37</v>
      </c>
      <c r="C6" t="s">
        <v>53</v>
      </c>
      <c r="D6">
        <v>0.55728694241165699</v>
      </c>
      <c r="E6">
        <v>55.932371901940698</v>
      </c>
      <c r="F6">
        <v>55.375084959529097</v>
      </c>
      <c r="G6">
        <v>1</v>
      </c>
      <c r="H6">
        <v>0.3</v>
      </c>
      <c r="I6">
        <v>0.167186082723497</v>
      </c>
      <c r="J6">
        <v>55.765185819217201</v>
      </c>
      <c r="K6">
        <v>56.099557984664202</v>
      </c>
      <c r="L6">
        <v>55.932371901940698</v>
      </c>
    </row>
    <row r="7" spans="1:12" x14ac:dyDescent="0.25">
      <c r="A7">
        <v>2019</v>
      </c>
      <c r="B7" t="s">
        <v>41</v>
      </c>
      <c r="C7" t="s">
        <v>54</v>
      </c>
      <c r="D7">
        <v>37.9300547752771</v>
      </c>
      <c r="E7">
        <v>37.9300547752771</v>
      </c>
      <c r="F7">
        <v>0</v>
      </c>
      <c r="G7">
        <v>5</v>
      </c>
      <c r="H7">
        <v>0.08</v>
      </c>
      <c r="I7">
        <v>3.0344043820221702</v>
      </c>
      <c r="J7">
        <v>34.895650393254897</v>
      </c>
      <c r="K7">
        <v>40.964459157299302</v>
      </c>
      <c r="L7">
        <v>58.441359221463401</v>
      </c>
    </row>
    <row r="8" spans="1:12" x14ac:dyDescent="0.25">
      <c r="A8">
        <v>2019</v>
      </c>
      <c r="B8" t="s">
        <v>40</v>
      </c>
      <c r="C8" t="s">
        <v>54</v>
      </c>
      <c r="D8">
        <v>6.6050388476000004</v>
      </c>
      <c r="E8">
        <v>44.535093622877099</v>
      </c>
      <c r="F8">
        <v>37.9300547752771</v>
      </c>
      <c r="G8">
        <v>4</v>
      </c>
      <c r="H8">
        <v>0.7</v>
      </c>
      <c r="I8">
        <v>4.6235271933200002</v>
      </c>
      <c r="J8">
        <v>39.911566429557098</v>
      </c>
      <c r="K8">
        <v>49.1586208161971</v>
      </c>
      <c r="L8">
        <v>58.441359221463401</v>
      </c>
    </row>
    <row r="9" spans="1:12" x14ac:dyDescent="0.25">
      <c r="A9">
        <v>2019</v>
      </c>
      <c r="B9" t="s">
        <v>39</v>
      </c>
      <c r="C9" t="s">
        <v>54</v>
      </c>
      <c r="D9">
        <v>10.8518802693354</v>
      </c>
      <c r="E9">
        <v>55.386973892212502</v>
      </c>
      <c r="F9">
        <v>44.535093622877099</v>
      </c>
      <c r="G9">
        <v>3</v>
      </c>
      <c r="H9">
        <v>0.3</v>
      </c>
      <c r="I9">
        <v>3.2555640808006299</v>
      </c>
      <c r="J9">
        <v>52.131409811411899</v>
      </c>
      <c r="K9">
        <v>58.642537973013098</v>
      </c>
      <c r="L9">
        <v>58.441359221463401</v>
      </c>
    </row>
    <row r="10" spans="1:12" x14ac:dyDescent="0.25">
      <c r="A10">
        <v>2019</v>
      </c>
      <c r="B10" t="s">
        <v>38</v>
      </c>
      <c r="C10" t="s">
        <v>54</v>
      </c>
      <c r="D10">
        <v>2.45846007488037</v>
      </c>
      <c r="E10">
        <v>57.845433967092902</v>
      </c>
      <c r="F10">
        <v>55.386973892212502</v>
      </c>
      <c r="G10">
        <v>2</v>
      </c>
      <c r="H10">
        <v>0.6</v>
      </c>
      <c r="I10">
        <v>1.4750760449282201</v>
      </c>
      <c r="J10">
        <v>56.3703579221647</v>
      </c>
      <c r="K10">
        <v>59.320510012021103</v>
      </c>
      <c r="L10">
        <v>58.441359221463401</v>
      </c>
    </row>
    <row r="11" spans="1:12" x14ac:dyDescent="0.25">
      <c r="A11">
        <v>2019</v>
      </c>
      <c r="B11" t="s">
        <v>37</v>
      </c>
      <c r="C11" t="s">
        <v>54</v>
      </c>
      <c r="D11">
        <v>0.59592525437048605</v>
      </c>
      <c r="E11">
        <v>58.441359221463401</v>
      </c>
      <c r="F11">
        <v>57.845433967092902</v>
      </c>
      <c r="G11">
        <v>1</v>
      </c>
      <c r="H11">
        <v>0.3</v>
      </c>
      <c r="I11">
        <v>0.17877757631114599</v>
      </c>
      <c r="J11">
        <v>58.262581645152203</v>
      </c>
      <c r="K11">
        <v>58.620136797774499</v>
      </c>
      <c r="L11">
        <v>58.441359221463401</v>
      </c>
    </row>
    <row r="12" spans="1:12" x14ac:dyDescent="0.25">
      <c r="A12">
        <v>2019</v>
      </c>
      <c r="B12" t="s">
        <v>41</v>
      </c>
      <c r="C12" t="s">
        <v>55</v>
      </c>
      <c r="D12">
        <v>37.9300547752771</v>
      </c>
      <c r="E12">
        <v>37.9300547752771</v>
      </c>
      <c r="F12">
        <v>0</v>
      </c>
      <c r="G12">
        <v>5</v>
      </c>
      <c r="H12">
        <v>0.08</v>
      </c>
      <c r="I12">
        <v>3.0344043820221702</v>
      </c>
      <c r="J12">
        <v>34.895650393254897</v>
      </c>
      <c r="K12">
        <v>40.964459157299302</v>
      </c>
      <c r="L12">
        <v>58.325902249901297</v>
      </c>
    </row>
    <row r="13" spans="1:12" x14ac:dyDescent="0.25">
      <c r="A13">
        <v>2019</v>
      </c>
      <c r="B13" t="s">
        <v>40</v>
      </c>
      <c r="C13" t="s">
        <v>55</v>
      </c>
      <c r="D13">
        <v>6.6050388476000004</v>
      </c>
      <c r="E13">
        <v>44.535093622877099</v>
      </c>
      <c r="F13">
        <v>37.9300547752771</v>
      </c>
      <c r="G13">
        <v>4</v>
      </c>
      <c r="H13">
        <v>0.7</v>
      </c>
      <c r="I13">
        <v>4.6235271933200002</v>
      </c>
      <c r="J13">
        <v>39.911566429557098</v>
      </c>
      <c r="K13">
        <v>49.1586208161971</v>
      </c>
      <c r="L13">
        <v>58.325902249901297</v>
      </c>
    </row>
    <row r="14" spans="1:12" x14ac:dyDescent="0.25">
      <c r="A14">
        <v>2019</v>
      </c>
      <c r="B14" t="s">
        <v>39</v>
      </c>
      <c r="C14" t="s">
        <v>55</v>
      </c>
      <c r="D14">
        <v>10.565894553493999</v>
      </c>
      <c r="E14">
        <v>55.100988176371096</v>
      </c>
      <c r="F14">
        <v>44.535093622877099</v>
      </c>
      <c r="G14">
        <v>3</v>
      </c>
      <c r="H14">
        <v>0.3</v>
      </c>
      <c r="I14">
        <v>3.1697683660481899</v>
      </c>
      <c r="J14">
        <v>51.931219810322901</v>
      </c>
      <c r="K14">
        <v>58.270756542419299</v>
      </c>
      <c r="L14">
        <v>58.325902249901297</v>
      </c>
    </row>
    <row r="15" spans="1:12" x14ac:dyDescent="0.25">
      <c r="A15">
        <v>2019</v>
      </c>
      <c r="B15" t="s">
        <v>38</v>
      </c>
      <c r="C15" t="s">
        <v>55</v>
      </c>
      <c r="D15">
        <v>2.5326777375182701</v>
      </c>
      <c r="E15">
        <v>57.633665913889303</v>
      </c>
      <c r="F15">
        <v>55.100988176371096</v>
      </c>
      <c r="G15">
        <v>2</v>
      </c>
      <c r="H15">
        <v>0.6</v>
      </c>
      <c r="I15">
        <v>1.51960664251096</v>
      </c>
      <c r="J15">
        <v>56.114059271378402</v>
      </c>
      <c r="K15">
        <v>59.153272556400303</v>
      </c>
      <c r="L15">
        <v>58.325902249901297</v>
      </c>
    </row>
    <row r="16" spans="1:12" x14ac:dyDescent="0.25">
      <c r="A16">
        <v>2019</v>
      </c>
      <c r="B16" t="s">
        <v>37</v>
      </c>
      <c r="C16" t="s">
        <v>55</v>
      </c>
      <c r="D16">
        <v>0.69223633601196499</v>
      </c>
      <c r="E16">
        <v>58.325902249901297</v>
      </c>
      <c r="F16">
        <v>57.633665913889303</v>
      </c>
      <c r="G16">
        <v>1</v>
      </c>
      <c r="H16">
        <v>0.3</v>
      </c>
      <c r="I16">
        <v>0.20767090080358999</v>
      </c>
      <c r="J16">
        <v>58.118231349097698</v>
      </c>
      <c r="K16">
        <v>58.533573150704903</v>
      </c>
      <c r="L16">
        <v>58.325902249901297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baseColWidth="10" defaultRowHeight="15" x14ac:dyDescent="0.25"/>
  <sheetData>
    <row r="1" spans="1:5" x14ac:dyDescent="0.25">
      <c r="A1" t="s">
        <v>42</v>
      </c>
      <c r="B1" t="s">
        <v>6</v>
      </c>
      <c r="C1" t="s">
        <v>44</v>
      </c>
      <c r="D1" t="s">
        <v>56</v>
      </c>
      <c r="E1" t="s">
        <v>57</v>
      </c>
    </row>
    <row r="2" spans="1:5" x14ac:dyDescent="0.25">
      <c r="A2">
        <v>1990</v>
      </c>
      <c r="B2" t="s">
        <v>41</v>
      </c>
      <c r="C2">
        <v>1</v>
      </c>
      <c r="D2">
        <v>1.08</v>
      </c>
      <c r="E2">
        <v>0.92</v>
      </c>
    </row>
    <row r="3" spans="1:5" x14ac:dyDescent="0.25">
      <c r="A3">
        <v>1990</v>
      </c>
      <c r="B3" t="s">
        <v>39</v>
      </c>
      <c r="C3">
        <v>1</v>
      </c>
      <c r="D3">
        <v>1.3</v>
      </c>
      <c r="E3">
        <v>0.7</v>
      </c>
    </row>
    <row r="4" spans="1:5" x14ac:dyDescent="0.25">
      <c r="A4">
        <v>1990</v>
      </c>
      <c r="B4" t="s">
        <v>38</v>
      </c>
      <c r="C4">
        <v>1</v>
      </c>
      <c r="D4">
        <v>1.6</v>
      </c>
      <c r="E4">
        <v>0.4</v>
      </c>
    </row>
    <row r="5" spans="1:5" x14ac:dyDescent="0.25">
      <c r="A5">
        <v>1991</v>
      </c>
      <c r="B5" t="s">
        <v>41</v>
      </c>
      <c r="C5">
        <v>1.0058422296056599</v>
      </c>
      <c r="D5">
        <v>1.0863096079741199</v>
      </c>
      <c r="E5">
        <v>0.92537485123720897</v>
      </c>
    </row>
    <row r="6" spans="1:5" x14ac:dyDescent="0.25">
      <c r="A6">
        <v>1991</v>
      </c>
      <c r="B6" t="s">
        <v>39</v>
      </c>
      <c r="C6">
        <v>0.99378369960929203</v>
      </c>
      <c r="D6">
        <v>1.2919188094920799</v>
      </c>
      <c r="E6">
        <v>0.69564858972650401</v>
      </c>
    </row>
    <row r="7" spans="1:5" x14ac:dyDescent="0.25">
      <c r="A7">
        <v>1991</v>
      </c>
      <c r="B7" t="s">
        <v>38</v>
      </c>
      <c r="C7">
        <v>0.99517768382049998</v>
      </c>
      <c r="D7">
        <v>1.5922842941127999</v>
      </c>
      <c r="E7">
        <v>0.39807107352819998</v>
      </c>
    </row>
    <row r="8" spans="1:5" x14ac:dyDescent="0.25">
      <c r="A8">
        <v>1992</v>
      </c>
      <c r="B8" t="s">
        <v>41</v>
      </c>
      <c r="C8">
        <v>1.00298396580331</v>
      </c>
      <c r="D8">
        <v>1.08322268306757</v>
      </c>
      <c r="E8">
        <v>0.92274524853904205</v>
      </c>
    </row>
    <row r="9" spans="1:5" x14ac:dyDescent="0.25">
      <c r="A9">
        <v>1992</v>
      </c>
      <c r="B9" t="s">
        <v>39</v>
      </c>
      <c r="C9">
        <v>0.99393815484966397</v>
      </c>
      <c r="D9">
        <v>1.2921196013045599</v>
      </c>
      <c r="E9">
        <v>0.695756708394765</v>
      </c>
    </row>
    <row r="10" spans="1:5" x14ac:dyDescent="0.25">
      <c r="A10">
        <v>1992</v>
      </c>
      <c r="B10" t="s">
        <v>38</v>
      </c>
      <c r="C10">
        <v>1.0025042849981201</v>
      </c>
      <c r="D10">
        <v>1.60400685599699</v>
      </c>
      <c r="E10">
        <v>0.401001713999247</v>
      </c>
    </row>
    <row r="11" spans="1:5" x14ac:dyDescent="0.25">
      <c r="A11">
        <v>1993</v>
      </c>
      <c r="B11" t="s">
        <v>41</v>
      </c>
      <c r="C11">
        <v>1.0073234893663101</v>
      </c>
      <c r="D11">
        <v>1.08790936851562</v>
      </c>
      <c r="E11">
        <v>0.92673761021700596</v>
      </c>
    </row>
    <row r="12" spans="1:5" x14ac:dyDescent="0.25">
      <c r="A12">
        <v>1993</v>
      </c>
      <c r="B12" t="s">
        <v>39</v>
      </c>
      <c r="C12">
        <v>0.99231811935495595</v>
      </c>
      <c r="D12">
        <v>1.29001355516144</v>
      </c>
      <c r="E12">
        <v>0.69462268354846901</v>
      </c>
    </row>
    <row r="13" spans="1:5" x14ac:dyDescent="0.25">
      <c r="A13">
        <v>1993</v>
      </c>
      <c r="B13" t="s">
        <v>38</v>
      </c>
      <c r="C13">
        <v>1.00724104758521</v>
      </c>
      <c r="D13">
        <v>1.6115856761363401</v>
      </c>
      <c r="E13">
        <v>0.40289641903408602</v>
      </c>
    </row>
    <row r="14" spans="1:5" x14ac:dyDescent="0.25">
      <c r="A14">
        <v>1994</v>
      </c>
      <c r="B14" t="s">
        <v>41</v>
      </c>
      <c r="C14">
        <v>1.0178030696974301</v>
      </c>
      <c r="D14">
        <v>1.0992273152732299</v>
      </c>
      <c r="E14">
        <v>0.93637882412163898</v>
      </c>
    </row>
    <row r="15" spans="1:5" x14ac:dyDescent="0.25">
      <c r="A15">
        <v>1994</v>
      </c>
      <c r="B15" t="s">
        <v>39</v>
      </c>
      <c r="C15">
        <v>0.99898419140170502</v>
      </c>
      <c r="D15">
        <v>1.29867944882222</v>
      </c>
      <c r="E15">
        <v>0.69928893398119296</v>
      </c>
    </row>
    <row r="16" spans="1:5" x14ac:dyDescent="0.25">
      <c r="A16">
        <v>1994</v>
      </c>
      <c r="B16" t="s">
        <v>38</v>
      </c>
      <c r="C16">
        <v>1.02731822365111</v>
      </c>
      <c r="D16">
        <v>1.64370915784178</v>
      </c>
      <c r="E16">
        <v>0.41092728946044399</v>
      </c>
    </row>
    <row r="17" spans="1:5" x14ac:dyDescent="0.25">
      <c r="A17">
        <v>1995</v>
      </c>
      <c r="B17" t="s">
        <v>41</v>
      </c>
      <c r="C17">
        <v>1.0466187842910599</v>
      </c>
      <c r="D17">
        <v>1.13034828703434</v>
      </c>
      <c r="E17">
        <v>0.96288928154777298</v>
      </c>
    </row>
    <row r="18" spans="1:5" x14ac:dyDescent="0.25">
      <c r="A18">
        <v>1995</v>
      </c>
      <c r="B18" t="s">
        <v>39</v>
      </c>
      <c r="C18">
        <v>1.0122004773078299</v>
      </c>
      <c r="D18">
        <v>1.3158606205001799</v>
      </c>
      <c r="E18">
        <v>0.70854033411548301</v>
      </c>
    </row>
    <row r="19" spans="1:5" x14ac:dyDescent="0.25">
      <c r="A19">
        <v>1995</v>
      </c>
      <c r="B19" t="s">
        <v>38</v>
      </c>
      <c r="C19">
        <v>1.0471268647296901</v>
      </c>
      <c r="D19">
        <v>1.6754029835674999</v>
      </c>
      <c r="E19">
        <v>0.41885074589187499</v>
      </c>
    </row>
    <row r="20" spans="1:5" x14ac:dyDescent="0.25">
      <c r="A20">
        <v>1996</v>
      </c>
      <c r="B20" t="s">
        <v>41</v>
      </c>
      <c r="C20">
        <v>1.0662376259642501</v>
      </c>
      <c r="D20">
        <v>1.1515366360414001</v>
      </c>
      <c r="E20">
        <v>0.98093861588711495</v>
      </c>
    </row>
    <row r="21" spans="1:5" x14ac:dyDescent="0.25">
      <c r="A21">
        <v>1996</v>
      </c>
      <c r="B21" t="s">
        <v>39</v>
      </c>
      <c r="C21">
        <v>1.0231876816249901</v>
      </c>
      <c r="D21">
        <v>1.33014398611249</v>
      </c>
      <c r="E21">
        <v>0.71623137713749496</v>
      </c>
    </row>
    <row r="22" spans="1:5" x14ac:dyDescent="0.25">
      <c r="A22">
        <v>1996</v>
      </c>
      <c r="B22" t="s">
        <v>38</v>
      </c>
      <c r="C22">
        <v>1.0678832605775199</v>
      </c>
      <c r="D22">
        <v>1.70861321692404</v>
      </c>
      <c r="E22">
        <v>0.427153304231009</v>
      </c>
    </row>
    <row r="23" spans="1:5" x14ac:dyDescent="0.25">
      <c r="A23">
        <v>1997</v>
      </c>
      <c r="B23" t="s">
        <v>41</v>
      </c>
      <c r="C23">
        <v>1.08607001345617</v>
      </c>
      <c r="D23">
        <v>1.1729556145326701</v>
      </c>
      <c r="E23">
        <v>0.99918441237967903</v>
      </c>
    </row>
    <row r="24" spans="1:5" x14ac:dyDescent="0.25">
      <c r="A24">
        <v>1997</v>
      </c>
      <c r="B24" t="s">
        <v>39</v>
      </c>
      <c r="C24">
        <v>1.0222260285079401</v>
      </c>
      <c r="D24">
        <v>1.32889383706032</v>
      </c>
      <c r="E24">
        <v>0.71555821995555702</v>
      </c>
    </row>
    <row r="25" spans="1:5" x14ac:dyDescent="0.25">
      <c r="A25">
        <v>1997</v>
      </c>
      <c r="B25" t="s">
        <v>38</v>
      </c>
      <c r="C25">
        <v>1.06910114611605</v>
      </c>
      <c r="D25">
        <v>1.7105618337856701</v>
      </c>
      <c r="E25">
        <v>0.42764045844641901</v>
      </c>
    </row>
    <row r="26" spans="1:5" x14ac:dyDescent="0.25">
      <c r="A26">
        <v>1998</v>
      </c>
      <c r="B26" t="s">
        <v>41</v>
      </c>
      <c r="C26">
        <v>1.0926772824153601</v>
      </c>
      <c r="D26">
        <v>1.1800914650085901</v>
      </c>
      <c r="E26">
        <v>1.0052630998221299</v>
      </c>
    </row>
    <row r="27" spans="1:5" x14ac:dyDescent="0.25">
      <c r="A27">
        <v>1998</v>
      </c>
      <c r="B27" t="s">
        <v>39</v>
      </c>
      <c r="C27">
        <v>1.0115037088627701</v>
      </c>
      <c r="D27">
        <v>1.3149548215216</v>
      </c>
      <c r="E27">
        <v>0.70805259620393801</v>
      </c>
    </row>
    <row r="28" spans="1:5" x14ac:dyDescent="0.25">
      <c r="A28">
        <v>1998</v>
      </c>
      <c r="B28" t="s">
        <v>38</v>
      </c>
      <c r="C28">
        <v>1.0602912489262599</v>
      </c>
      <c r="D28">
        <v>1.69646599828202</v>
      </c>
      <c r="E28">
        <v>0.42411649957050501</v>
      </c>
    </row>
    <row r="29" spans="1:5" x14ac:dyDescent="0.25">
      <c r="A29">
        <v>1999</v>
      </c>
      <c r="B29" t="s">
        <v>41</v>
      </c>
      <c r="C29">
        <v>1.0996122788884199</v>
      </c>
      <c r="D29">
        <v>1.18758126119949</v>
      </c>
      <c r="E29">
        <v>1.0116432965773501</v>
      </c>
    </row>
    <row r="30" spans="1:5" x14ac:dyDescent="0.25">
      <c r="A30">
        <v>1999</v>
      </c>
      <c r="B30" t="s">
        <v>39</v>
      </c>
      <c r="C30">
        <v>1.0156884582174499</v>
      </c>
      <c r="D30">
        <v>1.3203949956826899</v>
      </c>
      <c r="E30">
        <v>0.710981920752218</v>
      </c>
    </row>
    <row r="31" spans="1:5" x14ac:dyDescent="0.25">
      <c r="A31">
        <v>1999</v>
      </c>
      <c r="B31" t="s">
        <v>38</v>
      </c>
      <c r="C31">
        <v>1.06045595998232</v>
      </c>
      <c r="D31">
        <v>1.6967295359717101</v>
      </c>
      <c r="E31">
        <v>0.42418238399292701</v>
      </c>
    </row>
    <row r="32" spans="1:5" x14ac:dyDescent="0.25">
      <c r="A32">
        <v>2000</v>
      </c>
      <c r="B32" t="s">
        <v>41</v>
      </c>
      <c r="C32">
        <v>1.1368641513392601</v>
      </c>
      <c r="D32">
        <v>1.2278132834464</v>
      </c>
      <c r="E32">
        <v>1.04591501923212</v>
      </c>
    </row>
    <row r="33" spans="1:5" x14ac:dyDescent="0.25">
      <c r="A33">
        <v>2000</v>
      </c>
      <c r="B33" t="s">
        <v>39</v>
      </c>
      <c r="C33">
        <v>1.0299329858358199</v>
      </c>
      <c r="D33">
        <v>1.3389128815865601</v>
      </c>
      <c r="E33">
        <v>0.72095309008507202</v>
      </c>
    </row>
    <row r="34" spans="1:5" x14ac:dyDescent="0.25">
      <c r="A34">
        <v>2000</v>
      </c>
      <c r="B34" t="s">
        <v>38</v>
      </c>
      <c r="C34">
        <v>1.0725838626522</v>
      </c>
      <c r="D34">
        <v>1.7161341802435199</v>
      </c>
      <c r="E34">
        <v>0.42903354506087898</v>
      </c>
    </row>
    <row r="35" spans="1:5" x14ac:dyDescent="0.25">
      <c r="A35">
        <v>2001</v>
      </c>
      <c r="B35" t="s">
        <v>41</v>
      </c>
      <c r="C35">
        <v>1.1511545358180699</v>
      </c>
      <c r="D35">
        <v>1.2432468986835099</v>
      </c>
      <c r="E35">
        <v>1.05906217295262</v>
      </c>
    </row>
    <row r="36" spans="1:5" x14ac:dyDescent="0.25">
      <c r="A36">
        <v>2001</v>
      </c>
      <c r="B36" t="s">
        <v>39</v>
      </c>
      <c r="C36">
        <v>1.03146432129483</v>
      </c>
      <c r="D36">
        <v>1.34090361768328</v>
      </c>
      <c r="E36">
        <v>0.72202502490637999</v>
      </c>
    </row>
    <row r="37" spans="1:5" x14ac:dyDescent="0.25">
      <c r="A37">
        <v>2001</v>
      </c>
      <c r="B37" t="s">
        <v>38</v>
      </c>
      <c r="C37">
        <v>1.0767829493869301</v>
      </c>
      <c r="D37">
        <v>1.7228527190190801</v>
      </c>
      <c r="E37">
        <v>0.43071317975477103</v>
      </c>
    </row>
    <row r="38" spans="1:5" x14ac:dyDescent="0.25">
      <c r="A38">
        <v>2002</v>
      </c>
      <c r="B38" t="s">
        <v>41</v>
      </c>
      <c r="C38">
        <v>1.1670588699209601</v>
      </c>
      <c r="D38">
        <v>1.2604235795146399</v>
      </c>
      <c r="E38">
        <v>1.07369416032729</v>
      </c>
    </row>
    <row r="39" spans="1:5" x14ac:dyDescent="0.25">
      <c r="A39">
        <v>2002</v>
      </c>
      <c r="B39" t="s">
        <v>39</v>
      </c>
      <c r="C39">
        <v>1.0315589499681099</v>
      </c>
      <c r="D39">
        <v>1.34102663495855</v>
      </c>
      <c r="E39">
        <v>0.72209126497767995</v>
      </c>
    </row>
    <row r="40" spans="1:5" x14ac:dyDescent="0.25">
      <c r="A40">
        <v>2002</v>
      </c>
      <c r="B40" t="s">
        <v>38</v>
      </c>
      <c r="C40">
        <v>1.0800848811400201</v>
      </c>
      <c r="D40">
        <v>1.72813580982403</v>
      </c>
      <c r="E40">
        <v>0.43203395245600701</v>
      </c>
    </row>
    <row r="41" spans="1:5" x14ac:dyDescent="0.25">
      <c r="A41">
        <v>2003</v>
      </c>
      <c r="B41" t="s">
        <v>41</v>
      </c>
      <c r="C41">
        <v>1.22275066999135</v>
      </c>
      <c r="D41">
        <v>1.3205707235906601</v>
      </c>
      <c r="E41">
        <v>1.1249306163920401</v>
      </c>
    </row>
    <row r="42" spans="1:5" x14ac:dyDescent="0.25">
      <c r="A42">
        <v>2003</v>
      </c>
      <c r="B42" t="s">
        <v>39</v>
      </c>
      <c r="C42">
        <v>1.06252347807712</v>
      </c>
      <c r="D42">
        <v>1.3812805215002599</v>
      </c>
      <c r="E42">
        <v>0.74376643465398595</v>
      </c>
    </row>
    <row r="43" spans="1:5" x14ac:dyDescent="0.25">
      <c r="A43">
        <v>2003</v>
      </c>
      <c r="B43" t="s">
        <v>38</v>
      </c>
      <c r="C43">
        <v>1.0995310120553501</v>
      </c>
      <c r="D43">
        <v>1.7592496192885601</v>
      </c>
      <c r="E43">
        <v>0.43981240482214101</v>
      </c>
    </row>
    <row r="44" spans="1:5" x14ac:dyDescent="0.25">
      <c r="A44">
        <v>2004</v>
      </c>
      <c r="B44" t="s">
        <v>41</v>
      </c>
      <c r="C44">
        <v>1.27959405253312</v>
      </c>
      <c r="D44">
        <v>1.38196157673577</v>
      </c>
      <c r="E44">
        <v>1.1772265283304699</v>
      </c>
    </row>
    <row r="45" spans="1:5" x14ac:dyDescent="0.25">
      <c r="A45">
        <v>2004</v>
      </c>
      <c r="B45" t="s">
        <v>39</v>
      </c>
      <c r="C45">
        <v>1.0864684888597</v>
      </c>
      <c r="D45">
        <v>1.41240903551761</v>
      </c>
      <c r="E45">
        <v>0.76052794220178899</v>
      </c>
    </row>
    <row r="46" spans="1:5" x14ac:dyDescent="0.25">
      <c r="A46">
        <v>2004</v>
      </c>
      <c r="B46" t="s">
        <v>38</v>
      </c>
      <c r="C46">
        <v>1.1315591293496701</v>
      </c>
      <c r="D46">
        <v>1.8104946069594701</v>
      </c>
      <c r="E46">
        <v>0.45262365173986902</v>
      </c>
    </row>
    <row r="47" spans="1:5" x14ac:dyDescent="0.25">
      <c r="A47">
        <v>2005</v>
      </c>
      <c r="B47" t="s">
        <v>41</v>
      </c>
      <c r="C47">
        <v>1.3272160646518001</v>
      </c>
      <c r="D47">
        <v>1.43339334982394</v>
      </c>
      <c r="E47">
        <v>1.22103877947965</v>
      </c>
    </row>
    <row r="48" spans="1:5" x14ac:dyDescent="0.25">
      <c r="A48">
        <v>2005</v>
      </c>
      <c r="B48" t="s">
        <v>39</v>
      </c>
      <c r="C48">
        <v>1.1080497986550299</v>
      </c>
      <c r="D48">
        <v>1.4404647382515401</v>
      </c>
      <c r="E48">
        <v>0.77563485905852203</v>
      </c>
    </row>
    <row r="49" spans="1:5" x14ac:dyDescent="0.25">
      <c r="A49">
        <v>2005</v>
      </c>
      <c r="B49" t="s">
        <v>38</v>
      </c>
      <c r="C49">
        <v>1.1444242784759699</v>
      </c>
      <c r="D49">
        <v>1.8310788455615501</v>
      </c>
      <c r="E49">
        <v>0.45776971139038702</v>
      </c>
    </row>
    <row r="50" spans="1:5" x14ac:dyDescent="0.25">
      <c r="A50">
        <v>2006</v>
      </c>
      <c r="B50" t="s">
        <v>41</v>
      </c>
      <c r="C50">
        <v>1.37253183404402</v>
      </c>
      <c r="D50">
        <v>1.48233438076755</v>
      </c>
      <c r="E50">
        <v>1.2627292873205</v>
      </c>
    </row>
    <row r="51" spans="1:5" x14ac:dyDescent="0.25">
      <c r="A51">
        <v>2006</v>
      </c>
      <c r="B51" t="s">
        <v>39</v>
      </c>
      <c r="C51">
        <v>1.1293980379151201</v>
      </c>
      <c r="D51">
        <v>1.46821744928966</v>
      </c>
      <c r="E51">
        <v>0.79057862654058397</v>
      </c>
    </row>
    <row r="52" spans="1:5" x14ac:dyDescent="0.25">
      <c r="A52">
        <v>2006</v>
      </c>
      <c r="B52" t="s">
        <v>38</v>
      </c>
      <c r="C52">
        <v>1.1585330738147199</v>
      </c>
      <c r="D52">
        <v>1.8536529181035599</v>
      </c>
      <c r="E52">
        <v>0.46341322952588898</v>
      </c>
    </row>
    <row r="53" spans="1:5" x14ac:dyDescent="0.25">
      <c r="A53">
        <v>2007</v>
      </c>
      <c r="B53" t="s">
        <v>41</v>
      </c>
      <c r="C53">
        <v>1.42545636198141</v>
      </c>
      <c r="D53">
        <v>1.53949287093992</v>
      </c>
      <c r="E53">
        <v>1.31141985302289</v>
      </c>
    </row>
    <row r="54" spans="1:5" x14ac:dyDescent="0.25">
      <c r="A54">
        <v>2007</v>
      </c>
      <c r="B54" t="s">
        <v>39</v>
      </c>
      <c r="C54">
        <v>1.1401073687366801</v>
      </c>
      <c r="D54">
        <v>1.4821395793576799</v>
      </c>
      <c r="E54">
        <v>0.79807515811567398</v>
      </c>
    </row>
    <row r="55" spans="1:5" x14ac:dyDescent="0.25">
      <c r="A55">
        <v>2007</v>
      </c>
      <c r="B55" t="s">
        <v>38</v>
      </c>
      <c r="C55">
        <v>1.18642050399303</v>
      </c>
      <c r="D55">
        <v>1.8982728063888401</v>
      </c>
      <c r="E55">
        <v>0.47456820159721103</v>
      </c>
    </row>
    <row r="56" spans="1:5" x14ac:dyDescent="0.25">
      <c r="A56">
        <v>2008</v>
      </c>
      <c r="B56" t="s">
        <v>41</v>
      </c>
      <c r="C56">
        <v>1.43499785988527</v>
      </c>
      <c r="D56">
        <v>1.54979768867609</v>
      </c>
      <c r="E56">
        <v>1.3201980310944501</v>
      </c>
    </row>
    <row r="57" spans="1:5" x14ac:dyDescent="0.25">
      <c r="A57">
        <v>2008</v>
      </c>
      <c r="B57" t="s">
        <v>39</v>
      </c>
      <c r="C57">
        <v>1.1595203013900499</v>
      </c>
      <c r="D57">
        <v>1.5073763918070699</v>
      </c>
      <c r="E57">
        <v>0.81166421097303798</v>
      </c>
    </row>
    <row r="58" spans="1:5" x14ac:dyDescent="0.25">
      <c r="A58">
        <v>2008</v>
      </c>
      <c r="B58" t="s">
        <v>38</v>
      </c>
      <c r="C58">
        <v>1.1790660930614001</v>
      </c>
      <c r="D58">
        <v>1.88650574889825</v>
      </c>
      <c r="E58">
        <v>0.47162643722456099</v>
      </c>
    </row>
    <row r="59" spans="1:5" x14ac:dyDescent="0.25">
      <c r="A59">
        <v>2009</v>
      </c>
      <c r="B59" t="s">
        <v>41</v>
      </c>
      <c r="C59">
        <v>1.4198685916964999</v>
      </c>
      <c r="D59">
        <v>1.5334580790322201</v>
      </c>
      <c r="E59">
        <v>1.30627910436078</v>
      </c>
    </row>
    <row r="60" spans="1:5" x14ac:dyDescent="0.25">
      <c r="A60">
        <v>2009</v>
      </c>
      <c r="B60" t="s">
        <v>39</v>
      </c>
      <c r="C60">
        <v>1.1571807128727101</v>
      </c>
      <c r="D60">
        <v>1.5043349267345201</v>
      </c>
      <c r="E60">
        <v>0.81002649901089396</v>
      </c>
    </row>
    <row r="61" spans="1:5" x14ac:dyDescent="0.25">
      <c r="A61">
        <v>2009</v>
      </c>
      <c r="B61" t="s">
        <v>38</v>
      </c>
      <c r="C61">
        <v>1.17372417863955</v>
      </c>
      <c r="D61">
        <v>1.87795868582328</v>
      </c>
      <c r="E61">
        <v>0.46948967145581999</v>
      </c>
    </row>
    <row r="62" spans="1:5" x14ac:dyDescent="0.25">
      <c r="A62">
        <v>2010</v>
      </c>
      <c r="B62" t="s">
        <v>41</v>
      </c>
      <c r="C62">
        <v>1.50350620974335</v>
      </c>
      <c r="D62">
        <v>1.62378670652282</v>
      </c>
      <c r="E62">
        <v>1.3832257129638901</v>
      </c>
    </row>
    <row r="63" spans="1:5" x14ac:dyDescent="0.25">
      <c r="A63">
        <v>2010</v>
      </c>
      <c r="B63" t="s">
        <v>39</v>
      </c>
      <c r="C63">
        <v>1.1774206188018801</v>
      </c>
      <c r="D63">
        <v>1.5306468044424499</v>
      </c>
      <c r="E63">
        <v>0.82419443316131702</v>
      </c>
    </row>
    <row r="64" spans="1:5" x14ac:dyDescent="0.25">
      <c r="A64">
        <v>2010</v>
      </c>
      <c r="B64" t="s">
        <v>38</v>
      </c>
      <c r="C64">
        <v>1.19629499833633</v>
      </c>
      <c r="D64">
        <v>1.9140719973381299</v>
      </c>
      <c r="E64">
        <v>0.47851799933453298</v>
      </c>
    </row>
    <row r="65" spans="1:5" x14ac:dyDescent="0.25">
      <c r="A65">
        <v>2011</v>
      </c>
      <c r="B65" t="s">
        <v>41</v>
      </c>
      <c r="C65">
        <v>1.5477338241837599</v>
      </c>
      <c r="D65">
        <v>1.6715525301184599</v>
      </c>
      <c r="E65">
        <v>1.4239151182490599</v>
      </c>
    </row>
    <row r="66" spans="1:5" x14ac:dyDescent="0.25">
      <c r="A66">
        <v>2011</v>
      </c>
      <c r="B66" t="s">
        <v>39</v>
      </c>
      <c r="C66">
        <v>1.2008684644020999</v>
      </c>
      <c r="D66">
        <v>1.5611290037227299</v>
      </c>
      <c r="E66">
        <v>0.84060792508147097</v>
      </c>
    </row>
    <row r="67" spans="1:5" x14ac:dyDescent="0.25">
      <c r="A67">
        <v>2011</v>
      </c>
      <c r="B67" t="s">
        <v>38</v>
      </c>
      <c r="C67">
        <v>1.2224243387348299</v>
      </c>
      <c r="D67">
        <v>1.9558789419757301</v>
      </c>
      <c r="E67">
        <v>0.48896973549393302</v>
      </c>
    </row>
    <row r="68" spans="1:5" x14ac:dyDescent="0.25">
      <c r="A68">
        <v>2012</v>
      </c>
      <c r="B68" t="s">
        <v>41</v>
      </c>
      <c r="C68">
        <v>1.57097837667617</v>
      </c>
      <c r="D68">
        <v>1.69665664681026</v>
      </c>
      <c r="E68">
        <v>1.4453001065420701</v>
      </c>
    </row>
    <row r="69" spans="1:5" x14ac:dyDescent="0.25">
      <c r="A69">
        <v>2012</v>
      </c>
      <c r="B69" t="s">
        <v>39</v>
      </c>
      <c r="C69">
        <v>1.2171315877925999</v>
      </c>
      <c r="D69">
        <v>1.5822710641303701</v>
      </c>
      <c r="E69">
        <v>0.85199211145481701</v>
      </c>
    </row>
    <row r="70" spans="1:5" x14ac:dyDescent="0.25">
      <c r="A70">
        <v>2012</v>
      </c>
      <c r="B70" t="s">
        <v>38</v>
      </c>
      <c r="C70">
        <v>1.23540798986124</v>
      </c>
      <c r="D70">
        <v>1.9766527837779899</v>
      </c>
      <c r="E70">
        <v>0.49416319594449698</v>
      </c>
    </row>
    <row r="71" spans="1:5" x14ac:dyDescent="0.25">
      <c r="A71">
        <v>2013</v>
      </c>
      <c r="B71" t="s">
        <v>41</v>
      </c>
      <c r="C71">
        <v>1.5911132032609701</v>
      </c>
      <c r="D71">
        <v>1.71840225952185</v>
      </c>
      <c r="E71">
        <v>1.4638241470001001</v>
      </c>
    </row>
    <row r="72" spans="1:5" x14ac:dyDescent="0.25">
      <c r="A72">
        <v>2013</v>
      </c>
      <c r="B72" t="s">
        <v>39</v>
      </c>
      <c r="C72">
        <v>1.2244170643805401</v>
      </c>
      <c r="D72">
        <v>1.5917421836947001</v>
      </c>
      <c r="E72">
        <v>0.85709194506637498</v>
      </c>
    </row>
    <row r="73" spans="1:5" x14ac:dyDescent="0.25">
      <c r="A73">
        <v>2013</v>
      </c>
      <c r="B73" t="s">
        <v>38</v>
      </c>
      <c r="C73">
        <v>1.2572258520644899</v>
      </c>
      <c r="D73">
        <v>2.0115613633031901</v>
      </c>
      <c r="E73">
        <v>0.50289034082579798</v>
      </c>
    </row>
    <row r="74" spans="1:5" x14ac:dyDescent="0.25">
      <c r="A74">
        <v>2014</v>
      </c>
      <c r="B74" t="s">
        <v>41</v>
      </c>
      <c r="C74">
        <v>1.6003071800591</v>
      </c>
      <c r="D74">
        <v>1.7283317544638299</v>
      </c>
      <c r="E74">
        <v>1.4722826056543701</v>
      </c>
    </row>
    <row r="75" spans="1:5" x14ac:dyDescent="0.25">
      <c r="A75">
        <v>2014</v>
      </c>
      <c r="B75" t="s">
        <v>39</v>
      </c>
      <c r="C75">
        <v>1.2342646205513499</v>
      </c>
      <c r="D75">
        <v>1.60454400671675</v>
      </c>
      <c r="E75">
        <v>0.86398523438594499</v>
      </c>
    </row>
    <row r="76" spans="1:5" x14ac:dyDescent="0.25">
      <c r="A76">
        <v>2014</v>
      </c>
      <c r="B76" t="s">
        <v>38</v>
      </c>
      <c r="C76">
        <v>1.27094408401819</v>
      </c>
      <c r="D76">
        <v>2.0335105344290998</v>
      </c>
      <c r="E76">
        <v>0.50837763360727595</v>
      </c>
    </row>
    <row r="77" spans="1:5" x14ac:dyDescent="0.25">
      <c r="A77">
        <v>2015</v>
      </c>
      <c r="B77" t="s">
        <v>41</v>
      </c>
      <c r="C77">
        <v>1.6021704035453199</v>
      </c>
      <c r="D77">
        <v>1.7303440358289499</v>
      </c>
      <c r="E77">
        <v>1.4739967712616999</v>
      </c>
    </row>
    <row r="78" spans="1:5" x14ac:dyDescent="0.25">
      <c r="A78">
        <v>2015</v>
      </c>
      <c r="B78" t="s">
        <v>39</v>
      </c>
      <c r="C78">
        <v>1.24105012858606</v>
      </c>
      <c r="D78">
        <v>1.6133651671618701</v>
      </c>
      <c r="E78">
        <v>0.86873509001023896</v>
      </c>
    </row>
    <row r="79" spans="1:5" x14ac:dyDescent="0.25">
      <c r="A79">
        <v>2015</v>
      </c>
      <c r="B79" t="s">
        <v>38</v>
      </c>
      <c r="C79">
        <v>1.27911082064409</v>
      </c>
      <c r="D79">
        <v>2.0465773130305398</v>
      </c>
      <c r="E79">
        <v>0.51164432825763395</v>
      </c>
    </row>
    <row r="80" spans="1:5" x14ac:dyDescent="0.25">
      <c r="A80">
        <v>2016</v>
      </c>
      <c r="B80" t="s">
        <v>41</v>
      </c>
      <c r="C80">
        <v>1.60411107350017</v>
      </c>
      <c r="D80">
        <v>1.73243995938019</v>
      </c>
      <c r="E80">
        <v>1.47578218762016</v>
      </c>
    </row>
    <row r="81" spans="1:5" x14ac:dyDescent="0.25">
      <c r="A81">
        <v>2016</v>
      </c>
      <c r="B81" t="s">
        <v>39</v>
      </c>
      <c r="C81">
        <v>1.2466893562402599</v>
      </c>
      <c r="D81">
        <v>1.62069616311234</v>
      </c>
      <c r="E81">
        <v>0.87268254936818501</v>
      </c>
    </row>
    <row r="82" spans="1:5" x14ac:dyDescent="0.25">
      <c r="A82">
        <v>2016</v>
      </c>
      <c r="B82" t="s">
        <v>38</v>
      </c>
      <c r="C82">
        <v>1.30081979008171</v>
      </c>
      <c r="D82">
        <v>2.0813116641307401</v>
      </c>
      <c r="E82">
        <v>0.52032791603268502</v>
      </c>
    </row>
    <row r="83" spans="1:5" x14ac:dyDescent="0.25">
      <c r="A83">
        <v>2017</v>
      </c>
      <c r="B83" t="s">
        <v>41</v>
      </c>
      <c r="C83">
        <v>1.62680051883878</v>
      </c>
      <c r="D83">
        <v>1.75694456034589</v>
      </c>
      <c r="E83">
        <v>1.4966564773316799</v>
      </c>
    </row>
    <row r="84" spans="1:5" x14ac:dyDescent="0.25">
      <c r="A84">
        <v>2017</v>
      </c>
      <c r="B84" t="s">
        <v>39</v>
      </c>
      <c r="C84">
        <v>1.26362427953986</v>
      </c>
      <c r="D84">
        <v>1.6427115634018199</v>
      </c>
      <c r="E84">
        <v>0.88453699567790001</v>
      </c>
    </row>
    <row r="85" spans="1:5" x14ac:dyDescent="0.25">
      <c r="A85">
        <v>2017</v>
      </c>
      <c r="B85" t="s">
        <v>38</v>
      </c>
      <c r="C85">
        <v>1.3127059810698001</v>
      </c>
      <c r="D85">
        <v>2.1003295697116702</v>
      </c>
      <c r="E85">
        <v>0.52508239242791899</v>
      </c>
    </row>
    <row r="86" spans="1:5" x14ac:dyDescent="0.25">
      <c r="A86">
        <v>2018</v>
      </c>
      <c r="B86" t="s">
        <v>41</v>
      </c>
      <c r="C86">
        <v>1.65806588000208</v>
      </c>
      <c r="D86">
        <v>1.7907111504022499</v>
      </c>
      <c r="E86">
        <v>1.5254206096019101</v>
      </c>
    </row>
    <row r="87" spans="1:5" x14ac:dyDescent="0.25">
      <c r="A87">
        <v>2018</v>
      </c>
      <c r="B87" t="s">
        <v>39</v>
      </c>
      <c r="C87">
        <v>1.2736605415783899</v>
      </c>
      <c r="D87">
        <v>1.6557587040519</v>
      </c>
      <c r="E87">
        <v>0.89156237910486902</v>
      </c>
    </row>
    <row r="88" spans="1:5" x14ac:dyDescent="0.25">
      <c r="A88">
        <v>2018</v>
      </c>
      <c r="B88" t="s">
        <v>38</v>
      </c>
      <c r="C88">
        <v>1.3175092321914299</v>
      </c>
      <c r="D88">
        <v>2.10801477150628</v>
      </c>
      <c r="E88">
        <v>0.52700369287657001</v>
      </c>
    </row>
    <row r="89" spans="1:5" x14ac:dyDescent="0.25">
      <c r="A89">
        <v>2019</v>
      </c>
      <c r="B89" t="s">
        <v>41</v>
      </c>
      <c r="C89">
        <v>1.67056709204943</v>
      </c>
      <c r="D89">
        <v>1.8042124594133799</v>
      </c>
      <c r="E89">
        <v>1.5369217246854801</v>
      </c>
    </row>
    <row r="90" spans="1:5" x14ac:dyDescent="0.25">
      <c r="A90">
        <v>2019</v>
      </c>
      <c r="B90" t="s">
        <v>39</v>
      </c>
      <c r="C90">
        <v>1.28691172819169</v>
      </c>
      <c r="D90">
        <v>1.6729852466491999</v>
      </c>
      <c r="E90">
        <v>0.90083820973418305</v>
      </c>
    </row>
    <row r="91" spans="1:5" x14ac:dyDescent="0.25">
      <c r="A91">
        <v>2019</v>
      </c>
      <c r="B91" t="s">
        <v>38</v>
      </c>
      <c r="C91">
        <v>1.33420484819995</v>
      </c>
      <c r="D91">
        <v>2.1347277571199199</v>
      </c>
      <c r="E91">
        <v>0.53368193927998098</v>
      </c>
    </row>
    <row r="92" spans="1:5" x14ac:dyDescent="0.25">
      <c r="A92">
        <v>1990</v>
      </c>
      <c r="B92" t="s">
        <v>40</v>
      </c>
      <c r="C92">
        <v>1</v>
      </c>
      <c r="D92">
        <v>1.7</v>
      </c>
      <c r="E92">
        <v>0.3</v>
      </c>
    </row>
    <row r="93" spans="1:5" x14ac:dyDescent="0.25">
      <c r="A93">
        <v>1991</v>
      </c>
      <c r="B93" t="s">
        <v>40</v>
      </c>
      <c r="C93">
        <v>0.99154032204629095</v>
      </c>
      <c r="D93">
        <v>1.6856185474787</v>
      </c>
      <c r="E93">
        <v>0.29746209661388701</v>
      </c>
    </row>
    <row r="94" spans="1:5" x14ac:dyDescent="0.25">
      <c r="A94">
        <v>1992</v>
      </c>
      <c r="B94" t="s">
        <v>40</v>
      </c>
      <c r="C94">
        <v>0.99308781120944301</v>
      </c>
      <c r="D94">
        <v>1.6882492790560499</v>
      </c>
      <c r="E94">
        <v>0.29792634336283302</v>
      </c>
    </row>
    <row r="95" spans="1:5" x14ac:dyDescent="0.25">
      <c r="A95">
        <v>1993</v>
      </c>
      <c r="B95" t="s">
        <v>40</v>
      </c>
      <c r="C95">
        <v>0.99421717998417702</v>
      </c>
      <c r="D95">
        <v>1.6901692059730999</v>
      </c>
      <c r="E95">
        <v>0.298265153995253</v>
      </c>
    </row>
    <row r="96" spans="1:5" x14ac:dyDescent="0.25">
      <c r="A96">
        <v>1994</v>
      </c>
      <c r="B96" t="s">
        <v>40</v>
      </c>
      <c r="C96">
        <v>0.98956334192390105</v>
      </c>
      <c r="D96">
        <v>1.68225768127063</v>
      </c>
      <c r="E96">
        <v>0.29686900257717003</v>
      </c>
    </row>
    <row r="97" spans="1:5" x14ac:dyDescent="0.25">
      <c r="A97">
        <v>1995</v>
      </c>
      <c r="B97" t="s">
        <v>40</v>
      </c>
      <c r="C97">
        <v>0.98246550003771205</v>
      </c>
      <c r="D97">
        <v>1.6701913500641099</v>
      </c>
      <c r="E97">
        <v>0.29473965001131402</v>
      </c>
    </row>
    <row r="98" spans="1:5" x14ac:dyDescent="0.25">
      <c r="A98">
        <v>1996</v>
      </c>
      <c r="B98" t="s">
        <v>40</v>
      </c>
      <c r="C98">
        <v>0.97000299335501505</v>
      </c>
      <c r="D98">
        <v>1.6490050887035299</v>
      </c>
      <c r="E98">
        <v>0.29100089800650503</v>
      </c>
    </row>
    <row r="99" spans="1:5" x14ac:dyDescent="0.25">
      <c r="A99">
        <v>1997</v>
      </c>
      <c r="B99" t="s">
        <v>40</v>
      </c>
      <c r="C99">
        <v>1.31616187507351</v>
      </c>
      <c r="D99">
        <v>2.2374751876249701</v>
      </c>
      <c r="E99">
        <v>0.39484856252205403</v>
      </c>
    </row>
    <row r="100" spans="1:5" x14ac:dyDescent="0.25">
      <c r="A100">
        <v>1998</v>
      </c>
      <c r="B100" t="s">
        <v>40</v>
      </c>
      <c r="C100">
        <v>0.91721277950189095</v>
      </c>
      <c r="D100">
        <v>1.5592617251532099</v>
      </c>
      <c r="E100">
        <v>0.27516383385056697</v>
      </c>
    </row>
    <row r="101" spans="1:5" x14ac:dyDescent="0.25">
      <c r="A101">
        <v>1999</v>
      </c>
      <c r="B101" t="s">
        <v>40</v>
      </c>
      <c r="C101">
        <v>0.90550678591832701</v>
      </c>
      <c r="D101">
        <v>1.5393615360611601</v>
      </c>
      <c r="E101">
        <v>0.27165203577549801</v>
      </c>
    </row>
    <row r="102" spans="1:5" x14ac:dyDescent="0.25">
      <c r="A102">
        <v>2000</v>
      </c>
      <c r="B102" t="s">
        <v>40</v>
      </c>
      <c r="C102">
        <v>1.0145652830044101</v>
      </c>
      <c r="D102">
        <v>1.72476098110749</v>
      </c>
      <c r="E102">
        <v>0.30436958490132199</v>
      </c>
    </row>
    <row r="103" spans="1:5" x14ac:dyDescent="0.25">
      <c r="A103">
        <v>2001</v>
      </c>
      <c r="B103" t="s">
        <v>40</v>
      </c>
      <c r="C103">
        <v>0.98126938324541602</v>
      </c>
      <c r="D103">
        <v>1.66815795151721</v>
      </c>
      <c r="E103">
        <v>0.294380814973625</v>
      </c>
    </row>
    <row r="104" spans="1:5" x14ac:dyDescent="0.25">
      <c r="A104">
        <v>2002</v>
      </c>
      <c r="B104" t="s">
        <v>40</v>
      </c>
      <c r="C104">
        <v>1.10468454171665</v>
      </c>
      <c r="D104">
        <v>1.8779637209183</v>
      </c>
      <c r="E104">
        <v>0.33140536251499397</v>
      </c>
    </row>
    <row r="105" spans="1:5" x14ac:dyDescent="0.25">
      <c r="A105">
        <v>2003</v>
      </c>
      <c r="B105" t="s">
        <v>40</v>
      </c>
      <c r="C105">
        <v>1.1377713182424101</v>
      </c>
      <c r="D105">
        <v>1.9342112410121</v>
      </c>
      <c r="E105">
        <v>0.34133139547272301</v>
      </c>
    </row>
    <row r="106" spans="1:5" x14ac:dyDescent="0.25">
      <c r="A106">
        <v>2004</v>
      </c>
      <c r="B106" t="s">
        <v>40</v>
      </c>
      <c r="C106">
        <v>1.1140088012687299</v>
      </c>
      <c r="D106">
        <v>1.8938149621568401</v>
      </c>
      <c r="E106">
        <v>0.33420264038061898</v>
      </c>
    </row>
    <row r="107" spans="1:5" x14ac:dyDescent="0.25">
      <c r="A107">
        <v>2005</v>
      </c>
      <c r="B107" t="s">
        <v>40</v>
      </c>
      <c r="C107">
        <v>1.04321070563938</v>
      </c>
      <c r="D107">
        <v>1.7734581995869501</v>
      </c>
      <c r="E107">
        <v>0.31296321169181501</v>
      </c>
    </row>
    <row r="108" spans="1:5" x14ac:dyDescent="0.25">
      <c r="A108">
        <v>2006</v>
      </c>
      <c r="B108" t="s">
        <v>40</v>
      </c>
      <c r="C108">
        <v>1.1008490116723599</v>
      </c>
      <c r="D108">
        <v>1.87144331984301</v>
      </c>
      <c r="E108">
        <v>0.33025470350170699</v>
      </c>
    </row>
    <row r="109" spans="1:5" x14ac:dyDescent="0.25">
      <c r="A109">
        <v>2007</v>
      </c>
      <c r="B109" t="s">
        <v>40</v>
      </c>
      <c r="C109">
        <v>0.96525187578845695</v>
      </c>
      <c r="D109">
        <v>1.6409281888403799</v>
      </c>
      <c r="E109">
        <v>0.28957556273653701</v>
      </c>
    </row>
    <row r="110" spans="1:5" x14ac:dyDescent="0.25">
      <c r="A110">
        <v>2008</v>
      </c>
      <c r="B110" t="s">
        <v>40</v>
      </c>
      <c r="C110">
        <v>0.99919213364915604</v>
      </c>
      <c r="D110">
        <v>1.6986266272035599</v>
      </c>
      <c r="E110">
        <v>0.29975764009474698</v>
      </c>
    </row>
    <row r="111" spans="1:5" x14ac:dyDescent="0.25">
      <c r="A111">
        <v>2009</v>
      </c>
      <c r="B111" t="s">
        <v>40</v>
      </c>
      <c r="C111">
        <v>1.1781368863524799</v>
      </c>
      <c r="D111">
        <v>2.00283270679921</v>
      </c>
      <c r="E111">
        <v>0.35344106590574298</v>
      </c>
    </row>
    <row r="112" spans="1:5" x14ac:dyDescent="0.25">
      <c r="A112">
        <v>2010</v>
      </c>
      <c r="B112" t="s">
        <v>40</v>
      </c>
      <c r="C112">
        <v>1.07192670229424</v>
      </c>
      <c r="D112">
        <v>1.8222753939002201</v>
      </c>
      <c r="E112">
        <v>0.32157801068827302</v>
      </c>
    </row>
    <row r="113" spans="1:5" x14ac:dyDescent="0.25">
      <c r="A113">
        <v>2011</v>
      </c>
      <c r="B113" t="s">
        <v>40</v>
      </c>
      <c r="C113">
        <v>1.0166493176054201</v>
      </c>
      <c r="D113">
        <v>1.7283038399292101</v>
      </c>
      <c r="E113">
        <v>0.30499479528162599</v>
      </c>
    </row>
    <row r="114" spans="1:5" x14ac:dyDescent="0.25">
      <c r="A114">
        <v>2012</v>
      </c>
      <c r="B114" t="s">
        <v>40</v>
      </c>
      <c r="C114">
        <v>1.0935313757888001</v>
      </c>
      <c r="D114">
        <v>1.8590033388409599</v>
      </c>
      <c r="E114">
        <v>0.32805941273664102</v>
      </c>
    </row>
    <row r="115" spans="1:5" x14ac:dyDescent="0.25">
      <c r="A115">
        <v>2013</v>
      </c>
      <c r="B115" t="s">
        <v>40</v>
      </c>
      <c r="C115">
        <v>1.1287133298591301</v>
      </c>
      <c r="D115">
        <v>1.91881266076052</v>
      </c>
      <c r="E115">
        <v>0.33861399895773803</v>
      </c>
    </row>
    <row r="116" spans="1:5" x14ac:dyDescent="0.25">
      <c r="A116">
        <v>2014</v>
      </c>
      <c r="B116" t="s">
        <v>40</v>
      </c>
      <c r="C116">
        <v>1.2136732631953</v>
      </c>
      <c r="D116">
        <v>2.0632445474320198</v>
      </c>
      <c r="E116">
        <v>0.36410197895859098</v>
      </c>
    </row>
    <row r="117" spans="1:5" x14ac:dyDescent="0.25">
      <c r="A117">
        <v>2015</v>
      </c>
      <c r="B117" t="s">
        <v>40</v>
      </c>
      <c r="C117">
        <v>1.2549147373604099</v>
      </c>
      <c r="D117">
        <v>2.1333550535127102</v>
      </c>
      <c r="E117">
        <v>0.37647442120812402</v>
      </c>
    </row>
    <row r="118" spans="1:5" x14ac:dyDescent="0.25">
      <c r="A118">
        <v>2016</v>
      </c>
      <c r="B118" t="s">
        <v>40</v>
      </c>
      <c r="C118">
        <v>1.14452022567524</v>
      </c>
      <c r="D118">
        <v>1.9456843836479101</v>
      </c>
      <c r="E118">
        <v>0.34335606770257199</v>
      </c>
    </row>
    <row r="119" spans="1:5" x14ac:dyDescent="0.25">
      <c r="A119">
        <v>2017</v>
      </c>
      <c r="B119" t="s">
        <v>40</v>
      </c>
      <c r="C119">
        <v>1.11945954964576</v>
      </c>
      <c r="D119">
        <v>1.9030812343977901</v>
      </c>
      <c r="E119">
        <v>0.33583786489372802</v>
      </c>
    </row>
    <row r="120" spans="1:5" x14ac:dyDescent="0.25">
      <c r="A120">
        <v>2018</v>
      </c>
      <c r="B120" t="s">
        <v>40</v>
      </c>
      <c r="C120">
        <v>1.1428111005463</v>
      </c>
      <c r="D120">
        <v>1.9427788709287199</v>
      </c>
      <c r="E120">
        <v>0.34284333016389101</v>
      </c>
    </row>
    <row r="121" spans="1:5" x14ac:dyDescent="0.25">
      <c r="A121">
        <v>2019</v>
      </c>
      <c r="B121" t="s">
        <v>40</v>
      </c>
      <c r="C121">
        <v>1.3265312312717299</v>
      </c>
      <c r="D121">
        <v>2.25510309316194</v>
      </c>
      <c r="E121">
        <v>0.39795936938151999</v>
      </c>
    </row>
    <row r="122" spans="1:5" x14ac:dyDescent="0.25">
      <c r="A122">
        <v>1990</v>
      </c>
      <c r="B122" t="s">
        <v>37</v>
      </c>
      <c r="C122">
        <v>1</v>
      </c>
      <c r="D122">
        <v>1.3</v>
      </c>
      <c r="E122">
        <v>0.7</v>
      </c>
    </row>
    <row r="123" spans="1:5" x14ac:dyDescent="0.25">
      <c r="A123">
        <v>1991</v>
      </c>
      <c r="B123" t="s">
        <v>37</v>
      </c>
      <c r="C123">
        <v>1.08005099847936</v>
      </c>
      <c r="D123">
        <v>1.40406629802316</v>
      </c>
      <c r="E123">
        <v>0.75603569893554901</v>
      </c>
    </row>
    <row r="124" spans="1:5" x14ac:dyDescent="0.25">
      <c r="A124">
        <v>1992</v>
      </c>
      <c r="B124" t="s">
        <v>37</v>
      </c>
      <c r="C124">
        <v>1.09297817872209</v>
      </c>
      <c r="D124">
        <v>1.42087163233872</v>
      </c>
      <c r="E124">
        <v>0.76508472510546399</v>
      </c>
    </row>
    <row r="125" spans="1:5" x14ac:dyDescent="0.25">
      <c r="A125">
        <v>1993</v>
      </c>
      <c r="B125" t="s">
        <v>37</v>
      </c>
      <c r="C125">
        <v>1.1807874749890199</v>
      </c>
      <c r="D125">
        <v>1.53502371748573</v>
      </c>
      <c r="E125">
        <v>0.82655123249231599</v>
      </c>
    </row>
    <row r="126" spans="1:5" x14ac:dyDescent="0.25">
      <c r="A126">
        <v>1994</v>
      </c>
      <c r="B126" t="s">
        <v>37</v>
      </c>
      <c r="C126">
        <v>1.2950921216304001</v>
      </c>
      <c r="D126">
        <v>1.68361975811952</v>
      </c>
      <c r="E126">
        <v>0.90656448514128196</v>
      </c>
    </row>
    <row r="127" spans="1:5" x14ac:dyDescent="0.25">
      <c r="A127">
        <v>1995</v>
      </c>
      <c r="B127" t="s">
        <v>37</v>
      </c>
      <c r="C127">
        <v>1.4312317892622901</v>
      </c>
      <c r="D127">
        <v>1.8606013260409799</v>
      </c>
      <c r="E127">
        <v>1.0018622524836001</v>
      </c>
    </row>
    <row r="128" spans="1:5" x14ac:dyDescent="0.25">
      <c r="A128">
        <v>1996</v>
      </c>
      <c r="B128" t="s">
        <v>37</v>
      </c>
      <c r="C128">
        <v>1.53496419799275</v>
      </c>
      <c r="D128">
        <v>1.99545345739058</v>
      </c>
      <c r="E128">
        <v>1.0744749385949299</v>
      </c>
    </row>
    <row r="129" spans="1:5" x14ac:dyDescent="0.25">
      <c r="A129">
        <v>1997</v>
      </c>
      <c r="B129" t="s">
        <v>37</v>
      </c>
      <c r="C129">
        <v>1.6298300224383</v>
      </c>
      <c r="D129">
        <v>2.1187790291697901</v>
      </c>
      <c r="E129">
        <v>1.1408810157068101</v>
      </c>
    </row>
    <row r="130" spans="1:5" x14ac:dyDescent="0.25">
      <c r="A130">
        <v>1998</v>
      </c>
      <c r="B130" t="s">
        <v>37</v>
      </c>
      <c r="C130">
        <v>1.70273080926853</v>
      </c>
      <c r="D130">
        <v>2.2135500520490901</v>
      </c>
      <c r="E130">
        <v>1.19191156648797</v>
      </c>
    </row>
    <row r="131" spans="1:5" x14ac:dyDescent="0.25">
      <c r="A131">
        <v>1999</v>
      </c>
      <c r="B131" t="s">
        <v>37</v>
      </c>
      <c r="C131">
        <v>1.78136197664021</v>
      </c>
      <c r="D131">
        <v>2.3157705696322699</v>
      </c>
      <c r="E131">
        <v>1.2469533836481499</v>
      </c>
    </row>
    <row r="132" spans="1:5" x14ac:dyDescent="0.25">
      <c r="A132">
        <v>2000</v>
      </c>
      <c r="B132" t="s">
        <v>37</v>
      </c>
      <c r="C132">
        <v>1.83117331619466</v>
      </c>
      <c r="D132">
        <v>2.3805253110530602</v>
      </c>
      <c r="E132">
        <v>1.2818213213362699</v>
      </c>
    </row>
    <row r="133" spans="1:5" x14ac:dyDescent="0.25">
      <c r="A133">
        <v>2001</v>
      </c>
      <c r="B133" t="s">
        <v>37</v>
      </c>
      <c r="C133">
        <v>1.80460365368404</v>
      </c>
      <c r="D133">
        <v>2.3459847497892499</v>
      </c>
      <c r="E133">
        <v>1.2632225575788301</v>
      </c>
    </row>
    <row r="134" spans="1:5" x14ac:dyDescent="0.25">
      <c r="A134">
        <v>2002</v>
      </c>
      <c r="B134" t="s">
        <v>37</v>
      </c>
      <c r="C134">
        <v>1.8260340047169401</v>
      </c>
      <c r="D134">
        <v>2.3738442061320302</v>
      </c>
      <c r="E134">
        <v>1.27822380330186</v>
      </c>
    </row>
    <row r="135" spans="1:5" x14ac:dyDescent="0.25">
      <c r="A135">
        <v>2003</v>
      </c>
      <c r="B135" t="s">
        <v>37</v>
      </c>
      <c r="C135">
        <v>1.8834887472208</v>
      </c>
      <c r="D135">
        <v>2.4485353713870399</v>
      </c>
      <c r="E135">
        <v>1.31844212305456</v>
      </c>
    </row>
    <row r="136" spans="1:5" x14ac:dyDescent="0.25">
      <c r="A136">
        <v>2004</v>
      </c>
      <c r="B136" t="s">
        <v>37</v>
      </c>
      <c r="C136">
        <v>2.04382265650082</v>
      </c>
      <c r="D136">
        <v>2.6569694534510702</v>
      </c>
      <c r="E136">
        <v>1.43067585955058</v>
      </c>
    </row>
    <row r="137" spans="1:5" x14ac:dyDescent="0.25">
      <c r="A137">
        <v>2005</v>
      </c>
      <c r="B137" t="s">
        <v>37</v>
      </c>
      <c r="C137">
        <v>2.1793928675267602</v>
      </c>
      <c r="D137">
        <v>2.83321072778479</v>
      </c>
      <c r="E137">
        <v>1.52557500726873</v>
      </c>
    </row>
    <row r="138" spans="1:5" x14ac:dyDescent="0.25">
      <c r="A138">
        <v>2006</v>
      </c>
      <c r="B138" t="s">
        <v>37</v>
      </c>
      <c r="C138">
        <v>2.0921519349931401</v>
      </c>
      <c r="D138">
        <v>2.7197975154910798</v>
      </c>
      <c r="E138">
        <v>1.4645063544951999</v>
      </c>
    </row>
    <row r="139" spans="1:5" x14ac:dyDescent="0.25">
      <c r="A139">
        <v>2007</v>
      </c>
      <c r="B139" t="s">
        <v>37</v>
      </c>
      <c r="C139">
        <v>2.1613908185822499</v>
      </c>
      <c r="D139">
        <v>2.8098080641569201</v>
      </c>
      <c r="E139">
        <v>1.51297357300757</v>
      </c>
    </row>
    <row r="140" spans="1:5" x14ac:dyDescent="0.25">
      <c r="A140">
        <v>2008</v>
      </c>
      <c r="B140" t="s">
        <v>37</v>
      </c>
      <c r="C140">
        <v>2.0537108839242801</v>
      </c>
      <c r="D140">
        <v>2.66982414910157</v>
      </c>
      <c r="E140">
        <v>1.4375976187470001</v>
      </c>
    </row>
    <row r="141" spans="1:5" x14ac:dyDescent="0.25">
      <c r="A141">
        <v>2009</v>
      </c>
      <c r="B141" t="s">
        <v>37</v>
      </c>
      <c r="C141">
        <v>2.12133490648724</v>
      </c>
      <c r="D141">
        <v>2.7577353784334102</v>
      </c>
      <c r="E141">
        <v>1.48493443454107</v>
      </c>
    </row>
    <row r="142" spans="1:5" x14ac:dyDescent="0.25">
      <c r="A142">
        <v>2010</v>
      </c>
      <c r="B142" t="s">
        <v>37</v>
      </c>
      <c r="C142">
        <v>2.2956746202262499</v>
      </c>
      <c r="D142">
        <v>2.9843770062941202</v>
      </c>
      <c r="E142">
        <v>1.6069722341583701</v>
      </c>
    </row>
    <row r="143" spans="1:5" x14ac:dyDescent="0.25">
      <c r="A143">
        <v>2011</v>
      </c>
      <c r="B143" t="s">
        <v>37</v>
      </c>
      <c r="C143">
        <v>2.40146705392704</v>
      </c>
      <c r="D143">
        <v>3.1219071701051502</v>
      </c>
      <c r="E143">
        <v>1.68102693774893</v>
      </c>
    </row>
    <row r="144" spans="1:5" x14ac:dyDescent="0.25">
      <c r="A144">
        <v>2012</v>
      </c>
      <c r="B144" t="s">
        <v>37</v>
      </c>
      <c r="C144">
        <v>2.4709447262625801</v>
      </c>
      <c r="D144">
        <v>3.2122281441413598</v>
      </c>
      <c r="E144">
        <v>1.7296613083838099</v>
      </c>
    </row>
    <row r="145" spans="1:5" x14ac:dyDescent="0.25">
      <c r="A145">
        <v>2013</v>
      </c>
      <c r="B145" t="s">
        <v>37</v>
      </c>
      <c r="C145">
        <v>2.4474459399373201</v>
      </c>
      <c r="D145">
        <v>3.18167972191852</v>
      </c>
      <c r="E145">
        <v>1.7132121579561299</v>
      </c>
    </row>
    <row r="146" spans="1:5" x14ac:dyDescent="0.25">
      <c r="A146">
        <v>2014</v>
      </c>
      <c r="B146" t="s">
        <v>37</v>
      </c>
      <c r="C146">
        <v>2.5244370330061101</v>
      </c>
      <c r="D146">
        <v>3.2817681429079402</v>
      </c>
      <c r="E146">
        <v>1.7671059231042801</v>
      </c>
    </row>
    <row r="147" spans="1:5" x14ac:dyDescent="0.25">
      <c r="A147">
        <v>2015</v>
      </c>
      <c r="B147" t="s">
        <v>37</v>
      </c>
      <c r="C147">
        <v>2.40704995358012</v>
      </c>
      <c r="D147">
        <v>3.1291649396541601</v>
      </c>
      <c r="E147">
        <v>1.6849349675060801</v>
      </c>
    </row>
    <row r="148" spans="1:5" x14ac:dyDescent="0.25">
      <c r="A148">
        <v>2016</v>
      </c>
      <c r="B148" t="s">
        <v>37</v>
      </c>
      <c r="C148">
        <v>2.41878018698256</v>
      </c>
      <c r="D148">
        <v>3.1444142430773199</v>
      </c>
      <c r="E148">
        <v>1.69314613088779</v>
      </c>
    </row>
    <row r="149" spans="1:5" x14ac:dyDescent="0.25">
      <c r="A149">
        <v>2017</v>
      </c>
      <c r="B149" t="s">
        <v>37</v>
      </c>
      <c r="C149">
        <v>2.42493551234366</v>
      </c>
      <c r="D149">
        <v>3.15241616604676</v>
      </c>
      <c r="E149">
        <v>1.69745485864057</v>
      </c>
    </row>
    <row r="150" spans="1:5" x14ac:dyDescent="0.25">
      <c r="A150">
        <v>2018</v>
      </c>
      <c r="B150" t="s">
        <v>37</v>
      </c>
      <c r="C150">
        <v>2.4196022801587</v>
      </c>
      <c r="D150">
        <v>3.1454829642063</v>
      </c>
      <c r="E150">
        <v>1.6937215961110901</v>
      </c>
    </row>
    <row r="151" spans="1:5" x14ac:dyDescent="0.25">
      <c r="A151">
        <v>2019</v>
      </c>
      <c r="B151" t="s">
        <v>37</v>
      </c>
      <c r="C151">
        <v>2.4166927350799399</v>
      </c>
      <c r="D151">
        <v>3.1417005556039301</v>
      </c>
      <c r="E151">
        <v>1.69168491455596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</vt:lpstr>
      <vt:lpstr>gas_trend</vt:lpstr>
      <vt:lpstr>gwp_waterfall</vt:lpstr>
      <vt:lpstr>gas_trend_normalised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ipcc_ar6_figure_spm1_gases</dc:title>
  <dc:creator>lamw</dc:creator>
  <cp:lastModifiedBy>William Lamb</cp:lastModifiedBy>
  <dcterms:created xsi:type="dcterms:W3CDTF">2021-08-23T16:12:04Z</dcterms:created>
  <dcterms:modified xsi:type="dcterms:W3CDTF">2021-08-25T11:17:56Z</dcterms:modified>
</cp:coreProperties>
</file>