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amw\Documents\SpiderOak Hive\Work\Projects\AR6-Emissions-trends-and-drivers\Data\Land and GCB\"/>
    </mc:Choice>
  </mc:AlternateContent>
  <bookViews>
    <workbookView xWindow="0" yWindow="0" windowWidth="28800" windowHeight="11700" activeTab="1"/>
  </bookViews>
  <sheets>
    <sheet name="Summary" sheetId="1" r:id="rId1"/>
    <sheet name="Global Carbon Budget" sheetId="2" r:id="rId2"/>
    <sheet name="Fossil Emissions by Category" sheetId="3" r:id="rId3"/>
    <sheet name="CDIAC C" sheetId="9" r:id="rId4"/>
    <sheet name="CDIAC CO2" sheetId="10" r:id="rId5"/>
    <sheet name="Land-Use Change Emissions" sheetId="4" r:id="rId6"/>
    <sheet name="Ocean Sink" sheetId="5" r:id="rId7"/>
    <sheet name="Terrestrial Sink" sheetId="6" r:id="rId8"/>
    <sheet name="Cement Carbonation Sink" sheetId="7" r:id="rId9"/>
    <sheet name="Historical Budget" sheetId="8" r:id="rId10"/>
  </sheets>
  <externalReferences>
    <externalReference r:id="rId11"/>
  </externalReferences>
  <definedNames>
    <definedName name="cdiac_global_1751_2014" localSheetId="3">'CDIAC C'!$A$1:$G$267</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2" roundtripDataSignature="AMtx7mieqBvIHwqEfB6/uZyZnick4/pC1Q=="/>
    </ext>
  </extLst>
</workbook>
</file>

<file path=xl/calcChain.xml><?xml version="1.0" encoding="utf-8"?>
<calcChain xmlns="http://schemas.openxmlformats.org/spreadsheetml/2006/main">
  <c r="H282" i="10" l="1"/>
  <c r="G282" i="10"/>
  <c r="F282" i="10"/>
  <c r="E282" i="10"/>
  <c r="D282" i="10"/>
  <c r="C282" i="10"/>
  <c r="B282" i="10"/>
  <c r="I282" i="10" s="1"/>
  <c r="H279" i="10"/>
  <c r="G279" i="10"/>
  <c r="F279" i="10"/>
  <c r="E279" i="10"/>
  <c r="D279" i="10"/>
  <c r="C279" i="10"/>
  <c r="B279" i="10"/>
  <c r="I279" i="10" s="1"/>
  <c r="I276" i="10"/>
  <c r="H276" i="10"/>
  <c r="G276" i="10"/>
  <c r="C276" i="10"/>
  <c r="D276" i="10"/>
  <c r="E276" i="10"/>
  <c r="F276" i="10"/>
  <c r="B276" i="10"/>
  <c r="C281" i="10" l="1"/>
  <c r="D281" i="10"/>
  <c r="E281" i="10"/>
  <c r="F281" i="10"/>
  <c r="G281" i="10"/>
  <c r="H281" i="10"/>
  <c r="I281" i="10"/>
  <c r="B281" i="10"/>
  <c r="C278" i="10"/>
  <c r="D278" i="10"/>
  <c r="E278" i="10"/>
  <c r="F278" i="10"/>
  <c r="G278" i="10"/>
  <c r="H278" i="10"/>
  <c r="I278" i="10"/>
  <c r="B278" i="10"/>
  <c r="C275" i="10"/>
  <c r="D275" i="10"/>
  <c r="E275" i="10"/>
  <c r="F275" i="10"/>
  <c r="G275" i="10"/>
  <c r="B275" i="10"/>
  <c r="B27" i="10" l="1"/>
  <c r="C27" i="10"/>
  <c r="D27" i="10"/>
  <c r="E27" i="10"/>
  <c r="F27" i="10"/>
  <c r="G27" i="10"/>
  <c r="B28" i="10"/>
  <c r="C28" i="10"/>
  <c r="D28" i="10"/>
  <c r="E28" i="10"/>
  <c r="F28" i="10"/>
  <c r="G28" i="10"/>
  <c r="B29" i="10"/>
  <c r="C29" i="10"/>
  <c r="D29" i="10"/>
  <c r="E29" i="10"/>
  <c r="F29" i="10"/>
  <c r="G29" i="10"/>
  <c r="B30" i="10"/>
  <c r="C30" i="10"/>
  <c r="D30" i="10"/>
  <c r="E30" i="10"/>
  <c r="F30" i="10"/>
  <c r="G30" i="10"/>
  <c r="B31" i="10"/>
  <c r="C31" i="10"/>
  <c r="D31" i="10"/>
  <c r="E31" i="10"/>
  <c r="F31" i="10"/>
  <c r="G31" i="10"/>
  <c r="B32" i="10"/>
  <c r="C32" i="10"/>
  <c r="D32" i="10"/>
  <c r="E32" i="10"/>
  <c r="F32" i="10"/>
  <c r="G32" i="10"/>
  <c r="B33" i="10"/>
  <c r="C33" i="10"/>
  <c r="D33" i="10"/>
  <c r="E33" i="10"/>
  <c r="F33" i="10"/>
  <c r="G33" i="10"/>
  <c r="B34" i="10"/>
  <c r="C34" i="10"/>
  <c r="D34" i="10"/>
  <c r="E34" i="10"/>
  <c r="F34" i="10"/>
  <c r="G34" i="10"/>
  <c r="B35" i="10"/>
  <c r="C35" i="10"/>
  <c r="D35" i="10"/>
  <c r="E35" i="10"/>
  <c r="F35" i="10"/>
  <c r="G35" i="10"/>
  <c r="B36" i="10"/>
  <c r="C36" i="10"/>
  <c r="D36" i="10"/>
  <c r="E36" i="10"/>
  <c r="F36" i="10"/>
  <c r="G36" i="10"/>
  <c r="B37" i="10"/>
  <c r="C37" i="10"/>
  <c r="D37" i="10"/>
  <c r="E37" i="10"/>
  <c r="F37" i="10"/>
  <c r="G37" i="10"/>
  <c r="B38" i="10"/>
  <c r="C38" i="10"/>
  <c r="D38" i="10"/>
  <c r="E38" i="10"/>
  <c r="F38" i="10"/>
  <c r="G38" i="10"/>
  <c r="B39" i="10"/>
  <c r="C39" i="10"/>
  <c r="D39" i="10"/>
  <c r="E39" i="10"/>
  <c r="F39" i="10"/>
  <c r="G39" i="10"/>
  <c r="B40" i="10"/>
  <c r="C40" i="10"/>
  <c r="D40" i="10"/>
  <c r="E40" i="10"/>
  <c r="F40" i="10"/>
  <c r="G40" i="10"/>
  <c r="B41" i="10"/>
  <c r="C41" i="10"/>
  <c r="D41" i="10"/>
  <c r="E41" i="10"/>
  <c r="F41" i="10"/>
  <c r="G41" i="10"/>
  <c r="B42" i="10"/>
  <c r="C42" i="10"/>
  <c r="D42" i="10"/>
  <c r="E42" i="10"/>
  <c r="F42" i="10"/>
  <c r="G42" i="10"/>
  <c r="B43" i="10"/>
  <c r="C43" i="10"/>
  <c r="D43" i="10"/>
  <c r="E43" i="10"/>
  <c r="F43" i="10"/>
  <c r="G43" i="10"/>
  <c r="B44" i="10"/>
  <c r="C44" i="10"/>
  <c r="D44" i="10"/>
  <c r="E44" i="10"/>
  <c r="F44" i="10"/>
  <c r="G44" i="10"/>
  <c r="B45" i="10"/>
  <c r="C45" i="10"/>
  <c r="D45" i="10"/>
  <c r="E45" i="10"/>
  <c r="F45" i="10"/>
  <c r="G45" i="10"/>
  <c r="B46" i="10"/>
  <c r="C46" i="10"/>
  <c r="D46" i="10"/>
  <c r="E46" i="10"/>
  <c r="F46" i="10"/>
  <c r="G46" i="10"/>
  <c r="B47" i="10"/>
  <c r="C47" i="10"/>
  <c r="D47" i="10"/>
  <c r="E47" i="10"/>
  <c r="F47" i="10"/>
  <c r="G47" i="10"/>
  <c r="B48" i="10"/>
  <c r="C48" i="10"/>
  <c r="D48" i="10"/>
  <c r="E48" i="10"/>
  <c r="F48" i="10"/>
  <c r="G48" i="10"/>
  <c r="B49" i="10"/>
  <c r="C49" i="10"/>
  <c r="D49" i="10"/>
  <c r="E49" i="10"/>
  <c r="F49" i="10"/>
  <c r="G49" i="10"/>
  <c r="B50" i="10"/>
  <c r="C50" i="10"/>
  <c r="D50" i="10"/>
  <c r="E50" i="10"/>
  <c r="F50" i="10"/>
  <c r="G50" i="10"/>
  <c r="B51" i="10"/>
  <c r="C51" i="10"/>
  <c r="D51" i="10"/>
  <c r="E51" i="10"/>
  <c r="F51" i="10"/>
  <c r="G51" i="10"/>
  <c r="B52" i="10"/>
  <c r="C52" i="10"/>
  <c r="D52" i="10"/>
  <c r="E52" i="10"/>
  <c r="F52" i="10"/>
  <c r="G52" i="10"/>
  <c r="B53" i="10"/>
  <c r="C53" i="10"/>
  <c r="D53" i="10"/>
  <c r="E53" i="10"/>
  <c r="F53" i="10"/>
  <c r="G53" i="10"/>
  <c r="B54" i="10"/>
  <c r="C54" i="10"/>
  <c r="D54" i="10"/>
  <c r="E54" i="10"/>
  <c r="F54" i="10"/>
  <c r="G54" i="10"/>
  <c r="B55" i="10"/>
  <c r="C55" i="10"/>
  <c r="D55" i="10"/>
  <c r="E55" i="10"/>
  <c r="F55" i="10"/>
  <c r="G55" i="10"/>
  <c r="B56" i="10"/>
  <c r="C56" i="10"/>
  <c r="D56" i="10"/>
  <c r="E56" i="10"/>
  <c r="F56" i="10"/>
  <c r="G56" i="10"/>
  <c r="B57" i="10"/>
  <c r="C57" i="10"/>
  <c r="D57" i="10"/>
  <c r="E57" i="10"/>
  <c r="F57" i="10"/>
  <c r="G57" i="10"/>
  <c r="B58" i="10"/>
  <c r="C58" i="10"/>
  <c r="D58" i="10"/>
  <c r="E58" i="10"/>
  <c r="F58" i="10"/>
  <c r="G58" i="10"/>
  <c r="B59" i="10"/>
  <c r="C59" i="10"/>
  <c r="D59" i="10"/>
  <c r="E59" i="10"/>
  <c r="F59" i="10"/>
  <c r="G59" i="10"/>
  <c r="B60" i="10"/>
  <c r="C60" i="10"/>
  <c r="D60" i="10"/>
  <c r="E60" i="10"/>
  <c r="F60" i="10"/>
  <c r="G60" i="10"/>
  <c r="B61" i="10"/>
  <c r="C61" i="10"/>
  <c r="D61" i="10"/>
  <c r="E61" i="10"/>
  <c r="F61" i="10"/>
  <c r="G61" i="10"/>
  <c r="B62" i="10"/>
  <c r="C62" i="10"/>
  <c r="D62" i="10"/>
  <c r="E62" i="10"/>
  <c r="F62" i="10"/>
  <c r="G62" i="10"/>
  <c r="B63" i="10"/>
  <c r="C63" i="10"/>
  <c r="D63" i="10"/>
  <c r="E63" i="10"/>
  <c r="F63" i="10"/>
  <c r="G63" i="10"/>
  <c r="B64" i="10"/>
  <c r="C64" i="10"/>
  <c r="D64" i="10"/>
  <c r="E64" i="10"/>
  <c r="F64" i="10"/>
  <c r="G64" i="10"/>
  <c r="B65" i="10"/>
  <c r="C65" i="10"/>
  <c r="D65" i="10"/>
  <c r="E65" i="10"/>
  <c r="F65" i="10"/>
  <c r="G65" i="10"/>
  <c r="B66" i="10"/>
  <c r="C66" i="10"/>
  <c r="D66" i="10"/>
  <c r="E66" i="10"/>
  <c r="F66" i="10"/>
  <c r="G66" i="10"/>
  <c r="B67" i="10"/>
  <c r="C67" i="10"/>
  <c r="D67" i="10"/>
  <c r="E67" i="10"/>
  <c r="F67" i="10"/>
  <c r="G67" i="10"/>
  <c r="B68" i="10"/>
  <c r="C68" i="10"/>
  <c r="D68" i="10"/>
  <c r="E68" i="10"/>
  <c r="F68" i="10"/>
  <c r="G68" i="10"/>
  <c r="B69" i="10"/>
  <c r="C69" i="10"/>
  <c r="D69" i="10"/>
  <c r="E69" i="10"/>
  <c r="F69" i="10"/>
  <c r="G69" i="10"/>
  <c r="B70" i="10"/>
  <c r="C70" i="10"/>
  <c r="D70" i="10"/>
  <c r="E70" i="10"/>
  <c r="F70" i="10"/>
  <c r="G70" i="10"/>
  <c r="B71" i="10"/>
  <c r="C71" i="10"/>
  <c r="D71" i="10"/>
  <c r="E71" i="10"/>
  <c r="F71" i="10"/>
  <c r="G71" i="10"/>
  <c r="B72" i="10"/>
  <c r="C72" i="10"/>
  <c r="D72" i="10"/>
  <c r="E72" i="10"/>
  <c r="F72" i="10"/>
  <c r="G72" i="10"/>
  <c r="B73" i="10"/>
  <c r="C73" i="10"/>
  <c r="D73" i="10"/>
  <c r="E73" i="10"/>
  <c r="F73" i="10"/>
  <c r="G73" i="10"/>
  <c r="B74" i="10"/>
  <c r="C74" i="10"/>
  <c r="D74" i="10"/>
  <c r="E74" i="10"/>
  <c r="F74" i="10"/>
  <c r="G74" i="10"/>
  <c r="B75" i="10"/>
  <c r="C75" i="10"/>
  <c r="D75" i="10"/>
  <c r="E75" i="10"/>
  <c r="F75" i="10"/>
  <c r="G75" i="10"/>
  <c r="B76" i="10"/>
  <c r="C76" i="10"/>
  <c r="D76" i="10"/>
  <c r="E76" i="10"/>
  <c r="F76" i="10"/>
  <c r="G76" i="10"/>
  <c r="B77" i="10"/>
  <c r="C77" i="10"/>
  <c r="D77" i="10"/>
  <c r="E77" i="10"/>
  <c r="F77" i="10"/>
  <c r="G77" i="10"/>
  <c r="B78" i="10"/>
  <c r="C78" i="10"/>
  <c r="D78" i="10"/>
  <c r="E78" i="10"/>
  <c r="F78" i="10"/>
  <c r="G78" i="10"/>
  <c r="B79" i="10"/>
  <c r="C79" i="10"/>
  <c r="D79" i="10"/>
  <c r="E79" i="10"/>
  <c r="F79" i="10"/>
  <c r="G79" i="10"/>
  <c r="B80" i="10"/>
  <c r="C80" i="10"/>
  <c r="D80" i="10"/>
  <c r="E80" i="10"/>
  <c r="F80" i="10"/>
  <c r="G80" i="10"/>
  <c r="B81" i="10"/>
  <c r="C81" i="10"/>
  <c r="D81" i="10"/>
  <c r="E81" i="10"/>
  <c r="F81" i="10"/>
  <c r="G81" i="10"/>
  <c r="B82" i="10"/>
  <c r="C82" i="10"/>
  <c r="D82" i="10"/>
  <c r="E82" i="10"/>
  <c r="F82" i="10"/>
  <c r="G82" i="10"/>
  <c r="B83" i="10"/>
  <c r="C83" i="10"/>
  <c r="D83" i="10"/>
  <c r="E83" i="10"/>
  <c r="F83" i="10"/>
  <c r="G83" i="10"/>
  <c r="B84" i="10"/>
  <c r="C84" i="10"/>
  <c r="D84" i="10"/>
  <c r="E84" i="10"/>
  <c r="F84" i="10"/>
  <c r="G84" i="10"/>
  <c r="B85" i="10"/>
  <c r="C85" i="10"/>
  <c r="D85" i="10"/>
  <c r="E85" i="10"/>
  <c r="F85" i="10"/>
  <c r="G85" i="10"/>
  <c r="B86" i="10"/>
  <c r="C86" i="10"/>
  <c r="D86" i="10"/>
  <c r="E86" i="10"/>
  <c r="F86" i="10"/>
  <c r="G86" i="10"/>
  <c r="B87" i="10"/>
  <c r="C87" i="10"/>
  <c r="D87" i="10"/>
  <c r="E87" i="10"/>
  <c r="F87" i="10"/>
  <c r="G87" i="10"/>
  <c r="B88" i="10"/>
  <c r="C88" i="10"/>
  <c r="D88" i="10"/>
  <c r="E88" i="10"/>
  <c r="F88" i="10"/>
  <c r="G88" i="10"/>
  <c r="B89" i="10"/>
  <c r="C89" i="10"/>
  <c r="D89" i="10"/>
  <c r="E89" i="10"/>
  <c r="F89" i="10"/>
  <c r="G89" i="10"/>
  <c r="B90" i="10"/>
  <c r="C90" i="10"/>
  <c r="D90" i="10"/>
  <c r="E90" i="10"/>
  <c r="F90" i="10"/>
  <c r="G90" i="10"/>
  <c r="B91" i="10"/>
  <c r="C91" i="10"/>
  <c r="D91" i="10"/>
  <c r="E91" i="10"/>
  <c r="F91" i="10"/>
  <c r="G91" i="10"/>
  <c r="B92" i="10"/>
  <c r="C92" i="10"/>
  <c r="D92" i="10"/>
  <c r="E92" i="10"/>
  <c r="F92" i="10"/>
  <c r="G92" i="10"/>
  <c r="B93" i="10"/>
  <c r="C93" i="10"/>
  <c r="D93" i="10"/>
  <c r="E93" i="10"/>
  <c r="F93" i="10"/>
  <c r="G93" i="10"/>
  <c r="B94" i="10"/>
  <c r="C94" i="10"/>
  <c r="D94" i="10"/>
  <c r="E94" i="10"/>
  <c r="F94" i="10"/>
  <c r="G94" i="10"/>
  <c r="B95" i="10"/>
  <c r="C95" i="10"/>
  <c r="D95" i="10"/>
  <c r="E95" i="10"/>
  <c r="F95" i="10"/>
  <c r="G95" i="10"/>
  <c r="B96" i="10"/>
  <c r="C96" i="10"/>
  <c r="D96" i="10"/>
  <c r="E96" i="10"/>
  <c r="F96" i="10"/>
  <c r="G96" i="10"/>
  <c r="B97" i="10"/>
  <c r="C97" i="10"/>
  <c r="D97" i="10"/>
  <c r="E97" i="10"/>
  <c r="F97" i="10"/>
  <c r="G97" i="10"/>
  <c r="B98" i="10"/>
  <c r="C98" i="10"/>
  <c r="D98" i="10"/>
  <c r="E98" i="10"/>
  <c r="F98" i="10"/>
  <c r="G98" i="10"/>
  <c r="B99" i="10"/>
  <c r="C99" i="10"/>
  <c r="D99" i="10"/>
  <c r="E99" i="10"/>
  <c r="F99" i="10"/>
  <c r="G99" i="10"/>
  <c r="B100" i="10"/>
  <c r="C100" i="10"/>
  <c r="D100" i="10"/>
  <c r="E100" i="10"/>
  <c r="F100" i="10"/>
  <c r="G100" i="10"/>
  <c r="B101" i="10"/>
  <c r="C101" i="10"/>
  <c r="D101" i="10"/>
  <c r="E101" i="10"/>
  <c r="F101" i="10"/>
  <c r="G101" i="10"/>
  <c r="B102" i="10"/>
  <c r="C102" i="10"/>
  <c r="D102" i="10"/>
  <c r="E102" i="10"/>
  <c r="F102" i="10"/>
  <c r="G102" i="10"/>
  <c r="B103" i="10"/>
  <c r="C103" i="10"/>
  <c r="D103" i="10"/>
  <c r="E103" i="10"/>
  <c r="F103" i="10"/>
  <c r="G103" i="10"/>
  <c r="B104" i="10"/>
  <c r="C104" i="10"/>
  <c r="D104" i="10"/>
  <c r="E104" i="10"/>
  <c r="F104" i="10"/>
  <c r="G104" i="10"/>
  <c r="B105" i="10"/>
  <c r="C105" i="10"/>
  <c r="D105" i="10"/>
  <c r="E105" i="10"/>
  <c r="F105" i="10"/>
  <c r="G105" i="10"/>
  <c r="B106" i="10"/>
  <c r="C106" i="10"/>
  <c r="D106" i="10"/>
  <c r="E106" i="10"/>
  <c r="F106" i="10"/>
  <c r="G106" i="10"/>
  <c r="B107" i="10"/>
  <c r="C107" i="10"/>
  <c r="D107" i="10"/>
  <c r="E107" i="10"/>
  <c r="F107" i="10"/>
  <c r="G107" i="10"/>
  <c r="B108" i="10"/>
  <c r="C108" i="10"/>
  <c r="D108" i="10"/>
  <c r="E108" i="10"/>
  <c r="F108" i="10"/>
  <c r="G108" i="10"/>
  <c r="B109" i="10"/>
  <c r="C109" i="10"/>
  <c r="D109" i="10"/>
  <c r="E109" i="10"/>
  <c r="F109" i="10"/>
  <c r="G109" i="10"/>
  <c r="B110" i="10"/>
  <c r="C110" i="10"/>
  <c r="D110" i="10"/>
  <c r="E110" i="10"/>
  <c r="F110" i="10"/>
  <c r="G110" i="10"/>
  <c r="B111" i="10"/>
  <c r="C111" i="10"/>
  <c r="D111" i="10"/>
  <c r="E111" i="10"/>
  <c r="F111" i="10"/>
  <c r="G111" i="10"/>
  <c r="B112" i="10"/>
  <c r="C112" i="10"/>
  <c r="D112" i="10"/>
  <c r="E112" i="10"/>
  <c r="F112" i="10"/>
  <c r="G112" i="10"/>
  <c r="B113" i="10"/>
  <c r="C113" i="10"/>
  <c r="D113" i="10"/>
  <c r="E113" i="10"/>
  <c r="F113" i="10"/>
  <c r="G113" i="10"/>
  <c r="B114" i="10"/>
  <c r="C114" i="10"/>
  <c r="D114" i="10"/>
  <c r="E114" i="10"/>
  <c r="F114" i="10"/>
  <c r="G114" i="10"/>
  <c r="B115" i="10"/>
  <c r="C115" i="10"/>
  <c r="D115" i="10"/>
  <c r="E115" i="10"/>
  <c r="F115" i="10"/>
  <c r="G115" i="10"/>
  <c r="B116" i="10"/>
  <c r="C116" i="10"/>
  <c r="D116" i="10"/>
  <c r="E116" i="10"/>
  <c r="F116" i="10"/>
  <c r="G116" i="10"/>
  <c r="B117" i="10"/>
  <c r="C117" i="10"/>
  <c r="D117" i="10"/>
  <c r="E117" i="10"/>
  <c r="F117" i="10"/>
  <c r="G117" i="10"/>
  <c r="B118" i="10"/>
  <c r="C118" i="10"/>
  <c r="D118" i="10"/>
  <c r="E118" i="10"/>
  <c r="F118" i="10"/>
  <c r="G118" i="10"/>
  <c r="B119" i="10"/>
  <c r="C119" i="10"/>
  <c r="D119" i="10"/>
  <c r="E119" i="10"/>
  <c r="F119" i="10"/>
  <c r="G119" i="10"/>
  <c r="B120" i="10"/>
  <c r="C120" i="10"/>
  <c r="D120" i="10"/>
  <c r="E120" i="10"/>
  <c r="F120" i="10"/>
  <c r="G120" i="10"/>
  <c r="B121" i="10"/>
  <c r="C121" i="10"/>
  <c r="D121" i="10"/>
  <c r="E121" i="10"/>
  <c r="F121" i="10"/>
  <c r="G121" i="10"/>
  <c r="B122" i="10"/>
  <c r="C122" i="10"/>
  <c r="D122" i="10"/>
  <c r="E122" i="10"/>
  <c r="F122" i="10"/>
  <c r="G122" i="10"/>
  <c r="B123" i="10"/>
  <c r="C123" i="10"/>
  <c r="D123" i="10"/>
  <c r="E123" i="10"/>
  <c r="F123" i="10"/>
  <c r="G123" i="10"/>
  <c r="B124" i="10"/>
  <c r="C124" i="10"/>
  <c r="D124" i="10"/>
  <c r="E124" i="10"/>
  <c r="F124" i="10"/>
  <c r="G124" i="10"/>
  <c r="B125" i="10"/>
  <c r="C125" i="10"/>
  <c r="D125" i="10"/>
  <c r="E125" i="10"/>
  <c r="F125" i="10"/>
  <c r="G125" i="10"/>
  <c r="B126" i="10"/>
  <c r="C126" i="10"/>
  <c r="D126" i="10"/>
  <c r="E126" i="10"/>
  <c r="F126" i="10"/>
  <c r="G126" i="10"/>
  <c r="B127" i="10"/>
  <c r="C127" i="10"/>
  <c r="D127" i="10"/>
  <c r="E127" i="10"/>
  <c r="F127" i="10"/>
  <c r="G127" i="10"/>
  <c r="B128" i="10"/>
  <c r="C128" i="10"/>
  <c r="D128" i="10"/>
  <c r="E128" i="10"/>
  <c r="F128" i="10"/>
  <c r="G128" i="10"/>
  <c r="B129" i="10"/>
  <c r="C129" i="10"/>
  <c r="D129" i="10"/>
  <c r="E129" i="10"/>
  <c r="F129" i="10"/>
  <c r="G129" i="10"/>
  <c r="B130" i="10"/>
  <c r="C130" i="10"/>
  <c r="D130" i="10"/>
  <c r="E130" i="10"/>
  <c r="F130" i="10"/>
  <c r="G130" i="10"/>
  <c r="B131" i="10"/>
  <c r="C131" i="10"/>
  <c r="D131" i="10"/>
  <c r="E131" i="10"/>
  <c r="F131" i="10"/>
  <c r="G131" i="10"/>
  <c r="B132" i="10"/>
  <c r="C132" i="10"/>
  <c r="D132" i="10"/>
  <c r="E132" i="10"/>
  <c r="F132" i="10"/>
  <c r="G132" i="10"/>
  <c r="B133" i="10"/>
  <c r="C133" i="10"/>
  <c r="D133" i="10"/>
  <c r="E133" i="10"/>
  <c r="F133" i="10"/>
  <c r="G133" i="10"/>
  <c r="B134" i="10"/>
  <c r="C134" i="10"/>
  <c r="D134" i="10"/>
  <c r="E134" i="10"/>
  <c r="F134" i="10"/>
  <c r="G134" i="10"/>
  <c r="B135" i="10"/>
  <c r="C135" i="10"/>
  <c r="D135" i="10"/>
  <c r="E135" i="10"/>
  <c r="F135" i="10"/>
  <c r="G135" i="10"/>
  <c r="B136" i="10"/>
  <c r="C136" i="10"/>
  <c r="D136" i="10"/>
  <c r="E136" i="10"/>
  <c r="F136" i="10"/>
  <c r="G136" i="10"/>
  <c r="B137" i="10"/>
  <c r="C137" i="10"/>
  <c r="D137" i="10"/>
  <c r="E137" i="10"/>
  <c r="F137" i="10"/>
  <c r="G137" i="10"/>
  <c r="B138" i="10"/>
  <c r="C138" i="10"/>
  <c r="D138" i="10"/>
  <c r="E138" i="10"/>
  <c r="F138" i="10"/>
  <c r="G138" i="10"/>
  <c r="B139" i="10"/>
  <c r="C139" i="10"/>
  <c r="D139" i="10"/>
  <c r="E139" i="10"/>
  <c r="F139" i="10"/>
  <c r="G139" i="10"/>
  <c r="B140" i="10"/>
  <c r="C140" i="10"/>
  <c r="D140" i="10"/>
  <c r="E140" i="10"/>
  <c r="F140" i="10"/>
  <c r="G140" i="10"/>
  <c r="B141" i="10"/>
  <c r="C141" i="10"/>
  <c r="D141" i="10"/>
  <c r="E141" i="10"/>
  <c r="F141" i="10"/>
  <c r="G141" i="10"/>
  <c r="B142" i="10"/>
  <c r="C142" i="10"/>
  <c r="D142" i="10"/>
  <c r="E142" i="10"/>
  <c r="F142" i="10"/>
  <c r="G142" i="10"/>
  <c r="B143" i="10"/>
  <c r="C143" i="10"/>
  <c r="D143" i="10"/>
  <c r="E143" i="10"/>
  <c r="F143" i="10"/>
  <c r="G143" i="10"/>
  <c r="B144" i="10"/>
  <c r="C144" i="10"/>
  <c r="D144" i="10"/>
  <c r="E144" i="10"/>
  <c r="F144" i="10"/>
  <c r="G144" i="10"/>
  <c r="B145" i="10"/>
  <c r="C145" i="10"/>
  <c r="D145" i="10"/>
  <c r="E145" i="10"/>
  <c r="F145" i="10"/>
  <c r="G145" i="10"/>
  <c r="B146" i="10"/>
  <c r="C146" i="10"/>
  <c r="D146" i="10"/>
  <c r="E146" i="10"/>
  <c r="F146" i="10"/>
  <c r="G146" i="10"/>
  <c r="B147" i="10"/>
  <c r="C147" i="10"/>
  <c r="D147" i="10"/>
  <c r="E147" i="10"/>
  <c r="F147" i="10"/>
  <c r="G147" i="10"/>
  <c r="B148" i="10"/>
  <c r="C148" i="10"/>
  <c r="D148" i="10"/>
  <c r="E148" i="10"/>
  <c r="F148" i="10"/>
  <c r="G148" i="10"/>
  <c r="B149" i="10"/>
  <c r="C149" i="10"/>
  <c r="D149" i="10"/>
  <c r="E149" i="10"/>
  <c r="F149" i="10"/>
  <c r="G149" i="10"/>
  <c r="B150" i="10"/>
  <c r="C150" i="10"/>
  <c r="D150" i="10"/>
  <c r="E150" i="10"/>
  <c r="F150" i="10"/>
  <c r="G150" i="10"/>
  <c r="B151" i="10"/>
  <c r="C151" i="10"/>
  <c r="D151" i="10"/>
  <c r="E151" i="10"/>
  <c r="F151" i="10"/>
  <c r="G151" i="10"/>
  <c r="B152" i="10"/>
  <c r="C152" i="10"/>
  <c r="D152" i="10"/>
  <c r="E152" i="10"/>
  <c r="F152" i="10"/>
  <c r="G152" i="10"/>
  <c r="B153" i="10"/>
  <c r="C153" i="10"/>
  <c r="D153" i="10"/>
  <c r="E153" i="10"/>
  <c r="F153" i="10"/>
  <c r="G153" i="10"/>
  <c r="B154" i="10"/>
  <c r="C154" i="10"/>
  <c r="D154" i="10"/>
  <c r="E154" i="10"/>
  <c r="F154" i="10"/>
  <c r="G154" i="10"/>
  <c r="B155" i="10"/>
  <c r="C155" i="10"/>
  <c r="D155" i="10"/>
  <c r="E155" i="10"/>
  <c r="F155" i="10"/>
  <c r="G155" i="10"/>
  <c r="B156" i="10"/>
  <c r="C156" i="10"/>
  <c r="D156" i="10"/>
  <c r="E156" i="10"/>
  <c r="F156" i="10"/>
  <c r="G156" i="10"/>
  <c r="B157" i="10"/>
  <c r="C157" i="10"/>
  <c r="D157" i="10"/>
  <c r="E157" i="10"/>
  <c r="F157" i="10"/>
  <c r="G157" i="10"/>
  <c r="B158" i="10"/>
  <c r="C158" i="10"/>
  <c r="D158" i="10"/>
  <c r="E158" i="10"/>
  <c r="F158" i="10"/>
  <c r="G158" i="10"/>
  <c r="B159" i="10"/>
  <c r="C159" i="10"/>
  <c r="D159" i="10"/>
  <c r="E159" i="10"/>
  <c r="F159" i="10"/>
  <c r="G159" i="10"/>
  <c r="B160" i="10"/>
  <c r="C160" i="10"/>
  <c r="D160" i="10"/>
  <c r="E160" i="10"/>
  <c r="F160" i="10"/>
  <c r="G160" i="10"/>
  <c r="B161" i="10"/>
  <c r="C161" i="10"/>
  <c r="D161" i="10"/>
  <c r="E161" i="10"/>
  <c r="F161" i="10"/>
  <c r="G161" i="10"/>
  <c r="B162" i="10"/>
  <c r="C162" i="10"/>
  <c r="D162" i="10"/>
  <c r="E162" i="10"/>
  <c r="F162" i="10"/>
  <c r="G162" i="10"/>
  <c r="B163" i="10"/>
  <c r="C163" i="10"/>
  <c r="D163" i="10"/>
  <c r="E163" i="10"/>
  <c r="F163" i="10"/>
  <c r="G163" i="10"/>
  <c r="B164" i="10"/>
  <c r="C164" i="10"/>
  <c r="D164" i="10"/>
  <c r="E164" i="10"/>
  <c r="F164" i="10"/>
  <c r="G164" i="10"/>
  <c r="B165" i="10"/>
  <c r="C165" i="10"/>
  <c r="D165" i="10"/>
  <c r="E165" i="10"/>
  <c r="F165" i="10"/>
  <c r="G165" i="10"/>
  <c r="B166" i="10"/>
  <c r="C166" i="10"/>
  <c r="D166" i="10"/>
  <c r="E166" i="10"/>
  <c r="F166" i="10"/>
  <c r="G166" i="10"/>
  <c r="B167" i="10"/>
  <c r="C167" i="10"/>
  <c r="D167" i="10"/>
  <c r="E167" i="10"/>
  <c r="F167" i="10"/>
  <c r="G167" i="10"/>
  <c r="B168" i="10"/>
  <c r="C168" i="10"/>
  <c r="D168" i="10"/>
  <c r="E168" i="10"/>
  <c r="F168" i="10"/>
  <c r="G168" i="10"/>
  <c r="B169" i="10"/>
  <c r="C169" i="10"/>
  <c r="D169" i="10"/>
  <c r="E169" i="10"/>
  <c r="F169" i="10"/>
  <c r="G169" i="10"/>
  <c r="B170" i="10"/>
  <c r="C170" i="10"/>
  <c r="D170" i="10"/>
  <c r="E170" i="10"/>
  <c r="F170" i="10"/>
  <c r="G170" i="10"/>
  <c r="B171" i="10"/>
  <c r="C171" i="10"/>
  <c r="D171" i="10"/>
  <c r="E171" i="10"/>
  <c r="F171" i="10"/>
  <c r="G171" i="10"/>
  <c r="B172" i="10"/>
  <c r="C172" i="10"/>
  <c r="D172" i="10"/>
  <c r="E172" i="10"/>
  <c r="F172" i="10"/>
  <c r="G172" i="10"/>
  <c r="B173" i="10"/>
  <c r="C173" i="10"/>
  <c r="D173" i="10"/>
  <c r="E173" i="10"/>
  <c r="F173" i="10"/>
  <c r="G173" i="10"/>
  <c r="B174" i="10"/>
  <c r="C174" i="10"/>
  <c r="D174" i="10"/>
  <c r="E174" i="10"/>
  <c r="F174" i="10"/>
  <c r="G174" i="10"/>
  <c r="B175" i="10"/>
  <c r="C175" i="10"/>
  <c r="D175" i="10"/>
  <c r="E175" i="10"/>
  <c r="F175" i="10"/>
  <c r="G175" i="10"/>
  <c r="B176" i="10"/>
  <c r="C176" i="10"/>
  <c r="D176" i="10"/>
  <c r="E176" i="10"/>
  <c r="F176" i="10"/>
  <c r="G176" i="10"/>
  <c r="B177" i="10"/>
  <c r="C177" i="10"/>
  <c r="D177" i="10"/>
  <c r="E177" i="10"/>
  <c r="F177" i="10"/>
  <c r="G177" i="10"/>
  <c r="B178" i="10"/>
  <c r="C178" i="10"/>
  <c r="D178" i="10"/>
  <c r="E178" i="10"/>
  <c r="F178" i="10"/>
  <c r="G178" i="10"/>
  <c r="B179" i="10"/>
  <c r="C179" i="10"/>
  <c r="D179" i="10"/>
  <c r="E179" i="10"/>
  <c r="F179" i="10"/>
  <c r="G179" i="10"/>
  <c r="B180" i="10"/>
  <c r="C180" i="10"/>
  <c r="D180" i="10"/>
  <c r="E180" i="10"/>
  <c r="F180" i="10"/>
  <c r="G180" i="10"/>
  <c r="B181" i="10"/>
  <c r="C181" i="10"/>
  <c r="D181" i="10"/>
  <c r="E181" i="10"/>
  <c r="F181" i="10"/>
  <c r="G181" i="10"/>
  <c r="B182" i="10"/>
  <c r="C182" i="10"/>
  <c r="D182" i="10"/>
  <c r="E182" i="10"/>
  <c r="F182" i="10"/>
  <c r="G182" i="10"/>
  <c r="B183" i="10"/>
  <c r="C183" i="10"/>
  <c r="D183" i="10"/>
  <c r="E183" i="10"/>
  <c r="F183" i="10"/>
  <c r="G183" i="10"/>
  <c r="B184" i="10"/>
  <c r="C184" i="10"/>
  <c r="D184" i="10"/>
  <c r="E184" i="10"/>
  <c r="F184" i="10"/>
  <c r="G184" i="10"/>
  <c r="B185" i="10"/>
  <c r="C185" i="10"/>
  <c r="D185" i="10"/>
  <c r="E185" i="10"/>
  <c r="F185" i="10"/>
  <c r="G185" i="10"/>
  <c r="B186" i="10"/>
  <c r="C186" i="10"/>
  <c r="D186" i="10"/>
  <c r="E186" i="10"/>
  <c r="F186" i="10"/>
  <c r="G186" i="10"/>
  <c r="B187" i="10"/>
  <c r="C187" i="10"/>
  <c r="D187" i="10"/>
  <c r="E187" i="10"/>
  <c r="F187" i="10"/>
  <c r="G187" i="10"/>
  <c r="B188" i="10"/>
  <c r="C188" i="10"/>
  <c r="D188" i="10"/>
  <c r="E188" i="10"/>
  <c r="F188" i="10"/>
  <c r="G188" i="10"/>
  <c r="B189" i="10"/>
  <c r="C189" i="10"/>
  <c r="D189" i="10"/>
  <c r="E189" i="10"/>
  <c r="F189" i="10"/>
  <c r="G189" i="10"/>
  <c r="B190" i="10"/>
  <c r="C190" i="10"/>
  <c r="D190" i="10"/>
  <c r="E190" i="10"/>
  <c r="F190" i="10"/>
  <c r="G190" i="10"/>
  <c r="B191" i="10"/>
  <c r="C191" i="10"/>
  <c r="D191" i="10"/>
  <c r="E191" i="10"/>
  <c r="F191" i="10"/>
  <c r="G191" i="10"/>
  <c r="B192" i="10"/>
  <c r="C192" i="10"/>
  <c r="D192" i="10"/>
  <c r="E192" i="10"/>
  <c r="F192" i="10"/>
  <c r="G192" i="10"/>
  <c r="B193" i="10"/>
  <c r="C193" i="10"/>
  <c r="D193" i="10"/>
  <c r="E193" i="10"/>
  <c r="F193" i="10"/>
  <c r="G193" i="10"/>
  <c r="B194" i="10"/>
  <c r="C194" i="10"/>
  <c r="D194" i="10"/>
  <c r="E194" i="10"/>
  <c r="F194" i="10"/>
  <c r="G194" i="10"/>
  <c r="B195" i="10"/>
  <c r="C195" i="10"/>
  <c r="D195" i="10"/>
  <c r="E195" i="10"/>
  <c r="F195" i="10"/>
  <c r="G195" i="10"/>
  <c r="B196" i="10"/>
  <c r="C196" i="10"/>
  <c r="D196" i="10"/>
  <c r="E196" i="10"/>
  <c r="F196" i="10"/>
  <c r="G196" i="10"/>
  <c r="B197" i="10"/>
  <c r="C197" i="10"/>
  <c r="D197" i="10"/>
  <c r="E197" i="10"/>
  <c r="F197" i="10"/>
  <c r="G197" i="10"/>
  <c r="B198" i="10"/>
  <c r="C198" i="10"/>
  <c r="D198" i="10"/>
  <c r="E198" i="10"/>
  <c r="F198" i="10"/>
  <c r="G198" i="10"/>
  <c r="B199" i="10"/>
  <c r="C199" i="10"/>
  <c r="D199" i="10"/>
  <c r="E199" i="10"/>
  <c r="F199" i="10"/>
  <c r="G199" i="10"/>
  <c r="B200" i="10"/>
  <c r="C200" i="10"/>
  <c r="D200" i="10"/>
  <c r="E200" i="10"/>
  <c r="F200" i="10"/>
  <c r="G200" i="10"/>
  <c r="B201" i="10"/>
  <c r="C201" i="10"/>
  <c r="D201" i="10"/>
  <c r="E201" i="10"/>
  <c r="F201" i="10"/>
  <c r="G201" i="10"/>
  <c r="B202" i="10"/>
  <c r="C202" i="10"/>
  <c r="D202" i="10"/>
  <c r="E202" i="10"/>
  <c r="F202" i="10"/>
  <c r="G202" i="10"/>
  <c r="B203" i="10"/>
  <c r="C203" i="10"/>
  <c r="D203" i="10"/>
  <c r="E203" i="10"/>
  <c r="F203" i="10"/>
  <c r="G203" i="10"/>
  <c r="B204" i="10"/>
  <c r="C204" i="10"/>
  <c r="D204" i="10"/>
  <c r="E204" i="10"/>
  <c r="F204" i="10"/>
  <c r="G204" i="10"/>
  <c r="B205" i="10"/>
  <c r="C205" i="10"/>
  <c r="D205" i="10"/>
  <c r="E205" i="10"/>
  <c r="F205" i="10"/>
  <c r="G205" i="10"/>
  <c r="B206" i="10"/>
  <c r="C206" i="10"/>
  <c r="D206" i="10"/>
  <c r="E206" i="10"/>
  <c r="F206" i="10"/>
  <c r="G206" i="10"/>
  <c r="B207" i="10"/>
  <c r="C207" i="10"/>
  <c r="D207" i="10"/>
  <c r="E207" i="10"/>
  <c r="F207" i="10"/>
  <c r="G207" i="10"/>
  <c r="B208" i="10"/>
  <c r="C208" i="10"/>
  <c r="D208" i="10"/>
  <c r="E208" i="10"/>
  <c r="F208" i="10"/>
  <c r="G208" i="10"/>
  <c r="B209" i="10"/>
  <c r="C209" i="10"/>
  <c r="D209" i="10"/>
  <c r="E209" i="10"/>
  <c r="F209" i="10"/>
  <c r="G209" i="10"/>
  <c r="B210" i="10"/>
  <c r="C210" i="10"/>
  <c r="D210" i="10"/>
  <c r="E210" i="10"/>
  <c r="F210" i="10"/>
  <c r="G210" i="10"/>
  <c r="B211" i="10"/>
  <c r="C211" i="10"/>
  <c r="D211" i="10"/>
  <c r="E211" i="10"/>
  <c r="F211" i="10"/>
  <c r="G211" i="10"/>
  <c r="B212" i="10"/>
  <c r="C212" i="10"/>
  <c r="D212" i="10"/>
  <c r="E212" i="10"/>
  <c r="F212" i="10"/>
  <c r="G212" i="10"/>
  <c r="H212" i="10"/>
  <c r="I212" i="10"/>
  <c r="B213" i="10"/>
  <c r="C213" i="10"/>
  <c r="D213" i="10"/>
  <c r="E213" i="10"/>
  <c r="F213" i="10"/>
  <c r="G213" i="10"/>
  <c r="H213" i="10"/>
  <c r="I213" i="10"/>
  <c r="B214" i="10"/>
  <c r="C214" i="10"/>
  <c r="D214" i="10"/>
  <c r="E214" i="10"/>
  <c r="F214" i="10"/>
  <c r="G214" i="10"/>
  <c r="H214" i="10"/>
  <c r="I214" i="10"/>
  <c r="B215" i="10"/>
  <c r="C215" i="10"/>
  <c r="D215" i="10"/>
  <c r="E215" i="10"/>
  <c r="F215" i="10"/>
  <c r="G215" i="10"/>
  <c r="H215" i="10"/>
  <c r="I215" i="10"/>
  <c r="B216" i="10"/>
  <c r="C216" i="10"/>
  <c r="D216" i="10"/>
  <c r="E216" i="10"/>
  <c r="F216" i="10"/>
  <c r="G216" i="10"/>
  <c r="H216" i="10"/>
  <c r="I216" i="10"/>
  <c r="B217" i="10"/>
  <c r="C217" i="10"/>
  <c r="D217" i="10"/>
  <c r="E217" i="10"/>
  <c r="F217" i="10"/>
  <c r="G217" i="10"/>
  <c r="H217" i="10"/>
  <c r="I217" i="10"/>
  <c r="B218" i="10"/>
  <c r="C218" i="10"/>
  <c r="D218" i="10"/>
  <c r="E218" i="10"/>
  <c r="F218" i="10"/>
  <c r="G218" i="10"/>
  <c r="H218" i="10"/>
  <c r="I218" i="10"/>
  <c r="B219" i="10"/>
  <c r="C219" i="10"/>
  <c r="D219" i="10"/>
  <c r="E219" i="10"/>
  <c r="F219" i="10"/>
  <c r="G219" i="10"/>
  <c r="H219" i="10"/>
  <c r="I219" i="10"/>
  <c r="B220" i="10"/>
  <c r="C220" i="10"/>
  <c r="D220" i="10"/>
  <c r="E220" i="10"/>
  <c r="F220" i="10"/>
  <c r="G220" i="10"/>
  <c r="H220" i="10"/>
  <c r="I220" i="10"/>
  <c r="B221" i="10"/>
  <c r="C221" i="10"/>
  <c r="D221" i="10"/>
  <c r="E221" i="10"/>
  <c r="F221" i="10"/>
  <c r="G221" i="10"/>
  <c r="H221" i="10"/>
  <c r="I221" i="10"/>
  <c r="B222" i="10"/>
  <c r="C222" i="10"/>
  <c r="D222" i="10"/>
  <c r="E222" i="10"/>
  <c r="F222" i="10"/>
  <c r="G222" i="10"/>
  <c r="H222" i="10"/>
  <c r="I222" i="10"/>
  <c r="B223" i="10"/>
  <c r="C223" i="10"/>
  <c r="D223" i="10"/>
  <c r="E223" i="10"/>
  <c r="F223" i="10"/>
  <c r="G223" i="10"/>
  <c r="H223" i="10"/>
  <c r="I223" i="10"/>
  <c r="B224" i="10"/>
  <c r="C224" i="10"/>
  <c r="D224" i="10"/>
  <c r="E224" i="10"/>
  <c r="F224" i="10"/>
  <c r="G224" i="10"/>
  <c r="H224" i="10"/>
  <c r="I224" i="10"/>
  <c r="B225" i="10"/>
  <c r="C225" i="10"/>
  <c r="D225" i="10"/>
  <c r="E225" i="10"/>
  <c r="F225" i="10"/>
  <c r="G225" i="10"/>
  <c r="H225" i="10"/>
  <c r="I225" i="10"/>
  <c r="B226" i="10"/>
  <c r="C226" i="10"/>
  <c r="D226" i="10"/>
  <c r="E226" i="10"/>
  <c r="F226" i="10"/>
  <c r="G226" i="10"/>
  <c r="H226" i="10"/>
  <c r="I226" i="10"/>
  <c r="B227" i="10"/>
  <c r="C227" i="10"/>
  <c r="D227" i="10"/>
  <c r="E227" i="10"/>
  <c r="F227" i="10"/>
  <c r="G227" i="10"/>
  <c r="H227" i="10"/>
  <c r="I227" i="10"/>
  <c r="B228" i="10"/>
  <c r="C228" i="10"/>
  <c r="D228" i="10"/>
  <c r="E228" i="10"/>
  <c r="F228" i="10"/>
  <c r="G228" i="10"/>
  <c r="H228" i="10"/>
  <c r="I228" i="10"/>
  <c r="B229" i="10"/>
  <c r="C229" i="10"/>
  <c r="D229" i="10"/>
  <c r="E229" i="10"/>
  <c r="F229" i="10"/>
  <c r="G229" i="10"/>
  <c r="H229" i="10"/>
  <c r="I229" i="10"/>
  <c r="B230" i="10"/>
  <c r="C230" i="10"/>
  <c r="D230" i="10"/>
  <c r="E230" i="10"/>
  <c r="F230" i="10"/>
  <c r="G230" i="10"/>
  <c r="H230" i="10"/>
  <c r="I230" i="10"/>
  <c r="B231" i="10"/>
  <c r="C231" i="10"/>
  <c r="D231" i="10"/>
  <c r="E231" i="10"/>
  <c r="F231" i="10"/>
  <c r="G231" i="10"/>
  <c r="H231" i="10"/>
  <c r="I231" i="10"/>
  <c r="B232" i="10"/>
  <c r="C232" i="10"/>
  <c r="D232" i="10"/>
  <c r="E232" i="10"/>
  <c r="F232" i="10"/>
  <c r="G232" i="10"/>
  <c r="H232" i="10"/>
  <c r="I232" i="10"/>
  <c r="B233" i="10"/>
  <c r="C233" i="10"/>
  <c r="D233" i="10"/>
  <c r="E233" i="10"/>
  <c r="F233" i="10"/>
  <c r="G233" i="10"/>
  <c r="H233" i="10"/>
  <c r="I233" i="10"/>
  <c r="B234" i="10"/>
  <c r="C234" i="10"/>
  <c r="D234" i="10"/>
  <c r="E234" i="10"/>
  <c r="F234" i="10"/>
  <c r="G234" i="10"/>
  <c r="H234" i="10"/>
  <c r="I234" i="10"/>
  <c r="B235" i="10"/>
  <c r="C235" i="10"/>
  <c r="D235" i="10"/>
  <c r="E235" i="10"/>
  <c r="F235" i="10"/>
  <c r="G235" i="10"/>
  <c r="H235" i="10"/>
  <c r="I235" i="10"/>
  <c r="B236" i="10"/>
  <c r="C236" i="10"/>
  <c r="D236" i="10"/>
  <c r="E236" i="10"/>
  <c r="F236" i="10"/>
  <c r="G236" i="10"/>
  <c r="H236" i="10"/>
  <c r="I236" i="10"/>
  <c r="B237" i="10"/>
  <c r="C237" i="10"/>
  <c r="D237" i="10"/>
  <c r="E237" i="10"/>
  <c r="F237" i="10"/>
  <c r="G237" i="10"/>
  <c r="H237" i="10"/>
  <c r="I237" i="10"/>
  <c r="B238" i="10"/>
  <c r="C238" i="10"/>
  <c r="D238" i="10"/>
  <c r="E238" i="10"/>
  <c r="F238" i="10"/>
  <c r="G238" i="10"/>
  <c r="H238" i="10"/>
  <c r="I238" i="10"/>
  <c r="B239" i="10"/>
  <c r="C239" i="10"/>
  <c r="D239" i="10"/>
  <c r="E239" i="10"/>
  <c r="F239" i="10"/>
  <c r="G239" i="10"/>
  <c r="H239" i="10"/>
  <c r="I239" i="10"/>
  <c r="B240" i="10"/>
  <c r="C240" i="10"/>
  <c r="D240" i="10"/>
  <c r="E240" i="10"/>
  <c r="F240" i="10"/>
  <c r="G240" i="10"/>
  <c r="H240" i="10"/>
  <c r="I240" i="10"/>
  <c r="B241" i="10"/>
  <c r="C241" i="10"/>
  <c r="D241" i="10"/>
  <c r="E241" i="10"/>
  <c r="F241" i="10"/>
  <c r="G241" i="10"/>
  <c r="H241" i="10"/>
  <c r="I241" i="10"/>
  <c r="B242" i="10"/>
  <c r="C242" i="10"/>
  <c r="D242" i="10"/>
  <c r="E242" i="10"/>
  <c r="F242" i="10"/>
  <c r="G242" i="10"/>
  <c r="H242" i="10"/>
  <c r="I242" i="10"/>
  <c r="B243" i="10"/>
  <c r="C243" i="10"/>
  <c r="D243" i="10"/>
  <c r="E243" i="10"/>
  <c r="F243" i="10"/>
  <c r="G243" i="10"/>
  <c r="H243" i="10"/>
  <c r="I243" i="10"/>
  <c r="B244" i="10"/>
  <c r="C244" i="10"/>
  <c r="D244" i="10"/>
  <c r="E244" i="10"/>
  <c r="F244" i="10"/>
  <c r="G244" i="10"/>
  <c r="H244" i="10"/>
  <c r="I244" i="10"/>
  <c r="B245" i="10"/>
  <c r="C245" i="10"/>
  <c r="D245" i="10"/>
  <c r="E245" i="10"/>
  <c r="F245" i="10"/>
  <c r="G245" i="10"/>
  <c r="H245" i="10"/>
  <c r="I245" i="10"/>
  <c r="B246" i="10"/>
  <c r="C246" i="10"/>
  <c r="D246" i="10"/>
  <c r="E246" i="10"/>
  <c r="F246" i="10"/>
  <c r="G246" i="10"/>
  <c r="H246" i="10"/>
  <c r="I246" i="10"/>
  <c r="B247" i="10"/>
  <c r="C247" i="10"/>
  <c r="D247" i="10"/>
  <c r="E247" i="10"/>
  <c r="F247" i="10"/>
  <c r="G247" i="10"/>
  <c r="H247" i="10"/>
  <c r="I247" i="10"/>
  <c r="B248" i="10"/>
  <c r="C248" i="10"/>
  <c r="D248" i="10"/>
  <c r="E248" i="10"/>
  <c r="F248" i="10"/>
  <c r="G248" i="10"/>
  <c r="H248" i="10"/>
  <c r="I248" i="10"/>
  <c r="B249" i="10"/>
  <c r="C249" i="10"/>
  <c r="D249" i="10"/>
  <c r="E249" i="10"/>
  <c r="F249" i="10"/>
  <c r="G249" i="10"/>
  <c r="H249" i="10"/>
  <c r="I249" i="10"/>
  <c r="B250" i="10"/>
  <c r="C250" i="10"/>
  <c r="D250" i="10"/>
  <c r="E250" i="10"/>
  <c r="F250" i="10"/>
  <c r="G250" i="10"/>
  <c r="H250" i="10"/>
  <c r="I250" i="10"/>
  <c r="B251" i="10"/>
  <c r="C251" i="10"/>
  <c r="D251" i="10"/>
  <c r="E251" i="10"/>
  <c r="F251" i="10"/>
  <c r="G251" i="10"/>
  <c r="H251" i="10"/>
  <c r="I251" i="10"/>
  <c r="B252" i="10"/>
  <c r="C252" i="10"/>
  <c r="D252" i="10"/>
  <c r="E252" i="10"/>
  <c r="F252" i="10"/>
  <c r="G252" i="10"/>
  <c r="H252" i="10"/>
  <c r="I252" i="10"/>
  <c r="B253" i="10"/>
  <c r="C253" i="10"/>
  <c r="D253" i="10"/>
  <c r="E253" i="10"/>
  <c r="F253" i="10"/>
  <c r="G253" i="10"/>
  <c r="H253" i="10"/>
  <c r="I253" i="10"/>
  <c r="B254" i="10"/>
  <c r="C254" i="10"/>
  <c r="D254" i="10"/>
  <c r="E254" i="10"/>
  <c r="F254" i="10"/>
  <c r="G254" i="10"/>
  <c r="H254" i="10"/>
  <c r="I254" i="10"/>
  <c r="B255" i="10"/>
  <c r="C255" i="10"/>
  <c r="D255" i="10"/>
  <c r="E255" i="10"/>
  <c r="F255" i="10"/>
  <c r="G255" i="10"/>
  <c r="H255" i="10"/>
  <c r="I255" i="10"/>
  <c r="B256" i="10"/>
  <c r="C256" i="10"/>
  <c r="D256" i="10"/>
  <c r="E256" i="10"/>
  <c r="F256" i="10"/>
  <c r="G256" i="10"/>
  <c r="H256" i="10"/>
  <c r="I256" i="10"/>
  <c r="B257" i="10"/>
  <c r="C257" i="10"/>
  <c r="D257" i="10"/>
  <c r="E257" i="10"/>
  <c r="F257" i="10"/>
  <c r="G257" i="10"/>
  <c r="H257" i="10"/>
  <c r="I257" i="10"/>
  <c r="B258" i="10"/>
  <c r="C258" i="10"/>
  <c r="D258" i="10"/>
  <c r="E258" i="10"/>
  <c r="F258" i="10"/>
  <c r="G258" i="10"/>
  <c r="H258" i="10"/>
  <c r="I258" i="10"/>
  <c r="B259" i="10"/>
  <c r="C259" i="10"/>
  <c r="D259" i="10"/>
  <c r="E259" i="10"/>
  <c r="F259" i="10"/>
  <c r="G259" i="10"/>
  <c r="H259" i="10"/>
  <c r="I259" i="10"/>
  <c r="B260" i="10"/>
  <c r="C260" i="10"/>
  <c r="D260" i="10"/>
  <c r="E260" i="10"/>
  <c r="F260" i="10"/>
  <c r="G260" i="10"/>
  <c r="H260" i="10"/>
  <c r="I260" i="10"/>
  <c r="B261" i="10"/>
  <c r="C261" i="10"/>
  <c r="D261" i="10"/>
  <c r="E261" i="10"/>
  <c r="F261" i="10"/>
  <c r="G261" i="10"/>
  <c r="H261" i="10"/>
  <c r="I261" i="10"/>
  <c r="B262" i="10"/>
  <c r="C262" i="10"/>
  <c r="D262" i="10"/>
  <c r="E262" i="10"/>
  <c r="F262" i="10"/>
  <c r="G262" i="10"/>
  <c r="H262" i="10"/>
  <c r="I262" i="10"/>
  <c r="B263" i="10"/>
  <c r="C263" i="10"/>
  <c r="D263" i="10"/>
  <c r="E263" i="10"/>
  <c r="F263" i="10"/>
  <c r="G263" i="10"/>
  <c r="H263" i="10"/>
  <c r="I263" i="10"/>
  <c r="B264" i="10"/>
  <c r="C264" i="10"/>
  <c r="D264" i="10"/>
  <c r="E264" i="10"/>
  <c r="F264" i="10"/>
  <c r="G264" i="10"/>
  <c r="H264" i="10"/>
  <c r="I264" i="10"/>
  <c r="B265" i="10"/>
  <c r="C265" i="10"/>
  <c r="D265" i="10"/>
  <c r="E265" i="10"/>
  <c r="F265" i="10"/>
  <c r="G265" i="10"/>
  <c r="H265" i="10"/>
  <c r="I265" i="10"/>
  <c r="B266" i="10"/>
  <c r="C266" i="10"/>
  <c r="D266" i="10"/>
  <c r="E266" i="10"/>
  <c r="F266" i="10"/>
  <c r="G266" i="10"/>
  <c r="H266" i="10"/>
  <c r="I266" i="10"/>
  <c r="B267" i="10"/>
  <c r="C267" i="10"/>
  <c r="D267" i="10"/>
  <c r="E267" i="10"/>
  <c r="F267" i="10"/>
  <c r="G267" i="10"/>
  <c r="H267" i="10"/>
  <c r="I267" i="10"/>
  <c r="B268" i="10"/>
  <c r="C268" i="10"/>
  <c r="D268" i="10"/>
  <c r="E268" i="10"/>
  <c r="F268" i="10"/>
  <c r="G268" i="10"/>
  <c r="H268" i="10"/>
  <c r="I268" i="10"/>
  <c r="B269" i="10"/>
  <c r="C269" i="10"/>
  <c r="D269" i="10"/>
  <c r="E269" i="10"/>
  <c r="F269" i="10"/>
  <c r="G269" i="10"/>
  <c r="H269" i="10"/>
  <c r="I269" i="10"/>
  <c r="B270" i="10"/>
  <c r="C270" i="10"/>
  <c r="D270" i="10"/>
  <c r="E270" i="10"/>
  <c r="F270" i="10"/>
  <c r="G270" i="10"/>
  <c r="H270" i="10"/>
  <c r="I270" i="10"/>
  <c r="B271" i="10"/>
  <c r="C271" i="10"/>
  <c r="D271" i="10"/>
  <c r="E271" i="10"/>
  <c r="F271" i="10"/>
  <c r="G271" i="10"/>
  <c r="H271" i="10"/>
  <c r="I271" i="10"/>
  <c r="B272" i="10"/>
  <c r="C272" i="10"/>
  <c r="D272" i="10"/>
  <c r="E272" i="10"/>
  <c r="F272" i="10"/>
  <c r="G272" i="10"/>
  <c r="H272" i="10"/>
  <c r="I272" i="10"/>
  <c r="B5" i="10"/>
  <c r="C5" i="10"/>
  <c r="D5" i="10"/>
  <c r="E5" i="10"/>
  <c r="F5" i="10"/>
  <c r="G5" i="10"/>
  <c r="B6" i="10"/>
  <c r="C6" i="10"/>
  <c r="D6" i="10"/>
  <c r="E6" i="10"/>
  <c r="F6" i="10"/>
  <c r="G6" i="10"/>
  <c r="B7" i="10"/>
  <c r="C7" i="10"/>
  <c r="D7" i="10"/>
  <c r="E7" i="10"/>
  <c r="F7" i="10"/>
  <c r="G7" i="10"/>
  <c r="B8" i="10"/>
  <c r="C8" i="10"/>
  <c r="D8" i="10"/>
  <c r="E8" i="10"/>
  <c r="F8" i="10"/>
  <c r="G8" i="10"/>
  <c r="B9" i="10"/>
  <c r="C9" i="10"/>
  <c r="D9" i="10"/>
  <c r="E9" i="10"/>
  <c r="F9" i="10"/>
  <c r="G9" i="10"/>
  <c r="B10" i="10"/>
  <c r="C10" i="10"/>
  <c r="D10" i="10"/>
  <c r="E10" i="10"/>
  <c r="F10" i="10"/>
  <c r="G10" i="10"/>
  <c r="B11" i="10"/>
  <c r="C11" i="10"/>
  <c r="D11" i="10"/>
  <c r="E11" i="10"/>
  <c r="F11" i="10"/>
  <c r="G11" i="10"/>
  <c r="B12" i="10"/>
  <c r="C12" i="10"/>
  <c r="D12" i="10"/>
  <c r="E12" i="10"/>
  <c r="F12" i="10"/>
  <c r="G12" i="10"/>
  <c r="B13" i="10"/>
  <c r="C13" i="10"/>
  <c r="D13" i="10"/>
  <c r="E13" i="10"/>
  <c r="F13" i="10"/>
  <c r="G13" i="10"/>
  <c r="B14" i="10"/>
  <c r="C14" i="10"/>
  <c r="D14" i="10"/>
  <c r="E14" i="10"/>
  <c r="F14" i="10"/>
  <c r="G14" i="10"/>
  <c r="B15" i="10"/>
  <c r="C15" i="10"/>
  <c r="D15" i="10"/>
  <c r="E15" i="10"/>
  <c r="F15" i="10"/>
  <c r="G15" i="10"/>
  <c r="B16" i="10"/>
  <c r="C16" i="10"/>
  <c r="D16" i="10"/>
  <c r="E16" i="10"/>
  <c r="F16" i="10"/>
  <c r="G16" i="10"/>
  <c r="B17" i="10"/>
  <c r="C17" i="10"/>
  <c r="D17" i="10"/>
  <c r="E17" i="10"/>
  <c r="F17" i="10"/>
  <c r="G17" i="10"/>
  <c r="B18" i="10"/>
  <c r="C18" i="10"/>
  <c r="D18" i="10"/>
  <c r="E18" i="10"/>
  <c r="F18" i="10"/>
  <c r="G18" i="10"/>
  <c r="B19" i="10"/>
  <c r="C19" i="10"/>
  <c r="D19" i="10"/>
  <c r="E19" i="10"/>
  <c r="F19" i="10"/>
  <c r="G19" i="10"/>
  <c r="B20" i="10"/>
  <c r="C20" i="10"/>
  <c r="D20" i="10"/>
  <c r="E20" i="10"/>
  <c r="F20" i="10"/>
  <c r="G20" i="10"/>
  <c r="B21" i="10"/>
  <c r="C21" i="10"/>
  <c r="D21" i="10"/>
  <c r="E21" i="10"/>
  <c r="F21" i="10"/>
  <c r="G21" i="10"/>
  <c r="B22" i="10"/>
  <c r="C22" i="10"/>
  <c r="D22" i="10"/>
  <c r="E22" i="10"/>
  <c r="F22" i="10"/>
  <c r="G22" i="10"/>
  <c r="B23" i="10"/>
  <c r="C23" i="10"/>
  <c r="D23" i="10"/>
  <c r="E23" i="10"/>
  <c r="F23" i="10"/>
  <c r="G23" i="10"/>
  <c r="B24" i="10"/>
  <c r="C24" i="10"/>
  <c r="D24" i="10"/>
  <c r="E24" i="10"/>
  <c r="F24" i="10"/>
  <c r="G24" i="10"/>
  <c r="B25" i="10"/>
  <c r="C25" i="10"/>
  <c r="D25" i="10"/>
  <c r="E25" i="10"/>
  <c r="F25" i="10"/>
  <c r="G25" i="10"/>
  <c r="B26" i="10"/>
  <c r="C26" i="10"/>
  <c r="D26" i="10"/>
  <c r="E26" i="10"/>
  <c r="F26" i="10"/>
  <c r="G26" i="10"/>
  <c r="C4" i="10"/>
  <c r="D4" i="10"/>
  <c r="E4" i="10"/>
  <c r="F4" i="10"/>
  <c r="G4" i="10"/>
  <c r="B4" i="10"/>
  <c r="D275" i="9"/>
  <c r="E275" i="9"/>
  <c r="F275" i="9"/>
  <c r="G275" i="9"/>
  <c r="C275" i="9"/>
  <c r="B275" i="9"/>
  <c r="B213" i="9"/>
  <c r="C213" i="9"/>
  <c r="D213" i="9"/>
  <c r="E213" i="9"/>
  <c r="F213" i="9"/>
  <c r="G213" i="9"/>
  <c r="H213" i="9"/>
  <c r="I213" i="9"/>
  <c r="B214" i="9"/>
  <c r="C214" i="9"/>
  <c r="D214" i="9"/>
  <c r="E214" i="9"/>
  <c r="F214" i="9"/>
  <c r="G214" i="9"/>
  <c r="H214" i="9"/>
  <c r="I214" i="9"/>
  <c r="B215" i="9"/>
  <c r="C215" i="9"/>
  <c r="D215" i="9"/>
  <c r="E215" i="9"/>
  <c r="F215" i="9"/>
  <c r="G215" i="9"/>
  <c r="H215" i="9"/>
  <c r="I215" i="9"/>
  <c r="B216" i="9"/>
  <c r="C216" i="9"/>
  <c r="D216" i="9"/>
  <c r="E216" i="9"/>
  <c r="F216" i="9"/>
  <c r="G216" i="9"/>
  <c r="H216" i="9"/>
  <c r="I216" i="9"/>
  <c r="B217" i="9"/>
  <c r="C217" i="9"/>
  <c r="D217" i="9"/>
  <c r="E217" i="9"/>
  <c r="F217" i="9"/>
  <c r="G217" i="9"/>
  <c r="H217" i="9"/>
  <c r="I217" i="9"/>
  <c r="B218" i="9"/>
  <c r="C218" i="9"/>
  <c r="D218" i="9"/>
  <c r="E218" i="9"/>
  <c r="F218" i="9"/>
  <c r="G218" i="9"/>
  <c r="H218" i="9"/>
  <c r="I218" i="9"/>
  <c r="B219" i="9"/>
  <c r="C219" i="9"/>
  <c r="D219" i="9"/>
  <c r="E219" i="9"/>
  <c r="F219" i="9"/>
  <c r="G219" i="9"/>
  <c r="H219" i="9"/>
  <c r="I219" i="9"/>
  <c r="B220" i="9"/>
  <c r="C220" i="9"/>
  <c r="D220" i="9"/>
  <c r="E220" i="9"/>
  <c r="F220" i="9"/>
  <c r="G220" i="9"/>
  <c r="H220" i="9"/>
  <c r="I220" i="9"/>
  <c r="B221" i="9"/>
  <c r="C221" i="9"/>
  <c r="D221" i="9"/>
  <c r="E221" i="9"/>
  <c r="F221" i="9"/>
  <c r="G221" i="9"/>
  <c r="H221" i="9"/>
  <c r="I221" i="9"/>
  <c r="B222" i="9"/>
  <c r="C222" i="9"/>
  <c r="D222" i="9"/>
  <c r="E222" i="9"/>
  <c r="F222" i="9"/>
  <c r="G222" i="9"/>
  <c r="H222" i="9"/>
  <c r="I222" i="9"/>
  <c r="B223" i="9"/>
  <c r="C223" i="9"/>
  <c r="D223" i="9"/>
  <c r="E223" i="9"/>
  <c r="F223" i="9"/>
  <c r="G223" i="9"/>
  <c r="H223" i="9"/>
  <c r="I223" i="9"/>
  <c r="B224" i="9"/>
  <c r="C224" i="9"/>
  <c r="D224" i="9"/>
  <c r="E224" i="9"/>
  <c r="F224" i="9"/>
  <c r="G224" i="9"/>
  <c r="H224" i="9"/>
  <c r="I224" i="9"/>
  <c r="B225" i="9"/>
  <c r="C225" i="9"/>
  <c r="D225" i="9"/>
  <c r="E225" i="9"/>
  <c r="F225" i="9"/>
  <c r="G225" i="9"/>
  <c r="H225" i="9"/>
  <c r="I225" i="9"/>
  <c r="B226" i="9"/>
  <c r="C226" i="9"/>
  <c r="D226" i="9"/>
  <c r="E226" i="9"/>
  <c r="F226" i="9"/>
  <c r="G226" i="9"/>
  <c r="H226" i="9"/>
  <c r="I226" i="9"/>
  <c r="B227" i="9"/>
  <c r="C227" i="9"/>
  <c r="D227" i="9"/>
  <c r="E227" i="9"/>
  <c r="F227" i="9"/>
  <c r="G227" i="9"/>
  <c r="H227" i="9"/>
  <c r="I227" i="9"/>
  <c r="B228" i="9"/>
  <c r="C228" i="9"/>
  <c r="D228" i="9"/>
  <c r="E228" i="9"/>
  <c r="F228" i="9"/>
  <c r="G228" i="9"/>
  <c r="H228" i="9"/>
  <c r="I228" i="9"/>
  <c r="B229" i="9"/>
  <c r="C229" i="9"/>
  <c r="D229" i="9"/>
  <c r="E229" i="9"/>
  <c r="F229" i="9"/>
  <c r="G229" i="9"/>
  <c r="H229" i="9"/>
  <c r="I229" i="9"/>
  <c r="B230" i="9"/>
  <c r="C230" i="9"/>
  <c r="D230" i="9"/>
  <c r="E230" i="9"/>
  <c r="F230" i="9"/>
  <c r="G230" i="9"/>
  <c r="H230" i="9"/>
  <c r="I230" i="9"/>
  <c r="B231" i="9"/>
  <c r="C231" i="9"/>
  <c r="D231" i="9"/>
  <c r="E231" i="9"/>
  <c r="F231" i="9"/>
  <c r="G231" i="9"/>
  <c r="H231" i="9"/>
  <c r="I231" i="9"/>
  <c r="B232" i="9"/>
  <c r="C232" i="9"/>
  <c r="D232" i="9"/>
  <c r="E232" i="9"/>
  <c r="F232" i="9"/>
  <c r="G232" i="9"/>
  <c r="H232" i="9"/>
  <c r="I232" i="9"/>
  <c r="B233" i="9"/>
  <c r="C233" i="9"/>
  <c r="D233" i="9"/>
  <c r="E233" i="9"/>
  <c r="F233" i="9"/>
  <c r="G233" i="9"/>
  <c r="H233" i="9"/>
  <c r="I233" i="9"/>
  <c r="B234" i="9"/>
  <c r="C234" i="9"/>
  <c r="D234" i="9"/>
  <c r="E234" i="9"/>
  <c r="F234" i="9"/>
  <c r="G234" i="9"/>
  <c r="H234" i="9"/>
  <c r="I234" i="9"/>
  <c r="B235" i="9"/>
  <c r="C235" i="9"/>
  <c r="D235" i="9"/>
  <c r="E235" i="9"/>
  <c r="F235" i="9"/>
  <c r="G235" i="9"/>
  <c r="H235" i="9"/>
  <c r="I235" i="9"/>
  <c r="B236" i="9"/>
  <c r="C236" i="9"/>
  <c r="D236" i="9"/>
  <c r="E236" i="9"/>
  <c r="F236" i="9"/>
  <c r="G236" i="9"/>
  <c r="H236" i="9"/>
  <c r="I236" i="9"/>
  <c r="B237" i="9"/>
  <c r="C237" i="9"/>
  <c r="D237" i="9"/>
  <c r="E237" i="9"/>
  <c r="F237" i="9"/>
  <c r="G237" i="9"/>
  <c r="H237" i="9"/>
  <c r="I237" i="9"/>
  <c r="B238" i="9"/>
  <c r="C238" i="9"/>
  <c r="D238" i="9"/>
  <c r="E238" i="9"/>
  <c r="F238" i="9"/>
  <c r="G238" i="9"/>
  <c r="H238" i="9"/>
  <c r="I238" i="9"/>
  <c r="B239" i="9"/>
  <c r="C239" i="9"/>
  <c r="D239" i="9"/>
  <c r="E239" i="9"/>
  <c r="F239" i="9"/>
  <c r="G239" i="9"/>
  <c r="H239" i="9"/>
  <c r="I239" i="9"/>
  <c r="B240" i="9"/>
  <c r="C240" i="9"/>
  <c r="D240" i="9"/>
  <c r="E240" i="9"/>
  <c r="F240" i="9"/>
  <c r="G240" i="9"/>
  <c r="H240" i="9"/>
  <c r="I240" i="9"/>
  <c r="B241" i="9"/>
  <c r="C241" i="9"/>
  <c r="D241" i="9"/>
  <c r="E241" i="9"/>
  <c r="F241" i="9"/>
  <c r="G241" i="9"/>
  <c r="H241" i="9"/>
  <c r="I241" i="9"/>
  <c r="B242" i="9"/>
  <c r="C242" i="9"/>
  <c r="D242" i="9"/>
  <c r="E242" i="9"/>
  <c r="F242" i="9"/>
  <c r="G242" i="9"/>
  <c r="H242" i="9"/>
  <c r="I242" i="9"/>
  <c r="B243" i="9"/>
  <c r="C243" i="9"/>
  <c r="D243" i="9"/>
  <c r="E243" i="9"/>
  <c r="F243" i="9"/>
  <c r="G243" i="9"/>
  <c r="H243" i="9"/>
  <c r="I243" i="9"/>
  <c r="B244" i="9"/>
  <c r="C244" i="9"/>
  <c r="D244" i="9"/>
  <c r="E244" i="9"/>
  <c r="F244" i="9"/>
  <c r="G244" i="9"/>
  <c r="H244" i="9"/>
  <c r="I244" i="9"/>
  <c r="B245" i="9"/>
  <c r="C245" i="9"/>
  <c r="D245" i="9"/>
  <c r="E245" i="9"/>
  <c r="F245" i="9"/>
  <c r="G245" i="9"/>
  <c r="H245" i="9"/>
  <c r="I245" i="9"/>
  <c r="B246" i="9"/>
  <c r="C246" i="9"/>
  <c r="D246" i="9"/>
  <c r="E246" i="9"/>
  <c r="F246" i="9"/>
  <c r="G246" i="9"/>
  <c r="H246" i="9"/>
  <c r="I246" i="9"/>
  <c r="B247" i="9"/>
  <c r="C247" i="9"/>
  <c r="D247" i="9"/>
  <c r="E247" i="9"/>
  <c r="F247" i="9"/>
  <c r="G247" i="9"/>
  <c r="H247" i="9"/>
  <c r="I247" i="9"/>
  <c r="B248" i="9"/>
  <c r="C248" i="9"/>
  <c r="D248" i="9"/>
  <c r="E248" i="9"/>
  <c r="F248" i="9"/>
  <c r="G248" i="9"/>
  <c r="H248" i="9"/>
  <c r="I248" i="9"/>
  <c r="B249" i="9"/>
  <c r="C249" i="9"/>
  <c r="D249" i="9"/>
  <c r="E249" i="9"/>
  <c r="F249" i="9"/>
  <c r="G249" i="9"/>
  <c r="H249" i="9"/>
  <c r="I249" i="9"/>
  <c r="B250" i="9"/>
  <c r="C250" i="9"/>
  <c r="D250" i="9"/>
  <c r="E250" i="9"/>
  <c r="F250" i="9"/>
  <c r="G250" i="9"/>
  <c r="H250" i="9"/>
  <c r="I250" i="9"/>
  <c r="B251" i="9"/>
  <c r="C251" i="9"/>
  <c r="D251" i="9"/>
  <c r="E251" i="9"/>
  <c r="F251" i="9"/>
  <c r="G251" i="9"/>
  <c r="H251" i="9"/>
  <c r="I251" i="9"/>
  <c r="B252" i="9"/>
  <c r="C252" i="9"/>
  <c r="D252" i="9"/>
  <c r="E252" i="9"/>
  <c r="F252" i="9"/>
  <c r="G252" i="9"/>
  <c r="H252" i="9"/>
  <c r="I252" i="9"/>
  <c r="B253" i="9"/>
  <c r="C253" i="9"/>
  <c r="D253" i="9"/>
  <c r="E253" i="9"/>
  <c r="F253" i="9"/>
  <c r="G253" i="9"/>
  <c r="H253" i="9"/>
  <c r="I253" i="9"/>
  <c r="B254" i="9"/>
  <c r="C254" i="9"/>
  <c r="D254" i="9"/>
  <c r="E254" i="9"/>
  <c r="F254" i="9"/>
  <c r="G254" i="9"/>
  <c r="H254" i="9"/>
  <c r="I254" i="9"/>
  <c r="B255" i="9"/>
  <c r="C255" i="9"/>
  <c r="D255" i="9"/>
  <c r="E255" i="9"/>
  <c r="F255" i="9"/>
  <c r="G255" i="9"/>
  <c r="H255" i="9"/>
  <c r="I255" i="9"/>
  <c r="B256" i="9"/>
  <c r="C256" i="9"/>
  <c r="D256" i="9"/>
  <c r="E256" i="9"/>
  <c r="F256" i="9"/>
  <c r="G256" i="9"/>
  <c r="H256" i="9"/>
  <c r="I256" i="9"/>
  <c r="B257" i="9"/>
  <c r="C257" i="9"/>
  <c r="D257" i="9"/>
  <c r="E257" i="9"/>
  <c r="F257" i="9"/>
  <c r="G257" i="9"/>
  <c r="H257" i="9"/>
  <c r="I257" i="9"/>
  <c r="B258" i="9"/>
  <c r="C258" i="9"/>
  <c r="D258" i="9"/>
  <c r="E258" i="9"/>
  <c r="F258" i="9"/>
  <c r="G258" i="9"/>
  <c r="H258" i="9"/>
  <c r="I258" i="9"/>
  <c r="B259" i="9"/>
  <c r="C259" i="9"/>
  <c r="D259" i="9"/>
  <c r="E259" i="9"/>
  <c r="F259" i="9"/>
  <c r="G259" i="9"/>
  <c r="H259" i="9"/>
  <c r="I259" i="9"/>
  <c r="B260" i="9"/>
  <c r="C260" i="9"/>
  <c r="D260" i="9"/>
  <c r="E260" i="9"/>
  <c r="F260" i="9"/>
  <c r="G260" i="9"/>
  <c r="H260" i="9"/>
  <c r="I260" i="9"/>
  <c r="B261" i="9"/>
  <c r="C261" i="9"/>
  <c r="D261" i="9"/>
  <c r="E261" i="9"/>
  <c r="F261" i="9"/>
  <c r="G261" i="9"/>
  <c r="H261" i="9"/>
  <c r="I261" i="9"/>
  <c r="B262" i="9"/>
  <c r="C262" i="9"/>
  <c r="D262" i="9"/>
  <c r="E262" i="9"/>
  <c r="F262" i="9"/>
  <c r="G262" i="9"/>
  <c r="H262" i="9"/>
  <c r="I262" i="9"/>
  <c r="B263" i="9"/>
  <c r="C263" i="9"/>
  <c r="D263" i="9"/>
  <c r="E263" i="9"/>
  <c r="F263" i="9"/>
  <c r="G263" i="9"/>
  <c r="H263" i="9"/>
  <c r="I263" i="9"/>
  <c r="B264" i="9"/>
  <c r="C264" i="9"/>
  <c r="D264" i="9"/>
  <c r="E264" i="9"/>
  <c r="F264" i="9"/>
  <c r="G264" i="9"/>
  <c r="H264" i="9"/>
  <c r="I264" i="9"/>
  <c r="B265" i="9"/>
  <c r="C265" i="9"/>
  <c r="D265" i="9"/>
  <c r="E265" i="9"/>
  <c r="F265" i="9"/>
  <c r="G265" i="9"/>
  <c r="H265" i="9"/>
  <c r="I265" i="9"/>
  <c r="B266" i="9"/>
  <c r="C266" i="9"/>
  <c r="D266" i="9"/>
  <c r="E266" i="9"/>
  <c r="F266" i="9"/>
  <c r="G266" i="9"/>
  <c r="H266" i="9"/>
  <c r="I266" i="9"/>
  <c r="B267" i="9"/>
  <c r="C267" i="9"/>
  <c r="D267" i="9"/>
  <c r="E267" i="9"/>
  <c r="F267" i="9"/>
  <c r="G267" i="9"/>
  <c r="H267" i="9"/>
  <c r="I267" i="9"/>
  <c r="B268" i="9"/>
  <c r="C268" i="9"/>
  <c r="D268" i="9"/>
  <c r="E268" i="9"/>
  <c r="F268" i="9"/>
  <c r="G268" i="9"/>
  <c r="H268" i="9"/>
  <c r="I268" i="9"/>
  <c r="B269" i="9"/>
  <c r="C269" i="9"/>
  <c r="D269" i="9"/>
  <c r="E269" i="9"/>
  <c r="F269" i="9"/>
  <c r="G269" i="9"/>
  <c r="H269" i="9"/>
  <c r="I269" i="9"/>
  <c r="B270" i="9"/>
  <c r="C270" i="9"/>
  <c r="D270" i="9"/>
  <c r="E270" i="9"/>
  <c r="F270" i="9"/>
  <c r="G270" i="9"/>
  <c r="H270" i="9"/>
  <c r="I270" i="9"/>
  <c r="B271" i="9"/>
  <c r="C271" i="9"/>
  <c r="D271" i="9"/>
  <c r="E271" i="9"/>
  <c r="F271" i="9"/>
  <c r="G271" i="9"/>
  <c r="H271" i="9"/>
  <c r="I271" i="9"/>
  <c r="B272" i="9"/>
  <c r="C272" i="9"/>
  <c r="D272" i="9"/>
  <c r="E272" i="9"/>
  <c r="F272" i="9"/>
  <c r="G272" i="9"/>
  <c r="H272" i="9"/>
  <c r="I272" i="9"/>
  <c r="I212" i="9"/>
  <c r="H212" i="9"/>
  <c r="G212" i="9"/>
  <c r="F212" i="9"/>
  <c r="E212" i="9"/>
  <c r="D212" i="9"/>
  <c r="C212" i="9"/>
  <c r="B212" i="9"/>
  <c r="H211" i="9"/>
  <c r="I211" i="9" s="1"/>
  <c r="I211" i="10" s="1"/>
  <c r="H210" i="9"/>
  <c r="I210" i="9" s="1"/>
  <c r="I210" i="10" s="1"/>
  <c r="H209" i="9"/>
  <c r="I209" i="9" s="1"/>
  <c r="I209" i="10" s="1"/>
  <c r="H208" i="9"/>
  <c r="I208" i="9" s="1"/>
  <c r="I208" i="10" s="1"/>
  <c r="H207" i="9"/>
  <c r="I207" i="9" s="1"/>
  <c r="I207" i="10" s="1"/>
  <c r="H206" i="9"/>
  <c r="I206" i="9" s="1"/>
  <c r="I206" i="10" s="1"/>
  <c r="H205" i="9"/>
  <c r="I205" i="9" s="1"/>
  <c r="I205" i="10" s="1"/>
  <c r="H204" i="9"/>
  <c r="I204" i="9" s="1"/>
  <c r="I204" i="10" s="1"/>
  <c r="H203" i="9"/>
  <c r="I203" i="9" s="1"/>
  <c r="I203" i="10" s="1"/>
  <c r="H202" i="9"/>
  <c r="I202" i="9" s="1"/>
  <c r="I202" i="10" s="1"/>
  <c r="H201" i="9"/>
  <c r="I201" i="9" s="1"/>
  <c r="I201" i="10" s="1"/>
  <c r="H200" i="9"/>
  <c r="I200" i="9" s="1"/>
  <c r="I200" i="10" s="1"/>
  <c r="H199" i="9"/>
  <c r="I199" i="9" s="1"/>
  <c r="I199" i="10" s="1"/>
  <c r="H198" i="9"/>
  <c r="I198" i="9" s="1"/>
  <c r="I198" i="10" s="1"/>
  <c r="H197" i="9"/>
  <c r="I197" i="9" s="1"/>
  <c r="I197" i="10" s="1"/>
  <c r="H196" i="9"/>
  <c r="I196" i="9" s="1"/>
  <c r="I196" i="10" s="1"/>
  <c r="H195" i="9"/>
  <c r="I195" i="9" s="1"/>
  <c r="I195" i="10" s="1"/>
  <c r="H194" i="9"/>
  <c r="I194" i="9" s="1"/>
  <c r="I194" i="10" s="1"/>
  <c r="H193" i="9"/>
  <c r="I193" i="9" s="1"/>
  <c r="I193" i="10" s="1"/>
  <c r="H192" i="9"/>
  <c r="I192" i="9" s="1"/>
  <c r="I192" i="10" s="1"/>
  <c r="H191" i="9"/>
  <c r="I191" i="9" s="1"/>
  <c r="I191" i="10" s="1"/>
  <c r="H190" i="9"/>
  <c r="I190" i="9" s="1"/>
  <c r="I190" i="10" s="1"/>
  <c r="H189" i="9"/>
  <c r="I189" i="9" s="1"/>
  <c r="I189" i="10" s="1"/>
  <c r="H188" i="9"/>
  <c r="I188" i="9" s="1"/>
  <c r="I188" i="10" s="1"/>
  <c r="H187" i="9"/>
  <c r="I187" i="9" s="1"/>
  <c r="I187" i="10" s="1"/>
  <c r="H186" i="9"/>
  <c r="I186" i="9" s="1"/>
  <c r="I186" i="10" s="1"/>
  <c r="H185" i="9"/>
  <c r="I185" i="9" s="1"/>
  <c r="I185" i="10" s="1"/>
  <c r="H184" i="9"/>
  <c r="I184" i="9" s="1"/>
  <c r="I184" i="10" s="1"/>
  <c r="H183" i="9"/>
  <c r="I183" i="9" s="1"/>
  <c r="I183" i="10" s="1"/>
  <c r="H182" i="9"/>
  <c r="I182" i="9" s="1"/>
  <c r="I182" i="10" s="1"/>
  <c r="H181" i="9"/>
  <c r="I181" i="9" s="1"/>
  <c r="I181" i="10" s="1"/>
  <c r="H180" i="9"/>
  <c r="I180" i="9" s="1"/>
  <c r="I180" i="10" s="1"/>
  <c r="H179" i="9"/>
  <c r="I179" i="9" s="1"/>
  <c r="I179" i="10" s="1"/>
  <c r="H178" i="9"/>
  <c r="I178" i="9" s="1"/>
  <c r="I178" i="10" s="1"/>
  <c r="H177" i="9"/>
  <c r="I177" i="9" s="1"/>
  <c r="I177" i="10" s="1"/>
  <c r="H176" i="9"/>
  <c r="I176" i="9" s="1"/>
  <c r="I176" i="10" s="1"/>
  <c r="H175" i="9"/>
  <c r="I175" i="9" s="1"/>
  <c r="I175" i="10" s="1"/>
  <c r="H174" i="9"/>
  <c r="I174" i="9" s="1"/>
  <c r="I174" i="10" s="1"/>
  <c r="H173" i="9"/>
  <c r="I173" i="9" s="1"/>
  <c r="I173" i="10" s="1"/>
  <c r="H172" i="9"/>
  <c r="I172" i="9" s="1"/>
  <c r="I172" i="10" s="1"/>
  <c r="H171" i="9"/>
  <c r="I171" i="9" s="1"/>
  <c r="I171" i="10" s="1"/>
  <c r="H170" i="9"/>
  <c r="I170" i="9" s="1"/>
  <c r="I170" i="10" s="1"/>
  <c r="H169" i="9"/>
  <c r="I169" i="9" s="1"/>
  <c r="I169" i="10" s="1"/>
  <c r="H168" i="9"/>
  <c r="I168" i="9" s="1"/>
  <c r="I168" i="10" s="1"/>
  <c r="H167" i="9"/>
  <c r="I167" i="9" s="1"/>
  <c r="I167" i="10" s="1"/>
  <c r="H166" i="9"/>
  <c r="I166" i="9" s="1"/>
  <c r="I166" i="10" s="1"/>
  <c r="H165" i="9"/>
  <c r="I165" i="9" s="1"/>
  <c r="I165" i="10" s="1"/>
  <c r="H164" i="9"/>
  <c r="I164" i="9" s="1"/>
  <c r="I164" i="10" s="1"/>
  <c r="H163" i="9"/>
  <c r="I163" i="9" s="1"/>
  <c r="I163" i="10" s="1"/>
  <c r="H162" i="9"/>
  <c r="I162" i="9" s="1"/>
  <c r="I162" i="10" s="1"/>
  <c r="H161" i="9"/>
  <c r="I161" i="9" s="1"/>
  <c r="I161" i="10" s="1"/>
  <c r="H160" i="9"/>
  <c r="I160" i="9" s="1"/>
  <c r="I160" i="10" s="1"/>
  <c r="H159" i="9"/>
  <c r="I159" i="9" s="1"/>
  <c r="I159" i="10" s="1"/>
  <c r="H158" i="9"/>
  <c r="H158" i="10" s="1"/>
  <c r="H157" i="9"/>
  <c r="I157" i="9" s="1"/>
  <c r="I157" i="10" s="1"/>
  <c r="H156" i="9"/>
  <c r="I156" i="9" s="1"/>
  <c r="I156" i="10" s="1"/>
  <c r="H155" i="9"/>
  <c r="I155" i="9" s="1"/>
  <c r="I155" i="10" s="1"/>
  <c r="H154" i="9"/>
  <c r="I154" i="9" s="1"/>
  <c r="I154" i="10" s="1"/>
  <c r="H153" i="9"/>
  <c r="I153" i="9" s="1"/>
  <c r="I153" i="10" s="1"/>
  <c r="H152" i="9"/>
  <c r="I152" i="9" s="1"/>
  <c r="I152" i="10" s="1"/>
  <c r="H151" i="9"/>
  <c r="I151" i="9" s="1"/>
  <c r="I151" i="10" s="1"/>
  <c r="H150" i="9"/>
  <c r="H150" i="10" s="1"/>
  <c r="H149" i="9"/>
  <c r="I149" i="9" s="1"/>
  <c r="I149" i="10" s="1"/>
  <c r="H148" i="9"/>
  <c r="I148" i="9" s="1"/>
  <c r="I148" i="10" s="1"/>
  <c r="H147" i="9"/>
  <c r="I147" i="9" s="1"/>
  <c r="I147" i="10" s="1"/>
  <c r="H146" i="9"/>
  <c r="I146" i="9" s="1"/>
  <c r="I146" i="10" s="1"/>
  <c r="H145" i="9"/>
  <c r="I145" i="9" s="1"/>
  <c r="I145" i="10" s="1"/>
  <c r="H144" i="9"/>
  <c r="I144" i="9" s="1"/>
  <c r="I144" i="10" s="1"/>
  <c r="H143" i="9"/>
  <c r="I143" i="9" s="1"/>
  <c r="I143" i="10" s="1"/>
  <c r="H142" i="9"/>
  <c r="I142" i="9" s="1"/>
  <c r="I142" i="10" s="1"/>
  <c r="H141" i="9"/>
  <c r="I141" i="9" s="1"/>
  <c r="I141" i="10" s="1"/>
  <c r="H140" i="9"/>
  <c r="I140" i="9" s="1"/>
  <c r="I140" i="10" s="1"/>
  <c r="H139" i="9"/>
  <c r="I139" i="9" s="1"/>
  <c r="I139" i="10" s="1"/>
  <c r="H138" i="9"/>
  <c r="I138" i="9" s="1"/>
  <c r="I138" i="10" s="1"/>
  <c r="H137" i="9"/>
  <c r="I137" i="9" s="1"/>
  <c r="I137" i="10" s="1"/>
  <c r="H136" i="9"/>
  <c r="I136" i="9" s="1"/>
  <c r="I136" i="10" s="1"/>
  <c r="H135" i="9"/>
  <c r="I135" i="9" s="1"/>
  <c r="I135" i="10" s="1"/>
  <c r="H134" i="9"/>
  <c r="I134" i="9" s="1"/>
  <c r="I134" i="10" s="1"/>
  <c r="H133" i="9"/>
  <c r="I133" i="9" s="1"/>
  <c r="I133" i="10" s="1"/>
  <c r="H132" i="9"/>
  <c r="I132" i="9" s="1"/>
  <c r="I132" i="10" s="1"/>
  <c r="H131" i="9"/>
  <c r="I131" i="9" s="1"/>
  <c r="I131" i="10" s="1"/>
  <c r="H130" i="9"/>
  <c r="I130" i="9" s="1"/>
  <c r="I130" i="10" s="1"/>
  <c r="H129" i="9"/>
  <c r="I129" i="9" s="1"/>
  <c r="I129" i="10" s="1"/>
  <c r="H128" i="9"/>
  <c r="I128" i="9" s="1"/>
  <c r="I128" i="10" s="1"/>
  <c r="H127" i="9"/>
  <c r="I127" i="9" s="1"/>
  <c r="I127" i="10" s="1"/>
  <c r="H126" i="9"/>
  <c r="I126" i="9" s="1"/>
  <c r="I126" i="10" s="1"/>
  <c r="H125" i="9"/>
  <c r="I125" i="9" s="1"/>
  <c r="I125" i="10" s="1"/>
  <c r="H124" i="9"/>
  <c r="I124" i="9" s="1"/>
  <c r="I124" i="10" s="1"/>
  <c r="H123" i="9"/>
  <c r="I123" i="9" s="1"/>
  <c r="I123" i="10" s="1"/>
  <c r="H122" i="9"/>
  <c r="I122" i="9" s="1"/>
  <c r="I122" i="10" s="1"/>
  <c r="H121" i="9"/>
  <c r="I121" i="9" s="1"/>
  <c r="I121" i="10" s="1"/>
  <c r="H120" i="9"/>
  <c r="I120" i="9" s="1"/>
  <c r="I120" i="10" s="1"/>
  <c r="H119" i="9"/>
  <c r="I119" i="9" s="1"/>
  <c r="I119" i="10" s="1"/>
  <c r="H118" i="9"/>
  <c r="I118" i="9" s="1"/>
  <c r="I118" i="10" s="1"/>
  <c r="H117" i="9"/>
  <c r="I117" i="9" s="1"/>
  <c r="I117" i="10" s="1"/>
  <c r="H116" i="9"/>
  <c r="I116" i="9" s="1"/>
  <c r="I116" i="10" s="1"/>
  <c r="H115" i="9"/>
  <c r="I115" i="9" s="1"/>
  <c r="I115" i="10" s="1"/>
  <c r="H114" i="9"/>
  <c r="I114" i="9" s="1"/>
  <c r="I114" i="10" s="1"/>
  <c r="H113" i="9"/>
  <c r="I113" i="9" s="1"/>
  <c r="I113" i="10" s="1"/>
  <c r="H112" i="9"/>
  <c r="I112" i="9" s="1"/>
  <c r="I112" i="10" s="1"/>
  <c r="H111" i="9"/>
  <c r="I111" i="9" s="1"/>
  <c r="I111" i="10" s="1"/>
  <c r="H110" i="9"/>
  <c r="H109" i="9"/>
  <c r="H108" i="9"/>
  <c r="H107" i="9"/>
  <c r="H106" i="9"/>
  <c r="H105" i="9"/>
  <c r="H104" i="9"/>
  <c r="H103" i="9"/>
  <c r="H102" i="9"/>
  <c r="H101" i="9"/>
  <c r="H100" i="9"/>
  <c r="H99" i="9"/>
  <c r="H98" i="9"/>
  <c r="H97" i="9"/>
  <c r="H96" i="9"/>
  <c r="H95" i="9"/>
  <c r="H94" i="9"/>
  <c r="H93" i="9"/>
  <c r="H92" i="9"/>
  <c r="H91" i="9"/>
  <c r="H90" i="9"/>
  <c r="H89" i="9"/>
  <c r="H88" i="9"/>
  <c r="H87" i="9"/>
  <c r="H86" i="9"/>
  <c r="H85" i="9"/>
  <c r="H84" i="9"/>
  <c r="H83" i="9"/>
  <c r="H82" i="9"/>
  <c r="H81" i="9"/>
  <c r="H80" i="9"/>
  <c r="H79" i="9"/>
  <c r="H78" i="9"/>
  <c r="H77" i="9"/>
  <c r="H76" i="9"/>
  <c r="H75" i="9"/>
  <c r="H74" i="9"/>
  <c r="H73" i="9"/>
  <c r="H72" i="9"/>
  <c r="H71" i="9"/>
  <c r="H70" i="9"/>
  <c r="H69" i="9"/>
  <c r="H68" i="9"/>
  <c r="H67" i="9"/>
  <c r="H66" i="9"/>
  <c r="H65" i="9"/>
  <c r="H64" i="9"/>
  <c r="H63" i="9"/>
  <c r="H62" i="9"/>
  <c r="H61" i="9"/>
  <c r="H60" i="9"/>
  <c r="H59" i="9"/>
  <c r="H58" i="9"/>
  <c r="H57" i="9"/>
  <c r="H56" i="9"/>
  <c r="H55" i="9"/>
  <c r="H54" i="9"/>
  <c r="H53" i="9"/>
  <c r="H52" i="9"/>
  <c r="H51" i="9"/>
  <c r="H50" i="9"/>
  <c r="H49" i="9"/>
  <c r="H48" i="9"/>
  <c r="H47" i="9"/>
  <c r="H46" i="9"/>
  <c r="H45" i="9"/>
  <c r="H44" i="9"/>
  <c r="H43" i="9"/>
  <c r="H42" i="9"/>
  <c r="H41" i="9"/>
  <c r="H40" i="9"/>
  <c r="H39" i="9"/>
  <c r="H38" i="9"/>
  <c r="H37" i="9"/>
  <c r="H36" i="9"/>
  <c r="H35" i="9"/>
  <c r="H34" i="9"/>
  <c r="H33" i="9"/>
  <c r="H32" i="9"/>
  <c r="H31" i="9"/>
  <c r="H30" i="9"/>
  <c r="H29" i="9"/>
  <c r="H28" i="9"/>
  <c r="H27" i="9"/>
  <c r="H26" i="9"/>
  <c r="I26" i="9" s="1"/>
  <c r="I26" i="10" s="1"/>
  <c r="H25" i="9"/>
  <c r="I25" i="9" s="1"/>
  <c r="I25" i="10" s="1"/>
  <c r="H24" i="9"/>
  <c r="I24" i="9" s="1"/>
  <c r="I24" i="10" s="1"/>
  <c r="H23" i="9"/>
  <c r="I23" i="9" s="1"/>
  <c r="I23" i="10" s="1"/>
  <c r="H22" i="9"/>
  <c r="I22" i="9" s="1"/>
  <c r="I22" i="10" s="1"/>
  <c r="H21" i="9"/>
  <c r="I21" i="9" s="1"/>
  <c r="I21" i="10" s="1"/>
  <c r="H20" i="9"/>
  <c r="I20" i="9" s="1"/>
  <c r="I20" i="10" s="1"/>
  <c r="H19" i="9"/>
  <c r="I19" i="9" s="1"/>
  <c r="I19" i="10" s="1"/>
  <c r="H18" i="9"/>
  <c r="I18" i="9" s="1"/>
  <c r="I18" i="10" s="1"/>
  <c r="H17" i="9"/>
  <c r="I17" i="9" s="1"/>
  <c r="I17" i="10" s="1"/>
  <c r="H16" i="9"/>
  <c r="I16" i="9" s="1"/>
  <c r="I16" i="10" s="1"/>
  <c r="H15" i="9"/>
  <c r="I15" i="9" s="1"/>
  <c r="I15" i="10" s="1"/>
  <c r="H14" i="9"/>
  <c r="I14" i="9" s="1"/>
  <c r="I14" i="10" s="1"/>
  <c r="H13" i="9"/>
  <c r="I13" i="9" s="1"/>
  <c r="I13" i="10" s="1"/>
  <c r="H12" i="9"/>
  <c r="I12" i="9" s="1"/>
  <c r="I12" i="10" s="1"/>
  <c r="H11" i="9"/>
  <c r="I11" i="9" s="1"/>
  <c r="I11" i="10" s="1"/>
  <c r="H10" i="9"/>
  <c r="I10" i="9" s="1"/>
  <c r="I10" i="10" s="1"/>
  <c r="H9" i="9"/>
  <c r="I9" i="9" s="1"/>
  <c r="I9" i="10" s="1"/>
  <c r="H8" i="9"/>
  <c r="I8" i="9" s="1"/>
  <c r="I8" i="10" s="1"/>
  <c r="H7" i="9"/>
  <c r="I7" i="9" s="1"/>
  <c r="I7" i="10" s="1"/>
  <c r="H6" i="9"/>
  <c r="I6" i="9" s="1"/>
  <c r="I6" i="10" s="1"/>
  <c r="H5" i="9"/>
  <c r="I5" i="9" s="1"/>
  <c r="I5" i="10" s="1"/>
  <c r="H4" i="9"/>
  <c r="I150" i="9" l="1"/>
  <c r="I150" i="10" s="1"/>
  <c r="H275" i="9"/>
  <c r="I37" i="9"/>
  <c r="I37" i="10" s="1"/>
  <c r="H37" i="10"/>
  <c r="I57" i="9"/>
  <c r="I57" i="10" s="1"/>
  <c r="H57" i="10"/>
  <c r="I69" i="9"/>
  <c r="I69" i="10" s="1"/>
  <c r="H69" i="10"/>
  <c r="I81" i="9"/>
  <c r="I81" i="10" s="1"/>
  <c r="H81" i="10"/>
  <c r="I101" i="9"/>
  <c r="I101" i="10" s="1"/>
  <c r="H101" i="10"/>
  <c r="I30" i="9"/>
  <c r="I30" i="10" s="1"/>
  <c r="H30" i="10"/>
  <c r="I34" i="9"/>
  <c r="I34" i="10" s="1"/>
  <c r="H34" i="10"/>
  <c r="I38" i="9"/>
  <c r="I38" i="10" s="1"/>
  <c r="H38" i="10"/>
  <c r="I42" i="9"/>
  <c r="I42" i="10" s="1"/>
  <c r="H42" i="10"/>
  <c r="I46" i="9"/>
  <c r="I46" i="10" s="1"/>
  <c r="H46" i="10"/>
  <c r="I50" i="9"/>
  <c r="I50" i="10" s="1"/>
  <c r="H50" i="10"/>
  <c r="I54" i="9"/>
  <c r="I54" i="10" s="1"/>
  <c r="H54" i="10"/>
  <c r="I58" i="9"/>
  <c r="I58" i="10" s="1"/>
  <c r="H58" i="10"/>
  <c r="I62" i="9"/>
  <c r="I62" i="10" s="1"/>
  <c r="H62" i="10"/>
  <c r="I66" i="9"/>
  <c r="I66" i="10" s="1"/>
  <c r="H66" i="10"/>
  <c r="I70" i="9"/>
  <c r="I70" i="10" s="1"/>
  <c r="H70" i="10"/>
  <c r="I74" i="9"/>
  <c r="I74" i="10" s="1"/>
  <c r="H74" i="10"/>
  <c r="I78" i="9"/>
  <c r="I78" i="10" s="1"/>
  <c r="H78" i="10"/>
  <c r="I82" i="9"/>
  <c r="I82" i="10" s="1"/>
  <c r="H82" i="10"/>
  <c r="I86" i="9"/>
  <c r="I86" i="10" s="1"/>
  <c r="H86" i="10"/>
  <c r="I90" i="9"/>
  <c r="I90" i="10" s="1"/>
  <c r="H90" i="10"/>
  <c r="I94" i="9"/>
  <c r="I94" i="10" s="1"/>
  <c r="H94" i="10"/>
  <c r="I98" i="9"/>
  <c r="I98" i="10" s="1"/>
  <c r="H98" i="10"/>
  <c r="I102" i="9"/>
  <c r="I102" i="10" s="1"/>
  <c r="H102" i="10"/>
  <c r="I106" i="9"/>
  <c r="I106" i="10" s="1"/>
  <c r="H106" i="10"/>
  <c r="I110" i="9"/>
  <c r="I110" i="10" s="1"/>
  <c r="H110" i="10"/>
  <c r="I158" i="9"/>
  <c r="I158" i="10" s="1"/>
  <c r="H26" i="10"/>
  <c r="H25" i="10"/>
  <c r="H24" i="10"/>
  <c r="H23" i="10"/>
  <c r="H22" i="10"/>
  <c r="H21" i="10"/>
  <c r="H20" i="10"/>
  <c r="H19" i="10"/>
  <c r="H18" i="10"/>
  <c r="H17" i="10"/>
  <c r="H16" i="10"/>
  <c r="H15" i="10"/>
  <c r="H14" i="10"/>
  <c r="H13" i="10"/>
  <c r="H12" i="10"/>
  <c r="H11" i="10"/>
  <c r="H10" i="10"/>
  <c r="H9" i="10"/>
  <c r="H8" i="10"/>
  <c r="H7" i="10"/>
  <c r="H6" i="10"/>
  <c r="H5" i="10"/>
  <c r="H211" i="10"/>
  <c r="H210" i="10"/>
  <c r="H209" i="10"/>
  <c r="H208" i="10"/>
  <c r="H207" i="10"/>
  <c r="H206" i="10"/>
  <c r="H205" i="10"/>
  <c r="H204" i="10"/>
  <c r="H203" i="10"/>
  <c r="H202" i="10"/>
  <c r="H201" i="10"/>
  <c r="H200" i="10"/>
  <c r="H199" i="10"/>
  <c r="H198" i="10"/>
  <c r="H197" i="10"/>
  <c r="H196" i="10"/>
  <c r="H195" i="10"/>
  <c r="H194" i="10"/>
  <c r="H193" i="10"/>
  <c r="H192" i="10"/>
  <c r="H191" i="10"/>
  <c r="H190" i="10"/>
  <c r="H189" i="10"/>
  <c r="H188" i="10"/>
  <c r="H187" i="10"/>
  <c r="H186" i="10"/>
  <c r="H185" i="10"/>
  <c r="H184" i="10"/>
  <c r="H183" i="10"/>
  <c r="H182" i="10"/>
  <c r="H181" i="10"/>
  <c r="H180" i="10"/>
  <c r="H179" i="10"/>
  <c r="H178" i="10"/>
  <c r="H177" i="10"/>
  <c r="H176" i="10"/>
  <c r="H175" i="10"/>
  <c r="H174" i="10"/>
  <c r="H173" i="10"/>
  <c r="H172" i="10"/>
  <c r="H171" i="10"/>
  <c r="H170" i="10"/>
  <c r="H169" i="10"/>
  <c r="H168" i="10"/>
  <c r="H167" i="10"/>
  <c r="H166" i="10"/>
  <c r="H165" i="10"/>
  <c r="H164" i="10"/>
  <c r="H163" i="10"/>
  <c r="H162" i="10"/>
  <c r="H161" i="10"/>
  <c r="H160" i="10"/>
  <c r="H159" i="10"/>
  <c r="H157" i="10"/>
  <c r="H156" i="10"/>
  <c r="H155" i="10"/>
  <c r="H154" i="10"/>
  <c r="H153" i="10"/>
  <c r="H152" i="10"/>
  <c r="H151" i="10"/>
  <c r="H149" i="10"/>
  <c r="H148" i="10"/>
  <c r="H147" i="10"/>
  <c r="H146" i="10"/>
  <c r="H145" i="10"/>
  <c r="H144" i="10"/>
  <c r="H143" i="10"/>
  <c r="H142" i="10"/>
  <c r="H141" i="10"/>
  <c r="H140" i="10"/>
  <c r="H139" i="10"/>
  <c r="H138" i="10"/>
  <c r="H137" i="10"/>
  <c r="H136" i="10"/>
  <c r="H135" i="10"/>
  <c r="H134" i="10"/>
  <c r="H133" i="10"/>
  <c r="H132" i="10"/>
  <c r="H131" i="10"/>
  <c r="H130" i="10"/>
  <c r="H129" i="10"/>
  <c r="H128" i="10"/>
  <c r="H127" i="10"/>
  <c r="H126" i="10"/>
  <c r="H125" i="10"/>
  <c r="H124" i="10"/>
  <c r="H123" i="10"/>
  <c r="H122" i="10"/>
  <c r="H121" i="10"/>
  <c r="H120" i="10"/>
  <c r="H119" i="10"/>
  <c r="H118" i="10"/>
  <c r="H117" i="10"/>
  <c r="H116" i="10"/>
  <c r="H115" i="10"/>
  <c r="H114" i="10"/>
  <c r="H113" i="10"/>
  <c r="H112" i="10"/>
  <c r="H111" i="10"/>
  <c r="I29" i="9"/>
  <c r="I29" i="10" s="1"/>
  <c r="H29" i="10"/>
  <c r="I41" i="9"/>
  <c r="I41" i="10" s="1"/>
  <c r="H41" i="10"/>
  <c r="I49" i="9"/>
  <c r="I49" i="10" s="1"/>
  <c r="H49" i="10"/>
  <c r="I65" i="9"/>
  <c r="I65" i="10" s="1"/>
  <c r="H65" i="10"/>
  <c r="I73" i="9"/>
  <c r="I73" i="10" s="1"/>
  <c r="H73" i="10"/>
  <c r="I89" i="9"/>
  <c r="I89" i="10" s="1"/>
  <c r="H89" i="10"/>
  <c r="I97" i="9"/>
  <c r="I97" i="10" s="1"/>
  <c r="H97" i="10"/>
  <c r="I109" i="9"/>
  <c r="I109" i="10" s="1"/>
  <c r="H109" i="10"/>
  <c r="I27" i="9"/>
  <c r="I27" i="10" s="1"/>
  <c r="H27" i="10"/>
  <c r="I31" i="9"/>
  <c r="I31" i="10" s="1"/>
  <c r="H31" i="10"/>
  <c r="I35" i="9"/>
  <c r="I35" i="10" s="1"/>
  <c r="H35" i="10"/>
  <c r="I39" i="9"/>
  <c r="I39" i="10" s="1"/>
  <c r="H39" i="10"/>
  <c r="I43" i="9"/>
  <c r="I43" i="10" s="1"/>
  <c r="H43" i="10"/>
  <c r="I47" i="9"/>
  <c r="I47" i="10" s="1"/>
  <c r="H47" i="10"/>
  <c r="I51" i="9"/>
  <c r="I51" i="10" s="1"/>
  <c r="H51" i="10"/>
  <c r="I55" i="9"/>
  <c r="I55" i="10" s="1"/>
  <c r="H55" i="10"/>
  <c r="I59" i="9"/>
  <c r="I59" i="10" s="1"/>
  <c r="H59" i="10"/>
  <c r="I63" i="9"/>
  <c r="I63" i="10" s="1"/>
  <c r="H63" i="10"/>
  <c r="I67" i="9"/>
  <c r="I67" i="10" s="1"/>
  <c r="H67" i="10"/>
  <c r="I71" i="9"/>
  <c r="I71" i="10" s="1"/>
  <c r="H71" i="10"/>
  <c r="I75" i="9"/>
  <c r="I75" i="10" s="1"/>
  <c r="H75" i="10"/>
  <c r="I79" i="9"/>
  <c r="I79" i="10" s="1"/>
  <c r="H79" i="10"/>
  <c r="I83" i="9"/>
  <c r="I83" i="10" s="1"/>
  <c r="H83" i="10"/>
  <c r="I87" i="9"/>
  <c r="I87" i="10" s="1"/>
  <c r="H87" i="10"/>
  <c r="I91" i="9"/>
  <c r="I91" i="10" s="1"/>
  <c r="H91" i="10"/>
  <c r="I95" i="9"/>
  <c r="I95" i="10" s="1"/>
  <c r="H95" i="10"/>
  <c r="I99" i="9"/>
  <c r="I99" i="10" s="1"/>
  <c r="H99" i="10"/>
  <c r="I103" i="9"/>
  <c r="I103" i="10" s="1"/>
  <c r="I275" i="10" s="1"/>
  <c r="H103" i="10"/>
  <c r="I107" i="9"/>
  <c r="I107" i="10" s="1"/>
  <c r="H107" i="10"/>
  <c r="H4" i="10"/>
  <c r="I33" i="9"/>
  <c r="I33" i="10" s="1"/>
  <c r="H33" i="10"/>
  <c r="I45" i="9"/>
  <c r="I45" i="10" s="1"/>
  <c r="H45" i="10"/>
  <c r="I53" i="9"/>
  <c r="I53" i="10" s="1"/>
  <c r="H53" i="10"/>
  <c r="I61" i="9"/>
  <c r="I61" i="10" s="1"/>
  <c r="H61" i="10"/>
  <c r="I77" i="9"/>
  <c r="I77" i="10" s="1"/>
  <c r="H77" i="10"/>
  <c r="I85" i="9"/>
  <c r="I85" i="10" s="1"/>
  <c r="H85" i="10"/>
  <c r="I93" i="9"/>
  <c r="I93" i="10" s="1"/>
  <c r="H93" i="10"/>
  <c r="I105" i="9"/>
  <c r="I105" i="10" s="1"/>
  <c r="H105" i="10"/>
  <c r="I28" i="9"/>
  <c r="I28" i="10" s="1"/>
  <c r="H28" i="10"/>
  <c r="I32" i="9"/>
  <c r="I32" i="10" s="1"/>
  <c r="H32" i="10"/>
  <c r="I36" i="9"/>
  <c r="I36" i="10" s="1"/>
  <c r="H36" i="10"/>
  <c r="I40" i="9"/>
  <c r="I40" i="10" s="1"/>
  <c r="H40" i="10"/>
  <c r="I44" i="9"/>
  <c r="I44" i="10" s="1"/>
  <c r="H44" i="10"/>
  <c r="I48" i="9"/>
  <c r="I48" i="10" s="1"/>
  <c r="H48" i="10"/>
  <c r="I52" i="9"/>
  <c r="I52" i="10" s="1"/>
  <c r="H52" i="10"/>
  <c r="I56" i="9"/>
  <c r="I56" i="10" s="1"/>
  <c r="H56" i="10"/>
  <c r="I60" i="9"/>
  <c r="I60" i="10" s="1"/>
  <c r="H60" i="10"/>
  <c r="I64" i="9"/>
  <c r="I64" i="10" s="1"/>
  <c r="H64" i="10"/>
  <c r="I68" i="9"/>
  <c r="I68" i="10" s="1"/>
  <c r="H68" i="10"/>
  <c r="I72" i="9"/>
  <c r="I72" i="10" s="1"/>
  <c r="H72" i="10"/>
  <c r="I76" i="9"/>
  <c r="I76" i="10" s="1"/>
  <c r="H76" i="10"/>
  <c r="I80" i="9"/>
  <c r="I80" i="10" s="1"/>
  <c r="H80" i="10"/>
  <c r="I84" i="9"/>
  <c r="I84" i="10" s="1"/>
  <c r="H84" i="10"/>
  <c r="I88" i="9"/>
  <c r="I88" i="10" s="1"/>
  <c r="H88" i="10"/>
  <c r="I92" i="9"/>
  <c r="I92" i="10" s="1"/>
  <c r="H92" i="10"/>
  <c r="I96" i="9"/>
  <c r="I96" i="10" s="1"/>
  <c r="H96" i="10"/>
  <c r="I100" i="9"/>
  <c r="I100" i="10" s="1"/>
  <c r="H100" i="10"/>
  <c r="I104" i="9"/>
  <c r="I104" i="10" s="1"/>
  <c r="H104" i="10"/>
  <c r="I108" i="9"/>
  <c r="I108" i="10" s="1"/>
  <c r="H108" i="10"/>
  <c r="I4" i="9"/>
  <c r="H225" i="8"/>
  <c r="H224" i="8"/>
  <c r="H223" i="8"/>
  <c r="H222" i="8"/>
  <c r="H221" i="8"/>
  <c r="H220" i="8"/>
  <c r="H219" i="8"/>
  <c r="H218" i="8"/>
  <c r="H217" i="8"/>
  <c r="H216" i="8"/>
  <c r="H215" i="8"/>
  <c r="H214" i="8"/>
  <c r="H213" i="8"/>
  <c r="H212" i="8"/>
  <c r="H211" i="8"/>
  <c r="H210" i="8"/>
  <c r="H209" i="8"/>
  <c r="H208" i="8"/>
  <c r="H207" i="8"/>
  <c r="H206" i="8"/>
  <c r="H205" i="8"/>
  <c r="H204" i="8"/>
  <c r="H203" i="8"/>
  <c r="H202" i="8"/>
  <c r="H201" i="8"/>
  <c r="H200" i="8"/>
  <c r="H199" i="8"/>
  <c r="H198" i="8"/>
  <c r="H197" i="8"/>
  <c r="H196" i="8"/>
  <c r="H195" i="8"/>
  <c r="H194" i="8"/>
  <c r="H193" i="8"/>
  <c r="H192" i="8"/>
  <c r="H191" i="8"/>
  <c r="H190" i="8"/>
  <c r="H189" i="8"/>
  <c r="H188" i="8"/>
  <c r="H187" i="8"/>
  <c r="H186" i="8"/>
  <c r="H185" i="8"/>
  <c r="H184" i="8"/>
  <c r="H183" i="8"/>
  <c r="H182" i="8"/>
  <c r="H181" i="8"/>
  <c r="H180" i="8"/>
  <c r="H179" i="8"/>
  <c r="H178" i="8"/>
  <c r="H177" i="8"/>
  <c r="H176" i="8"/>
  <c r="H175" i="8"/>
  <c r="H174" i="8"/>
  <c r="H173" i="8"/>
  <c r="H172" i="8"/>
  <c r="H171" i="8"/>
  <c r="H170" i="8"/>
  <c r="H169" i="8"/>
  <c r="H168" i="8"/>
  <c r="H167" i="8"/>
  <c r="H166" i="8"/>
  <c r="H165" i="8"/>
  <c r="H164" i="8"/>
  <c r="H163" i="8"/>
  <c r="H162" i="8"/>
  <c r="H161" i="8"/>
  <c r="H160" i="8"/>
  <c r="H159" i="8"/>
  <c r="H158" i="8"/>
  <c r="H157" i="8"/>
  <c r="H156" i="8"/>
  <c r="H155" i="8"/>
  <c r="H154" i="8"/>
  <c r="H153" i="8"/>
  <c r="H152" i="8"/>
  <c r="H151" i="8"/>
  <c r="H150" i="8"/>
  <c r="H149" i="8"/>
  <c r="H148" i="8"/>
  <c r="H147" i="8"/>
  <c r="H146" i="8"/>
  <c r="H145" i="8"/>
  <c r="H144" i="8"/>
  <c r="H143" i="8"/>
  <c r="H142" i="8"/>
  <c r="H141" i="8"/>
  <c r="H140" i="8"/>
  <c r="H139" i="8"/>
  <c r="H138" i="8"/>
  <c r="H137" i="8"/>
  <c r="H136" i="8"/>
  <c r="H135" i="8"/>
  <c r="H134" i="8"/>
  <c r="H133" i="8"/>
  <c r="H132" i="8"/>
  <c r="H131" i="8"/>
  <c r="H130" i="8"/>
  <c r="H129" i="8"/>
  <c r="H128" i="8"/>
  <c r="H127" i="8"/>
  <c r="H126" i="8"/>
  <c r="H125" i="8"/>
  <c r="H124" i="8"/>
  <c r="H123" i="8"/>
  <c r="H122" i="8"/>
  <c r="H121" i="8"/>
  <c r="H120" i="8"/>
  <c r="H119" i="8"/>
  <c r="H118" i="8"/>
  <c r="H117" i="8"/>
  <c r="B71" i="7"/>
  <c r="B70" i="7"/>
  <c r="B69" i="7"/>
  <c r="B68" i="7"/>
  <c r="B67" i="7"/>
  <c r="B66" i="7"/>
  <c r="B65" i="7"/>
  <c r="B64" i="7"/>
  <c r="B63" i="7"/>
  <c r="B62" i="7"/>
  <c r="B61" i="7"/>
  <c r="B60" i="7"/>
  <c r="B59" i="7"/>
  <c r="B58" i="7"/>
  <c r="B57" i="7"/>
  <c r="B56" i="7"/>
  <c r="B55" i="7"/>
  <c r="B54" i="7"/>
  <c r="B53" i="7"/>
  <c r="B52" i="7"/>
  <c r="B51" i="7"/>
  <c r="B50" i="7"/>
  <c r="B49" i="7"/>
  <c r="B48" i="7"/>
  <c r="B47" i="7"/>
  <c r="B46" i="7"/>
  <c r="B45" i="7"/>
  <c r="B44" i="7"/>
  <c r="B43" i="7"/>
  <c r="B42" i="7"/>
  <c r="B41" i="7"/>
  <c r="B40" i="7"/>
  <c r="B39" i="7"/>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W86" i="6"/>
  <c r="V86" i="6"/>
  <c r="B86" i="6" s="1"/>
  <c r="F82" i="2" s="1"/>
  <c r="W85" i="6"/>
  <c r="V85" i="6"/>
  <c r="B85" i="6" s="1"/>
  <c r="F81" i="2" s="1"/>
  <c r="W84" i="6"/>
  <c r="V84" i="6"/>
  <c r="B84" i="6" s="1"/>
  <c r="F80" i="2" s="1"/>
  <c r="W83" i="6"/>
  <c r="V83" i="6"/>
  <c r="B83" i="6"/>
  <c r="W82" i="6"/>
  <c r="V82" i="6"/>
  <c r="B82" i="6"/>
  <c r="W81" i="6"/>
  <c r="V81" i="6"/>
  <c r="B81" i="6"/>
  <c r="W80" i="6"/>
  <c r="V80" i="6"/>
  <c r="B80" i="6" s="1"/>
  <c r="F76" i="2" s="1"/>
  <c r="W79" i="6"/>
  <c r="V79" i="6"/>
  <c r="B79" i="6"/>
  <c r="W78" i="6"/>
  <c r="V78" i="6"/>
  <c r="B78" i="6"/>
  <c r="W77" i="6"/>
  <c r="V77" i="6"/>
  <c r="B77" i="6"/>
  <c r="W76" i="6"/>
  <c r="V76" i="6"/>
  <c r="B76" i="6" s="1"/>
  <c r="F72" i="2" s="1"/>
  <c r="W75" i="6"/>
  <c r="V75" i="6"/>
  <c r="B75" i="6"/>
  <c r="W74" i="6"/>
  <c r="V74" i="6"/>
  <c r="B74" i="6" s="1"/>
  <c r="F70" i="2" s="1"/>
  <c r="W73" i="6"/>
  <c r="V73" i="6"/>
  <c r="B73" i="6"/>
  <c r="W72" i="6"/>
  <c r="V72" i="6"/>
  <c r="B72" i="6" s="1"/>
  <c r="F68" i="2" s="1"/>
  <c r="W71" i="6"/>
  <c r="V71" i="6"/>
  <c r="B71" i="6"/>
  <c r="W70" i="6"/>
  <c r="V70" i="6"/>
  <c r="B70" i="6"/>
  <c r="W69" i="6"/>
  <c r="V69" i="6"/>
  <c r="B69" i="6"/>
  <c r="W68" i="6"/>
  <c r="V68" i="6"/>
  <c r="B68" i="6" s="1"/>
  <c r="F64" i="2" s="1"/>
  <c r="W67" i="6"/>
  <c r="V67" i="6"/>
  <c r="B67" i="6"/>
  <c r="W66" i="6"/>
  <c r="V66" i="6"/>
  <c r="B66" i="6"/>
  <c r="W65" i="6"/>
  <c r="V65" i="6"/>
  <c r="B65" i="6"/>
  <c r="W64" i="6"/>
  <c r="V64" i="6"/>
  <c r="B64" i="6" s="1"/>
  <c r="F60" i="2" s="1"/>
  <c r="W63" i="6"/>
  <c r="V63" i="6"/>
  <c r="B63" i="6"/>
  <c r="W62" i="6"/>
  <c r="V62" i="6"/>
  <c r="B62" i="6" s="1"/>
  <c r="F58" i="2" s="1"/>
  <c r="W61" i="6"/>
  <c r="V61" i="6"/>
  <c r="B61" i="6"/>
  <c r="W60" i="6"/>
  <c r="V60" i="6"/>
  <c r="B60" i="6" s="1"/>
  <c r="W59" i="6"/>
  <c r="V59" i="6"/>
  <c r="B59" i="6"/>
  <c r="W58" i="6"/>
  <c r="V58" i="6"/>
  <c r="B58" i="6"/>
  <c r="W57" i="6"/>
  <c r="V57" i="6"/>
  <c r="B57" i="6"/>
  <c r="W56" i="6"/>
  <c r="V56" i="6"/>
  <c r="B56" i="6" s="1"/>
  <c r="W55" i="6"/>
  <c r="V55" i="6"/>
  <c r="B55" i="6"/>
  <c r="W54" i="6"/>
  <c r="V54" i="6"/>
  <c r="B54" i="6"/>
  <c r="W53" i="6"/>
  <c r="V53" i="6"/>
  <c r="B53" i="6"/>
  <c r="W52" i="6"/>
  <c r="V52" i="6"/>
  <c r="B52" i="6" s="1"/>
  <c r="W51" i="6"/>
  <c r="V51" i="6"/>
  <c r="B51" i="6"/>
  <c r="W50" i="6"/>
  <c r="V50" i="6"/>
  <c r="B50" i="6"/>
  <c r="W49" i="6"/>
  <c r="V49" i="6"/>
  <c r="B49" i="6"/>
  <c r="W48" i="6"/>
  <c r="V48" i="6"/>
  <c r="B48" i="6" s="1"/>
  <c r="W47" i="6"/>
  <c r="V47" i="6"/>
  <c r="B47" i="6"/>
  <c r="W46" i="6"/>
  <c r="V46" i="6"/>
  <c r="B46" i="6"/>
  <c r="W45" i="6"/>
  <c r="V45" i="6"/>
  <c r="B45" i="6"/>
  <c r="W44" i="6"/>
  <c r="V44" i="6"/>
  <c r="B44" i="6" s="1"/>
  <c r="W43" i="6"/>
  <c r="V43" i="6"/>
  <c r="B43" i="6"/>
  <c r="W42" i="6"/>
  <c r="V42" i="6"/>
  <c r="B42" i="6"/>
  <c r="W41" i="6"/>
  <c r="V41" i="6"/>
  <c r="B41" i="6"/>
  <c r="W40" i="6"/>
  <c r="V40" i="6"/>
  <c r="B40" i="6" s="1"/>
  <c r="W39" i="6"/>
  <c r="V39" i="6"/>
  <c r="B39" i="6"/>
  <c r="W38" i="6"/>
  <c r="V38" i="6"/>
  <c r="B38" i="6"/>
  <c r="W37" i="6"/>
  <c r="V37" i="6"/>
  <c r="B37" i="6"/>
  <c r="W36" i="6"/>
  <c r="V36" i="6"/>
  <c r="B36" i="6" s="1"/>
  <c r="W35" i="6"/>
  <c r="V35" i="6"/>
  <c r="B35" i="6" s="1"/>
  <c r="W34" i="6"/>
  <c r="V34" i="6"/>
  <c r="B34" i="6"/>
  <c r="W33" i="6"/>
  <c r="V33" i="6"/>
  <c r="B33" i="6"/>
  <c r="W32" i="6"/>
  <c r="V32" i="6"/>
  <c r="B32" i="6" s="1"/>
  <c r="W31" i="6"/>
  <c r="V31" i="6"/>
  <c r="B31" i="6" s="1"/>
  <c r="W30" i="6"/>
  <c r="V30" i="6"/>
  <c r="B30" i="6"/>
  <c r="W29" i="6"/>
  <c r="V29" i="6"/>
  <c r="B29" i="6"/>
  <c r="W28" i="6"/>
  <c r="V28" i="6"/>
  <c r="B28" i="6" s="1"/>
  <c r="W27" i="6"/>
  <c r="V27" i="6"/>
  <c r="B27" i="6" s="1"/>
  <c r="W26" i="6"/>
  <c r="V26" i="6"/>
  <c r="B26" i="6"/>
  <c r="X86" i="5"/>
  <c r="W86" i="5"/>
  <c r="P86" i="5"/>
  <c r="O86" i="5"/>
  <c r="B86" i="5"/>
  <c r="E286" i="8" s="1"/>
  <c r="X85" i="5"/>
  <c r="W85" i="5"/>
  <c r="P85" i="5"/>
  <c r="O85" i="5"/>
  <c r="B85" i="5"/>
  <c r="X84" i="5"/>
  <c r="W84" i="5"/>
  <c r="P84" i="5"/>
  <c r="O84" i="5"/>
  <c r="B84" i="5" s="1"/>
  <c r="E284" i="8" s="1"/>
  <c r="X83" i="5"/>
  <c r="W83" i="5"/>
  <c r="P83" i="5"/>
  <c r="O83" i="5"/>
  <c r="B83" i="5"/>
  <c r="E283" i="8" s="1"/>
  <c r="X82" i="5"/>
  <c r="W82" i="5"/>
  <c r="P82" i="5"/>
  <c r="O82" i="5"/>
  <c r="B82" i="5" s="1"/>
  <c r="E282" i="8" s="1"/>
  <c r="X81" i="5"/>
  <c r="W81" i="5"/>
  <c r="P81" i="5"/>
  <c r="O81" i="5"/>
  <c r="B81" i="5"/>
  <c r="X80" i="5"/>
  <c r="W80" i="5"/>
  <c r="P80" i="5"/>
  <c r="O80" i="5"/>
  <c r="B80" i="5" s="1"/>
  <c r="E280" i="8" s="1"/>
  <c r="X79" i="5"/>
  <c r="W79" i="5"/>
  <c r="P79" i="5"/>
  <c r="O79" i="5"/>
  <c r="B79" i="5"/>
  <c r="E279" i="8" s="1"/>
  <c r="X78" i="5"/>
  <c r="W78" i="5"/>
  <c r="P78" i="5"/>
  <c r="O78" i="5"/>
  <c r="B78" i="5" s="1"/>
  <c r="E278" i="8" s="1"/>
  <c r="X77" i="5"/>
  <c r="W77" i="5"/>
  <c r="P77" i="5"/>
  <c r="O77" i="5"/>
  <c r="B77" i="5"/>
  <c r="E277" i="8" s="1"/>
  <c r="X76" i="5"/>
  <c r="W76" i="5"/>
  <c r="P76" i="5"/>
  <c r="O76" i="5"/>
  <c r="B76" i="5" s="1"/>
  <c r="E276" i="8" s="1"/>
  <c r="X75" i="5"/>
  <c r="W75" i="5"/>
  <c r="P75" i="5"/>
  <c r="O75" i="5"/>
  <c r="B75" i="5"/>
  <c r="E275" i="8" s="1"/>
  <c r="X74" i="5"/>
  <c r="W74" i="5"/>
  <c r="P74" i="5"/>
  <c r="O74" i="5"/>
  <c r="B74" i="5" s="1"/>
  <c r="E274" i="8" s="1"/>
  <c r="X73" i="5"/>
  <c r="W73" i="5"/>
  <c r="P73" i="5"/>
  <c r="O73" i="5"/>
  <c r="B73" i="5"/>
  <c r="E273" i="8" s="1"/>
  <c r="X72" i="5"/>
  <c r="W72" i="5"/>
  <c r="P72" i="5"/>
  <c r="O72" i="5"/>
  <c r="B72" i="5" s="1"/>
  <c r="E272" i="8" s="1"/>
  <c r="X71" i="5"/>
  <c r="W71" i="5"/>
  <c r="P71" i="5"/>
  <c r="O71" i="5"/>
  <c r="B71" i="5"/>
  <c r="E271" i="8" s="1"/>
  <c r="X70" i="5"/>
  <c r="W70" i="5"/>
  <c r="P70" i="5"/>
  <c r="O70" i="5"/>
  <c r="B70" i="5" s="1"/>
  <c r="E270" i="8" s="1"/>
  <c r="X69" i="5"/>
  <c r="W69" i="5"/>
  <c r="P69" i="5"/>
  <c r="O69" i="5"/>
  <c r="B69" i="5"/>
  <c r="E269" i="8" s="1"/>
  <c r="X68" i="5"/>
  <c r="W68" i="5"/>
  <c r="P68" i="5"/>
  <c r="O68" i="5"/>
  <c r="B68" i="5" s="1"/>
  <c r="E268" i="8" s="1"/>
  <c r="X67" i="5"/>
  <c r="W67" i="5"/>
  <c r="P67" i="5"/>
  <c r="O67" i="5"/>
  <c r="B67" i="5"/>
  <c r="E267" i="8" s="1"/>
  <c r="X66" i="5"/>
  <c r="W66" i="5"/>
  <c r="P66" i="5"/>
  <c r="O66" i="5"/>
  <c r="B66" i="5" s="1"/>
  <c r="E266" i="8" s="1"/>
  <c r="X65" i="5"/>
  <c r="W65" i="5"/>
  <c r="P65" i="5"/>
  <c r="O65" i="5"/>
  <c r="B65" i="5"/>
  <c r="E265" i="8" s="1"/>
  <c r="X64" i="5"/>
  <c r="W64" i="5"/>
  <c r="P64" i="5"/>
  <c r="O64" i="5"/>
  <c r="B64" i="5" s="1"/>
  <c r="E264" i="8" s="1"/>
  <c r="X63" i="5"/>
  <c r="W63" i="5"/>
  <c r="P63" i="5"/>
  <c r="O63" i="5"/>
  <c r="B63" i="5"/>
  <c r="E263" i="8" s="1"/>
  <c r="X62" i="5"/>
  <c r="W62" i="5"/>
  <c r="P62" i="5"/>
  <c r="O62" i="5"/>
  <c r="B62" i="5" s="1"/>
  <c r="E262" i="8" s="1"/>
  <c r="X61" i="5"/>
  <c r="W61" i="5"/>
  <c r="P61" i="5"/>
  <c r="O61" i="5"/>
  <c r="B61" i="5"/>
  <c r="E261" i="8" s="1"/>
  <c r="X60" i="5"/>
  <c r="W60" i="5"/>
  <c r="P60" i="5"/>
  <c r="O60" i="5"/>
  <c r="B60" i="5" s="1"/>
  <c r="E260" i="8" s="1"/>
  <c r="X59" i="5"/>
  <c r="W59" i="5"/>
  <c r="P59" i="5"/>
  <c r="O59" i="5"/>
  <c r="B59" i="5"/>
  <c r="E259" i="8" s="1"/>
  <c r="X58" i="5"/>
  <c r="W58" i="5"/>
  <c r="P58" i="5"/>
  <c r="O58" i="5"/>
  <c r="B58" i="5" s="1"/>
  <c r="E258" i="8" s="1"/>
  <c r="X57" i="5"/>
  <c r="W57" i="5"/>
  <c r="P57" i="5"/>
  <c r="O57" i="5"/>
  <c r="B57" i="5"/>
  <c r="E257" i="8" s="1"/>
  <c r="X56" i="5"/>
  <c r="W56" i="5"/>
  <c r="P56" i="5"/>
  <c r="O56" i="5"/>
  <c r="B56" i="5" s="1"/>
  <c r="E256" i="8" s="1"/>
  <c r="X55" i="5"/>
  <c r="W55" i="5"/>
  <c r="P55" i="5"/>
  <c r="O55" i="5"/>
  <c r="B55" i="5"/>
  <c r="E255" i="8" s="1"/>
  <c r="X54" i="5"/>
  <c r="W54" i="5"/>
  <c r="P54" i="5"/>
  <c r="O54" i="5"/>
  <c r="B54" i="5" s="1"/>
  <c r="E254" i="8" s="1"/>
  <c r="X53" i="5"/>
  <c r="W53" i="5"/>
  <c r="P53" i="5"/>
  <c r="O53" i="5"/>
  <c r="B53" i="5"/>
  <c r="E253" i="8" s="1"/>
  <c r="X52" i="5"/>
  <c r="W52" i="5"/>
  <c r="P52" i="5"/>
  <c r="O52" i="5"/>
  <c r="B52" i="5" s="1"/>
  <c r="E252" i="8" s="1"/>
  <c r="X51" i="5"/>
  <c r="W51" i="5"/>
  <c r="P51" i="5"/>
  <c r="O51" i="5"/>
  <c r="B51" i="5"/>
  <c r="E251" i="8" s="1"/>
  <c r="X50" i="5"/>
  <c r="W50" i="5"/>
  <c r="P50" i="5"/>
  <c r="O50" i="5"/>
  <c r="B50" i="5" s="1"/>
  <c r="E250" i="8" s="1"/>
  <c r="X49" i="5"/>
  <c r="W49" i="5"/>
  <c r="P49" i="5"/>
  <c r="O49" i="5"/>
  <c r="B49" i="5"/>
  <c r="E249" i="8" s="1"/>
  <c r="P48" i="5"/>
  <c r="O48" i="5"/>
  <c r="B48" i="5" s="1"/>
  <c r="E248" i="8" s="1"/>
  <c r="P47" i="5"/>
  <c r="O47" i="5"/>
  <c r="B47" i="5"/>
  <c r="E247" i="8" s="1"/>
  <c r="P46" i="5"/>
  <c r="O46" i="5"/>
  <c r="B46" i="5" s="1"/>
  <c r="E246" i="8" s="1"/>
  <c r="P45" i="5"/>
  <c r="O45" i="5"/>
  <c r="B45" i="5"/>
  <c r="E245" i="8" s="1"/>
  <c r="P44" i="5"/>
  <c r="O44" i="5"/>
  <c r="B44" i="5" s="1"/>
  <c r="E244" i="8" s="1"/>
  <c r="P43" i="5"/>
  <c r="O43" i="5"/>
  <c r="B43" i="5"/>
  <c r="E243" i="8" s="1"/>
  <c r="P42" i="5"/>
  <c r="O42" i="5"/>
  <c r="B42" i="5" s="1"/>
  <c r="E242" i="8" s="1"/>
  <c r="P41" i="5"/>
  <c r="O41" i="5"/>
  <c r="B41" i="5"/>
  <c r="E241" i="8" s="1"/>
  <c r="P40" i="5"/>
  <c r="O40" i="5"/>
  <c r="B40" i="5" s="1"/>
  <c r="E240" i="8" s="1"/>
  <c r="P39" i="5"/>
  <c r="O39" i="5"/>
  <c r="B39" i="5"/>
  <c r="E239" i="8" s="1"/>
  <c r="P38" i="5"/>
  <c r="O38" i="5"/>
  <c r="B38" i="5" s="1"/>
  <c r="E238" i="8" s="1"/>
  <c r="P37" i="5"/>
  <c r="O37" i="5"/>
  <c r="B37" i="5"/>
  <c r="E237" i="8" s="1"/>
  <c r="P36" i="5"/>
  <c r="O36" i="5"/>
  <c r="B36" i="5" s="1"/>
  <c r="E236" i="8" s="1"/>
  <c r="P35" i="5"/>
  <c r="O35" i="5"/>
  <c r="B35" i="5"/>
  <c r="E235" i="8" s="1"/>
  <c r="P34" i="5"/>
  <c r="O34" i="5"/>
  <c r="B34" i="5" s="1"/>
  <c r="E234" i="8" s="1"/>
  <c r="P33" i="5"/>
  <c r="O33" i="5"/>
  <c r="B33" i="5"/>
  <c r="E233" i="8" s="1"/>
  <c r="P32" i="5"/>
  <c r="O32" i="5"/>
  <c r="B32" i="5" s="1"/>
  <c r="E232" i="8" s="1"/>
  <c r="P31" i="5"/>
  <c r="O31" i="5"/>
  <c r="B31" i="5"/>
  <c r="E231" i="8" s="1"/>
  <c r="P30" i="5"/>
  <c r="O30" i="5"/>
  <c r="B30" i="5" s="1"/>
  <c r="E230" i="8" s="1"/>
  <c r="P29" i="5"/>
  <c r="O29" i="5"/>
  <c r="B29" i="5"/>
  <c r="E229" i="8" s="1"/>
  <c r="P28" i="5"/>
  <c r="O28" i="5"/>
  <c r="B28" i="5" s="1"/>
  <c r="E228" i="8" s="1"/>
  <c r="P27" i="5"/>
  <c r="O27" i="5"/>
  <c r="B27" i="5"/>
  <c r="E227" i="8" s="1"/>
  <c r="P26" i="5"/>
  <c r="O26" i="5"/>
  <c r="B26" i="5" s="1"/>
  <c r="E226" i="8" s="1"/>
  <c r="AA90" i="4"/>
  <c r="Z90" i="4"/>
  <c r="B90" i="4"/>
  <c r="C82" i="2" s="1"/>
  <c r="AA89" i="4"/>
  <c r="Z89" i="4"/>
  <c r="B89" i="4"/>
  <c r="AA88" i="4"/>
  <c r="Z88" i="4"/>
  <c r="B88" i="4"/>
  <c r="AA87" i="4"/>
  <c r="Z87" i="4"/>
  <c r="B87" i="4"/>
  <c r="AA86" i="4"/>
  <c r="Z86" i="4"/>
  <c r="B86" i="4"/>
  <c r="C78" i="2" s="1"/>
  <c r="AA85" i="4"/>
  <c r="Z85" i="4"/>
  <c r="B85" i="4"/>
  <c r="AA84" i="4"/>
  <c r="Z84" i="4"/>
  <c r="B84" i="4"/>
  <c r="AA83" i="4"/>
  <c r="Z83" i="4"/>
  <c r="B83" i="4"/>
  <c r="AA82" i="4"/>
  <c r="Z82" i="4"/>
  <c r="B82" i="4"/>
  <c r="C74" i="2" s="1"/>
  <c r="AA81" i="4"/>
  <c r="Z81" i="4"/>
  <c r="B81" i="4"/>
  <c r="AA80" i="4"/>
  <c r="Z80" i="4"/>
  <c r="B80" i="4"/>
  <c r="AA79" i="4"/>
  <c r="Z79" i="4"/>
  <c r="B79" i="4"/>
  <c r="AA78" i="4"/>
  <c r="Z78" i="4"/>
  <c r="B78" i="4"/>
  <c r="C70" i="2" s="1"/>
  <c r="AA77" i="4"/>
  <c r="Z77" i="4"/>
  <c r="B77" i="4"/>
  <c r="AA76" i="4"/>
  <c r="Z76" i="4"/>
  <c r="B76" i="4"/>
  <c r="AA75" i="4"/>
  <c r="Z75" i="4"/>
  <c r="B75" i="4"/>
  <c r="AA74" i="4"/>
  <c r="Z74" i="4"/>
  <c r="B74" i="4"/>
  <c r="AA73" i="4"/>
  <c r="Z73" i="4"/>
  <c r="B73" i="4"/>
  <c r="AA72" i="4"/>
  <c r="Z72" i="4"/>
  <c r="B72" i="4"/>
  <c r="AA71" i="4"/>
  <c r="Z71" i="4"/>
  <c r="B71" i="4"/>
  <c r="AA70" i="4"/>
  <c r="Z70" i="4"/>
  <c r="B70" i="4"/>
  <c r="AA69" i="4"/>
  <c r="Z69" i="4"/>
  <c r="B69" i="4"/>
  <c r="AA68" i="4"/>
  <c r="Z68" i="4"/>
  <c r="B68" i="4"/>
  <c r="AA67" i="4"/>
  <c r="Z67" i="4"/>
  <c r="B67" i="4"/>
  <c r="AA66" i="4"/>
  <c r="Z66" i="4"/>
  <c r="B66" i="4"/>
  <c r="AA65" i="4"/>
  <c r="Z65" i="4"/>
  <c r="B65" i="4"/>
  <c r="AA64" i="4"/>
  <c r="Z64" i="4"/>
  <c r="B64" i="4"/>
  <c r="AA63" i="4"/>
  <c r="Z63" i="4"/>
  <c r="B63" i="4"/>
  <c r="AA62" i="4"/>
  <c r="Z62" i="4"/>
  <c r="B62" i="4"/>
  <c r="AA61" i="4"/>
  <c r="Z61" i="4"/>
  <c r="B61" i="4"/>
  <c r="AA60" i="4"/>
  <c r="Z60" i="4"/>
  <c r="B60" i="4"/>
  <c r="AA59" i="4"/>
  <c r="Z59" i="4"/>
  <c r="B59" i="4"/>
  <c r="AA58" i="4"/>
  <c r="Z58" i="4"/>
  <c r="B58" i="4"/>
  <c r="AA57" i="4"/>
  <c r="Z57" i="4"/>
  <c r="B57" i="4"/>
  <c r="AA56" i="4"/>
  <c r="Z56" i="4"/>
  <c r="B56" i="4"/>
  <c r="AA55" i="4"/>
  <c r="Z55" i="4"/>
  <c r="B55" i="4"/>
  <c r="AA54" i="4"/>
  <c r="Z54" i="4"/>
  <c r="B54" i="4"/>
  <c r="AA53" i="4"/>
  <c r="Z53" i="4"/>
  <c r="B53" i="4"/>
  <c r="AA52" i="4"/>
  <c r="Z52" i="4"/>
  <c r="B52" i="4"/>
  <c r="AA51" i="4"/>
  <c r="Z51" i="4"/>
  <c r="B51" i="4"/>
  <c r="AA50" i="4"/>
  <c r="Z50" i="4"/>
  <c r="B50" i="4"/>
  <c r="AA49" i="4"/>
  <c r="Z49" i="4"/>
  <c r="B49" i="4"/>
  <c r="AA48" i="4"/>
  <c r="Z48" i="4"/>
  <c r="B48" i="4"/>
  <c r="AA47" i="4"/>
  <c r="Z47" i="4"/>
  <c r="B47" i="4"/>
  <c r="AA46" i="4"/>
  <c r="Z46" i="4"/>
  <c r="B46" i="4"/>
  <c r="AA45" i="4"/>
  <c r="Z45" i="4"/>
  <c r="B45" i="4"/>
  <c r="AA44" i="4"/>
  <c r="Z44" i="4"/>
  <c r="B44" i="4"/>
  <c r="AA43" i="4"/>
  <c r="Z43" i="4"/>
  <c r="B43" i="4"/>
  <c r="AA42" i="4"/>
  <c r="Z42" i="4"/>
  <c r="B42" i="4"/>
  <c r="AA41" i="4"/>
  <c r="Z41" i="4"/>
  <c r="B41" i="4"/>
  <c r="AA40" i="4"/>
  <c r="Z40" i="4"/>
  <c r="B40" i="4"/>
  <c r="AA39" i="4"/>
  <c r="Z39" i="4"/>
  <c r="B39" i="4"/>
  <c r="AA38" i="4"/>
  <c r="Z38" i="4"/>
  <c r="B38" i="4"/>
  <c r="AA37" i="4"/>
  <c r="Z37" i="4"/>
  <c r="B37" i="4"/>
  <c r="AA36" i="4"/>
  <c r="Z36" i="4"/>
  <c r="B36" i="4"/>
  <c r="AA35" i="4"/>
  <c r="Z35" i="4"/>
  <c r="B35" i="4"/>
  <c r="AA34" i="4"/>
  <c r="Z34" i="4"/>
  <c r="B34" i="4"/>
  <c r="AA33" i="4"/>
  <c r="Z33" i="4"/>
  <c r="B33" i="4"/>
  <c r="AA32" i="4"/>
  <c r="Z32" i="4"/>
  <c r="B32" i="4"/>
  <c r="AA31" i="4"/>
  <c r="Z31" i="4"/>
  <c r="B31" i="4"/>
  <c r="AA30" i="4"/>
  <c r="Z30" i="4"/>
  <c r="B30" i="4"/>
  <c r="G82" i="2"/>
  <c r="E82" i="2"/>
  <c r="B82" i="2"/>
  <c r="B286" i="8" s="1"/>
  <c r="G81" i="2"/>
  <c r="C81" i="2"/>
  <c r="B81" i="2"/>
  <c r="G80" i="2"/>
  <c r="E80" i="2"/>
  <c r="C80" i="2"/>
  <c r="B80" i="2"/>
  <c r="B284" i="8" s="1"/>
  <c r="H284" i="8" s="1"/>
  <c r="G79" i="2"/>
  <c r="F79" i="2"/>
  <c r="E79" i="2"/>
  <c r="C79" i="2"/>
  <c r="B79" i="2"/>
  <c r="G78" i="2"/>
  <c r="F78" i="2"/>
  <c r="E78" i="2"/>
  <c r="B78" i="2"/>
  <c r="B282" i="8" s="1"/>
  <c r="H282" i="8" s="1"/>
  <c r="G77" i="2"/>
  <c r="F77" i="2"/>
  <c r="C77" i="2"/>
  <c r="B77" i="2"/>
  <c r="G76" i="2"/>
  <c r="E76" i="2"/>
  <c r="C76" i="2"/>
  <c r="B76" i="2"/>
  <c r="B280" i="8" s="1"/>
  <c r="H280" i="8" s="1"/>
  <c r="G75" i="2"/>
  <c r="F75" i="2"/>
  <c r="E75" i="2"/>
  <c r="C75" i="2"/>
  <c r="B75" i="2"/>
  <c r="G74" i="2"/>
  <c r="F74" i="2"/>
  <c r="E74" i="2"/>
  <c r="B74" i="2"/>
  <c r="G73" i="2"/>
  <c r="F73" i="2"/>
  <c r="E73" i="2"/>
  <c r="C73" i="2"/>
  <c r="B73" i="2"/>
  <c r="G72" i="2"/>
  <c r="E72" i="2"/>
  <c r="C72" i="2"/>
  <c r="B72" i="2"/>
  <c r="G71" i="2"/>
  <c r="F71" i="2"/>
  <c r="E71" i="2"/>
  <c r="C71" i="2"/>
  <c r="B71" i="2"/>
  <c r="G70" i="2"/>
  <c r="E70" i="2"/>
  <c r="B70" i="2"/>
  <c r="G69" i="2"/>
  <c r="F69" i="2"/>
  <c r="E69" i="2"/>
  <c r="C69" i="2"/>
  <c r="B69" i="2"/>
  <c r="G68" i="2"/>
  <c r="E68" i="2"/>
  <c r="C68" i="2"/>
  <c r="B68" i="2"/>
  <c r="G67" i="2"/>
  <c r="F67" i="2"/>
  <c r="E67" i="2"/>
  <c r="C67" i="2"/>
  <c r="B67" i="2"/>
  <c r="G66" i="2"/>
  <c r="F66" i="2"/>
  <c r="E66" i="2"/>
  <c r="C66" i="2"/>
  <c r="H66" i="2" s="1"/>
  <c r="B66" i="2"/>
  <c r="B270" i="8" s="1"/>
  <c r="H270" i="8" s="1"/>
  <c r="G65" i="2"/>
  <c r="F65" i="2"/>
  <c r="E65" i="2"/>
  <c r="C65" i="2"/>
  <c r="B65" i="2"/>
  <c r="G64" i="2"/>
  <c r="E64" i="2"/>
  <c r="C64" i="2"/>
  <c r="B64" i="2"/>
  <c r="B268" i="8" s="1"/>
  <c r="H268" i="8" s="1"/>
  <c r="G63" i="2"/>
  <c r="F63" i="2"/>
  <c r="E63" i="2"/>
  <c r="C63" i="2"/>
  <c r="B63" i="2"/>
  <c r="G62" i="2"/>
  <c r="F62" i="2"/>
  <c r="E62" i="2"/>
  <c r="C62" i="2"/>
  <c r="B62" i="2"/>
  <c r="B266" i="8" s="1"/>
  <c r="H266" i="8" s="1"/>
  <c r="G61" i="2"/>
  <c r="F61" i="2"/>
  <c r="E61" i="2"/>
  <c r="C61" i="2"/>
  <c r="B61" i="2"/>
  <c r="G60" i="2"/>
  <c r="E60" i="2"/>
  <c r="C60" i="2"/>
  <c r="B60" i="2"/>
  <c r="B264" i="8" s="1"/>
  <c r="H264" i="8" s="1"/>
  <c r="G59" i="2"/>
  <c r="F59" i="2"/>
  <c r="E59" i="2"/>
  <c r="C59" i="2"/>
  <c r="B59" i="2"/>
  <c r="G58" i="2"/>
  <c r="E58" i="2"/>
  <c r="C58" i="2"/>
  <c r="B58" i="2"/>
  <c r="B262" i="8" s="1"/>
  <c r="H262" i="8" s="1"/>
  <c r="G57" i="2"/>
  <c r="F57" i="2"/>
  <c r="E57" i="2"/>
  <c r="C57" i="2"/>
  <c r="B57" i="2"/>
  <c r="B261" i="8" s="1"/>
  <c r="H261" i="8" s="1"/>
  <c r="G56" i="2"/>
  <c r="F56" i="2"/>
  <c r="E56" i="2"/>
  <c r="C56" i="2"/>
  <c r="B56" i="2"/>
  <c r="B260" i="8" s="1"/>
  <c r="H260" i="8" s="1"/>
  <c r="G55" i="2"/>
  <c r="F55" i="2"/>
  <c r="E55" i="2"/>
  <c r="C55" i="2"/>
  <c r="B55" i="2"/>
  <c r="B259" i="8" s="1"/>
  <c r="H259" i="8" s="1"/>
  <c r="G54" i="2"/>
  <c r="F54" i="2"/>
  <c r="E54" i="2"/>
  <c r="C54" i="2"/>
  <c r="B54" i="2"/>
  <c r="B258" i="8" s="1"/>
  <c r="H258" i="8" s="1"/>
  <c r="G53" i="2"/>
  <c r="F53" i="2"/>
  <c r="E53" i="2"/>
  <c r="C53" i="2"/>
  <c r="B53" i="2"/>
  <c r="B257" i="8" s="1"/>
  <c r="H257" i="8" s="1"/>
  <c r="G52" i="2"/>
  <c r="F52" i="2"/>
  <c r="E52" i="2"/>
  <c r="C52" i="2"/>
  <c r="B52" i="2"/>
  <c r="B256" i="8" s="1"/>
  <c r="H256" i="8" s="1"/>
  <c r="G51" i="2"/>
  <c r="F51" i="2"/>
  <c r="E51" i="2"/>
  <c r="C51" i="2"/>
  <c r="B51" i="2"/>
  <c r="B255" i="8" s="1"/>
  <c r="H255" i="8" s="1"/>
  <c r="G50" i="2"/>
  <c r="F50" i="2"/>
  <c r="E50" i="2"/>
  <c r="C50" i="2"/>
  <c r="B50" i="2"/>
  <c r="B254" i="8" s="1"/>
  <c r="H254" i="8" s="1"/>
  <c r="G49" i="2"/>
  <c r="F49" i="2"/>
  <c r="E49" i="2"/>
  <c r="C49" i="2"/>
  <c r="B49" i="2"/>
  <c r="B253" i="8" s="1"/>
  <c r="H253" i="8" s="1"/>
  <c r="G48" i="2"/>
  <c r="F48" i="2"/>
  <c r="E48" i="2"/>
  <c r="C48" i="2"/>
  <c r="B48" i="2"/>
  <c r="B252" i="8" s="1"/>
  <c r="H252" i="8" s="1"/>
  <c r="G47" i="2"/>
  <c r="F47" i="2"/>
  <c r="E47" i="2"/>
  <c r="C47" i="2"/>
  <c r="B47" i="2"/>
  <c r="B251" i="8" s="1"/>
  <c r="H251" i="8" s="1"/>
  <c r="G46" i="2"/>
  <c r="F46" i="2"/>
  <c r="E46" i="2"/>
  <c r="C46" i="2"/>
  <c r="B46" i="2"/>
  <c r="B250" i="8" s="1"/>
  <c r="H250" i="8" s="1"/>
  <c r="G45" i="2"/>
  <c r="F45" i="2"/>
  <c r="E45" i="2"/>
  <c r="C45" i="2"/>
  <c r="B45" i="2"/>
  <c r="B249" i="8" s="1"/>
  <c r="H249" i="8" s="1"/>
  <c r="G44" i="2"/>
  <c r="F44" i="2"/>
  <c r="E44" i="2"/>
  <c r="C44" i="2"/>
  <c r="B44" i="2"/>
  <c r="B248" i="8" s="1"/>
  <c r="H248" i="8" s="1"/>
  <c r="G43" i="2"/>
  <c r="F43" i="2"/>
  <c r="E43" i="2"/>
  <c r="C43" i="2"/>
  <c r="B43" i="2"/>
  <c r="B247" i="8" s="1"/>
  <c r="H247" i="8" s="1"/>
  <c r="G42" i="2"/>
  <c r="F42" i="2"/>
  <c r="E42" i="2"/>
  <c r="C42" i="2"/>
  <c r="B42" i="2"/>
  <c r="B246" i="8" s="1"/>
  <c r="H246" i="8" s="1"/>
  <c r="G41" i="2"/>
  <c r="F41" i="2"/>
  <c r="E41" i="2"/>
  <c r="C41" i="2"/>
  <c r="B41" i="2"/>
  <c r="B245" i="8" s="1"/>
  <c r="H245" i="8" s="1"/>
  <c r="G40" i="2"/>
  <c r="F40" i="2"/>
  <c r="E40" i="2"/>
  <c r="C40" i="2"/>
  <c r="B40" i="2"/>
  <c r="B244" i="8" s="1"/>
  <c r="H244" i="8" s="1"/>
  <c r="G39" i="2"/>
  <c r="F39" i="2"/>
  <c r="E39" i="2"/>
  <c r="C39" i="2"/>
  <c r="B39" i="2"/>
  <c r="B243" i="8" s="1"/>
  <c r="H243" i="8" s="1"/>
  <c r="G38" i="2"/>
  <c r="F38" i="2"/>
  <c r="E38" i="2"/>
  <c r="C38" i="2"/>
  <c r="B38" i="2"/>
  <c r="B242" i="8" s="1"/>
  <c r="H242" i="8" s="1"/>
  <c r="G37" i="2"/>
  <c r="F37" i="2"/>
  <c r="E37" i="2"/>
  <c r="C37" i="2"/>
  <c r="B37" i="2"/>
  <c r="B241" i="8" s="1"/>
  <c r="H241" i="8" s="1"/>
  <c r="G36" i="2"/>
  <c r="F36" i="2"/>
  <c r="E36" i="2"/>
  <c r="C36" i="2"/>
  <c r="B36" i="2"/>
  <c r="B240" i="8" s="1"/>
  <c r="H240" i="8" s="1"/>
  <c r="G35" i="2"/>
  <c r="F35" i="2"/>
  <c r="E35" i="2"/>
  <c r="C35" i="2"/>
  <c r="B35" i="2"/>
  <c r="B239" i="8" s="1"/>
  <c r="H239" i="8" s="1"/>
  <c r="G34" i="2"/>
  <c r="F34" i="2"/>
  <c r="E34" i="2"/>
  <c r="C34" i="2"/>
  <c r="B34" i="2"/>
  <c r="B238" i="8" s="1"/>
  <c r="H238" i="8" s="1"/>
  <c r="G33" i="2"/>
  <c r="F33" i="2"/>
  <c r="E33" i="2"/>
  <c r="C33" i="2"/>
  <c r="B33" i="2"/>
  <c r="B237" i="8" s="1"/>
  <c r="H237" i="8" s="1"/>
  <c r="G32" i="2"/>
  <c r="F32" i="2"/>
  <c r="E32" i="2"/>
  <c r="C32" i="2"/>
  <c r="B32" i="2"/>
  <c r="B236" i="8" s="1"/>
  <c r="H236" i="8" s="1"/>
  <c r="G31" i="2"/>
  <c r="F31" i="2"/>
  <c r="E31" i="2"/>
  <c r="C31" i="2"/>
  <c r="B31" i="2"/>
  <c r="B235" i="8" s="1"/>
  <c r="H235" i="8" s="1"/>
  <c r="G30" i="2"/>
  <c r="F30" i="2"/>
  <c r="E30" i="2"/>
  <c r="C30" i="2"/>
  <c r="B30" i="2"/>
  <c r="B234" i="8" s="1"/>
  <c r="H234" i="8" s="1"/>
  <c r="G29" i="2"/>
  <c r="F29" i="2"/>
  <c r="E29" i="2"/>
  <c r="C29" i="2"/>
  <c r="B29" i="2"/>
  <c r="B233" i="8" s="1"/>
  <c r="H233" i="8" s="1"/>
  <c r="G28" i="2"/>
  <c r="F28" i="2"/>
  <c r="E28" i="2"/>
  <c r="C28" i="2"/>
  <c r="B28" i="2"/>
  <c r="B232" i="8" s="1"/>
  <c r="H232" i="8" s="1"/>
  <c r="G27" i="2"/>
  <c r="F27" i="2"/>
  <c r="E27" i="2"/>
  <c r="C27" i="2"/>
  <c r="B27" i="2"/>
  <c r="B231" i="8" s="1"/>
  <c r="H231" i="8" s="1"/>
  <c r="G26" i="2"/>
  <c r="F26" i="2"/>
  <c r="E26" i="2"/>
  <c r="C26" i="2"/>
  <c r="B26" i="2"/>
  <c r="B230" i="8" s="1"/>
  <c r="H230" i="8" s="1"/>
  <c r="G25" i="2"/>
  <c r="F25" i="2"/>
  <c r="E25" i="2"/>
  <c r="C25" i="2"/>
  <c r="B25" i="2"/>
  <c r="B229" i="8" s="1"/>
  <c r="H229" i="8" s="1"/>
  <c r="G24" i="2"/>
  <c r="F24" i="2"/>
  <c r="E24" i="2"/>
  <c r="C24" i="2"/>
  <c r="B24" i="2"/>
  <c r="B228" i="8" s="1"/>
  <c r="H228" i="8" s="1"/>
  <c r="G23" i="2"/>
  <c r="F23" i="2"/>
  <c r="E23" i="2"/>
  <c r="C23" i="2"/>
  <c r="B23" i="2"/>
  <c r="B227" i="8" s="1"/>
  <c r="H227" i="8" s="1"/>
  <c r="G22" i="2"/>
  <c r="F22" i="2"/>
  <c r="E22" i="2"/>
  <c r="C22" i="2"/>
  <c r="B22" i="2"/>
  <c r="B226" i="8" s="1"/>
  <c r="H226" i="8" s="1"/>
  <c r="H275" i="10" l="1"/>
  <c r="I275" i="9"/>
  <c r="I4" i="10"/>
  <c r="H22" i="2"/>
  <c r="H24" i="2"/>
  <c r="H26" i="2"/>
  <c r="H28" i="2"/>
  <c r="H30" i="2"/>
  <c r="H32" i="2"/>
  <c r="H34" i="2"/>
  <c r="H36" i="2"/>
  <c r="H38" i="2"/>
  <c r="H40" i="2"/>
  <c r="H42" i="2"/>
  <c r="H44" i="2"/>
  <c r="H46" i="2"/>
  <c r="H48" i="2"/>
  <c r="H50" i="2"/>
  <c r="H52" i="2"/>
  <c r="H54" i="2"/>
  <c r="H56" i="2"/>
  <c r="H59" i="2"/>
  <c r="B263" i="8"/>
  <c r="H263" i="8" s="1"/>
  <c r="H62" i="2"/>
  <c r="B274" i="8"/>
  <c r="H274" i="8" s="1"/>
  <c r="H70" i="2"/>
  <c r="B276" i="8"/>
  <c r="H276" i="8" s="1"/>
  <c r="H72" i="2"/>
  <c r="H73" i="2"/>
  <c r="B277" i="8"/>
  <c r="H277" i="8" s="1"/>
  <c r="H60" i="2"/>
  <c r="H63" i="2"/>
  <c r="B267" i="8"/>
  <c r="H267" i="8" s="1"/>
  <c r="B278" i="8"/>
  <c r="H278" i="8" s="1"/>
  <c r="H74" i="2"/>
  <c r="H75" i="2"/>
  <c r="B279" i="8"/>
  <c r="H279" i="8" s="1"/>
  <c r="E281" i="8"/>
  <c r="E77" i="2"/>
  <c r="H23" i="2"/>
  <c r="H25" i="2"/>
  <c r="H27" i="2"/>
  <c r="H29" i="2"/>
  <c r="H31" i="2"/>
  <c r="H33" i="2"/>
  <c r="H35" i="2"/>
  <c r="H37" i="2"/>
  <c r="H39" i="2"/>
  <c r="H41" i="2"/>
  <c r="H43" i="2"/>
  <c r="H45" i="2"/>
  <c r="H47" i="2"/>
  <c r="H49" i="2"/>
  <c r="H51" i="2"/>
  <c r="H53" i="2"/>
  <c r="H55" i="2"/>
  <c r="H57" i="2"/>
  <c r="H61" i="2"/>
  <c r="B265" i="8"/>
  <c r="H265" i="8" s="1"/>
  <c r="H64" i="2"/>
  <c r="H67" i="2"/>
  <c r="B271" i="8"/>
  <c r="H271" i="8" s="1"/>
  <c r="H77" i="2"/>
  <c r="B281" i="8"/>
  <c r="H79" i="2"/>
  <c r="B283" i="8"/>
  <c r="H283" i="8" s="1"/>
  <c r="H286" i="8"/>
  <c r="H58" i="2"/>
  <c r="H65" i="2"/>
  <c r="B269" i="8"/>
  <c r="H269" i="8" s="1"/>
  <c r="B272" i="8"/>
  <c r="H272" i="8" s="1"/>
  <c r="H68" i="2"/>
  <c r="H69" i="2"/>
  <c r="B273" i="8"/>
  <c r="H273" i="8" s="1"/>
  <c r="H71" i="2"/>
  <c r="B275" i="8"/>
  <c r="H275" i="8" s="1"/>
  <c r="H81" i="2"/>
  <c r="B285" i="8"/>
  <c r="E285" i="8"/>
  <c r="E81" i="2"/>
  <c r="H76" i="2"/>
  <c r="H78" i="2"/>
  <c r="H80" i="2"/>
  <c r="H82" i="2"/>
  <c r="H285" i="8" l="1"/>
  <c r="H281" i="8"/>
</calcChain>
</file>

<file path=xl/connections.xml><?xml version="1.0" encoding="utf-8"?>
<connections xmlns="http://schemas.openxmlformats.org/spreadsheetml/2006/main">
  <connection id="1" name="cdiac_global_1751_2014" type="6" refreshedVersion="6" background="1" saveData="1">
    <textPr codePage="850" sourceFile="C:\jan\IPCC\AR6\chapter 2\Emission trends\cdiac_global_1751_2014.csv" decimal="," thousands="." tab="0" comma="1">
      <textFields count="8">
        <textField/>
        <textField/>
        <textField/>
        <textField/>
        <textField/>
        <textField/>
        <textField/>
        <textField/>
      </textFields>
    </textPr>
  </connection>
</connections>
</file>

<file path=xl/sharedStrings.xml><?xml version="1.0" encoding="utf-8"?>
<sst xmlns="http://schemas.openxmlformats.org/spreadsheetml/2006/main" count="341" uniqueCount="214">
  <si>
    <r>
      <rPr>
        <b/>
        <sz val="16"/>
        <color rgb="FF000000"/>
        <rFont val="Calibri"/>
        <family val="2"/>
      </rPr>
      <t>The Global Carbon Budget 2020</t>
    </r>
    <r>
      <rPr>
        <sz val="16"/>
        <color rgb="FF000000"/>
        <rFont val="Calibri"/>
        <family val="2"/>
      </rPr>
      <t xml:space="preserve"> is a collaborative effort of the global carbon cycle science community coordinated by the Global Carbon Project. </t>
    </r>
  </si>
  <si>
    <r>
      <rPr>
        <b/>
        <u/>
        <sz val="16"/>
        <color rgb="FF000000"/>
        <rFont val="Calibri"/>
        <family val="2"/>
      </rPr>
      <t xml:space="preserve">DATA SOURCES &amp; TERMS OF USE:
</t>
    </r>
    <r>
      <rPr>
        <b/>
        <sz val="16"/>
        <color rgb="FF000000"/>
        <rFont val="Calibri"/>
        <family val="2"/>
      </rPr>
      <t xml:space="preserve">The use of data is conditional on citing the original data sources. </t>
    </r>
    <r>
      <rPr>
        <b/>
        <sz val="16"/>
        <color rgb="FFC00000"/>
        <rFont val="Calibri"/>
        <family val="2"/>
      </rPr>
      <t>Full details on how to cite the data are given at the top of each page.</t>
    </r>
    <r>
      <rPr>
        <b/>
        <sz val="16"/>
        <color rgb="FFC0504D"/>
        <rFont val="Calibri"/>
        <family val="2"/>
      </rPr>
      <t xml:space="preserve"> </t>
    </r>
    <r>
      <rPr>
        <b/>
        <sz val="16"/>
        <rFont val="Calibri"/>
        <family val="2"/>
      </rPr>
      <t>For research projects, if the data are essential to the work, or if an important result or conclusion depends on the data, co-authorship may need to be considered. The Global Carbon Project facilitates access to data to encourage its use and promote a good understanding of the carbon cycle. Respecting original data sources is key to help secure the sup</t>
    </r>
    <r>
      <rPr>
        <b/>
        <sz val="16"/>
        <color rgb="FF000000"/>
        <rFont val="Calibri"/>
        <family val="2"/>
      </rPr>
      <t xml:space="preserve">port of data providers to enhance, maintain and update valuable data. </t>
    </r>
  </si>
  <si>
    <r>
      <rPr>
        <u/>
        <sz val="12"/>
        <rFont val="Calibri"/>
        <family val="2"/>
      </rPr>
      <t xml:space="preserve">Reference of the full global carbon budget 2020: Pierre Friedlingstein, Michael O’Sullivan, Matthew W. Jones, Robbie M. Andrew, Judith Hauck, Are Olsen, Glen P. Peters, Wouter Peters, Julia Pongratz, Stephen Sitch, Corinne Le Quéré, Josep G. Canadell, Philippe Ciais, Rob Jackson,Simone Alin, Luiz E.O.C. Aragão, Almut Arneth, Vivek Arora, Nicholas R. Bates, Meike Becker, Alice Benoit-Cattin, Henry C. Bittig, Laurent Bopp, Selma Bultan, Naveen Chandra, Frédéric Chevallier, Louise P. Chini, Wiley Evans, Liesbeth Florentie, Piers M Forster, Thomas Gasser, Marion Gehlen, Dennis Gilfillan, Thanos Gkritzalis, Luke Gregor, Nicolas Gruber, Ian Harris, Kerstin Hartung, Vanessa Haverd, Richard A. Houghton, Tatiana Ilyina, Atul Jain, Emilie Joetzjer, Koji Kadono, Etsushi Kato, Vassilis Kitidis, Jan Ivar Korsbakken, Peter Landschützer, Nathalie Lefèvre, Andrew Lenton, Sebastian Lienert, Zhu Liu, Danica Lombardozzi, Gregg Marland, Nicolas Metzl, David R. Munro, Julia E.M.S Nabel, Shin-Ichiro Nakaoka, Yosuke Niwa, Kevin O´Brien, Tsuneo Ono, Paul I. Palmer, Denis Pierrot, Benjamin Poulter, Laure Resplandy, Eddy Robertson, Christian Rödenbeck, Jörg Schwinger, Roland Séférian, Ingunn Skjelvan, Adam JP Smith, Adrienne J. Sutton, Toste Tanhua, Pieter P. Tans, Hanqin Tian, Bronte Tilbrook, Guido van der Werf, Nicolas Vuichard, Anthony P. Walker, Rik Wanninkhof,Andrew J. Watson, David Willis, Andrew J. Wiltshire, Wenping Yuan, Xu Yue, Sönke Zaehle. Global Carbon Budget 2020, Earth Syst. Sci. Data, 2020. </t>
    </r>
    <r>
      <rPr>
        <u/>
        <sz val="12"/>
        <color rgb="FF1155CC"/>
        <rFont val="Calibri"/>
        <family val="2"/>
      </rPr>
      <t>https://doi.org/10.5194/essd-12-3269-2020</t>
    </r>
  </si>
  <si>
    <t>Further information is available on: http://www.globalcarbonproject.org/carbonbudget</t>
  </si>
  <si>
    <t xml:space="preserve">References to previous updates of the Global Carbon Budget by the Global Carbon Project: </t>
  </si>
  <si>
    <r>
      <rPr>
        <sz val="12"/>
        <color rgb="FF000000"/>
        <rFont val="Calibri"/>
        <family val="2"/>
      </rPr>
      <t>2019: Friedlingstein Pierre, Matthew W. Jones, Michael O’Sullivan, Robbie M. Andrew, Judith Hauck, Glen P. Peters, Wouter Peters,</t>
    </r>
    <r>
      <rPr>
        <vertAlign val="superscript"/>
        <sz val="12"/>
        <color rgb="FF000000"/>
        <rFont val="Calibri"/>
        <family val="2"/>
      </rPr>
      <t xml:space="preserve"> </t>
    </r>
    <r>
      <rPr>
        <sz val="12"/>
        <color rgb="FF000000"/>
        <rFont val="Calibri"/>
        <family val="2"/>
      </rPr>
      <t xml:space="preserve">Julia Pongratz, Stephen Sitch, Corinne Le Quéré, Dorothee C. E. Bakker, Josep G. Canadell, Philippe Ciais, Rob Jackson, Peter  Anthoni, Leticia Barbero, Ana Bastos, Vladislav Bastrikov, Meike Becker, Laurent Bopp, Erik Buitenhuis, Naveen Chandra, Frédéric Chevallier, Louise P. Chini, Kim I. Currie, Richard A. Feely, Marion Gehlen, Dennis Gilfillan, Thanos Gkritzalis, Daniel S. Goll, Nicolas Gruber, Sören Gutekunst, Ian Harris, Vanessa Haverd, Richard A. Houghton, George Hurtt, Tatiana Ilyina, Atul K. Jain, Emilie Joetzjer, Jed O. Kaplan, Etsushi Kato, Kees Klein Goldewijk, Jan Ivar Korsbakken, Peter Landschützer, Siv K. Lauvset, Nathalie Lefèvre, Andrew Lenton, Sebastian Lienert, Danica Lombardozzi, Gregg Marland, Patrick C. McGuire, Joe R. Melton, Nicolas Metzl, David R. Munro, Julia E. M. S. Nabel, Shin-Ichiro Nakaoka, Craig Neill, Abdirahman M. Omar, Tsuneo Ono, Anna Peregon, Denis Pierrot, Benjamin Poulter, Gregor Rehder, Laure Resplandy, Eddy Robertson, Christian Rödenbeck, Roland Séférian, Jörg Schwinger, Naomi Smith, Pieter P. Tans, Hanqin Tian, Bronte Tilbrook, Francesco N Tubiello, Guido R. van der Werf, Andrew J. Wiltshire, Sönke Zaehle. Global Carbon Budget 2019, Earth Syst. Sci. Data, 2019. https://doi.org/10.5194/essd-11-1783-2019 </t>
    </r>
  </si>
  <si>
    <t>2018b: Le Quéré Corinne, Robbie M. Andrew, Pierre Friedlingstein, Stephen Sitch, Judith Hauck, Julia Pongratz, Penelope A. Pickers, Jan Ivar Korsbakken, Glen P. Peters, Josep G. Canadell, Almut Arneth, Vivek K. Arora, Leticia Barbero, Ana Bastos, Laurent Bopp, Frédéric Chevallier, Louise P. Chini, Philippe Ciais, Scott C. Doney, Thanos Gkritzalis, Daniel S. Goll, Ian Harris, Vanessa Haverd, Forrest M. Hoffman, Mario Hoppema, Richard A. Houghton, George Hurtt, Tatiana Ilyina, Atul K. Jain, Truls Johannesen, Chris D. Jones, Etsushi Kato, Ralph F. Keeling, Kees Klein Goldewijk, Peter Landschützer, Nathalie Lefèvre, Sebastian Lienert, Zhu Liu, Danica Lombardozzi, Nicolas Metzl, David R. Munro, Julia E. M. S. Nabel, Shin-ichiro Nakaoka, Craig Neill, Are Olsen, Tsueno Ono, Prabir Patra, Anna Peregon, Wouter Peters, Philippe Peylin, Benjamin Pfeil, Denis Pierrot, Benjamin Poulter, Gregor Rehder, Laure Resplandy, Eddy Robertson, Matthias Rocher, Christian Rödenbeck, Ute Schuster, Jörg Schwinger, Roland Séférian, Ingunn Skjelvan, Tobias Steinhoff, Adrienne Sutton, Pieter P. Tans, Hanqin Tian, Bronte Tilbrook, Francesco N Tubiello, Ingrid T. van der Laan-Luijkx, Guido R. van der Werf, Nicolas Viovy, Anthony P. Walker, Andrew J. Wiltshire, Rebecca Wright, Sönke Zaehle, Bo Zheng: Global Carbon Budget 2018, Earth Syst. Sci. Data, 2018b. https://doi.org/10.5194/essd-10-2141-2018</t>
  </si>
  <si>
    <t>2018a: Le Quéré, Corinne, Robbie M. Andrew, Pierre Friedlingstein, Stephen Sitch, Julia Pongratz, Andrew C. Manning, Jan Ivar Korsbakken, Glen P. Peters, Josep G. Canadell, Robert B. Jackson, Thomas A. Boden, Pieter P. Tans, Oliver D. Andrews, Vivek Arora, Dorothee C. E. Bakker, Leticia Barbero, Meike Becker, Richard A. Betts, Laurent Bopp, Frédéric Chevallier, Louise P. Chini, Philippe Ciais, Cathy Cosca, Jessica Cross, Kim Currie, Thomas Gasser, Ian Harris, Judith Hauck, Vanessa Haverd, Richard A. Houghton, Christopher W.  Hunt, George Hurtt, Tatiana Ilyina, Atul K. Jain, Etsushi Kato, Markus Kautz, Ralph F. Keeling, Kees Klein Goldewijk, Arne Körtzinger, Peter Landschützer, Nathalie Lefèvre, Andrew Lenton, Sebastian Lienert, Ivan Lima, Danica Lombardozzi, Nicolas Metzl, Frank Millero, Pedro M. S. Monteiro, David R. Munro, Julia E. M. S. Nabel, Shin-ichiro Nakaoka, Yukihiro Nojiri, X. Antoni Padin, Benjamin Pfeil, Denis Pierrot, Benjamin Poulter, Gregor Rehder, Janet Reimer, Christian Rödenbeck, Jörg Schwinger, Roland Séférian, Ingunn Skjelvan, Benjamin D. Stocker, Hanqin Tian, Bronte Tilbrook, Francesco N. Tubiello, Ingrid T. van der Laan-Luijkx, Guido R. van der Werf, Steven M. A. C. van Heuven, Nicolas Viovy, Nicolas Vuichard, Anthony P. Walker, Andrew J. Watson, Andrew J. Wiltshire, Sönke Zaehle, Dan Zhu: Global Carbon Budget 2017, Earth Syst. Sci. Data, 10, 405-499, 2018. https://doi.org/10.5194/essd-10-405-2018</t>
  </si>
  <si>
    <t xml:space="preserve">2017: Peters, G.P., C. Le Quéré, R.M. Andrew, J.G. Canadell, P. Friedlingstein, T. Ilyina, R. Jackson, J.I. Korsbakken, G.A. McKinley, S. Sitch, P. Tans: Towards real-time verification of carbon dioxide emissions, Nature Climate Change, 7, 848-850, 2018. https://doi.org/10.1038/s41558-017-0013-9 </t>
  </si>
  <si>
    <t xml:space="preserve">2016: Le Quéré, C., Andrew, R. M., Canadell, J. G., Sitch, S., Korsbakken, J. I., Peters, G. P., Manning, A. C., Boden, T. A., Tans, P. P., Houghton, R. A., Keeling, R. F., Alin, S., Andrews, O. D., Anthoni, P., Barbero, L., Bopp, L., Chevallier, F., Chini, L. P., Ciais, P., Currie, K., Delire, C., Doney, S. C., Friedlingstein, P., Gkritzalis, T., Harris, I., Hauck, J., Haverd, V., Hoppema, M., Klein Goldewijk, K., Jain, A. K., Kato, E., Körtzinger, A., Landschützer, P., Lefèvre, N., Lenton, A., Lienert, S., Lombardozzi, D., Melton, J. R., Metzl, N., Millero, F., Monteiro, P. M. S., Munro, D. R., Nabel, J. E. M. S., Nakaoka, S. I., O'Brien, K., Olsen, A., Omar, A. M., Ono, T., Pierrot, D., Poulter, B., Rödenbeck, C., Salisbury, J., Schuster, U., Schwinger, J., Séférian, R., Skjelvan, I., Stocker, B. D., Sutton, A. J., Takahashi, T., Tian, H., Tilbrook, B., van der Laan-Luijkx, I. T., van der Werf, G. R., Viovy, N., Walker, A. P., Wiltshire, A. J., and Zaehle, S.: Global Carbon Budget 2016, Earth Syst. Sci. Data, 8, 605-649, 10.5194/essd-8-605-2016, 2016.
</t>
  </si>
  <si>
    <t>2015: Le Quéré, C, R Moriarty, RM Andrew, JG Canadell, S Sitch, JI Korsbakken, P Friedlingstein, GP Peters, RJ Andres, TA Boden, RA Houghton, JI House, RF Keeling, P Tans, A Arneth, DCE Bakker, L Barbero, L Bopp, J Chang, F Chevallier, LP Chini, P Ciais, M Fader, RA Feely, T Gkritzalis, I Harris, J Hauck, T Ilyina, AK Jain, E Kato, V Kitidis, K Klein Goldewijk, C Koven, P Landschützer, SK Lauvset, N Lefèvre, A Lenton, ID Lima, N Metzl, F Millero, DR Munro, A Murata, JEMS Nabel, S Nakaoka, Y Nojiri, K O'Brien, A Olsen, T Ono, FF Pérez, B Pfeil, D Pierrot, B Poulter, G Rehder, C Rödenbeck, S Saito, U Schuster, J Schwinger, R Séférian, T Steinhoff, BD Stocker, AJ Sutton, T Takahashi, B Tilbrook, IT van der Laan-Luijkx, GR van der Werf, S van Heuven, D Vandemark, N Viovy, A Wiltshire, S Zaehle, and N Zeng 2015 Global Carbon Budget 2015 Earth System Science Data, 7, 349-396 doi:10.5194/essd-7-349-2015</t>
  </si>
  <si>
    <t>2015: Jackson, R. B., Canadell, J. G., Le Quéré, C., Andrew, R. M., Korsbakken, J. I., Peters, G. P., and Nakicenovic, N.: Reaching peak emissions, Nature Climate Change, 6, 7-10, 2016.</t>
  </si>
  <si>
    <t>2014: Le Quéré, C, R Moriarty, R M Andrew, G P Peters, P Ciais, P Friedlingstein, S D Jones, S Sitch, P Tans, A Arneth, T A Boden, L Bopp, Y Bozec, J G Canadell, Chini, L P, F Chevallier, C E Cosca, I Harris, M Hoppema, R A Houghton, J I House, A K Jain, T Johannessen, E Kato, R F Keeling, V Kitidis, K Klein Goldewijk, C Koven, C S Landa, P Landschützer, A Lenton, I D Lima, G Marland, J T Mathis, N Metzl, Y Nojiri, A Olsen, T Ono, S Peng, W Peters, B Pfeil, B Poulter, M R Raupach, P Regnier, C Rödenbeck, S Saito, J E Salisbury, U Schuster, J Schwinger, R Séférian, J Segschneider, T Steinhoff, B D Stocker, A J Sutton, T Takahashi, B Tilbrook, G R van der Werf, N Viovy, Y-P Wang, R Wanninkhof, A Wiltshire, and N Zeng 2015. Global Carbon Budget 2014 Earth System Science Data, 7, 47-85, doi:105194/essd-7-47-2015</t>
  </si>
  <si>
    <t>2014: Friedlingstein, P., Andrew, R. M., Rogelj, J., Peters, G. P., Canadell, J. G., Knutti, R., Luderer, G., Raupach, M. R., Schaeffer, M., van Vuuren, D. P., and Le Quéré, C.: Persistent growth of CO2 emissions and implications for reaching climate targets, Nature Geoscience, 2014. 2014.</t>
  </si>
  <si>
    <t>2013: Le Quéré, C, G P Peters, R J Andres, R M Andrew, T A Boden, P Ciais, P Friedlingstein, R A Houghton, G Marland, R Moriarty, S Sitch, P Tans, A Arneth, A Arvanitis, D C E Bakker, L Bopp, J G Canadell, L P Chini, S C Doney, A Harper, I Harris, J I House, A K Jain, S D Jones, E Kato, R F Keeling, K Klein Goldewijk, A Körtzinger, C Koven, N Lefèvre, F Maignan, A Omar, T Ono, G-H Park, B Pfeil, B Poulter, M R Raupach, P Regnier, C Rödenbeck, S Saito, J Schwinger, J Segschneider, B D Stocker, T Takahashi, B Tilbrook, S van Heuven, N Viovy, R Wanninkhof, A Wiltshire, and S Zaehle, 2014. Global Carbon Budget 2013 Earth Syst Sci Data, 6, 235-263, 2014, doi:105194/essd-6-235-2014, wwwearth-syst-sci-datanet/6/235/2014/</t>
  </si>
  <si>
    <t>2012: Le Quéré, C, R J Andres, T Boden, T Conway, R A Houghton, J I House, G Marland, G P Peters, G R van der Werf, A Ahlström, R M Andrew,  L Bopp, J G Canadell, P Ciais, S C Doney, P Friedlingstein, C Huntingford, A K Jain, C Jourdain, E Kato, R Keeling, K Klein Goldewijk, S Levis, P Levy, M Lomas, B Poulter, M Raupach, J Schwinger, S Sitch, B D Stocker, N Viovy, S Zaehle and N Zeng 2012. The Global Carbon Budget 1959 - 2011 Earth Syst Sci Data, doi:105194/essdd-5-165-2013, 2013 http://www.earth-syst-sci-data-discuss.net/5/165/2013/</t>
  </si>
  <si>
    <t>2012: Peters, G, RM Andrews, T Boden, JG Canadell, P Ciais, C Le Quéré, G Marland, MR Raupach and C Wilson, 2013. The challenge to keep global warming below 2C Nature Climate Change, 3, 4-6</t>
  </si>
  <si>
    <t>2011: Peters, G, Marland, G, Le Quéré, C, Boden, T, Canadell, JG, and Raupach, MR, 2012. Rapid growth in CO2 emissions after the 2008–2009 global financial crisis Nature Climate Change, 2: pp 2-4</t>
  </si>
  <si>
    <t>2010: Friedlingstein, P, Houghton, RA, Marland, G, Hackler, J, Boden, TA, Conway, TJ, Canadell, JG, Raupach, MR, Ciais, P, and Le Quéré, C, 2010. Update on CO2 emissions Nature Geoscience, 3, 811-812</t>
  </si>
  <si>
    <t>2009: Le Quéré, C,  Raupach, MR,  Canadell, JG, Marland, G, Bopp, L, Ciais, P, Conway, TJ,  Doney, SC, Feely, R, Foster, P, Friedlingstein, P, Gurney, K, Houghton, RA, House, JI, Huntingford, C, Levy, PE, Lomas, MR, Majkut, J, Metzl, N, Ometto, JP, Peters, GP, Prentice, IC, Randerson, JT, Running, SW, Sarmiento, JL, Schuster, U, Sitch, S, Takahashi, T, Viovy, N, van der Werf, GR, Woodward, FI, 2009. Trends in the sources and sinks of carbon dioxide Nature Geoscience, 2, 831-836 Requests reprints at: clequere(at)uea.ac.uk</t>
  </si>
  <si>
    <t>2007: Canadell, JC, Le Quéré, C, Raupach, MR, Fields, C, Buitenhuis, ET, Ciais, P, Conway, TJ, Gillett, N, Houghton, RA, and Marland, G, 2007. Contributions to accelerating atmospheric CO2 growth from economic activity, carbon intensity, and efficiency of natural sinks PNAS, 104, 18866-18870</t>
  </si>
  <si>
    <t>2006: Raupach, MR, Marland, G, Ciais, P, Le Quéré, C, Canadell, JG, Klepper, G, and CB Field, CB, 2007. Global and Regional Drivers of Accelerating CO2 Emissions PNAS, 104, 10288-10293</t>
  </si>
  <si>
    <t>Feedbacks and questions on this database should be sent to: p.friedlingstein@exeter.ac.uk</t>
  </si>
  <si>
    <t xml:space="preserve">All values in billion tonnes of carbon per year (GtC/yr), for the globe. For values in billion tonnes of carbon dioxide per year (GtCO2/yr) , multiply the numbers below by 3.664. </t>
  </si>
  <si>
    <t>Note: 1 billion tonnes C = 1 petagram of carbon (10^15 gC) = 1 gigatonne C = 3.664 billion tonnes of CO2</t>
  </si>
  <si>
    <t xml:space="preserve">All uncertainties represent ± 1 sigma error (68 % chance of being in the range provided) </t>
  </si>
  <si>
    <t>Emissions from fossil fuel combustion and industrial processes (uncertainty of ±5% for a ± 1 sigma confidence level):</t>
  </si>
  <si>
    <r>
      <rPr>
        <b/>
        <sz val="12"/>
        <color rgb="FF000000"/>
        <rFont val="Calibri"/>
        <family val="2"/>
      </rPr>
      <t xml:space="preserve">Cite as: </t>
    </r>
    <r>
      <rPr>
        <sz val="12"/>
        <color rgb="FF000000"/>
        <rFont val="Calibri"/>
        <family val="2"/>
      </rPr>
      <t>Friedlingstein et al. 2020 (see Summary tab).</t>
    </r>
  </si>
  <si>
    <t>Emissions from land-use change (uncertainty of ±0.7 GtC/yr):</t>
  </si>
  <si>
    <r>
      <rPr>
        <b/>
        <sz val="12"/>
        <color rgb="FF000000"/>
        <rFont val="Calibri"/>
        <family val="2"/>
      </rPr>
      <t xml:space="preserve">Cite as: average of three bookkeeping models: </t>
    </r>
    <r>
      <rPr>
        <sz val="12"/>
        <color rgb="FF000000"/>
        <rFont val="Calibri"/>
        <family val="2"/>
      </rPr>
      <t>Houghton, R. A. and Nassikas, A. A.: Global and regional fluxes of carbon from land use and land cover change 1850-2015, Global Biogeochemical Cycles, 31, 456-472, 2017;  Hansis, E., Davis, S. J., and Pongratz, J.: Relevance of methodological choices for accounting of land use change carbon fluxes, Global Biogeochemical Cycles, 29, 1230-1246, 2015; Gasser, T., Crepin, L., Quilcaille, Y., Houghton, R. A., Ciais, P. and Obersteiner, M.: Historical CO 2 emissions from land use and land cover change and their uncertainty, Biogeosciences , 4075–4101, 2020.</t>
    </r>
  </si>
  <si>
    <t>The atmospheric CO2 growth rate (variable uncertainty around 0.2 GtC/yr from 1980) is estimated directly from atmospheric CO2 concentration measurements, and provided by the US National Oceanic and Atmospheric Administration Earth System Research Laboratory (NOAA/ESRL).  http://www.esrl.noaa.gov/gmd/ccgg/trends/global.html</t>
  </si>
  <si>
    <r>
      <rPr>
        <b/>
        <sz val="12"/>
        <color rgb="FF000000"/>
        <rFont val="Calibri"/>
        <family val="2"/>
      </rPr>
      <t>Cite as:</t>
    </r>
    <r>
      <rPr>
        <sz val="12"/>
        <color rgb="FF000000"/>
        <rFont val="Calibri"/>
        <family val="2"/>
      </rPr>
      <t xml:space="preserve"> Dlugokencky, E. and Tans, P.: Trends in atmospheric carbon dioxide, National Oceanic &amp; Atmospheric Administration, Earth System Research Laboratory (NOAA/ESRL), available at http://www.esrl.noaa.gov/gmd/ccgg/trends/global.html, 2020.</t>
    </r>
  </si>
  <si>
    <t>1959-1980 are based on Mauna Loa and South Pole stations as observed by the CO2 Program at Scripps Institution of Oceanography. http://scrippsco2.ucsd.edu/data/atmospheric_co2/</t>
  </si>
  <si>
    <t>1980 onwards are global averages estimated from multiple stations run by NOAA/ESRL.</t>
  </si>
  <si>
    <t xml:space="preserve">The ocean sink (uncertainty of ±0.4 GtC/yr on average) is estimated from the average of several global ocean biogeochemistry models that reproduce the observed mean ocean sink of the 1990s. </t>
  </si>
  <si>
    <r>
      <t xml:space="preserve">Cite as: </t>
    </r>
    <r>
      <rPr>
        <sz val="12"/>
        <color rgb="FF000000"/>
        <rFont val="Calibri"/>
        <family val="2"/>
      </rPr>
      <t>Friedlingstein et al. 2020 (see Summary tab).</t>
    </r>
  </si>
  <si>
    <r>
      <rPr>
        <b/>
        <sz val="12"/>
        <rFont val="Calibri"/>
        <family val="2"/>
      </rPr>
      <t xml:space="preserve">The land sink (uncertainty of ±0.9 GtC/yr on average) </t>
    </r>
    <r>
      <rPr>
        <sz val="12"/>
        <rFont val="Calibri"/>
        <family val="2"/>
      </rPr>
      <t>was estimated from the average of several dynamic global vegetation models that reproduce the observed mean total land sink of the 1990s.</t>
    </r>
  </si>
  <si>
    <r>
      <rPr>
        <b/>
        <sz val="12"/>
        <color rgb="FF000000"/>
        <rFont val="Calibri"/>
        <family val="2"/>
      </rPr>
      <t xml:space="preserve">Cite as: </t>
    </r>
    <r>
      <rPr>
        <sz val="12"/>
        <color rgb="FF000000"/>
        <rFont val="Calibri"/>
        <family val="2"/>
      </rPr>
      <t>Friedlingstein et al. 2020 (see Summary tab).</t>
    </r>
  </si>
  <si>
    <t>The cement carbonation sink:</t>
  </si>
  <si>
    <r>
      <rPr>
        <b/>
        <sz val="12"/>
        <color rgb="FF000000"/>
        <rFont val="Calibri"/>
        <family val="2"/>
      </rPr>
      <t xml:space="preserve">Cite as: </t>
    </r>
    <r>
      <rPr>
        <sz val="12"/>
        <color rgb="FF000000"/>
        <rFont val="Calibri"/>
        <family val="2"/>
      </rPr>
      <t>Friedlingstein et al. 2020 (see Summary tab).</t>
    </r>
  </si>
  <si>
    <r>
      <rPr>
        <b/>
        <sz val="12"/>
        <rFont val="Calibri"/>
        <family val="2"/>
      </rPr>
      <t xml:space="preserve">The budget imbalance </t>
    </r>
    <r>
      <rPr>
        <sz val="12"/>
        <rFont val="Calibri"/>
        <family val="2"/>
      </rPr>
      <t xml:space="preserve">is the sum of emissions (fossil fuel and industry + land-use change) minus (atmospheric growth + ocean sink + land sink + cement carbonation sink); it is a measure of our imperfect data and understanding of the contemporary carbon cycle. </t>
    </r>
  </si>
  <si>
    <r>
      <rPr>
        <b/>
        <sz val="12"/>
        <color rgb="FF000000"/>
        <rFont val="Calibri"/>
        <family val="2"/>
      </rPr>
      <t xml:space="preserve">Cite as: </t>
    </r>
    <r>
      <rPr>
        <sz val="12"/>
        <color rgb="FF000000"/>
        <rFont val="Calibri"/>
        <family val="2"/>
      </rPr>
      <t>Friedlingstein et al. 2020 (see Summary tab).</t>
    </r>
  </si>
  <si>
    <t>Year</t>
  </si>
  <si>
    <t>fossil emissions excluding carbonation</t>
  </si>
  <si>
    <t>land-use change emissions</t>
  </si>
  <si>
    <t>atmospheric growth</t>
  </si>
  <si>
    <t>ocean sink</t>
  </si>
  <si>
    <t>land sink</t>
  </si>
  <si>
    <t>cement carbonation sink</t>
  </si>
  <si>
    <t>budget imbalance</t>
  </si>
  <si>
    <t>2020*</t>
  </si>
  <si>
    <t>~9.3</t>
  </si>
  <si>
    <t>~1.6</t>
  </si>
  <si>
    <t>~5.3</t>
  </si>
  <si>
    <t>*2020 values are based on proxies and on projections for the most recent months, not based on actual emission data. See Friedlingstein et al. 2020 for methodology</t>
  </si>
  <si>
    <t>Fossil fuel and cement production emissions by fuel type</t>
  </si>
  <si>
    <r>
      <rPr>
        <sz val="12"/>
        <rFont val="Calibri"/>
        <family val="2"/>
      </rPr>
      <t>All values in million tonnes of carbon per year (MtC/yr), except the per capita emissions which are in tonnes of carbon per person per year (tC/person/yr). For values in million tonnes of CO</t>
    </r>
    <r>
      <rPr>
        <vertAlign val="subscript"/>
        <sz val="12"/>
        <rFont val="Calibri"/>
        <family val="2"/>
      </rPr>
      <t xml:space="preserve">2 </t>
    </r>
    <r>
      <rPr>
        <sz val="12"/>
        <rFont val="Calibri"/>
        <family val="2"/>
      </rPr>
      <t>per year, multiply the values below by 3.664</t>
    </r>
  </si>
  <si>
    <r>
      <rPr>
        <sz val="12"/>
        <color rgb="FF000000"/>
        <rFont val="Calibri"/>
        <family val="2"/>
      </rPr>
      <t>1MtC = 1 million tonne of carbon = 3.664 million tonnes of CO</t>
    </r>
    <r>
      <rPr>
        <vertAlign val="subscript"/>
        <sz val="12"/>
        <color rgb="FF000000"/>
        <rFont val="Calibri"/>
        <family val="2"/>
      </rPr>
      <t>2</t>
    </r>
  </si>
  <si>
    <t>Methods: Full details of the method are described in Friedlingstein et al (2020).</t>
  </si>
  <si>
    <t xml:space="preserve">The uncertainty for the global estimates is about ±5 % for a ± 1 sigma confidence level. </t>
  </si>
  <si>
    <t>Cite as: Friedlingstein et al (2020; see summary tab)</t>
  </si>
  <si>
    <t>MtC/yr</t>
  </si>
  <si>
    <t>Coal</t>
  </si>
  <si>
    <t>Oil</t>
  </si>
  <si>
    <t>Gas</t>
  </si>
  <si>
    <t>Cement emission</t>
  </si>
  <si>
    <t>Flaring</t>
  </si>
  <si>
    <t>Other</t>
  </si>
  <si>
    <t>Per Capita</t>
  </si>
  <si>
    <t>Land-use change emissions</t>
  </si>
  <si>
    <t>All values in billion tonnes of carbon per year (GtC/yr), for the globe. For values in billion tonnes of carbon dioxide per year (GtCO2/yr), multiply the numbers below by 3.664.</t>
  </si>
  <si>
    <t>1 billion tonnes C = 1 petagram of carbon (10^15 gC) = 1 gigatonne C = 3.664 billion tonnes of CO2</t>
  </si>
  <si>
    <r>
      <rPr>
        <b/>
        <sz val="12"/>
        <rFont val="Calibri"/>
        <family val="2"/>
      </rPr>
      <t xml:space="preserve">Methods: </t>
    </r>
    <r>
      <rPr>
        <sz val="12"/>
        <rFont val="Calibri"/>
        <family val="2"/>
      </rPr>
      <t xml:space="preserve">The GCB estimate is the average of three bookkeeping models (uncertainty of ±0.7 GtC/yr). Individual results from dynamic global vegetation models are also provided. </t>
    </r>
    <r>
      <rPr>
        <b/>
        <sz val="12"/>
        <rFont val="Calibri"/>
        <family val="2"/>
      </rPr>
      <t xml:space="preserve"> Cite as: Friedlingstein et al (2020; see summary tab)</t>
    </r>
  </si>
  <si>
    <t>Data below represents the net flux of land-use change, based on the net balance between deforestation and forest regrowth along with other land-use changes</t>
  </si>
  <si>
    <t>Cite individual estimates as:</t>
  </si>
  <si>
    <t>H&amp;N</t>
  </si>
  <si>
    <t>Houghton, R. A. and Nassikas, A. A.: Global and regional fluxes of carbon from land use and land cover change 1850-2015, Global Biogeochemical Cycles, 31, 456-472, 2017.</t>
  </si>
  <si>
    <t>BLUE</t>
  </si>
  <si>
    <t>Hansis, E., Davis, S. J., and Pongratz, J.: Relevance of methodological choices for accounting of land use change carbon fluxes, Global Biogeochemical Cycles, 29, 1230-1246, 2015.</t>
  </si>
  <si>
    <t>OSCAR</t>
  </si>
  <si>
    <t>Gasser, T., Crepin, L., Quilcaille, Y., Houghton, R. A., Ciais, P. and Obersteiner, M.: Historical CO 2 emissions from land use and land cover change and their uncertainty, Biogeosciences , 4075–4101, 2020.</t>
  </si>
  <si>
    <t>CABLE-POP</t>
  </si>
  <si>
    <t>Haverd, V., Smith, B., Nieradzik, L., Briggs, P. R., Woodgate, W., Trudinger, C. M., Canadell, J. G., and Cuntz, M.: A new version of the CABLE land surface model (Subversion revision r4601) incorporating land use and land cover change, woody vegetation demography, and a novel optimisation-based approach to plant coordination of photosynthesis, Geosci. Model Dev., 11, 2995-3026, 2018.</t>
  </si>
  <si>
    <t>CLASSIC</t>
  </si>
  <si>
    <t>Melton, J. R., Arora, V. K., Wisernig-cojoc, E., Seiler, C., Fortier, M. and Chan, E.: CLASSIC v1 . 0 : the open-source community successor to the Canadian Land Surface Scheme ( CLASS ) and the Canadian Terrestrial Ecosystem Model ( CTEM ) – Part 1 : Model framework and site-level performance, , 2825–2850, 2020.</t>
  </si>
  <si>
    <t>CLM5.0</t>
  </si>
  <si>
    <t>Lawrence, D., Fisher, R., Koven, C., Oleson, K., Swenson, S., et al.: The Community Land Model version 5: Description of new features, benchmarking, and impact of forcing uncertainty, JAMES, accepted, 2019</t>
  </si>
  <si>
    <t>DLEM</t>
  </si>
  <si>
    <t>Tian, H., G. Chen, C. Lu, X. Xu, D. J. Hayes, W. Ren, S. Pan, D.N. Huntzinger, S.C. Wofsy: North American terrestrial CO2 uptake largely offset by CH4 and N2O emissions: Toward a full accounting of the greenhouse gas budget, Climatic Change, 129:423-426, 2015</t>
  </si>
  <si>
    <t>IBIS</t>
  </si>
  <si>
    <t>Yuan WP, Liu D, Dong WJ, Liu SG, Zhou GS, Yu GR, Zhao TB, Feng JM, Ma ZG, Chen JQ, Chen Y, Chen SP, Han SJ, Huang JP, Li LH, Liu HZ, Liu SM, Ma MG, Wang YF, Xia JZ, Xu WF, Zhang Q, Zhao XQ, Zhao L. 2014. Multiyear precipitation reduction strongly decreases carbon uptake over northern China. Journal of Geophysical Research: Biogeosciences, 119, 881-896.</t>
  </si>
  <si>
    <t>ISAM</t>
  </si>
  <si>
    <t>Meiyappan, P., Jain, A. K., and House, J. I.: Increased influence of nitrogen limitation on CO2 emissions from future land use and land use change, Global Biogeochemical Cycles, 29, 1524-1548, 2015.</t>
  </si>
  <si>
    <t>ISBA-CTRIP</t>
  </si>
  <si>
    <t>Delire, C., Séférian, R., Decharme, B., Alkama, R., Calvet, J., Carrer, D., Gibelin, A., Joetzjer, E., Morel, X., Rocher, M. and Tzanos, D.: The Global Land Carbon Cycle Simulated With ISBA‐CTRIP: Improvements Over the Last Decade, J. Adv. Model. Earth Syst., 12(9), doi:10.1029/2019MS001886, 2020.</t>
  </si>
  <si>
    <t>JSBACH</t>
  </si>
  <si>
    <t>Mauritsen, T., Bader, J., Becker, T., Behrens, J., Bittner, M., Brokopf, R., Brovkin, V., Claussen, M., Crueger, T., Esch, M., Fast, I., Fiedler, S., Popke, D., Gayler, V., Giorgetta, M., Goll, D., Haak, H., Hagemann, S., Hedemann, C., Hohenegger, C., Ilyina, T., Jahns, T., Jimenez Cuesta de la Otero, D., Jungclaus, J., Kleinen, T., Kloster, S., Kracher, D., Kinne, S., Kleberg, D., Lasslop, G., Kornblueh, L., Marotzke, J., Matei, D., Meraner, K., Mikolajewicz, U., Modali, K., Möbis, B., Müller, W., Nabel, J.E.M.S., Nam, C., Notz, D., Nyawira, S., Paulsen, H., Peters, K., Pincus, R., Pohlmann, H., Pongratz, J., Popp, M., Raddatz, T., Rast, S., Redler, R., Reick, C., Rohrschneider, T., Schemann, V., Schmidt, H., Schnur, R., Schulzweida, U., Six, K., Stein, L., Stemmler, I., Stevens, B., von Storch, J., Tian, F., Voigt, A., de Vrese, P., Wieners, K.-H., Wilkenskjeld, S., Roeckner, E. &amp; Winkler, A. (in review). Developments in the MPI-M Earth System Model version 1.2 (MPI-ESM1.2) and its response to increasing CO2.</t>
  </si>
  <si>
    <t>JULES-ES</t>
  </si>
  <si>
    <t>Sellar, A. A., Jones, C. G., Mulcahy, J., Tang, Y., Yool, A., Wiltshire, A., O’Connor, F. M., Stringer, M., Hill, R., Palmieri, J., Woodward, S., Mora, L., Kuhlbrodt, T., Rumbold, S., Kelley, D. I., Ellis, R., Johnson, C. E., Walton, J., Abraham, N. L., Andrews, M. B., Andrews, T., Archibald, A. T., Berthou, S., Burke, E., Blockley, E., Carslaw, K., Dalvi, M., Edwards, J., Folberth, G. A., Gedney, N., Griffiths, P. T., Harper, A. B., Hendry, M. A., Hewitt, A. J., Johnson, B., Jones, A., Jones, C. D., Keeble, J., Liddicoat, S., Morgenstern, O., Parker, R. J., Predoi, V., Robertson, E., Siahaan, A., Smith, R. S., Swaminathan, R., Woodhouse, M. T., Zeng, G. and Zerroukat, M.: UKESM1: Description and evaluation of the UK Earth System Model (accepted), J. Adv. Model. Earth Syst., 2019MS001739, doi:10.1029/2019MS001739, 2019.</t>
  </si>
  <si>
    <t>LPJ-GUESS</t>
  </si>
  <si>
    <t>Smith, B., Warlind, D., Arneth, A., Hickler, T., Leadley, P., Siltberg, J., and Zaehle, S.: Implications of incorporating N cycling and N limitations on primary production in an individual-based dynamic vegetation model, Biogeosciences, 11, 2027-2054, 2014.</t>
  </si>
  <si>
    <t xml:space="preserve">LPJ </t>
  </si>
  <si>
    <t>Poulter, B., Frank, D. C., Hodson, E. L., and Zimmermann, N. E.: Impacts of land cover and climate data selection on understanding terrestrial carbon dynamics and the CO2 airborne fraction, Biogeosciences, 8, 2027-2036, 2011.</t>
  </si>
  <si>
    <t>LPX-Bern</t>
  </si>
  <si>
    <t>Lienert, S. and Joos, F.: A Bayesian ensemble data assimilation to constrain model parameters and land-use carbon emissions, Biogeosciences, 15, 2909-2930, 2018.</t>
  </si>
  <si>
    <t>OCNv2</t>
  </si>
  <si>
    <t>Zaehle, S. and Friend, A. D.: Carbon and nitrogen cycle dynamics in the O-CN land surface model: 1. Model description, site-scale evaluation, and sensitivity to parameter estimates, Global Biogeochemical Cycles, 24, GB1005, 2010</t>
  </si>
  <si>
    <t>ORCHIDEEv3</t>
  </si>
  <si>
    <t>Vuichard, N., Messina, P., Luyssaert, S., Guenet, B., Zaehle, S., Ghattas, J., Ipsl, L. and Paris-saclay, U.: Accounting for carbon and nitrogen interactions in the global terrestrial ecosystem model ORCHIDEE ( trunk version , rev 4999 ): multi-scale evaluation of gross primary production, , 4751–4779, 2019.</t>
  </si>
  <si>
    <t>SDGVM</t>
  </si>
  <si>
    <t>Walker, A. P., Quaife, T., van Bodegom, P. M., De Kauwe, M. G., Keenan, T. F., Joiner, J., Lomas, M. R., MacBean, N., Xu, C. G., Yang, X. J., and Woodward, F. I.: The impact of alternative trait-scaling hypotheses for the maximum photosynthetic carboxylation rate (V-cmax) on global gross primary production, New Phytologist, 215, 1370-1386, 2017.</t>
  </si>
  <si>
    <t>VISIT</t>
  </si>
  <si>
    <t>Kato, E., Kinoshita, T., Ito, A., Kawamiya, M. and Yamagata, Y.: Evaluation of spatially explicit emission scenario of land-use change and biomass burning using a process-based biogeochemical model, J. Land Use Sci., 8(1), 104–122, doi:10.1080/1747423x.2011.628705, 2013.</t>
  </si>
  <si>
    <t>YIBs</t>
  </si>
  <si>
    <t>Yue, X. and Unger, N.: The Yale Interactive terrestrial Biosphere model version 1 . 0 : description , evaluation and implementation into NASA GISS, , 2399–2417, doi:10.5194/gmd-8-2399-2015, 2015.</t>
  </si>
  <si>
    <t>Bookkeeping methods</t>
  </si>
  <si>
    <t>Individual models</t>
  </si>
  <si>
    <t>GCB</t>
  </si>
  <si>
    <t xml:space="preserve">LPJ-GUESS </t>
  </si>
  <si>
    <t>ORCHIDEE-v3</t>
  </si>
  <si>
    <t>MMM (multi-model mean)</t>
  </si>
  <si>
    <t>Model Spread (sd)</t>
  </si>
  <si>
    <r>
      <rPr>
        <b/>
        <sz val="12"/>
        <color rgb="FF000000"/>
        <rFont val="Calibri"/>
        <family val="2"/>
      </rPr>
      <t>Ocean CO</t>
    </r>
    <r>
      <rPr>
        <b/>
        <vertAlign val="subscript"/>
        <sz val="12"/>
        <color rgb="FF000000"/>
        <rFont val="Calibri"/>
        <family val="2"/>
      </rPr>
      <t>2</t>
    </r>
    <r>
      <rPr>
        <b/>
        <sz val="12"/>
        <color rgb="FF000000"/>
        <rFont val="Calibri"/>
        <family val="2"/>
      </rPr>
      <t xml:space="preserve"> sink (positive values represent a flux from the atmosphere to the ocean)</t>
    </r>
  </si>
  <si>
    <t>Methods: The ocean sink (uncertainty of ±0.4 GtC/yr on average) is estimated from the average of several global ocean biogeochemistry models that reproduce the observed mean ocean sink of the 1990s.  Cite as: Friedlingstein et al (2020; see summary tab)</t>
  </si>
  <si>
    <r>
      <rPr>
        <b/>
        <sz val="12"/>
        <rFont val="Calibri"/>
        <family val="2"/>
      </rPr>
      <t>Note:</t>
    </r>
    <r>
      <rPr>
        <sz val="12"/>
        <color rgb="FF000000"/>
        <rFont val="Calibri"/>
        <family val="2"/>
      </rPr>
      <t xml:space="preserve"> the data products include a pre-industrial steady state source of CO2 from rivers (of about 0.61 GtC/yr) and therefore are not directly comparable with the ocean model results</t>
    </r>
  </si>
  <si>
    <t>Model results used to compute the annual values:</t>
  </si>
  <si>
    <t>CESM_ETH</t>
  </si>
  <si>
    <t>Doney, S. C., Lima, I., Feely, R. A., Glover, D. M., Lindsay, K., Mahowald, N., Moore, J. K., and Wanninkhof, R.: Mech- anisms governing interannual variability in upper-ocean inor- ganic carbon system and air–sea CO2 fluxes: Physical cli- mate and atmospheric dust, Deep-Sea Res. Pt. II, 56, 640–655, https://doi.org/10.1016/j.dsr2.2008.12.006, 2009.</t>
  </si>
  <si>
    <t>CSIRO</t>
  </si>
  <si>
    <t>Law, R. M., Ziehn, T., Matear, R. J., Lenton, A., Chamberlain, M. A., Stevens, L. E., Wang, Y.-P., Srbinovsky, J., Bi, D., Yan, H., and Vohralik, P. F.: The carbon cycle in the Australian Commu- nity Climate and Earth System Simulator (ACCESS-ESM1) – Part 1: Model description and pre-industrial simulation, Geosci. Model Dev., 10, 2567–2590, https://doi.org/10.5194/gmd-10- 2567-2017, 2017</t>
  </si>
  <si>
    <t>FESOM-1.4-REcoM2</t>
  </si>
  <si>
    <r>
      <rPr>
        <sz val="12"/>
        <color rgb="FF000000"/>
        <rFont val="Calibri"/>
        <family val="2"/>
      </rPr>
      <t xml:space="preserve">Hauck, J., Zeising, M., Le Quéré, C., Gruber, N., Bakker, D. C. E., Bopp, L., et al. (2020). Consistency and Challenges in the Ocean Carbon Sink Estimate for the Global Carbon Budget. </t>
    </r>
    <r>
      <rPr>
        <i/>
        <sz val="12"/>
        <rFont val="Calibri"/>
        <family val="2"/>
      </rPr>
      <t>Frontiers in Marine Science</t>
    </r>
    <r>
      <rPr>
        <sz val="12"/>
        <color rgb="FF000000"/>
        <rFont val="Calibri"/>
        <family val="2"/>
      </rPr>
      <t xml:space="preserve">, </t>
    </r>
    <r>
      <rPr>
        <i/>
        <sz val="12"/>
        <rFont val="Calibri"/>
        <family val="2"/>
      </rPr>
      <t>7</t>
    </r>
    <r>
      <rPr>
        <sz val="12"/>
        <rFont val="Calibri"/>
        <family val="2"/>
      </rPr>
      <t>. https://doi.org/10.3389/fmars.2020.571720</t>
    </r>
  </si>
  <si>
    <t>MPIOM-HAMOCC6</t>
  </si>
  <si>
    <t>Paulsen, H., Ilyina, T., Six, K. D. and Stemmler, I.: Incorporating a prognostic representation of marine nitrogen fixers into the global ocean biogeochemical model HAMOCC, J. Adv. Model. Earth Syst., 9(1), 438–464, doi:10.1002/2016MS000737, 2017.</t>
  </si>
  <si>
    <t>NEMO3.6-PISCESv2-gas (CNRM)</t>
  </si>
  <si>
    <t>Berthet, S., Séférian, R., Bricaud, C., Chevallier, M., Voldoire, A., &amp; Ethé, C. ( 2019). Evaluation of an online grid‐coarsening algorithm in a global eddy‐admitting ocean biogeochemical model. Journal of Advances in Modeling Earth Systems, 11, 1759– 1783. https://doi.org/10.1029/2019MS001644</t>
  </si>
  <si>
    <t>NEMO-PlankTOM5</t>
  </si>
  <si>
    <t>Buitenhuis, E. T., Hashioka, T., Le Quéré, C. (2013) Combined constraints on global ocean primary production using observations and models Global Biogeochemical Cycles 27. pp. 847-858 doi:10.1002/gbc.20074</t>
  </si>
  <si>
    <t>MICOM-HAMOCC (NorESM-OCv1.2)</t>
  </si>
  <si>
    <t>Schwinger, J., Goris, N., Tjiputra, J. F., Kriest, I., Bentsen, M., Bethke, I., Ilicak, M., Assmann, K. M., and Heinze, C.: Evaluation of NorESM-OC (versions 1 and 1.2), the ocean carbon-cycle stand-alone configuration of the Norwegian Earth System Model (NorESM1), Geosci. Model Dev., 9, 2589-2622, 2016.</t>
  </si>
  <si>
    <t>MOM6-COBALT (Princeton)</t>
  </si>
  <si>
    <t>Liao, E., Resplandy, L., Liu, J. and Bowman, K. W.: Amplification of the Ocean Carbon Sink During El Niños: Role of Poleward Ekman Transport and Influence on Atmospheric CO 2, Global Biogeochem. Cycles, 34(9), doi:10.1029/2020GB006574, 2020.</t>
  </si>
  <si>
    <t>NEMO-PISCES (IPSL)</t>
  </si>
  <si>
    <t>Aumont, O., Ethé, Tagliabue, A., Bopp, L., &amp; Gehlen, M. (2015). PISCES-v2: an ocean biogeochemical model for carbon and ecosystem studies.</t>
  </si>
  <si>
    <t>Data products used to evaluate the results:</t>
  </si>
  <si>
    <t>Landschützer</t>
  </si>
  <si>
    <t>Landschützer, P., Gruber, N., and Bakker, D. C. E.: Decadal variations and trends of the global ocean carbon sink, Global Biogeochem. Cy., 30, 1396–1417, https://doi.org/10.1002/2015GB005359, 2016</t>
  </si>
  <si>
    <t>Rödenbeck</t>
  </si>
  <si>
    <t>Rödenbeck, C., Bakker, D. C. E., Metzl, N., Olsen, A., Sabine, C., Cassar, N., Reum, F., Keeling, R. F., and Heimann, M.: Interannual sea–air CO2 flux variability from an observation-driven ocean mixed-layer scheme, Biogeosciences, 11, 4599-4613, 2014.</t>
  </si>
  <si>
    <t>CMEMS</t>
  </si>
  <si>
    <t>Denvil-Sommer, A., Gehlen, M., Vrac, M., and Mejia, C.: LSCE-FFNN-v1: a two-step neural network model for the reconstruction of surface ocean pCO2 over the global ocean, Geosci. Model Dev., 12, 2091–2105, https://doi.org/10.5194/gmd-12-2091-2019, 2019.</t>
  </si>
  <si>
    <t>CSIR-ML6</t>
  </si>
  <si>
    <t>Gregor, L., Lebehot, A. D., Kok, S. and Scheel Monteiro, P. M.: A comparative assessment of the uncertainties of global surface ocean CO2 estimates using a machine-learning ensemble (CSIR-ML6 version 2019a)-Have we hit the wall?, Geosci. Model Dev., 12(12), 5113–5136, doi:10.5194/gmd-12-5113-2019, 2019.</t>
  </si>
  <si>
    <t>Watson et al.</t>
  </si>
  <si>
    <t>Watson, A. J., Schuster, U., Shutler, J. D., Holding, T., Ashton, I. G. C., Landschützer, P., Woolf, D. K. and Goddijn-Murphy, L.: Revised estimates of ocean-atmosphere CO2 flux are consistent with ocean carbon inventory, Nat. Commun., 11(1), 1–6, doi:10.1038/s41467-020-18203-3, 2020.</t>
  </si>
  <si>
    <t>Data-based products</t>
  </si>
  <si>
    <t>year</t>
  </si>
  <si>
    <t>1 sigma uncertainty</t>
  </si>
  <si>
    <t>CESM-ETH</t>
  </si>
  <si>
    <t>FESOM</t>
  </si>
  <si>
    <t>MPI</t>
  </si>
  <si>
    <t>CNRM</t>
  </si>
  <si>
    <t>PlankTOM</t>
  </si>
  <si>
    <t>NorESM</t>
  </si>
  <si>
    <t>Princeton</t>
  </si>
  <si>
    <t>IPSL</t>
  </si>
  <si>
    <t>MPI-SOMFFN</t>
  </si>
  <si>
    <t>Jena-MLS</t>
  </si>
  <si>
    <t>CSIR</t>
  </si>
  <si>
    <t>Watson</t>
  </si>
  <si>
    <t>mean data-products (excl. Watson.)</t>
  </si>
  <si>
    <t>sd data-products (excl. Watson.)</t>
  </si>
  <si>
    <r>
      <rPr>
        <b/>
        <sz val="12"/>
        <color rgb="FF000000"/>
        <rFont val="Calibri"/>
        <family val="2"/>
      </rPr>
      <t>Terrestrial CO</t>
    </r>
    <r>
      <rPr>
        <b/>
        <vertAlign val="subscript"/>
        <sz val="12"/>
        <color rgb="FF000000"/>
        <rFont val="Calibri"/>
        <family val="2"/>
      </rPr>
      <t>2</t>
    </r>
    <r>
      <rPr>
        <b/>
        <sz val="12"/>
        <color rgb="FF000000"/>
        <rFont val="Calibri"/>
        <family val="2"/>
      </rPr>
      <t xml:space="preserve"> sink (positive values represent a flux from the atmosphere to the land)</t>
    </r>
  </si>
  <si>
    <r>
      <rPr>
        <b/>
        <sz val="12"/>
        <color rgb="FF000000"/>
        <rFont val="Calibri"/>
        <family val="2"/>
      </rPr>
      <t xml:space="preserve">Methods: </t>
    </r>
    <r>
      <rPr>
        <sz val="12"/>
        <color rgb="FF000000"/>
        <rFont val="Calibri"/>
        <family val="2"/>
      </rPr>
      <t xml:space="preserve">The terrestrial sink (uncertainty of ±0.9 GtC/yr on average) is estimated from the average of several Dynamic Global Vegetation Models (DGVMs) that reproduce the observed mean total land uptake of the 1990s. </t>
    </r>
    <r>
      <rPr>
        <b/>
        <sz val="12"/>
        <color rgb="FF000000"/>
        <rFont val="Calibri"/>
        <family val="2"/>
      </rPr>
      <t xml:space="preserve"> Cite as: Friedlingstein et al (2020; see summary tab)</t>
    </r>
  </si>
  <si>
    <t>Cement Carbonation sink (positive values represent a flux from the atmosphere to the land)</t>
  </si>
  <si>
    <r>
      <rPr>
        <sz val="12"/>
        <rFont val="Calibri"/>
        <family val="2"/>
      </rPr>
      <t>All values in million tonnes of carbon per year (MtC/yr). For values in million tonnes of CO</t>
    </r>
    <r>
      <rPr>
        <vertAlign val="subscript"/>
        <sz val="12"/>
        <rFont val="Calibri"/>
        <family val="2"/>
      </rPr>
      <t xml:space="preserve">2 </t>
    </r>
    <r>
      <rPr>
        <sz val="12"/>
        <rFont val="Calibri"/>
        <family val="2"/>
      </rPr>
      <t>per year, multiply the values below by 3.664</t>
    </r>
  </si>
  <si>
    <r>
      <rPr>
        <sz val="12"/>
        <color rgb="FF000000"/>
        <rFont val="Calibri"/>
        <family val="2"/>
      </rPr>
      <t>1MtC = 1 million tonne of carbon = 3.664 million tonnes of CO</t>
    </r>
    <r>
      <rPr>
        <vertAlign val="subscript"/>
        <sz val="12"/>
        <color rgb="FF000000"/>
        <rFont val="Calibri"/>
        <family val="2"/>
      </rPr>
      <t>2</t>
    </r>
  </si>
  <si>
    <t>Cao</t>
  </si>
  <si>
    <t>Cao, Z., Myers, R. J., Lupton, R. C., Duan, H., Sacchi, R., Zhou, N., Reed Miller, T., Cullen, J. M., Ge, Q., and Liu, G.: The sponge effect and carbon emission mitigation potentials of the global cement cycle, Nature Communications, 11 (1), 3777, DOI: 10.1038/s41467-020-17583-w, 2020.</t>
  </si>
  <si>
    <t>Guo</t>
  </si>
  <si>
    <t>Guo, R., Wang, J., Bing, L., Tong, D., Ciais, P., Davis, S. J., Andrew, R. M., Xi, F., and Liu, Z.: Global CO2 uptake of cement in 1930-2019, in review.</t>
  </si>
  <si>
    <r>
      <rPr>
        <b/>
        <sz val="12"/>
        <color rgb="FF000000"/>
        <rFont val="Calibri"/>
        <family val="2"/>
      </rPr>
      <t>Historical CO</t>
    </r>
    <r>
      <rPr>
        <b/>
        <vertAlign val="subscript"/>
        <sz val="12"/>
        <color rgb="FF000000"/>
        <rFont val="Calibri"/>
        <family val="2"/>
      </rPr>
      <t>2</t>
    </r>
    <r>
      <rPr>
        <b/>
        <sz val="12"/>
        <color rgb="FF000000"/>
        <rFont val="Calibri"/>
        <family val="2"/>
      </rPr>
      <t xml:space="preserve"> budget</t>
    </r>
  </si>
  <si>
    <r>
      <rPr>
        <sz val="12"/>
        <color rgb="FF000000"/>
        <rFont val="Calibri"/>
        <family val="2"/>
      </rPr>
      <t>All values in billion tonnes of carbon per year (GtC/yr), for the globe. For values in billion tonnes of carbon dioxide (CO</t>
    </r>
    <r>
      <rPr>
        <vertAlign val="subscript"/>
        <sz val="12"/>
        <color rgb="FF000000"/>
        <rFont val="Calibri"/>
        <family val="2"/>
      </rPr>
      <t>2</t>
    </r>
    <r>
      <rPr>
        <sz val="12"/>
        <color rgb="FF000000"/>
        <rFont val="Calibri"/>
        <family val="2"/>
      </rPr>
      <t>) per year, multiply the numbers below by 3.664.</t>
    </r>
  </si>
  <si>
    <r>
      <rPr>
        <b/>
        <sz val="12"/>
        <color rgb="FFFF00FF"/>
        <rFont val="Calibri"/>
        <family val="2"/>
      </rPr>
      <t>Please note:</t>
    </r>
    <r>
      <rPr>
        <sz val="12"/>
        <color rgb="FFFF00FF"/>
        <rFont val="Calibri"/>
        <family val="2"/>
      </rPr>
      <t xml:space="preserve"> The methods used to estimate the historical fluxes presented below differ from the carbon budget presented from 1959 onwards. For example, the atmospheric growth and ocean sink do not account for year-to-year variability before 1958. </t>
    </r>
  </si>
  <si>
    <r>
      <rPr>
        <b/>
        <sz val="12"/>
        <color rgb="FFFF00FF"/>
        <rFont val="Calibri"/>
        <family val="2"/>
      </rPr>
      <t>Uncertainties:</t>
    </r>
    <r>
      <rPr>
        <sz val="12"/>
        <color rgb="FFFF00FF"/>
        <rFont val="Calibri"/>
        <family val="2"/>
      </rPr>
      <t xml:space="preserve"> see the original papers for uncertainties</t>
    </r>
  </si>
  <si>
    <t>Cite as:  Friedlingstein et al (2020; see summary tab)</t>
  </si>
  <si>
    <t>Fossil fuel combustion and cement production emissions:  Friedlingstein et al. (2020)</t>
  </si>
  <si>
    <t>Land-use change emissions as average of three bookkeeping models: Houghton, R. A. and Nassikas, A. A.: Global and regional fluxes of carbon from land use and land cover change 1850-2015, Global Biogeochemical Cycles, 31, 456-472, 2017;  Hansis, E., Davis, S. J., and Pongratz, J.: Relevance of methodological choices for accounting of land use change carbon fluxes, Global Biogeochemical Cycles, 29, 1230-1246, 2015.</t>
  </si>
  <si>
    <t>Atmospheric CO2 growth rate: Joos, F. and Spahni, R.: Rates of change in natural and anthropogenic radiative forcing over the past 20,000 years, Proceedings of the National Academy of Science, 105, 1425-1430, 2008.</t>
  </si>
  <si>
    <t>The ocean CO2 sink (1781-1958) is the average of the two diagnostic ocean models: DeVries, T.: The oceanic anthropogenic CO2 sink: Storage, air-sea fluxes, and transports over the industrial era, Global Biogeochemical Cycles, 28, 631-647, 2014; and Khatiwala, S., Tanhua, T., Mikaloff Fletcher, S. E., Gerber, M., Doney, S. C., Graven, H. D., Gruber, N., McKinley, G. A., Murata, A., Rios, A. F., and Sabine, C. L.: Global ocean storage of anthropogenic carbon, Biogeosciences, 10, 2169-2191, 2013. The ocean CO2 sink (1959-2019) is the average of several global ocean biogeochemistry models used in GCB2020.</t>
  </si>
  <si>
    <t>The land sink is the average of several dynamic global vegetation models that reproduce the observed mean total land sink of the 1990s.</t>
  </si>
  <si>
    <t>Cement carbonation is the average of two estimates: Friedlingstein et al. (2020)</t>
  </si>
  <si>
    <t xml:space="preserve">The budget imbalance is the sum of emissions (fossil fuel and industry + land-use change) minus (atmospheric growth + ocean sink + land sink + cement carbonation sink); it is a measure of our imperfect data and understanding of the contemporary carbon cycle. </t>
  </si>
  <si>
    <t>Total carbon emissions from fossil fuel consumption and cement production (million metric tons of C)</t>
  </si>
  <si>
    <t>Carbon emissions from gas fuel consumption</t>
  </si>
  <si>
    <t>Carbon emissions from liquid fuel consumption</t>
  </si>
  <si>
    <t>Carbon emissions from solid fuel consumption</t>
  </si>
  <si>
    <t>Carbon emissions from cement production</t>
  </si>
  <si>
    <t>Carbon emissions from gas flaring</t>
  </si>
  <si>
    <t>total</t>
  </si>
  <si>
    <t>gas</t>
  </si>
  <si>
    <t>oil</t>
  </si>
  <si>
    <t>coal</t>
  </si>
  <si>
    <t>cement</t>
  </si>
  <si>
    <t>flaring</t>
  </si>
  <si>
    <t>land-use</t>
  </si>
  <si>
    <t>Total C</t>
  </si>
  <si>
    <t>Source: Tom Boden (Oak Ridge National Laboratory)</t>
  </si>
  <si>
    <t xml:space="preserve"> Gregg Marland (Appalachian State University)</t>
  </si>
  <si>
    <t xml:space="preserve"> and Bob Andres (Oak Ridge National Laboratory)</t>
  </si>
  <si>
    <t>Total</t>
  </si>
  <si>
    <t>Total since 1850</t>
  </si>
  <si>
    <t>Total since 2010</t>
  </si>
  <si>
    <t>Total in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</si>
</sst>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hh]:mm:ss"/>
    <numFmt numFmtId="165" formatCode="0.0000"/>
    <numFmt numFmtId="166" formatCode="0.000"/>
    <numFmt numFmtId="167" formatCode="0_ ;\-0\ "/>
    <numFmt numFmtId="168" formatCode="0.0"/>
  </numFmts>
  <fonts count="37" x14ac:knownFonts="1">
    <font>
      <sz val="12"/>
      <color rgb="FF000000"/>
      <name val="Calibri"/>
    </font>
    <font>
      <b/>
      <sz val="16"/>
      <color rgb="FF000000"/>
      <name val="Calibri"/>
      <family val="2"/>
    </font>
    <font>
      <b/>
      <u/>
      <sz val="16"/>
      <color rgb="FF000000"/>
      <name val="Calibri"/>
      <family val="2"/>
    </font>
    <font>
      <sz val="12"/>
      <color rgb="FFFF0000"/>
      <name val="Calibri"/>
      <family val="2"/>
    </font>
    <font>
      <b/>
      <sz val="12"/>
      <color rgb="FF000000"/>
      <name val="Calibri"/>
      <family val="2"/>
    </font>
    <font>
      <sz val="12"/>
      <color rgb="FFFAC090"/>
      <name val="Calibri"/>
      <family val="2"/>
    </font>
    <font>
      <sz val="12"/>
      <color rgb="FFFF00FF"/>
      <name val="Calibri"/>
      <family val="2"/>
    </font>
    <font>
      <b/>
      <u/>
      <sz val="12"/>
      <color rgb="FF0000FF"/>
      <name val="Calibri"/>
      <family val="2"/>
    </font>
    <font>
      <b/>
      <sz val="12"/>
      <color theme="1"/>
      <name val="Calibri"/>
      <family val="2"/>
    </font>
    <font>
      <b/>
      <sz val="12"/>
      <color rgb="FF7F7F7F"/>
      <name val="Calibri"/>
      <family val="2"/>
    </font>
    <font>
      <sz val="12"/>
      <color rgb="FF7F7F7F"/>
      <name val="Calibri"/>
      <family val="2"/>
    </font>
    <font>
      <sz val="12"/>
      <color rgb="FFC00000"/>
      <name val="Calibri"/>
      <family val="2"/>
    </font>
    <font>
      <sz val="12"/>
      <color theme="1"/>
      <name val="Calibri"/>
      <family val="2"/>
    </font>
    <font>
      <sz val="12"/>
      <color rgb="FF000000"/>
      <name val="Arial"/>
      <family val="2"/>
    </font>
    <font>
      <sz val="12"/>
      <color rgb="FF201F1E"/>
      <name val="Calibri"/>
      <family val="2"/>
    </font>
    <font>
      <b/>
      <u/>
      <sz val="12"/>
      <color rgb="FF000000"/>
      <name val="Calibri"/>
      <family val="2"/>
    </font>
    <font>
      <b/>
      <u/>
      <sz val="12"/>
      <color rgb="FF000000"/>
      <name val="Calibri"/>
      <family val="2"/>
    </font>
    <font>
      <sz val="12"/>
      <name val="Calibri"/>
      <family val="2"/>
    </font>
    <font>
      <b/>
      <sz val="12"/>
      <color rgb="FFFF0000"/>
      <name val="Calibri"/>
      <family val="2"/>
    </font>
    <font>
      <b/>
      <u/>
      <sz val="12"/>
      <color rgb="FF000000"/>
      <name val="Calibri"/>
      <family val="2"/>
    </font>
    <font>
      <sz val="11"/>
      <color rgb="FF201F1E"/>
      <name val="Arial"/>
      <family val="2"/>
    </font>
    <font>
      <b/>
      <sz val="12"/>
      <color rgb="FFFF00FF"/>
      <name val="Calibri"/>
      <family val="2"/>
    </font>
    <font>
      <u/>
      <sz val="12"/>
      <color rgb="FF0000FF"/>
      <name val="Calibri"/>
      <family val="2"/>
    </font>
    <font>
      <b/>
      <u/>
      <sz val="12"/>
      <color rgb="FF000000"/>
      <name val="Calibri"/>
      <family val="2"/>
    </font>
    <font>
      <sz val="16"/>
      <color rgb="FF000000"/>
      <name val="Calibri"/>
      <family val="2"/>
    </font>
    <font>
      <b/>
      <sz val="16"/>
      <color rgb="FFC00000"/>
      <name val="Calibri"/>
      <family val="2"/>
    </font>
    <font>
      <b/>
      <sz val="16"/>
      <color rgb="FFC0504D"/>
      <name val="Calibri"/>
      <family val="2"/>
    </font>
    <font>
      <b/>
      <sz val="16"/>
      <name val="Calibri"/>
      <family val="2"/>
    </font>
    <font>
      <u/>
      <sz val="12"/>
      <name val="Calibri"/>
      <family val="2"/>
    </font>
    <font>
      <u/>
      <sz val="12"/>
      <color rgb="FF1155CC"/>
      <name val="Calibri"/>
      <family val="2"/>
    </font>
    <font>
      <sz val="12"/>
      <color rgb="FF000000"/>
      <name val="Calibri"/>
      <family val="2"/>
    </font>
    <font>
      <vertAlign val="superscript"/>
      <sz val="12"/>
      <color rgb="FF000000"/>
      <name val="Calibri"/>
      <family val="2"/>
    </font>
    <font>
      <b/>
      <sz val="12"/>
      <name val="Calibri"/>
      <family val="2"/>
    </font>
    <font>
      <vertAlign val="subscript"/>
      <sz val="12"/>
      <name val="Calibri"/>
      <family val="2"/>
    </font>
    <font>
      <vertAlign val="subscript"/>
      <sz val="12"/>
      <color rgb="FF000000"/>
      <name val="Calibri"/>
      <family val="2"/>
    </font>
    <font>
      <b/>
      <vertAlign val="subscript"/>
      <sz val="12"/>
      <color rgb="FF000000"/>
      <name val="Calibri"/>
      <family val="2"/>
    </font>
    <font>
      <i/>
      <sz val="12"/>
      <name val="Calibri"/>
      <family val="2"/>
    </font>
  </fonts>
  <fills count="17">
    <fill>
      <patternFill patternType="none"/>
    </fill>
    <fill>
      <patternFill patternType="gray125"/>
    </fill>
    <fill>
      <patternFill patternType="solid">
        <fgColor rgb="FFFCD5B5"/>
        <bgColor rgb="FFFCD5B5"/>
      </patternFill>
    </fill>
    <fill>
      <patternFill patternType="solid">
        <fgColor rgb="FFFCD5B4"/>
        <bgColor rgb="FFFCD5B4"/>
      </patternFill>
    </fill>
    <fill>
      <patternFill patternType="solid">
        <fgColor rgb="FFFFCC00"/>
        <bgColor rgb="FFFFCC00"/>
      </patternFill>
    </fill>
    <fill>
      <patternFill patternType="solid">
        <fgColor rgb="FFC0C0C0"/>
        <bgColor rgb="FFC0C0C0"/>
      </patternFill>
    </fill>
    <fill>
      <patternFill patternType="solid">
        <fgColor rgb="FFFAC090"/>
        <bgColor rgb="FFFAC090"/>
      </patternFill>
    </fill>
    <fill>
      <patternFill patternType="solid">
        <fgColor rgb="FFCCCCFF"/>
        <bgColor rgb="FFCCCCFF"/>
      </patternFill>
    </fill>
    <fill>
      <patternFill patternType="solid">
        <fgColor rgb="FF00FF00"/>
        <bgColor rgb="FF00FF00"/>
      </patternFill>
    </fill>
    <fill>
      <patternFill patternType="solid">
        <fgColor rgb="FFF58220"/>
        <bgColor rgb="FFF58220"/>
      </patternFill>
    </fill>
    <fill>
      <patternFill patternType="solid">
        <fgColor rgb="FFCCC1DA"/>
        <bgColor rgb="FFCCC1DA"/>
      </patternFill>
    </fill>
    <fill>
      <patternFill patternType="solid">
        <fgColor rgb="FFCCC0DA"/>
        <bgColor rgb="FFCCC0DA"/>
      </patternFill>
    </fill>
    <fill>
      <patternFill patternType="solid">
        <fgColor rgb="FFCCFFFF"/>
        <bgColor rgb="FFCCFFFF"/>
      </patternFill>
    </fill>
    <fill>
      <patternFill patternType="solid">
        <fgColor rgb="FFFFFFFF"/>
        <bgColor rgb="FFFFFFFF"/>
      </patternFill>
    </fill>
    <fill>
      <patternFill patternType="solid">
        <fgColor rgb="FFBFBFBF"/>
        <bgColor rgb="FFBFBFBF"/>
      </patternFill>
    </fill>
    <fill>
      <patternFill patternType="solid">
        <fgColor rgb="FFFFCC99"/>
        <bgColor rgb="FFFFCC99"/>
      </patternFill>
    </fill>
    <fill>
      <patternFill patternType="solid">
        <fgColor rgb="FFB7DEE8"/>
        <bgColor rgb="FFB7DEE8"/>
      </patternFill>
    </fill>
  </fills>
  <borders count="16">
    <border>
      <left/>
      <right/>
      <top/>
      <bottom/>
      <diagonal/>
    </border>
    <border>
      <left/>
      <right/>
      <top/>
      <bottom/>
      <diagonal/>
    </border>
    <border>
      <left style="thin">
        <color rgb="FFC0C0C0"/>
      </left>
      <right style="thin">
        <color rgb="FFC0C0C0"/>
      </right>
      <top style="thin">
        <color rgb="FFC0C0C0"/>
      </top>
      <bottom/>
      <diagonal/>
    </border>
    <border>
      <left style="thin">
        <color rgb="FFD9D9D9"/>
      </left>
      <right style="thin">
        <color rgb="FFD9D9D9"/>
      </right>
      <top style="thin">
        <color rgb="FFD9D9D9"/>
      </top>
      <bottom style="thin">
        <color rgb="FFD9D9D9"/>
      </bottom>
      <diagonal/>
    </border>
    <border>
      <left/>
      <right/>
      <top style="thin">
        <color rgb="FFC0C0C0"/>
      </top>
      <bottom style="thin">
        <color rgb="FFC0C0C0"/>
      </bottom>
      <diagonal/>
    </border>
    <border>
      <left/>
      <right style="thin">
        <color rgb="FFD9D9D9"/>
      </right>
      <top style="thin">
        <color rgb="FFD9D9D9"/>
      </top>
      <bottom/>
      <diagonal/>
    </border>
    <border>
      <left/>
      <right style="thin">
        <color rgb="FFD9D9D9"/>
      </right>
      <top style="thin">
        <color rgb="FFD9D9D9"/>
      </top>
      <bottom style="thin">
        <color rgb="FFD9D9D9"/>
      </bottom>
      <diagonal/>
    </border>
    <border>
      <left/>
      <right/>
      <top style="thin">
        <color rgb="FFD9D9D9"/>
      </top>
      <bottom/>
      <diagonal/>
    </border>
    <border>
      <left style="thin">
        <color rgb="FFD9D9D9"/>
      </left>
      <right style="thin">
        <color rgb="FFD9D9D9"/>
      </right>
      <top style="thin">
        <color rgb="FFD9D9D9"/>
      </top>
      <bottom/>
      <diagonal/>
    </border>
    <border>
      <left/>
      <right style="thick">
        <color rgb="FF000000"/>
      </right>
      <top/>
      <bottom/>
      <diagonal/>
    </border>
    <border>
      <left style="thick">
        <color rgb="FF000000"/>
      </left>
      <right/>
      <top/>
      <bottom/>
      <diagonal/>
    </border>
    <border>
      <left style="thick">
        <color rgb="FF000000"/>
      </left>
      <right style="thick">
        <color rgb="FF000000"/>
      </right>
      <top/>
      <bottom/>
      <diagonal/>
    </border>
    <border>
      <left/>
      <right/>
      <top/>
      <bottom/>
      <diagonal/>
    </border>
    <border>
      <left/>
      <right/>
      <top/>
      <bottom/>
      <diagonal/>
    </border>
    <border>
      <left/>
      <right/>
      <top/>
      <bottom/>
      <diagonal/>
    </border>
    <border>
      <left/>
      <right/>
      <top style="thin">
        <color rgb="FF7F7F7F"/>
      </top>
      <bottom/>
      <diagonal/>
    </border>
  </borders>
  <cellStyleXfs count="1">
    <xf numFmtId="0" fontId="0" fillId="0" borderId="0"/>
  </cellStyleXfs>
  <cellXfs count="187">
    <xf numFmtId="0" fontId="0" fillId="0" borderId="0" xfId="0" applyFont="1" applyAlignment="1"/>
    <xf numFmtId="0" fontId="1" fillId="2" borderId="1" xfId="0" applyFont="1" applyFill="1" applyBorder="1" applyAlignment="1">
      <alignment horizontal="left" vertical="center" wrapText="1"/>
    </xf>
    <xf numFmtId="0" fontId="0" fillId="2" borderId="1" xfId="0" applyFont="1" applyFill="1" applyBorder="1" applyAlignment="1">
      <alignment horizontal="left"/>
    </xf>
    <xf numFmtId="0" fontId="2" fillId="2" borderId="1" xfId="0" applyFont="1" applyFill="1" applyBorder="1" applyAlignment="1">
      <alignment horizontal="left" vertical="center" wrapText="1"/>
    </xf>
    <xf numFmtId="0" fontId="0" fillId="2" borderId="1" xfId="0" applyFont="1" applyFill="1" applyBorder="1" applyAlignment="1">
      <alignment horizontal="left" vertical="center" wrapText="1"/>
    </xf>
    <xf numFmtId="0" fontId="3" fillId="3" borderId="1" xfId="0" applyFont="1" applyFill="1" applyBorder="1"/>
    <xf numFmtId="0" fontId="4" fillId="2" borderId="1" xfId="0" applyFont="1" applyFill="1" applyBorder="1" applyAlignment="1">
      <alignment horizontal="left" vertical="center"/>
    </xf>
    <xf numFmtId="0" fontId="4" fillId="2" borderId="1" xfId="0" applyFont="1" applyFill="1" applyBorder="1" applyAlignment="1">
      <alignment horizontal="left"/>
    </xf>
    <xf numFmtId="164" fontId="0" fillId="2" borderId="1" xfId="0" applyNumberFormat="1" applyFont="1" applyFill="1" applyBorder="1" applyAlignment="1">
      <alignment horizontal="left"/>
    </xf>
    <xf numFmtId="0" fontId="0" fillId="2" borderId="1" xfId="0" applyFont="1" applyFill="1" applyBorder="1" applyAlignment="1">
      <alignment horizontal="left" vertical="center"/>
    </xf>
    <xf numFmtId="46" fontId="0" fillId="2" borderId="1" xfId="0" applyNumberFormat="1" applyFont="1" applyFill="1" applyBorder="1" applyAlignment="1">
      <alignment horizontal="left" wrapText="1"/>
    </xf>
    <xf numFmtId="0" fontId="0" fillId="2" borderId="1" xfId="0" applyFont="1" applyFill="1" applyBorder="1" applyAlignment="1">
      <alignment horizontal="left" wrapText="1"/>
    </xf>
    <xf numFmtId="0" fontId="5" fillId="2" borderId="1" xfId="0" applyFont="1" applyFill="1" applyBorder="1" applyAlignment="1">
      <alignment horizontal="left"/>
    </xf>
    <xf numFmtId="0" fontId="3" fillId="2" borderId="1" xfId="0" applyFont="1" applyFill="1" applyBorder="1" applyAlignment="1">
      <alignment horizontal="left" vertical="center"/>
    </xf>
    <xf numFmtId="0" fontId="0" fillId="0" borderId="0" xfId="0" applyFont="1"/>
    <xf numFmtId="0" fontId="6" fillId="4" borderId="1" xfId="0" applyFont="1" applyFill="1" applyBorder="1"/>
    <xf numFmtId="0" fontId="0" fillId="4" borderId="1" xfId="0" applyFont="1" applyFill="1" applyBorder="1"/>
    <xf numFmtId="2" fontId="0" fillId="4" borderId="1" xfId="0" applyNumberFormat="1" applyFont="1" applyFill="1" applyBorder="1"/>
    <xf numFmtId="0" fontId="6" fillId="0" borderId="0" xfId="0" applyFont="1"/>
    <xf numFmtId="2" fontId="6" fillId="4" borderId="1" xfId="0" applyNumberFormat="1" applyFont="1" applyFill="1" applyBorder="1"/>
    <xf numFmtId="0" fontId="4" fillId="5" borderId="1" xfId="0" applyFont="1" applyFill="1" applyBorder="1"/>
    <xf numFmtId="0" fontId="0" fillId="5" borderId="1" xfId="0" applyFont="1" applyFill="1" applyBorder="1"/>
    <xf numFmtId="2" fontId="0" fillId="5" borderId="1" xfId="0" applyNumberFormat="1" applyFont="1" applyFill="1" applyBorder="1"/>
    <xf numFmtId="0" fontId="4" fillId="6" borderId="1" xfId="0" applyFont="1" applyFill="1" applyBorder="1"/>
    <xf numFmtId="0" fontId="0" fillId="6" borderId="1" xfId="0" applyFont="1" applyFill="1" applyBorder="1"/>
    <xf numFmtId="2" fontId="0" fillId="6" borderId="1" xfId="0" applyNumberFormat="1" applyFont="1" applyFill="1" applyBorder="1"/>
    <xf numFmtId="0" fontId="7" fillId="5" borderId="1" xfId="0" applyFont="1" applyFill="1" applyBorder="1"/>
    <xf numFmtId="0" fontId="4" fillId="7" borderId="1" xfId="0" applyFont="1" applyFill="1" applyBorder="1"/>
    <xf numFmtId="2" fontId="4" fillId="7" borderId="1" xfId="0" applyNumberFormat="1" applyFont="1" applyFill="1" applyBorder="1"/>
    <xf numFmtId="0" fontId="8" fillId="8" borderId="1" xfId="0" applyFont="1" applyFill="1" applyBorder="1"/>
    <xf numFmtId="0" fontId="0" fillId="8" borderId="1" xfId="0" applyFont="1" applyFill="1" applyBorder="1"/>
    <xf numFmtId="2" fontId="4" fillId="8" borderId="1" xfId="0" applyNumberFormat="1" applyFont="1" applyFill="1" applyBorder="1"/>
    <xf numFmtId="0" fontId="4" fillId="8" borderId="1" xfId="0" applyFont="1" applyFill="1" applyBorder="1"/>
    <xf numFmtId="0" fontId="4" fillId="9" borderId="1" xfId="0" applyFont="1" applyFill="1" applyBorder="1"/>
    <xf numFmtId="2" fontId="4" fillId="9" borderId="1" xfId="0" applyNumberFormat="1" applyFont="1" applyFill="1" applyBorder="1"/>
    <xf numFmtId="0" fontId="8" fillId="10" borderId="1" xfId="0" applyFont="1" applyFill="1" applyBorder="1"/>
    <xf numFmtId="0" fontId="0" fillId="10" borderId="1" xfId="0" applyFont="1" applyFill="1" applyBorder="1"/>
    <xf numFmtId="0" fontId="4" fillId="10" borderId="1" xfId="0" applyFont="1" applyFill="1" applyBorder="1"/>
    <xf numFmtId="2" fontId="4" fillId="10" borderId="1" xfId="0" applyNumberFormat="1" applyFont="1" applyFill="1" applyBorder="1"/>
    <xf numFmtId="0" fontId="4" fillId="11" borderId="1" xfId="0" applyFont="1" applyFill="1" applyBorder="1"/>
    <xf numFmtId="0" fontId="0" fillId="0" borderId="0" xfId="0" applyFont="1" applyAlignment="1">
      <alignment wrapText="1"/>
    </xf>
    <xf numFmtId="2" fontId="0" fillId="0" borderId="0" xfId="0" applyNumberFormat="1" applyFont="1"/>
    <xf numFmtId="0" fontId="4" fillId="0" borderId="0" xfId="0" applyFont="1" applyAlignment="1">
      <alignment horizontal="right"/>
    </xf>
    <xf numFmtId="2" fontId="4" fillId="0" borderId="0" xfId="0" applyNumberFormat="1" applyFont="1" applyAlignment="1">
      <alignment horizontal="right"/>
    </xf>
    <xf numFmtId="2" fontId="9" fillId="0" borderId="0" xfId="0" applyNumberFormat="1" applyFont="1"/>
    <xf numFmtId="0" fontId="4" fillId="0" borderId="0" xfId="0" applyFont="1"/>
    <xf numFmtId="2" fontId="4" fillId="0" borderId="0" xfId="0" applyNumberFormat="1" applyFont="1" applyAlignment="1">
      <alignment horizontal="left"/>
    </xf>
    <xf numFmtId="0" fontId="4" fillId="0" borderId="0" xfId="0" applyFont="1" applyAlignment="1">
      <alignment horizontal="left"/>
    </xf>
    <xf numFmtId="2" fontId="10" fillId="0" borderId="0" xfId="0" applyNumberFormat="1" applyFont="1"/>
    <xf numFmtId="0" fontId="0" fillId="0" borderId="0" xfId="0" applyFont="1" applyAlignment="1">
      <alignment horizontal="right"/>
    </xf>
    <xf numFmtId="0" fontId="10" fillId="0" borderId="0" xfId="0" applyFont="1"/>
    <xf numFmtId="0" fontId="11" fillId="0" borderId="0" xfId="0" applyFont="1" applyAlignment="1">
      <alignment horizontal="right"/>
    </xf>
    <xf numFmtId="0" fontId="11" fillId="0" borderId="0" xfId="0" applyFont="1" applyAlignment="1">
      <alignment horizontal="left"/>
    </xf>
    <xf numFmtId="0" fontId="4" fillId="4" borderId="1" xfId="0" applyFont="1" applyFill="1" applyBorder="1"/>
    <xf numFmtId="0" fontId="0" fillId="0" borderId="0" xfId="0" applyFont="1" applyAlignment="1">
      <alignment horizontal="left"/>
    </xf>
    <xf numFmtId="0" fontId="12" fillId="12" borderId="1" xfId="0" applyFont="1" applyFill="1" applyBorder="1"/>
    <xf numFmtId="0" fontId="0" fillId="12" borderId="1" xfId="0" applyFont="1" applyFill="1" applyBorder="1"/>
    <xf numFmtId="0" fontId="0" fillId="7" borderId="1" xfId="0" applyFont="1" applyFill="1" applyBorder="1"/>
    <xf numFmtId="0" fontId="0" fillId="7" borderId="1" xfId="0" applyFont="1" applyFill="1" applyBorder="1" applyAlignment="1">
      <alignment wrapText="1"/>
    </xf>
    <xf numFmtId="2" fontId="0" fillId="7" borderId="1" xfId="0" applyNumberFormat="1" applyFont="1" applyFill="1" applyBorder="1" applyAlignment="1">
      <alignment wrapText="1"/>
    </xf>
    <xf numFmtId="2" fontId="4" fillId="5" borderId="1" xfId="0" applyNumberFormat="1" applyFont="1" applyFill="1" applyBorder="1"/>
    <xf numFmtId="2" fontId="4" fillId="0" borderId="0" xfId="0" applyNumberFormat="1" applyFont="1"/>
    <xf numFmtId="0" fontId="4" fillId="0" borderId="2" xfId="0" applyFont="1" applyBorder="1" applyAlignment="1">
      <alignment horizontal="center" vertical="center" wrapText="1"/>
    </xf>
    <xf numFmtId="2" fontId="4" fillId="0" borderId="2" xfId="0" applyNumberFormat="1" applyFont="1" applyBorder="1" applyAlignment="1">
      <alignment horizontal="center" vertical="center" wrapText="1"/>
    </xf>
    <xf numFmtId="0" fontId="4" fillId="0" borderId="3" xfId="0" applyFont="1" applyBorder="1" applyAlignment="1">
      <alignment horizontal="center" vertical="center" wrapText="1"/>
    </xf>
    <xf numFmtId="0" fontId="4" fillId="13" borderId="3" xfId="0" applyFont="1" applyFill="1" applyBorder="1" applyAlignment="1">
      <alignment horizontal="center" vertical="center" wrapText="1"/>
    </xf>
    <xf numFmtId="0" fontId="4" fillId="0" borderId="4" xfId="0" applyFont="1" applyBorder="1" applyAlignment="1">
      <alignment horizontal="right"/>
    </xf>
    <xf numFmtId="0" fontId="4" fillId="0" borderId="5" xfId="0" applyFont="1" applyBorder="1"/>
    <xf numFmtId="0" fontId="4" fillId="0" borderId="3" xfId="0" applyFont="1" applyBorder="1"/>
    <xf numFmtId="1" fontId="13" fillId="0" borderId="0" xfId="0" applyNumberFormat="1" applyFont="1" applyAlignment="1">
      <alignment horizontal="right"/>
    </xf>
    <xf numFmtId="2" fontId="13" fillId="0" borderId="0" xfId="0" applyNumberFormat="1" applyFont="1" applyAlignment="1">
      <alignment horizontal="right"/>
    </xf>
    <xf numFmtId="1" fontId="0" fillId="0" borderId="0" xfId="0" applyNumberFormat="1" applyFont="1"/>
    <xf numFmtId="2" fontId="0" fillId="0" borderId="6" xfId="0" applyNumberFormat="1" applyFont="1" applyBorder="1"/>
    <xf numFmtId="0" fontId="0" fillId="0" borderId="3" xfId="0" applyFont="1" applyBorder="1"/>
    <xf numFmtId="1" fontId="0" fillId="0" borderId="3" xfId="0" applyNumberFormat="1" applyFont="1" applyBorder="1"/>
    <xf numFmtId="0" fontId="0" fillId="0" borderId="6" xfId="0" applyFont="1" applyBorder="1"/>
    <xf numFmtId="2" fontId="0" fillId="0" borderId="3" xfId="0" applyNumberFormat="1" applyFont="1" applyBorder="1"/>
    <xf numFmtId="1" fontId="0" fillId="0" borderId="4" xfId="0" applyNumberFormat="1" applyFont="1" applyBorder="1"/>
    <xf numFmtId="0" fontId="0" fillId="0" borderId="7" xfId="0" applyFont="1" applyBorder="1"/>
    <xf numFmtId="0" fontId="0" fillId="0" borderId="8" xfId="0" applyFont="1" applyBorder="1"/>
    <xf numFmtId="1" fontId="0" fillId="13" borderId="3" xfId="0" applyNumberFormat="1" applyFont="1" applyFill="1" applyBorder="1"/>
    <xf numFmtId="10" fontId="0" fillId="13" borderId="3" xfId="0" applyNumberFormat="1" applyFont="1" applyFill="1" applyBorder="1"/>
    <xf numFmtId="10" fontId="0" fillId="0" borderId="0" xfId="0" applyNumberFormat="1" applyFont="1"/>
    <xf numFmtId="2" fontId="0" fillId="13" borderId="3" xfId="0" applyNumberFormat="1" applyFont="1" applyFill="1" applyBorder="1"/>
    <xf numFmtId="165" fontId="0" fillId="0" borderId="0" xfId="0" applyNumberFormat="1" applyFont="1"/>
    <xf numFmtId="2" fontId="0" fillId="12" borderId="1" xfId="0" applyNumberFormat="1" applyFont="1" applyFill="1" applyBorder="1"/>
    <xf numFmtId="2" fontId="0" fillId="7" borderId="1" xfId="0" applyNumberFormat="1" applyFont="1" applyFill="1" applyBorder="1"/>
    <xf numFmtId="0" fontId="8" fillId="14" borderId="1" xfId="0" applyFont="1" applyFill="1" applyBorder="1"/>
    <xf numFmtId="0" fontId="0" fillId="14" borderId="1" xfId="0" applyFont="1" applyFill="1" applyBorder="1"/>
    <xf numFmtId="0" fontId="4" fillId="14" borderId="1" xfId="0" applyFont="1" applyFill="1" applyBorder="1"/>
    <xf numFmtId="2" fontId="0" fillId="14" borderId="1" xfId="0" applyNumberFormat="1" applyFont="1" applyFill="1" applyBorder="1"/>
    <xf numFmtId="0" fontId="0" fillId="5" borderId="1" xfId="0" applyFont="1" applyFill="1" applyBorder="1" applyAlignment="1">
      <alignment horizontal="right"/>
    </xf>
    <xf numFmtId="0" fontId="0" fillId="5" borderId="1" xfId="0" applyFont="1" applyFill="1" applyBorder="1" applyAlignment="1">
      <alignment vertical="center"/>
    </xf>
    <xf numFmtId="0" fontId="0" fillId="5" borderId="1" xfId="0" applyFont="1" applyFill="1" applyBorder="1" applyAlignment="1">
      <alignment horizontal="right" vertical="top" wrapText="1"/>
    </xf>
    <xf numFmtId="0" fontId="0" fillId="5" borderId="1" xfId="0" applyFont="1" applyFill="1" applyBorder="1" applyAlignment="1">
      <alignment horizontal="left" vertical="center"/>
    </xf>
    <xf numFmtId="0" fontId="14" fillId="14" borderId="1" xfId="0" applyFont="1" applyFill="1" applyBorder="1"/>
    <xf numFmtId="0" fontId="3" fillId="0" borderId="0" xfId="0" applyFont="1"/>
    <xf numFmtId="0" fontId="3" fillId="5" borderId="1" xfId="0" applyFont="1" applyFill="1" applyBorder="1"/>
    <xf numFmtId="2" fontId="3" fillId="5" borderId="1" xfId="0" applyNumberFormat="1" applyFont="1" applyFill="1" applyBorder="1"/>
    <xf numFmtId="0" fontId="15" fillId="0" borderId="0" xfId="0" applyFont="1"/>
    <xf numFmtId="0" fontId="16" fillId="0" borderId="0" xfId="0" applyFont="1" applyAlignment="1">
      <alignment vertical="top"/>
    </xf>
    <xf numFmtId="0" fontId="4" fillId="0" borderId="9" xfId="0" applyFont="1" applyBorder="1" applyAlignment="1">
      <alignment horizontal="right"/>
    </xf>
    <xf numFmtId="0" fontId="4" fillId="0" borderId="10" xfId="0" applyFont="1" applyBorder="1" applyAlignment="1">
      <alignment horizontal="right" wrapText="1"/>
    </xf>
    <xf numFmtId="0" fontId="4" fillId="0" borderId="9" xfId="0" applyFont="1" applyBorder="1" applyAlignment="1">
      <alignment horizontal="right" vertical="top" wrapText="1"/>
    </xf>
    <xf numFmtId="2" fontId="4" fillId="0" borderId="0" xfId="0" applyNumberFormat="1" applyFont="1" applyAlignment="1">
      <alignment horizontal="right" vertical="top"/>
    </xf>
    <xf numFmtId="2" fontId="4" fillId="0" borderId="0" xfId="0" applyNumberFormat="1" applyFont="1" applyAlignment="1">
      <alignment horizontal="right" vertical="center" wrapText="1"/>
    </xf>
    <xf numFmtId="2" fontId="4" fillId="0" borderId="0" xfId="0" applyNumberFormat="1" applyFont="1" applyAlignment="1">
      <alignment horizontal="right" vertical="center"/>
    </xf>
    <xf numFmtId="0" fontId="4" fillId="0" borderId="0" xfId="0" applyFont="1" applyAlignment="1">
      <alignment horizontal="right" vertical="center"/>
    </xf>
    <xf numFmtId="2" fontId="4" fillId="0" borderId="9" xfId="0" applyNumberFormat="1" applyFont="1" applyBorder="1" applyAlignment="1">
      <alignment horizontal="right" vertical="center"/>
    </xf>
    <xf numFmtId="0" fontId="4" fillId="0" borderId="11" xfId="0" applyFont="1" applyBorder="1" applyAlignment="1">
      <alignment horizontal="right"/>
    </xf>
    <xf numFmtId="0" fontId="4" fillId="0" borderId="10" xfId="0" applyFont="1" applyBorder="1" applyAlignment="1">
      <alignment horizontal="left"/>
    </xf>
    <xf numFmtId="0" fontId="0" fillId="0" borderId="11" xfId="0" applyFont="1" applyBorder="1"/>
    <xf numFmtId="2" fontId="0" fillId="0" borderId="11" xfId="0" applyNumberFormat="1" applyFont="1" applyBorder="1"/>
    <xf numFmtId="2" fontId="0" fillId="0" borderId="10" xfId="0" applyNumberFormat="1" applyFont="1" applyBorder="1"/>
    <xf numFmtId="2" fontId="0" fillId="13" borderId="1" xfId="0" applyNumberFormat="1" applyFont="1" applyFill="1" applyBorder="1" applyAlignment="1">
      <alignment horizontal="right"/>
    </xf>
    <xf numFmtId="2" fontId="4" fillId="4" borderId="1" xfId="0" applyNumberFormat="1" applyFont="1" applyFill="1" applyBorder="1" applyAlignment="1">
      <alignment horizontal="left"/>
    </xf>
    <xf numFmtId="0" fontId="4" fillId="4" borderId="1" xfId="0" applyFont="1" applyFill="1" applyBorder="1" applyAlignment="1">
      <alignment horizontal="left"/>
    </xf>
    <xf numFmtId="0" fontId="3" fillId="4" borderId="1" xfId="0" applyFont="1" applyFill="1" applyBorder="1"/>
    <xf numFmtId="2" fontId="0" fillId="12" borderId="1" xfId="0" applyNumberFormat="1" applyFont="1" applyFill="1" applyBorder="1" applyAlignment="1">
      <alignment horizontal="left"/>
    </xf>
    <xf numFmtId="0" fontId="0" fillId="12" borderId="1" xfId="0" applyFont="1" applyFill="1" applyBorder="1" applyAlignment="1">
      <alignment horizontal="left"/>
    </xf>
    <xf numFmtId="0" fontId="3" fillId="12" borderId="1" xfId="0" applyFont="1" applyFill="1" applyBorder="1"/>
    <xf numFmtId="2" fontId="0" fillId="7" borderId="1" xfId="0" applyNumberFormat="1" applyFont="1" applyFill="1" applyBorder="1" applyAlignment="1">
      <alignment horizontal="left"/>
    </xf>
    <xf numFmtId="0" fontId="0" fillId="7" borderId="1" xfId="0" applyFont="1" applyFill="1" applyBorder="1" applyAlignment="1">
      <alignment horizontal="left"/>
    </xf>
    <xf numFmtId="0" fontId="3" fillId="7" borderId="1" xfId="0" applyFont="1" applyFill="1" applyBorder="1"/>
    <xf numFmtId="2" fontId="0" fillId="5" borderId="1" xfId="0" applyNumberFormat="1" applyFont="1" applyFill="1" applyBorder="1" applyAlignment="1">
      <alignment horizontal="left" wrapText="1"/>
    </xf>
    <xf numFmtId="0" fontId="0" fillId="5" borderId="1" xfId="0" applyFont="1" applyFill="1" applyBorder="1" applyAlignment="1">
      <alignment horizontal="left" wrapText="1"/>
    </xf>
    <xf numFmtId="0" fontId="0" fillId="5" borderId="1" xfId="0" applyFont="1" applyFill="1" applyBorder="1" applyAlignment="1">
      <alignment wrapText="1"/>
    </xf>
    <xf numFmtId="0" fontId="3" fillId="5" borderId="1" xfId="0" applyFont="1" applyFill="1" applyBorder="1" applyAlignment="1">
      <alignment wrapText="1"/>
    </xf>
    <xf numFmtId="2" fontId="4" fillId="5" borderId="1" xfId="0" applyNumberFormat="1" applyFont="1" applyFill="1" applyBorder="1" applyAlignment="1">
      <alignment horizontal="left"/>
    </xf>
    <xf numFmtId="0" fontId="4" fillId="5" borderId="1" xfId="0" applyFont="1" applyFill="1" applyBorder="1" applyAlignment="1">
      <alignment horizontal="left"/>
    </xf>
    <xf numFmtId="0" fontId="18" fillId="5" borderId="1" xfId="0" applyFont="1" applyFill="1" applyBorder="1"/>
    <xf numFmtId="0" fontId="0" fillId="14" borderId="1" xfId="0" applyFont="1" applyFill="1" applyBorder="1" applyAlignment="1">
      <alignment horizontal="right"/>
    </xf>
    <xf numFmtId="0" fontId="0" fillId="14" borderId="1" xfId="0" applyFont="1" applyFill="1" applyBorder="1" applyAlignment="1">
      <alignment horizontal="right" wrapText="1"/>
    </xf>
    <xf numFmtId="0" fontId="3" fillId="14" borderId="1" xfId="0" applyFont="1" applyFill="1" applyBorder="1"/>
    <xf numFmtId="0" fontId="4" fillId="14" borderId="1" xfId="0" applyFont="1" applyFill="1" applyBorder="1" applyAlignment="1">
      <alignment horizontal="left"/>
    </xf>
    <xf numFmtId="2" fontId="19" fillId="0" borderId="0" xfId="0" applyNumberFormat="1" applyFont="1" applyAlignment="1">
      <alignment horizontal="left"/>
    </xf>
    <xf numFmtId="0" fontId="18" fillId="0" borderId="0" xfId="0" applyFont="1"/>
    <xf numFmtId="2" fontId="4" fillId="0" borderId="9" xfId="0" applyNumberFormat="1" applyFont="1" applyBorder="1"/>
    <xf numFmtId="2" fontId="0" fillId="0" borderId="0" xfId="0" applyNumberFormat="1" applyFont="1" applyAlignment="1">
      <alignment horizontal="right"/>
    </xf>
    <xf numFmtId="2" fontId="4" fillId="4" borderId="1" xfId="0" applyNumberFormat="1" applyFont="1" applyFill="1" applyBorder="1"/>
    <xf numFmtId="2" fontId="18" fillId="5" borderId="1" xfId="0" applyNumberFormat="1" applyFont="1" applyFill="1" applyBorder="1"/>
    <xf numFmtId="2" fontId="0" fillId="0" borderId="0" xfId="0" applyNumberFormat="1" applyFont="1" applyAlignment="1">
      <alignment horizontal="left" vertical="top" wrapText="1"/>
    </xf>
    <xf numFmtId="2" fontId="4" fillId="0" borderId="0" xfId="0" applyNumberFormat="1" applyFont="1" applyAlignment="1">
      <alignment wrapText="1"/>
    </xf>
    <xf numFmtId="2" fontId="0" fillId="0" borderId="0" xfId="0" applyNumberFormat="1" applyFont="1" applyAlignment="1">
      <alignment wrapText="1"/>
    </xf>
    <xf numFmtId="2" fontId="4" fillId="0" borderId="0" xfId="0" applyNumberFormat="1" applyFont="1" applyAlignment="1">
      <alignment vertical="top"/>
    </xf>
    <xf numFmtId="2" fontId="4" fillId="0" borderId="0" xfId="0" applyNumberFormat="1" applyFont="1" applyAlignment="1">
      <alignment horizontal="left" vertical="top"/>
    </xf>
    <xf numFmtId="0" fontId="4" fillId="0" borderId="11" xfId="0" applyFont="1" applyBorder="1" applyAlignment="1">
      <alignment horizontal="right" vertical="center"/>
    </xf>
    <xf numFmtId="1" fontId="0" fillId="0" borderId="11" xfId="0" applyNumberFormat="1" applyFont="1" applyBorder="1"/>
    <xf numFmtId="0" fontId="12" fillId="5" borderId="1" xfId="0" applyFont="1" applyFill="1" applyBorder="1" applyAlignment="1">
      <alignment horizontal="right"/>
    </xf>
    <xf numFmtId="0" fontId="20" fillId="5" borderId="1" xfId="0" applyFont="1" applyFill="1" applyBorder="1"/>
    <xf numFmtId="0" fontId="12" fillId="0" borderId="0" xfId="0" applyFont="1"/>
    <xf numFmtId="0" fontId="10" fillId="4" borderId="1" xfId="0" applyFont="1" applyFill="1" applyBorder="1"/>
    <xf numFmtId="0" fontId="10" fillId="12" borderId="1" xfId="0" applyFont="1" applyFill="1" applyBorder="1"/>
    <xf numFmtId="0" fontId="10" fillId="7" borderId="1" xfId="0" applyFont="1" applyFill="1" applyBorder="1"/>
    <xf numFmtId="2" fontId="21" fillId="4" borderId="1" xfId="0" applyNumberFormat="1" applyFont="1" applyFill="1" applyBorder="1"/>
    <xf numFmtId="0" fontId="10" fillId="5" borderId="1" xfId="0" applyFont="1" applyFill="1" applyBorder="1"/>
    <xf numFmtId="2" fontId="0" fillId="15" borderId="1" xfId="0" applyNumberFormat="1" applyFont="1" applyFill="1" applyBorder="1"/>
    <xf numFmtId="0" fontId="10" fillId="6" borderId="1" xfId="0" applyFont="1" applyFill="1" applyBorder="1"/>
    <xf numFmtId="2" fontId="22" fillId="5" borderId="1" xfId="0" applyNumberFormat="1" applyFont="1" applyFill="1" applyBorder="1"/>
    <xf numFmtId="2" fontId="0" fillId="16" borderId="1" xfId="0" applyNumberFormat="1" applyFont="1" applyFill="1" applyBorder="1"/>
    <xf numFmtId="2" fontId="4" fillId="16" borderId="1" xfId="0" applyNumberFormat="1" applyFont="1" applyFill="1" applyBorder="1"/>
    <xf numFmtId="0" fontId="4" fillId="16" borderId="1" xfId="0" applyFont="1" applyFill="1" applyBorder="1"/>
    <xf numFmtId="0" fontId="9" fillId="16" borderId="1" xfId="0" applyFont="1" applyFill="1" applyBorder="1"/>
    <xf numFmtId="0" fontId="0" fillId="16" borderId="1" xfId="0" applyFont="1" applyFill="1" applyBorder="1"/>
    <xf numFmtId="2" fontId="0" fillId="8" borderId="1" xfId="0" applyNumberFormat="1" applyFont="1" applyFill="1" applyBorder="1"/>
    <xf numFmtId="0" fontId="9" fillId="8" borderId="1" xfId="0" applyFont="1" applyFill="1" applyBorder="1"/>
    <xf numFmtId="2" fontId="0" fillId="9" borderId="1" xfId="0" applyNumberFormat="1" applyFont="1" applyFill="1" applyBorder="1"/>
    <xf numFmtId="0" fontId="9" fillId="9" borderId="1" xfId="0" applyFont="1" applyFill="1" applyBorder="1"/>
    <xf numFmtId="2" fontId="0" fillId="10" borderId="1" xfId="0" applyNumberFormat="1" applyFont="1" applyFill="1" applyBorder="1"/>
    <xf numFmtId="0" fontId="9" fillId="10" borderId="1" xfId="0" applyFont="1" applyFill="1" applyBorder="1"/>
    <xf numFmtId="0" fontId="23" fillId="0" borderId="0" xfId="0" applyFont="1" applyAlignment="1">
      <alignment horizontal="right"/>
    </xf>
    <xf numFmtId="0" fontId="9" fillId="0" borderId="0" xfId="0" applyFont="1" applyAlignment="1">
      <alignment horizontal="center"/>
    </xf>
    <xf numFmtId="0" fontId="9" fillId="0" borderId="0" xfId="0" applyFont="1" applyAlignment="1">
      <alignment horizontal="right"/>
    </xf>
    <xf numFmtId="0" fontId="0" fillId="0" borderId="15" xfId="0" applyFont="1" applyBorder="1"/>
    <xf numFmtId="2" fontId="0" fillId="0" borderId="15" xfId="0" applyNumberFormat="1" applyFont="1" applyBorder="1"/>
    <xf numFmtId="0" fontId="10" fillId="0" borderId="15" xfId="0" applyFont="1" applyBorder="1"/>
    <xf numFmtId="166" fontId="10" fillId="0" borderId="0" xfId="0" applyNumberFormat="1" applyFont="1"/>
    <xf numFmtId="166" fontId="0" fillId="0" borderId="0" xfId="0" applyNumberFormat="1" applyFont="1"/>
    <xf numFmtId="0" fontId="0" fillId="0" borderId="0" xfId="0"/>
    <xf numFmtId="2" fontId="0" fillId="0" borderId="0" xfId="0" applyNumberFormat="1"/>
    <xf numFmtId="167" fontId="0" fillId="0" borderId="0" xfId="0" applyNumberFormat="1"/>
    <xf numFmtId="1" fontId="0" fillId="0" borderId="0" xfId="0" applyNumberFormat="1"/>
    <xf numFmtId="1" fontId="12" fillId="0" borderId="0" xfId="0" applyNumberFormat="1" applyFont="1" applyFill="1"/>
    <xf numFmtId="168" fontId="0" fillId="0" borderId="0" xfId="0" applyNumberFormat="1" applyFont="1" applyAlignment="1"/>
    <xf numFmtId="0" fontId="8" fillId="14" borderId="12" xfId="0" applyFont="1" applyFill="1" applyBorder="1"/>
    <xf numFmtId="0" fontId="17" fillId="0" borderId="13" xfId="0" applyFont="1" applyBorder="1"/>
    <xf numFmtId="0" fontId="17" fillId="0" borderId="14" xfId="0" applyFont="1" applyBorder="1"/>
  </cellXfs>
  <cellStyles count="1">
    <cellStyle name="Standard" xfId="0" builtinId="0"/>
  </cellStyles>
  <dxfs count="2">
    <dxf>
      <font>
        <color rgb="FF000000"/>
        <name val="Calibri"/>
      </font>
      <fill>
        <patternFill patternType="solid">
          <fgColor rgb="FFFFFFFF"/>
          <bgColor rgb="FFFFFFFF"/>
        </patternFill>
      </fill>
    </dxf>
    <dxf>
      <font>
        <color rgb="FF000000"/>
        <name val="Calibri"/>
      </font>
      <fill>
        <patternFill patternType="solid">
          <fgColor rgb="FFFFFFFF"/>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DIAC_fossilfuel_updated_GCP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Global Carbon Budget"/>
      <sheetName val="Fossil Emissions by Fuel Type"/>
      <sheetName val="CDIAC C"/>
      <sheetName val="CDIAC CO2"/>
      <sheetName val="Land-Use Change Emissions"/>
      <sheetName val="Ocean Sink"/>
      <sheetName val="Terrestrial Sink"/>
      <sheetName val="Historical Budget"/>
    </sheetNames>
    <sheetDataSet>
      <sheetData sheetId="0"/>
      <sheetData sheetId="1"/>
      <sheetData sheetId="2"/>
      <sheetData sheetId="3"/>
      <sheetData sheetId="4"/>
      <sheetData sheetId="5"/>
      <sheetData sheetId="6"/>
      <sheetData sheetId="7"/>
      <sheetData sheetId="8">
        <row r="17">
          <cell r="C17"/>
        </row>
        <row r="18">
          <cell r="C18"/>
        </row>
        <row r="19">
          <cell r="C19"/>
        </row>
        <row r="20">
          <cell r="C20"/>
        </row>
        <row r="21">
          <cell r="C21"/>
        </row>
        <row r="22">
          <cell r="C22"/>
        </row>
        <row r="23">
          <cell r="C23"/>
        </row>
        <row r="24">
          <cell r="C24"/>
        </row>
        <row r="25">
          <cell r="C25"/>
        </row>
        <row r="26">
          <cell r="C26"/>
        </row>
        <row r="27">
          <cell r="C27"/>
        </row>
        <row r="28">
          <cell r="C28"/>
        </row>
        <row r="29">
          <cell r="C29"/>
        </row>
        <row r="30">
          <cell r="C30"/>
        </row>
        <row r="31">
          <cell r="C31"/>
        </row>
        <row r="32">
          <cell r="C32"/>
        </row>
        <row r="33">
          <cell r="C33"/>
        </row>
        <row r="34">
          <cell r="C34"/>
        </row>
        <row r="35">
          <cell r="C35"/>
        </row>
        <row r="36">
          <cell r="C36"/>
        </row>
        <row r="37">
          <cell r="C37"/>
        </row>
        <row r="38">
          <cell r="C38"/>
        </row>
        <row r="39">
          <cell r="C39"/>
        </row>
        <row r="40">
          <cell r="C40"/>
        </row>
        <row r="41">
          <cell r="C41"/>
        </row>
        <row r="42">
          <cell r="C42"/>
        </row>
        <row r="43">
          <cell r="C43"/>
        </row>
        <row r="44">
          <cell r="C44"/>
        </row>
        <row r="45">
          <cell r="C45"/>
        </row>
        <row r="46">
          <cell r="C46"/>
        </row>
        <row r="47">
          <cell r="C47"/>
        </row>
        <row r="48">
          <cell r="C48"/>
        </row>
        <row r="49">
          <cell r="C49"/>
        </row>
        <row r="50">
          <cell r="C50"/>
        </row>
        <row r="51">
          <cell r="C51"/>
        </row>
        <row r="52">
          <cell r="C52"/>
        </row>
        <row r="53">
          <cell r="C53"/>
        </row>
        <row r="54">
          <cell r="C54"/>
        </row>
        <row r="55">
          <cell r="C55"/>
        </row>
        <row r="56">
          <cell r="C56"/>
        </row>
        <row r="57">
          <cell r="C57"/>
        </row>
        <row r="58">
          <cell r="C58"/>
        </row>
        <row r="59">
          <cell r="C59"/>
        </row>
        <row r="60">
          <cell r="C60"/>
        </row>
        <row r="61">
          <cell r="C61"/>
        </row>
        <row r="62">
          <cell r="C62"/>
        </row>
        <row r="63">
          <cell r="C63"/>
        </row>
        <row r="64">
          <cell r="C64"/>
        </row>
        <row r="65">
          <cell r="C65"/>
        </row>
        <row r="66">
          <cell r="C66"/>
        </row>
        <row r="67">
          <cell r="C67"/>
        </row>
        <row r="68">
          <cell r="C68"/>
        </row>
        <row r="69">
          <cell r="C69"/>
        </row>
        <row r="70">
          <cell r="C70"/>
        </row>
        <row r="71">
          <cell r="C71"/>
        </row>
        <row r="72">
          <cell r="C72"/>
        </row>
        <row r="73">
          <cell r="C73"/>
        </row>
        <row r="74">
          <cell r="C74"/>
        </row>
        <row r="75">
          <cell r="C75"/>
        </row>
        <row r="76">
          <cell r="C76"/>
        </row>
        <row r="77">
          <cell r="C77"/>
        </row>
        <row r="78">
          <cell r="C78"/>
        </row>
        <row r="79">
          <cell r="C79"/>
        </row>
        <row r="80">
          <cell r="C80"/>
        </row>
        <row r="81">
          <cell r="C81"/>
        </row>
        <row r="82">
          <cell r="C82"/>
        </row>
        <row r="83">
          <cell r="C83"/>
        </row>
        <row r="84">
          <cell r="C84"/>
        </row>
        <row r="85">
          <cell r="C85"/>
        </row>
        <row r="86">
          <cell r="C86"/>
        </row>
        <row r="87">
          <cell r="C87"/>
        </row>
        <row r="88">
          <cell r="C88"/>
        </row>
        <row r="89">
          <cell r="C89"/>
        </row>
        <row r="90">
          <cell r="C90"/>
        </row>
        <row r="91">
          <cell r="C91"/>
        </row>
        <row r="92">
          <cell r="C92"/>
        </row>
        <row r="93">
          <cell r="C93"/>
        </row>
        <row r="94">
          <cell r="C94"/>
        </row>
        <row r="95">
          <cell r="C95"/>
        </row>
        <row r="96">
          <cell r="C96"/>
        </row>
        <row r="97">
          <cell r="C97"/>
        </row>
        <row r="98">
          <cell r="C98"/>
        </row>
        <row r="99">
          <cell r="C99"/>
        </row>
        <row r="100">
          <cell r="C100"/>
        </row>
        <row r="101">
          <cell r="C101"/>
        </row>
        <row r="102">
          <cell r="C102"/>
        </row>
        <row r="103">
          <cell r="C103"/>
        </row>
        <row r="104">
          <cell r="C104"/>
        </row>
        <row r="105">
          <cell r="C105"/>
        </row>
        <row r="106">
          <cell r="C106"/>
        </row>
        <row r="107">
          <cell r="C107"/>
        </row>
        <row r="108">
          <cell r="C108"/>
        </row>
        <row r="109">
          <cell r="C109"/>
        </row>
        <row r="110">
          <cell r="C110"/>
        </row>
        <row r="111">
          <cell r="C111"/>
        </row>
        <row r="112">
          <cell r="C112"/>
        </row>
        <row r="113">
          <cell r="C113"/>
        </row>
        <row r="114">
          <cell r="C114"/>
        </row>
        <row r="115">
          <cell r="C115"/>
        </row>
        <row r="116">
          <cell r="C116">
            <v>0.68781240929031373</v>
          </cell>
        </row>
        <row r="117">
          <cell r="C117">
            <v>0.69178289638137813</v>
          </cell>
        </row>
        <row r="118">
          <cell r="C118">
            <v>0.69671106082153322</v>
          </cell>
        </row>
        <row r="119">
          <cell r="C119">
            <v>0.7019043304576873</v>
          </cell>
        </row>
        <row r="120">
          <cell r="C120">
            <v>0.70465806174659729</v>
          </cell>
        </row>
        <row r="121">
          <cell r="C121">
            <v>0.70670701770019528</v>
          </cell>
        </row>
        <row r="122">
          <cell r="C122">
            <v>0.71075637292099003</v>
          </cell>
        </row>
        <row r="123">
          <cell r="C123">
            <v>0.71740147451210023</v>
          </cell>
        </row>
        <row r="124">
          <cell r="C124">
            <v>0.72289586195945743</v>
          </cell>
        </row>
        <row r="125">
          <cell r="C125">
            <v>0.72572972885894771</v>
          </cell>
        </row>
        <row r="126">
          <cell r="C126">
            <v>0.69642744483566288</v>
          </cell>
        </row>
        <row r="127">
          <cell r="C127">
            <v>0.68701724052619939</v>
          </cell>
        </row>
        <row r="128">
          <cell r="C128">
            <v>0.68286627877616879</v>
          </cell>
        </row>
        <row r="129">
          <cell r="C129">
            <v>0.68066510236740108</v>
          </cell>
        </row>
        <row r="130">
          <cell r="C130">
            <v>0.67872483622169488</v>
          </cell>
        </row>
        <row r="131">
          <cell r="C131">
            <v>0.67925917237854005</v>
          </cell>
        </row>
        <row r="132">
          <cell r="C132">
            <v>0.67572383405113223</v>
          </cell>
        </row>
        <row r="133">
          <cell r="C133">
            <v>0.67388903398704536</v>
          </cell>
        </row>
        <row r="134">
          <cell r="C134">
            <v>0.67249063838958745</v>
          </cell>
        </row>
        <row r="135">
          <cell r="C135">
            <v>0.67273931000518794</v>
          </cell>
        </row>
        <row r="136">
          <cell r="C136">
            <v>0.74217683732795714</v>
          </cell>
        </row>
        <row r="137">
          <cell r="C137">
            <v>0.7715766523761749</v>
          </cell>
        </row>
        <row r="138">
          <cell r="C138">
            <v>0.79149616788673405</v>
          </cell>
        </row>
        <row r="139">
          <cell r="C139">
            <v>0.81133956088256842</v>
          </cell>
        </row>
        <row r="140">
          <cell r="C140">
            <v>0.82672173990631104</v>
          </cell>
        </row>
        <row r="141">
          <cell r="C141">
            <v>0.84173086038970946</v>
          </cell>
        </row>
        <row r="142">
          <cell r="C142">
            <v>0.85411854585647595</v>
          </cell>
        </row>
        <row r="143">
          <cell r="C143">
            <v>0.8643540648422241</v>
          </cell>
        </row>
        <row r="144">
          <cell r="C144">
            <v>0.87318361570739744</v>
          </cell>
        </row>
        <row r="145">
          <cell r="C145">
            <v>0.87882361824798594</v>
          </cell>
        </row>
        <row r="146">
          <cell r="C146">
            <v>0.87644247146224996</v>
          </cell>
        </row>
        <row r="147">
          <cell r="C147">
            <v>0.89041621583175645</v>
          </cell>
        </row>
        <row r="148">
          <cell r="C148">
            <v>0.89982444309234599</v>
          </cell>
        </row>
        <row r="149">
          <cell r="C149">
            <v>0.91103312758636457</v>
          </cell>
        </row>
        <row r="150">
          <cell r="C150">
            <v>0.920035732963562</v>
          </cell>
        </row>
        <row r="151">
          <cell r="C151">
            <v>0.92816311271667495</v>
          </cell>
        </row>
        <row r="152">
          <cell r="C152">
            <v>0.9319519757881165</v>
          </cell>
        </row>
        <row r="153">
          <cell r="C153">
            <v>0.93592152877044699</v>
          </cell>
        </row>
        <row r="154">
          <cell r="C154">
            <v>0.940335587173462</v>
          </cell>
        </row>
        <row r="155">
          <cell r="C155">
            <v>0.94613749989700291</v>
          </cell>
        </row>
        <row r="156">
          <cell r="C156">
            <v>0.97878814415740945</v>
          </cell>
        </row>
        <row r="157">
          <cell r="C157">
            <v>1.0054110466880799</v>
          </cell>
        </row>
        <row r="158">
          <cell r="C158">
            <v>1.0209182585220336</v>
          </cell>
        </row>
        <row r="159">
          <cell r="C159">
            <v>1.0319135717926025</v>
          </cell>
        </row>
        <row r="160">
          <cell r="C160">
            <v>1.0438428435401916</v>
          </cell>
        </row>
        <row r="161">
          <cell r="C161">
            <v>1.0544331481513975</v>
          </cell>
        </row>
        <row r="162">
          <cell r="C162">
            <v>1.0627256392059325</v>
          </cell>
        </row>
        <row r="163">
          <cell r="C163">
            <v>1.0730139951057436</v>
          </cell>
        </row>
        <row r="164">
          <cell r="C164">
            <v>1.077664193634033</v>
          </cell>
        </row>
        <row r="165">
          <cell r="C165">
            <v>1.0812255006828311</v>
          </cell>
        </row>
        <row r="166">
          <cell r="C166">
            <v>1.1190538829345704</v>
          </cell>
        </row>
        <row r="167">
          <cell r="C167">
            <v>1.1485184501838686</v>
          </cell>
        </row>
        <row r="168">
          <cell r="C168">
            <v>1.1665360006904599</v>
          </cell>
        </row>
        <row r="169">
          <cell r="C169">
            <v>1.1830638007392886</v>
          </cell>
        </row>
        <row r="170">
          <cell r="C170">
            <v>1.1970654351463321</v>
          </cell>
        </row>
        <row r="171">
          <cell r="C171">
            <v>1.2079041955451966</v>
          </cell>
        </row>
        <row r="172">
          <cell r="C172">
            <v>1.2152758543663025</v>
          </cell>
        </row>
        <row r="173">
          <cell r="C173">
            <v>1.2259810349159239</v>
          </cell>
        </row>
        <row r="174">
          <cell r="C174">
            <v>1.2281478778038024</v>
          </cell>
        </row>
        <row r="175">
          <cell r="C175">
            <v>1.2381716668090821</v>
          </cell>
        </row>
        <row r="176">
          <cell r="C176">
            <v>1.2146435485839846</v>
          </cell>
        </row>
        <row r="177">
          <cell r="C177">
            <v>1.2080211761398316</v>
          </cell>
        </row>
        <row r="178">
          <cell r="C178">
            <v>1.1969451555671689</v>
          </cell>
        </row>
        <row r="179">
          <cell r="C179">
            <v>1.1903757457618713</v>
          </cell>
        </row>
        <row r="180">
          <cell r="C180">
            <v>1.170182447605133</v>
          </cell>
        </row>
        <row r="181">
          <cell r="C181">
            <v>1.1598162004928589</v>
          </cell>
        </row>
        <row r="182">
          <cell r="C182">
            <v>1.1512151975021361</v>
          </cell>
        </row>
        <row r="183">
          <cell r="C183">
            <v>1.14626039932251</v>
          </cell>
        </row>
        <row r="184">
          <cell r="C184">
            <v>1.1451221399116516</v>
          </cell>
        </row>
        <row r="185">
          <cell r="C185">
            <v>1.1453820692787171</v>
          </cell>
        </row>
        <row r="186">
          <cell r="C186">
            <v>1.1973725366859436</v>
          </cell>
        </row>
        <row r="187">
          <cell r="C187">
            <v>1.2268664293251039</v>
          </cell>
        </row>
        <row r="188">
          <cell r="C188">
            <v>1.2504014556808469</v>
          </cell>
        </row>
        <row r="189">
          <cell r="C189">
            <v>1.2612654401702881</v>
          </cell>
        </row>
        <row r="190">
          <cell r="C190">
            <v>1.2708217989616395</v>
          </cell>
        </row>
        <row r="191">
          <cell r="C191">
            <v>1.2775986498298644</v>
          </cell>
        </row>
        <row r="192">
          <cell r="C192">
            <v>1.2818912838516234</v>
          </cell>
        </row>
        <row r="193">
          <cell r="C193">
            <v>1.2873289690093994</v>
          </cell>
        </row>
        <row r="194">
          <cell r="C194">
            <v>1.2882040152816769</v>
          </cell>
        </row>
        <row r="195">
          <cell r="C195">
            <v>1.2861565930023193</v>
          </cell>
        </row>
        <row r="196">
          <cell r="C196">
            <v>1.34874364138031</v>
          </cell>
        </row>
        <row r="197">
          <cell r="C197">
            <v>1.3897156893959046</v>
          </cell>
        </row>
        <row r="198">
          <cell r="C198">
            <v>1.413317484764099</v>
          </cell>
        </row>
        <row r="199">
          <cell r="C199">
            <v>1.4409780233917235</v>
          </cell>
        </row>
        <row r="200">
          <cell r="C200">
            <v>1.4604271120643615</v>
          </cell>
        </row>
        <row r="201">
          <cell r="C201">
            <v>1.4780763356781006</v>
          </cell>
        </row>
        <row r="202">
          <cell r="C202">
            <v>1.495995068698883</v>
          </cell>
        </row>
        <row r="203">
          <cell r="C203">
            <v>1.506227896461487</v>
          </cell>
        </row>
        <row r="204">
          <cell r="C204">
            <v>1.5132315152816771</v>
          </cell>
        </row>
        <row r="205">
          <cell r="C205">
            <v>1.5158448801040652</v>
          </cell>
        </row>
        <row r="206">
          <cell r="C206">
            <v>1.5428479751052855</v>
          </cell>
        </row>
        <row r="207">
          <cell r="C207">
            <v>1.5663489306869505</v>
          </cell>
        </row>
        <row r="208">
          <cell r="C208">
            <v>1.5615966454772949</v>
          </cell>
        </row>
        <row r="209">
          <cell r="C209">
            <v>1.55399248021698</v>
          </cell>
        </row>
        <row r="210">
          <cell r="C210">
            <v>1.5438885784912109</v>
          </cell>
        </row>
        <row r="211">
          <cell r="C211">
            <v>1.5324888988189695</v>
          </cell>
        </row>
        <row r="212">
          <cell r="C212">
            <v>1.5227885255661011</v>
          </cell>
        </row>
        <row r="213">
          <cell r="C213">
            <v>1.5121013760299684</v>
          </cell>
        </row>
        <row r="214">
          <cell r="C214">
            <v>1.4959903973312381</v>
          </cell>
        </row>
        <row r="215">
          <cell r="C215">
            <v>1.4705595436706544</v>
          </cell>
        </row>
        <row r="216">
          <cell r="C216">
            <v>1.5504818186035154</v>
          </cell>
        </row>
        <row r="217">
          <cell r="C217">
            <v>1.5980461957550052</v>
          </cell>
        </row>
        <row r="218">
          <cell r="C218">
            <v>1.6171416026153564</v>
          </cell>
        </row>
        <row r="219">
          <cell r="C219">
            <v>1.6445025572433469</v>
          </cell>
        </row>
        <row r="220">
          <cell r="C220">
            <v>1.6734604348068234</v>
          </cell>
        </row>
        <row r="221">
          <cell r="C221">
            <v>1.6979964041442872</v>
          </cell>
        </row>
        <row r="222">
          <cell r="C222">
            <v>1.7299971008758543</v>
          </cell>
        </row>
        <row r="223">
          <cell r="C223">
            <v>1.7569670255584715</v>
          </cell>
        </row>
        <row r="224">
          <cell r="C224">
            <v>1.7874720770492556</v>
          </cell>
        </row>
      </sheetData>
    </sheetDataSet>
  </externalBook>
</externalLink>
</file>

<file path=xl/queryTables/queryTable1.xml><?xml version="1.0" encoding="utf-8"?>
<queryTable xmlns="http://schemas.openxmlformats.org/spreadsheetml/2006/main" name="cdiac_global_1751_2014" connectionId="1" autoFormatId="16" applyNumberFormats="0" applyBorderFormats="0" applyFontFormats="0" applyPatternFormats="0" applyAlignmentFormats="0" applyWidthHeightFormats="0"/>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5194/essd-12-3269-2020"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www.esrl.noaa.gov/gmd/ccgg/trends/global.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esrl.noaa.gov/gmd/ccgg/trends/global.html" TargetMode="External"/></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96"/>
  <sheetViews>
    <sheetView workbookViewId="0"/>
  </sheetViews>
  <sheetFormatPr baseColWidth="10" defaultColWidth="11.125" defaultRowHeight="15" customHeight="1" x14ac:dyDescent="0.25"/>
  <cols>
    <col min="1" max="1" width="204.875" customWidth="1"/>
    <col min="2" max="21" width="11" customWidth="1"/>
    <col min="22" max="26" width="8.5" customWidth="1"/>
  </cols>
  <sheetData>
    <row r="1" spans="1:21" ht="49.5" customHeight="1" x14ac:dyDescent="0.25">
      <c r="A1" s="1" t="s">
        <v>0</v>
      </c>
      <c r="B1" s="2"/>
      <c r="C1" s="2"/>
      <c r="D1" s="2"/>
      <c r="E1" s="2"/>
      <c r="F1" s="2"/>
      <c r="G1" s="2"/>
      <c r="H1" s="2"/>
      <c r="I1" s="2"/>
      <c r="J1" s="2"/>
      <c r="K1" s="2"/>
      <c r="L1" s="2"/>
      <c r="M1" s="2"/>
      <c r="N1" s="2"/>
      <c r="O1" s="2"/>
      <c r="P1" s="2"/>
      <c r="Q1" s="2"/>
      <c r="R1" s="2"/>
      <c r="S1" s="2"/>
      <c r="T1" s="2"/>
      <c r="U1" s="2"/>
    </row>
    <row r="2" spans="1:21" ht="99.75" customHeight="1" x14ac:dyDescent="0.25">
      <c r="A2" s="3" t="s">
        <v>1</v>
      </c>
      <c r="B2" s="2"/>
      <c r="C2" s="2"/>
      <c r="D2" s="2"/>
      <c r="E2" s="2"/>
      <c r="F2" s="2"/>
      <c r="G2" s="2"/>
      <c r="H2" s="2"/>
      <c r="I2" s="2"/>
      <c r="J2" s="2"/>
      <c r="K2" s="2"/>
      <c r="L2" s="2"/>
      <c r="M2" s="2"/>
      <c r="N2" s="2"/>
      <c r="O2" s="2"/>
      <c r="P2" s="2"/>
      <c r="Q2" s="2"/>
      <c r="R2" s="2"/>
      <c r="S2" s="2"/>
      <c r="T2" s="2"/>
      <c r="U2" s="2"/>
    </row>
    <row r="3" spans="1:21" ht="24.75" customHeight="1" x14ac:dyDescent="0.25">
      <c r="A3" s="2"/>
      <c r="B3" s="2"/>
      <c r="C3" s="2"/>
      <c r="D3" s="2"/>
      <c r="E3" s="2"/>
      <c r="F3" s="2"/>
      <c r="G3" s="2"/>
      <c r="H3" s="2"/>
      <c r="I3" s="2"/>
      <c r="J3" s="2"/>
      <c r="K3" s="2"/>
      <c r="L3" s="2"/>
      <c r="M3" s="2"/>
      <c r="N3" s="2"/>
      <c r="O3" s="2"/>
      <c r="P3" s="2"/>
      <c r="Q3" s="2"/>
      <c r="R3" s="2"/>
      <c r="S3" s="2"/>
      <c r="T3" s="2"/>
      <c r="U3" s="2"/>
    </row>
    <row r="4" spans="1:21" ht="112.5" customHeight="1" x14ac:dyDescent="0.25">
      <c r="A4" s="4" t="s">
        <v>2</v>
      </c>
      <c r="B4" s="2"/>
      <c r="C4" s="2"/>
      <c r="D4" s="2"/>
      <c r="E4" s="2"/>
      <c r="F4" s="2"/>
      <c r="G4" s="2"/>
      <c r="H4" s="2"/>
      <c r="I4" s="2"/>
      <c r="J4" s="2"/>
      <c r="K4" s="2"/>
      <c r="L4" s="2"/>
      <c r="M4" s="2"/>
      <c r="N4" s="2"/>
      <c r="O4" s="2"/>
      <c r="P4" s="2"/>
      <c r="Q4" s="2"/>
      <c r="R4" s="2"/>
      <c r="S4" s="2"/>
      <c r="T4" s="2"/>
      <c r="U4" s="2"/>
    </row>
    <row r="5" spans="1:21" ht="18.75" customHeight="1" x14ac:dyDescent="0.25">
      <c r="A5" s="5"/>
      <c r="B5" s="2"/>
      <c r="C5" s="2"/>
      <c r="D5" s="2"/>
      <c r="E5" s="2"/>
      <c r="F5" s="2"/>
      <c r="G5" s="2"/>
      <c r="H5" s="2"/>
      <c r="I5" s="2"/>
      <c r="J5" s="2"/>
      <c r="K5" s="2"/>
      <c r="L5" s="2"/>
      <c r="M5" s="2"/>
      <c r="N5" s="2"/>
      <c r="O5" s="2"/>
      <c r="P5" s="2"/>
      <c r="Q5" s="2"/>
      <c r="R5" s="2"/>
      <c r="S5" s="2"/>
      <c r="T5" s="2"/>
      <c r="U5" s="2"/>
    </row>
    <row r="6" spans="1:21" ht="34.5" customHeight="1" x14ac:dyDescent="0.25">
      <c r="A6" s="6" t="s">
        <v>3</v>
      </c>
      <c r="B6" s="2"/>
      <c r="C6" s="2"/>
      <c r="D6" s="2"/>
      <c r="E6" s="2"/>
      <c r="F6" s="2"/>
      <c r="G6" s="2"/>
      <c r="H6" s="2"/>
      <c r="I6" s="2"/>
      <c r="J6" s="2"/>
      <c r="K6" s="2"/>
      <c r="L6" s="2"/>
      <c r="M6" s="2"/>
      <c r="N6" s="2"/>
      <c r="O6" s="2"/>
      <c r="P6" s="2"/>
      <c r="Q6" s="2"/>
      <c r="R6" s="2"/>
      <c r="S6" s="2"/>
      <c r="T6" s="2"/>
      <c r="U6" s="2"/>
    </row>
    <row r="7" spans="1:21" ht="19.5" customHeight="1" x14ac:dyDescent="0.25">
      <c r="A7" s="7" t="s">
        <v>4</v>
      </c>
      <c r="B7" s="2"/>
      <c r="C7" s="2"/>
      <c r="D7" s="2"/>
      <c r="E7" s="2"/>
      <c r="F7" s="2"/>
      <c r="G7" s="2"/>
      <c r="H7" s="2"/>
      <c r="I7" s="2"/>
      <c r="J7" s="2"/>
      <c r="K7" s="2"/>
      <c r="L7" s="2"/>
      <c r="M7" s="2"/>
      <c r="N7" s="2"/>
      <c r="O7" s="2"/>
      <c r="P7" s="2"/>
      <c r="Q7" s="2"/>
      <c r="R7" s="2"/>
      <c r="S7" s="2"/>
      <c r="T7" s="2"/>
      <c r="U7" s="2"/>
    </row>
    <row r="8" spans="1:21" ht="19.5" customHeight="1" x14ac:dyDescent="0.25">
      <c r="A8" s="8" t="s">
        <v>5</v>
      </c>
      <c r="B8" s="2"/>
      <c r="C8" s="2"/>
      <c r="D8" s="2"/>
      <c r="E8" s="2"/>
      <c r="F8" s="2"/>
      <c r="G8" s="2"/>
      <c r="H8" s="2"/>
      <c r="I8" s="2"/>
      <c r="J8" s="2"/>
      <c r="K8" s="2"/>
      <c r="L8" s="2"/>
      <c r="M8" s="2"/>
      <c r="N8" s="2"/>
      <c r="O8" s="2"/>
      <c r="P8" s="2"/>
      <c r="Q8" s="2"/>
      <c r="R8" s="2"/>
      <c r="S8" s="2"/>
      <c r="T8" s="2"/>
      <c r="U8" s="2"/>
    </row>
    <row r="9" spans="1:21" ht="19.5" customHeight="1" x14ac:dyDescent="0.25">
      <c r="A9" s="9" t="s">
        <v>6</v>
      </c>
      <c r="B9" s="2"/>
      <c r="C9" s="2"/>
      <c r="D9" s="2"/>
      <c r="E9" s="2"/>
      <c r="F9" s="2"/>
      <c r="G9" s="2"/>
      <c r="H9" s="2"/>
      <c r="I9" s="2"/>
      <c r="J9" s="2"/>
      <c r="K9" s="2"/>
      <c r="L9" s="2"/>
      <c r="M9" s="2"/>
      <c r="N9" s="2"/>
      <c r="O9" s="2"/>
      <c r="P9" s="2"/>
      <c r="Q9" s="2"/>
      <c r="R9" s="2"/>
      <c r="S9" s="2"/>
      <c r="T9" s="2"/>
      <c r="U9" s="2"/>
    </row>
    <row r="10" spans="1:21" ht="19.5" customHeight="1" x14ac:dyDescent="0.25">
      <c r="A10" s="2" t="s">
        <v>7</v>
      </c>
      <c r="B10" s="2"/>
      <c r="C10" s="2"/>
      <c r="D10" s="2"/>
      <c r="E10" s="2"/>
      <c r="F10" s="2"/>
      <c r="G10" s="2"/>
      <c r="H10" s="2"/>
      <c r="I10" s="2"/>
      <c r="J10" s="2"/>
      <c r="K10" s="2"/>
      <c r="L10" s="2"/>
      <c r="M10" s="2"/>
      <c r="N10" s="2"/>
      <c r="O10" s="2"/>
      <c r="P10" s="2"/>
      <c r="Q10" s="2"/>
      <c r="R10" s="2"/>
      <c r="S10" s="2"/>
      <c r="T10" s="2"/>
      <c r="U10" s="2"/>
    </row>
    <row r="11" spans="1:21" ht="19.5" customHeight="1" x14ac:dyDescent="0.25">
      <c r="A11" s="2" t="s">
        <v>8</v>
      </c>
      <c r="B11" s="2"/>
      <c r="C11" s="2"/>
      <c r="D11" s="2"/>
      <c r="E11" s="2"/>
      <c r="F11" s="2"/>
      <c r="G11" s="2"/>
      <c r="H11" s="2"/>
      <c r="I11" s="2"/>
      <c r="J11" s="2"/>
      <c r="K11" s="2"/>
      <c r="L11" s="2"/>
      <c r="M11" s="2"/>
      <c r="N11" s="2"/>
      <c r="O11" s="2"/>
      <c r="P11" s="2"/>
      <c r="Q11" s="2"/>
      <c r="R11" s="2"/>
      <c r="S11" s="2"/>
      <c r="T11" s="2"/>
      <c r="U11" s="2"/>
    </row>
    <row r="12" spans="1:21" ht="27" customHeight="1" x14ac:dyDescent="0.25">
      <c r="A12" s="10" t="s">
        <v>9</v>
      </c>
      <c r="B12" s="2"/>
      <c r="C12" s="2"/>
      <c r="D12" s="2"/>
      <c r="E12" s="2"/>
      <c r="F12" s="2"/>
      <c r="G12" s="2"/>
      <c r="H12" s="2"/>
      <c r="I12" s="2"/>
      <c r="J12" s="2"/>
      <c r="K12" s="2"/>
      <c r="L12" s="2"/>
      <c r="M12" s="2"/>
      <c r="N12" s="2"/>
      <c r="O12" s="2"/>
      <c r="P12" s="2"/>
      <c r="Q12" s="2"/>
      <c r="R12" s="2"/>
      <c r="S12" s="2"/>
      <c r="T12" s="2"/>
      <c r="U12" s="2"/>
    </row>
    <row r="13" spans="1:21" ht="19.5" customHeight="1" x14ac:dyDescent="0.25">
      <c r="A13" s="2" t="s">
        <v>10</v>
      </c>
      <c r="B13" s="2"/>
      <c r="C13" s="2"/>
      <c r="D13" s="2"/>
      <c r="E13" s="2"/>
      <c r="F13" s="2"/>
      <c r="G13" s="2"/>
      <c r="H13" s="2"/>
      <c r="I13" s="2"/>
      <c r="J13" s="2"/>
      <c r="K13" s="2"/>
      <c r="L13" s="2"/>
      <c r="M13" s="2"/>
      <c r="N13" s="2"/>
      <c r="O13" s="2"/>
      <c r="P13" s="2"/>
      <c r="Q13" s="2"/>
      <c r="R13" s="2"/>
      <c r="S13" s="2"/>
      <c r="T13" s="2"/>
      <c r="U13" s="2"/>
    </row>
    <row r="14" spans="1:21" ht="19.5" customHeight="1" x14ac:dyDescent="0.25">
      <c r="A14" s="2" t="s">
        <v>11</v>
      </c>
      <c r="B14" s="2"/>
      <c r="C14" s="2"/>
      <c r="D14" s="2"/>
      <c r="E14" s="2"/>
      <c r="F14" s="2"/>
      <c r="G14" s="2"/>
      <c r="H14" s="2"/>
      <c r="I14" s="2"/>
      <c r="J14" s="2"/>
      <c r="K14" s="2"/>
      <c r="L14" s="2"/>
      <c r="M14" s="2"/>
      <c r="N14" s="2"/>
      <c r="O14" s="2"/>
      <c r="P14" s="2"/>
      <c r="Q14" s="2"/>
      <c r="R14" s="2"/>
      <c r="S14" s="2"/>
      <c r="T14" s="2"/>
      <c r="U14" s="2"/>
    </row>
    <row r="15" spans="1:21" ht="19.5" customHeight="1" x14ac:dyDescent="0.25">
      <c r="A15" s="2" t="s">
        <v>12</v>
      </c>
      <c r="B15" s="2"/>
      <c r="C15" s="2"/>
      <c r="D15" s="2"/>
      <c r="E15" s="2"/>
      <c r="F15" s="2"/>
      <c r="G15" s="2"/>
      <c r="H15" s="2"/>
      <c r="I15" s="2"/>
      <c r="J15" s="2"/>
      <c r="K15" s="2"/>
      <c r="L15" s="2"/>
      <c r="M15" s="2"/>
      <c r="N15" s="2"/>
      <c r="O15" s="2"/>
      <c r="P15" s="2"/>
      <c r="Q15" s="2"/>
      <c r="R15" s="2"/>
      <c r="S15" s="2"/>
      <c r="T15" s="2"/>
      <c r="U15" s="2"/>
    </row>
    <row r="16" spans="1:21" ht="19.5" customHeight="1" x14ac:dyDescent="0.25">
      <c r="A16" s="2" t="s">
        <v>13</v>
      </c>
      <c r="B16" s="2"/>
      <c r="C16" s="2"/>
      <c r="D16" s="2"/>
      <c r="E16" s="2"/>
      <c r="F16" s="2"/>
      <c r="G16" s="2"/>
      <c r="H16" s="2"/>
      <c r="I16" s="2"/>
      <c r="J16" s="2"/>
      <c r="K16" s="2"/>
      <c r="L16" s="2"/>
      <c r="M16" s="2"/>
      <c r="N16" s="2"/>
      <c r="O16" s="2"/>
      <c r="P16" s="2"/>
      <c r="Q16" s="2"/>
      <c r="R16" s="2"/>
      <c r="S16" s="2"/>
      <c r="T16" s="2"/>
      <c r="U16" s="2"/>
    </row>
    <row r="17" spans="1:21" ht="19.5" customHeight="1" x14ac:dyDescent="0.25">
      <c r="A17" s="2" t="s">
        <v>14</v>
      </c>
      <c r="B17" s="2"/>
      <c r="C17" s="2"/>
      <c r="D17" s="2"/>
      <c r="E17" s="2"/>
      <c r="F17" s="2"/>
      <c r="G17" s="2"/>
      <c r="H17" s="2"/>
      <c r="I17" s="2"/>
      <c r="J17" s="2"/>
      <c r="K17" s="2"/>
      <c r="L17" s="2"/>
      <c r="M17" s="2"/>
      <c r="N17" s="2"/>
      <c r="O17" s="2"/>
      <c r="P17" s="2"/>
      <c r="Q17" s="2"/>
      <c r="R17" s="2"/>
      <c r="S17" s="2"/>
      <c r="T17" s="2"/>
      <c r="U17" s="2"/>
    </row>
    <row r="18" spans="1:21" ht="19.5" customHeight="1" x14ac:dyDescent="0.25">
      <c r="A18" s="2" t="s">
        <v>15</v>
      </c>
      <c r="B18" s="2"/>
      <c r="C18" s="2"/>
      <c r="D18" s="2"/>
      <c r="E18" s="2"/>
      <c r="F18" s="2"/>
      <c r="G18" s="2"/>
      <c r="H18" s="2"/>
      <c r="I18" s="2"/>
      <c r="J18" s="2"/>
      <c r="K18" s="2"/>
      <c r="L18" s="2"/>
      <c r="M18" s="2"/>
      <c r="N18" s="2"/>
      <c r="O18" s="2"/>
      <c r="P18" s="2"/>
      <c r="Q18" s="2"/>
      <c r="R18" s="2"/>
      <c r="S18" s="2"/>
      <c r="T18" s="2"/>
      <c r="U18" s="2"/>
    </row>
    <row r="19" spans="1:21" ht="19.5" customHeight="1" x14ac:dyDescent="0.25">
      <c r="A19" s="2" t="s">
        <v>16</v>
      </c>
      <c r="B19" s="2"/>
      <c r="C19" s="2"/>
      <c r="D19" s="2"/>
      <c r="E19" s="2"/>
      <c r="F19" s="2"/>
      <c r="G19" s="2"/>
      <c r="H19" s="2"/>
      <c r="I19" s="2"/>
      <c r="J19" s="2"/>
      <c r="K19" s="2"/>
      <c r="L19" s="2"/>
      <c r="M19" s="2"/>
      <c r="N19" s="2"/>
      <c r="O19" s="2"/>
      <c r="P19" s="2"/>
      <c r="Q19" s="2"/>
      <c r="R19" s="2"/>
      <c r="S19" s="2"/>
      <c r="T19" s="2"/>
      <c r="U19" s="2"/>
    </row>
    <row r="20" spans="1:21" ht="19.5" customHeight="1" x14ac:dyDescent="0.25">
      <c r="A20" s="11" t="s">
        <v>17</v>
      </c>
      <c r="B20" s="2"/>
      <c r="C20" s="2"/>
      <c r="D20" s="2"/>
      <c r="E20" s="2"/>
      <c r="F20" s="2"/>
      <c r="G20" s="2"/>
      <c r="H20" s="2"/>
      <c r="I20" s="2"/>
      <c r="J20" s="2"/>
      <c r="K20" s="2"/>
      <c r="L20" s="2"/>
      <c r="M20" s="2"/>
      <c r="N20" s="2"/>
      <c r="O20" s="2"/>
      <c r="P20" s="2"/>
      <c r="Q20" s="2"/>
      <c r="R20" s="2"/>
      <c r="S20" s="2"/>
      <c r="T20" s="2"/>
      <c r="U20" s="2"/>
    </row>
    <row r="21" spans="1:21" ht="19.5" customHeight="1" x14ac:dyDescent="0.25">
      <c r="A21" s="2" t="s">
        <v>18</v>
      </c>
      <c r="B21" s="2"/>
      <c r="C21" s="2"/>
      <c r="D21" s="2"/>
      <c r="E21" s="2"/>
      <c r="F21" s="2"/>
      <c r="G21" s="2"/>
      <c r="H21" s="2"/>
      <c r="I21" s="2"/>
      <c r="J21" s="2"/>
      <c r="K21" s="2"/>
      <c r="L21" s="2"/>
      <c r="M21" s="2"/>
      <c r="N21" s="2"/>
      <c r="O21" s="2"/>
      <c r="P21" s="2"/>
      <c r="Q21" s="2"/>
      <c r="R21" s="2"/>
      <c r="S21" s="2"/>
      <c r="T21" s="2"/>
      <c r="U21" s="2"/>
    </row>
    <row r="22" spans="1:21" ht="19.5" customHeight="1" x14ac:dyDescent="0.25">
      <c r="A22" s="2" t="s">
        <v>19</v>
      </c>
      <c r="B22" s="2"/>
      <c r="C22" s="2"/>
      <c r="D22" s="2"/>
      <c r="E22" s="2"/>
      <c r="F22" s="2"/>
      <c r="G22" s="2"/>
      <c r="H22" s="2"/>
      <c r="I22" s="2"/>
      <c r="J22" s="2"/>
      <c r="K22" s="2"/>
      <c r="L22" s="2"/>
      <c r="M22" s="2"/>
      <c r="N22" s="2"/>
      <c r="O22" s="2"/>
      <c r="P22" s="2"/>
      <c r="Q22" s="2"/>
      <c r="R22" s="2"/>
      <c r="S22" s="2"/>
      <c r="T22" s="2"/>
      <c r="U22" s="2"/>
    </row>
    <row r="23" spans="1:21" ht="19.5" customHeight="1" x14ac:dyDescent="0.25">
      <c r="A23" s="2" t="s">
        <v>20</v>
      </c>
      <c r="B23" s="2"/>
      <c r="C23" s="2"/>
      <c r="D23" s="2"/>
      <c r="E23" s="2"/>
      <c r="F23" s="2"/>
      <c r="G23" s="2"/>
      <c r="H23" s="2"/>
      <c r="I23" s="2"/>
      <c r="J23" s="2"/>
      <c r="K23" s="2"/>
      <c r="L23" s="2"/>
      <c r="M23" s="2"/>
      <c r="N23" s="2"/>
      <c r="O23" s="2"/>
      <c r="P23" s="2"/>
      <c r="Q23" s="2"/>
      <c r="R23" s="2"/>
      <c r="S23" s="2"/>
      <c r="T23" s="2"/>
      <c r="U23" s="2"/>
    </row>
    <row r="24" spans="1:21" ht="19.5" customHeight="1" x14ac:dyDescent="0.25">
      <c r="A24" s="2" t="s">
        <v>21</v>
      </c>
      <c r="B24" s="2"/>
      <c r="C24" s="2"/>
      <c r="D24" s="2"/>
      <c r="E24" s="2"/>
      <c r="F24" s="2"/>
      <c r="G24" s="2"/>
      <c r="H24" s="2"/>
      <c r="I24" s="2"/>
      <c r="J24" s="2"/>
      <c r="K24" s="2"/>
      <c r="L24" s="2"/>
      <c r="M24" s="2"/>
      <c r="N24" s="2"/>
      <c r="O24" s="2"/>
      <c r="P24" s="2"/>
      <c r="Q24" s="2"/>
      <c r="R24" s="2"/>
      <c r="S24" s="2"/>
      <c r="T24" s="2"/>
      <c r="U24" s="2"/>
    </row>
    <row r="25" spans="1:21" ht="19.5" customHeight="1" x14ac:dyDescent="0.25">
      <c r="A25" s="9"/>
      <c r="B25" s="2"/>
      <c r="C25" s="2"/>
      <c r="D25" s="2"/>
      <c r="E25" s="2"/>
      <c r="F25" s="2"/>
      <c r="G25" s="2"/>
      <c r="H25" s="2"/>
      <c r="I25" s="2"/>
      <c r="J25" s="2"/>
      <c r="K25" s="2"/>
      <c r="L25" s="2"/>
      <c r="M25" s="2"/>
      <c r="N25" s="2"/>
      <c r="O25" s="2"/>
      <c r="P25" s="2"/>
      <c r="Q25" s="2"/>
      <c r="R25" s="2"/>
      <c r="S25" s="2"/>
      <c r="T25" s="2"/>
      <c r="U25" s="2"/>
    </row>
    <row r="26" spans="1:21" ht="19.5" customHeight="1" x14ac:dyDescent="0.25">
      <c r="A26" s="9" t="s">
        <v>22</v>
      </c>
      <c r="B26" s="12"/>
      <c r="C26" s="2"/>
      <c r="D26" s="2"/>
      <c r="E26" s="2"/>
      <c r="F26" s="2"/>
      <c r="G26" s="2"/>
      <c r="H26" s="2"/>
      <c r="I26" s="2"/>
      <c r="J26" s="2"/>
      <c r="K26" s="2"/>
      <c r="L26" s="2"/>
      <c r="M26" s="2"/>
      <c r="N26" s="2"/>
      <c r="O26" s="2"/>
      <c r="P26" s="2"/>
      <c r="Q26" s="2"/>
      <c r="R26" s="2"/>
      <c r="S26" s="2"/>
      <c r="T26" s="2"/>
      <c r="U26" s="2"/>
    </row>
    <row r="27" spans="1:21" ht="19.5" customHeight="1" x14ac:dyDescent="0.25">
      <c r="A27" s="9"/>
      <c r="B27" s="2"/>
      <c r="C27" s="2"/>
      <c r="D27" s="2"/>
      <c r="E27" s="2"/>
      <c r="F27" s="2"/>
      <c r="G27" s="2"/>
      <c r="H27" s="2"/>
      <c r="I27" s="2"/>
      <c r="J27" s="2"/>
      <c r="K27" s="2"/>
      <c r="L27" s="2"/>
      <c r="M27" s="2"/>
      <c r="N27" s="2"/>
      <c r="O27" s="2"/>
      <c r="P27" s="2"/>
      <c r="Q27" s="2"/>
      <c r="R27" s="2"/>
      <c r="S27" s="2"/>
      <c r="T27" s="2"/>
      <c r="U27" s="2"/>
    </row>
    <row r="28" spans="1:21" ht="19.5" customHeight="1" x14ac:dyDescent="0.25">
      <c r="A28" s="9"/>
      <c r="B28" s="2"/>
      <c r="C28" s="2"/>
      <c r="D28" s="2"/>
      <c r="E28" s="2"/>
      <c r="F28" s="2"/>
      <c r="G28" s="2"/>
      <c r="H28" s="2"/>
      <c r="I28" s="2"/>
      <c r="J28" s="2"/>
      <c r="K28" s="2"/>
      <c r="L28" s="2"/>
      <c r="M28" s="2"/>
      <c r="N28" s="2"/>
      <c r="O28" s="2"/>
      <c r="P28" s="2"/>
      <c r="Q28" s="2"/>
      <c r="R28" s="2"/>
      <c r="S28" s="2"/>
      <c r="T28" s="2"/>
      <c r="U28" s="2"/>
    </row>
    <row r="29" spans="1:21" ht="15.75" customHeight="1" x14ac:dyDescent="0.25">
      <c r="A29" s="13"/>
      <c r="B29" s="2"/>
      <c r="C29" s="2"/>
      <c r="D29" s="2"/>
      <c r="E29" s="2"/>
      <c r="F29" s="2"/>
      <c r="G29" s="2"/>
      <c r="H29" s="2"/>
      <c r="I29" s="2"/>
      <c r="J29" s="2"/>
      <c r="K29" s="2"/>
      <c r="L29" s="2"/>
      <c r="M29" s="2"/>
      <c r="N29" s="2"/>
      <c r="O29" s="2"/>
      <c r="P29" s="2"/>
      <c r="Q29" s="2"/>
      <c r="R29" s="2"/>
      <c r="S29" s="2"/>
      <c r="T29" s="2"/>
      <c r="U29" s="2"/>
    </row>
    <row r="30" spans="1:21" ht="15.75" customHeight="1" x14ac:dyDescent="0.25"/>
    <row r="31" spans="1:21" ht="15.75" customHeight="1" x14ac:dyDescent="0.25"/>
    <row r="32" spans="1:21"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sheetData>
  <hyperlinks>
    <hyperlink ref="A4" r:id="rId1"/>
  </hyperlinks>
  <pageMargins left="0.75" right="0.75" top="1" bottom="1" header="0" footer="0"/>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0"/>
  <sheetViews>
    <sheetView topLeftCell="A257" workbookViewId="0">
      <pane xSplit="1" topLeftCell="B1" activePane="topRight" state="frozen"/>
      <selection pane="topRight" activeCell="E290" sqref="E290"/>
    </sheetView>
  </sheetViews>
  <sheetFormatPr baseColWidth="10" defaultColWidth="11.125" defaultRowHeight="15" customHeight="1" x14ac:dyDescent="0.25"/>
  <cols>
    <col min="1" max="1" width="13.875" customWidth="1"/>
    <col min="2" max="2" width="31" customWidth="1"/>
    <col min="3" max="3" width="22.5" customWidth="1"/>
    <col min="4" max="4" width="16.875" customWidth="1"/>
    <col min="5" max="5" width="9.875" customWidth="1"/>
    <col min="6" max="6" width="8.375" customWidth="1"/>
    <col min="7" max="7" width="21.125" customWidth="1"/>
    <col min="8" max="8" width="16.875" customWidth="1"/>
    <col min="9" max="10" width="20.125" customWidth="1"/>
    <col min="11" max="22" width="10.875" customWidth="1"/>
    <col min="23" max="27" width="8.5" customWidth="1"/>
  </cols>
  <sheetData>
    <row r="1" spans="1:27" ht="15.75" customHeight="1" x14ac:dyDescent="0.35">
      <c r="A1" s="14"/>
      <c r="B1" s="139" t="s">
        <v>181</v>
      </c>
      <c r="C1" s="17"/>
      <c r="D1" s="17"/>
      <c r="E1" s="17"/>
      <c r="F1" s="17"/>
      <c r="G1" s="17"/>
      <c r="H1" s="17"/>
      <c r="I1" s="16"/>
      <c r="J1" s="151"/>
      <c r="K1" s="16"/>
      <c r="L1" s="16"/>
      <c r="M1" s="16"/>
      <c r="N1" s="16"/>
      <c r="O1" s="16"/>
      <c r="P1" s="16"/>
      <c r="Q1" s="14"/>
      <c r="R1" s="14"/>
      <c r="S1" s="14"/>
      <c r="T1" s="14"/>
      <c r="U1" s="14"/>
      <c r="V1" s="14"/>
      <c r="W1" s="14"/>
      <c r="X1" s="14"/>
      <c r="Y1" s="14"/>
      <c r="Z1" s="14"/>
      <c r="AA1" s="14"/>
    </row>
    <row r="2" spans="1:27" ht="15.75" customHeight="1" x14ac:dyDescent="0.35">
      <c r="A2" s="14"/>
      <c r="B2" s="85" t="s">
        <v>182</v>
      </c>
      <c r="C2" s="85"/>
      <c r="D2" s="85"/>
      <c r="E2" s="85"/>
      <c r="F2" s="85"/>
      <c r="G2" s="85"/>
      <c r="H2" s="85"/>
      <c r="I2" s="56"/>
      <c r="J2" s="152"/>
      <c r="K2" s="56"/>
      <c r="L2" s="56"/>
      <c r="M2" s="56"/>
      <c r="N2" s="56"/>
      <c r="O2" s="56"/>
      <c r="P2" s="56"/>
      <c r="Q2" s="14"/>
      <c r="R2" s="14"/>
      <c r="S2" s="14"/>
      <c r="T2" s="14"/>
      <c r="U2" s="14"/>
      <c r="V2" s="14"/>
      <c r="W2" s="14"/>
      <c r="X2" s="14"/>
      <c r="Y2" s="14"/>
      <c r="Z2" s="14"/>
      <c r="AA2" s="14"/>
    </row>
    <row r="3" spans="1:27" ht="15.75" customHeight="1" x14ac:dyDescent="0.25">
      <c r="A3" s="14"/>
      <c r="B3" s="86" t="s">
        <v>71</v>
      </c>
      <c r="C3" s="86"/>
      <c r="D3" s="86"/>
      <c r="E3" s="86"/>
      <c r="F3" s="86"/>
      <c r="G3" s="86"/>
      <c r="H3" s="86"/>
      <c r="I3" s="57"/>
      <c r="J3" s="153"/>
      <c r="K3" s="57"/>
      <c r="L3" s="57"/>
      <c r="M3" s="57"/>
      <c r="N3" s="57"/>
      <c r="O3" s="57"/>
      <c r="P3" s="57"/>
      <c r="Q3" s="14"/>
      <c r="R3" s="14"/>
      <c r="S3" s="14"/>
      <c r="T3" s="14"/>
      <c r="U3" s="14"/>
      <c r="V3" s="14"/>
      <c r="W3" s="14"/>
      <c r="X3" s="14"/>
      <c r="Y3" s="14"/>
      <c r="Z3" s="14"/>
      <c r="AA3" s="14"/>
    </row>
    <row r="4" spans="1:27" ht="15.75" customHeight="1" x14ac:dyDescent="0.25">
      <c r="A4" s="18"/>
      <c r="B4" s="154" t="s">
        <v>183</v>
      </c>
      <c r="C4" s="154"/>
      <c r="D4" s="19"/>
      <c r="E4" s="19"/>
      <c r="F4" s="17"/>
      <c r="G4" s="17"/>
      <c r="H4" s="17"/>
      <c r="I4" s="15"/>
      <c r="J4" s="151"/>
      <c r="K4" s="15"/>
      <c r="L4" s="15"/>
      <c r="M4" s="15"/>
      <c r="N4" s="15"/>
      <c r="O4" s="15"/>
      <c r="P4" s="15"/>
      <c r="Q4" s="14"/>
      <c r="R4" s="14"/>
      <c r="S4" s="14"/>
      <c r="T4" s="14"/>
      <c r="U4" s="14"/>
      <c r="V4" s="14"/>
      <c r="W4" s="14"/>
      <c r="X4" s="14"/>
      <c r="Y4" s="14"/>
      <c r="Z4" s="14"/>
      <c r="AA4" s="14"/>
    </row>
    <row r="5" spans="1:27" ht="15.75" customHeight="1" x14ac:dyDescent="0.25">
      <c r="A5" s="18"/>
      <c r="B5" s="154" t="s">
        <v>184</v>
      </c>
      <c r="C5" s="154"/>
      <c r="D5" s="19"/>
      <c r="E5" s="19"/>
      <c r="F5" s="17"/>
      <c r="G5" s="17"/>
      <c r="H5" s="17"/>
      <c r="I5" s="15"/>
      <c r="J5" s="151"/>
      <c r="K5" s="15"/>
      <c r="L5" s="15"/>
      <c r="M5" s="15"/>
      <c r="N5" s="15"/>
      <c r="O5" s="15"/>
      <c r="P5" s="15"/>
      <c r="Q5" s="14"/>
      <c r="R5" s="14"/>
      <c r="S5" s="14"/>
      <c r="T5" s="14"/>
      <c r="U5" s="14"/>
      <c r="V5" s="14"/>
      <c r="W5" s="14"/>
      <c r="X5" s="14"/>
      <c r="Y5" s="14"/>
      <c r="Z5" s="14"/>
      <c r="AA5" s="14"/>
    </row>
    <row r="6" spans="1:27" ht="15.75" customHeight="1" x14ac:dyDescent="0.25">
      <c r="A6" s="18"/>
      <c r="B6" s="139" t="s">
        <v>185</v>
      </c>
      <c r="C6" s="17"/>
      <c r="D6" s="19"/>
      <c r="E6" s="19"/>
      <c r="F6" s="17"/>
      <c r="G6" s="17"/>
      <c r="H6" s="17"/>
      <c r="I6" s="15"/>
      <c r="J6" s="151"/>
      <c r="K6" s="15"/>
      <c r="L6" s="15"/>
      <c r="M6" s="15"/>
      <c r="N6" s="15"/>
      <c r="O6" s="15"/>
      <c r="P6" s="15"/>
      <c r="Q6" s="14"/>
      <c r="R6" s="14"/>
      <c r="S6" s="14"/>
      <c r="T6" s="14"/>
      <c r="U6" s="14"/>
      <c r="V6" s="14"/>
      <c r="W6" s="14"/>
      <c r="X6" s="14"/>
      <c r="Y6" s="14"/>
      <c r="Z6" s="14"/>
      <c r="AA6" s="14"/>
    </row>
    <row r="7" spans="1:27" ht="15.75" customHeight="1" x14ac:dyDescent="0.25">
      <c r="A7" s="14"/>
      <c r="B7" s="22" t="s">
        <v>186</v>
      </c>
      <c r="C7" s="22"/>
      <c r="D7" s="22"/>
      <c r="E7" s="22"/>
      <c r="F7" s="22"/>
      <c r="G7" s="22"/>
      <c r="H7" s="22"/>
      <c r="I7" s="21"/>
      <c r="J7" s="155"/>
      <c r="K7" s="21"/>
      <c r="L7" s="21"/>
      <c r="M7" s="21"/>
      <c r="N7" s="21"/>
      <c r="O7" s="21"/>
      <c r="P7" s="21"/>
      <c r="Q7" s="14"/>
      <c r="R7" s="14"/>
      <c r="S7" s="14"/>
      <c r="T7" s="14"/>
      <c r="U7" s="14"/>
      <c r="V7" s="14"/>
      <c r="W7" s="14"/>
      <c r="X7" s="14"/>
      <c r="Y7" s="14"/>
      <c r="Z7" s="14"/>
      <c r="AA7" s="14"/>
    </row>
    <row r="8" spans="1:27" ht="15.75" customHeight="1" x14ac:dyDescent="0.25">
      <c r="A8" s="14"/>
      <c r="B8" s="156" t="s">
        <v>187</v>
      </c>
      <c r="C8" s="25"/>
      <c r="D8" s="25"/>
      <c r="E8" s="25"/>
      <c r="F8" s="25"/>
      <c r="G8" s="25"/>
      <c r="H8" s="25"/>
      <c r="I8" s="24"/>
      <c r="J8" s="157"/>
      <c r="K8" s="24"/>
      <c r="L8" s="24"/>
      <c r="M8" s="24"/>
      <c r="N8" s="24"/>
      <c r="O8" s="24"/>
      <c r="P8" s="24"/>
      <c r="Q8" s="14"/>
      <c r="R8" s="14"/>
      <c r="S8" s="14"/>
      <c r="T8" s="14"/>
      <c r="U8" s="14"/>
      <c r="V8" s="14"/>
      <c r="W8" s="14"/>
      <c r="X8" s="14"/>
      <c r="Y8" s="14"/>
      <c r="Z8" s="14"/>
      <c r="AA8" s="14"/>
    </row>
    <row r="9" spans="1:27" ht="15.75" customHeight="1" x14ac:dyDescent="0.25">
      <c r="A9" s="14"/>
      <c r="B9" s="158" t="s">
        <v>188</v>
      </c>
      <c r="C9" s="22"/>
      <c r="D9" s="22"/>
      <c r="E9" s="22"/>
      <c r="F9" s="22"/>
      <c r="G9" s="22"/>
      <c r="H9" s="22"/>
      <c r="I9" s="21"/>
      <c r="J9" s="155"/>
      <c r="K9" s="21"/>
      <c r="L9" s="21"/>
      <c r="M9" s="21"/>
      <c r="N9" s="21"/>
      <c r="O9" s="21"/>
      <c r="P9" s="21"/>
      <c r="Q9" s="14"/>
      <c r="R9" s="14"/>
      <c r="S9" s="14"/>
      <c r="T9" s="14"/>
      <c r="U9" s="14"/>
      <c r="V9" s="14"/>
      <c r="W9" s="14"/>
      <c r="X9" s="14"/>
      <c r="Y9" s="14"/>
      <c r="Z9" s="14"/>
      <c r="AA9" s="14"/>
    </row>
    <row r="10" spans="1:27" ht="15.75" customHeight="1" x14ac:dyDescent="0.25">
      <c r="A10" s="14"/>
      <c r="B10" s="159" t="s">
        <v>189</v>
      </c>
      <c r="C10" s="160"/>
      <c r="D10" s="160"/>
      <c r="E10" s="160"/>
      <c r="F10" s="160"/>
      <c r="G10" s="160"/>
      <c r="H10" s="160"/>
      <c r="I10" s="161"/>
      <c r="J10" s="162"/>
      <c r="K10" s="161"/>
      <c r="L10" s="161"/>
      <c r="M10" s="161"/>
      <c r="N10" s="161"/>
      <c r="O10" s="161"/>
      <c r="P10" s="161"/>
      <c r="Q10" s="163"/>
      <c r="R10" s="163"/>
      <c r="S10" s="163"/>
      <c r="T10" s="163"/>
      <c r="U10" s="163"/>
      <c r="V10" s="163"/>
      <c r="W10" s="163"/>
      <c r="X10" s="163"/>
      <c r="Y10" s="163"/>
      <c r="Z10" s="163"/>
      <c r="AA10" s="163"/>
    </row>
    <row r="11" spans="1:27" ht="16.5" customHeight="1" x14ac:dyDescent="0.25">
      <c r="A11" s="14"/>
      <c r="B11" s="164" t="s">
        <v>190</v>
      </c>
      <c r="C11" s="164"/>
      <c r="D11" s="31"/>
      <c r="E11" s="31"/>
      <c r="F11" s="31"/>
      <c r="G11" s="31"/>
      <c r="H11" s="31"/>
      <c r="I11" s="29"/>
      <c r="J11" s="165"/>
      <c r="K11" s="29"/>
      <c r="L11" s="29"/>
      <c r="M11" s="29"/>
      <c r="N11" s="29"/>
      <c r="O11" s="29"/>
      <c r="P11" s="29"/>
      <c r="Q11" s="29"/>
      <c r="R11" s="29"/>
      <c r="S11" s="29"/>
      <c r="T11" s="29"/>
      <c r="U11" s="29"/>
      <c r="V11" s="29"/>
      <c r="W11" s="14"/>
      <c r="X11" s="14"/>
      <c r="Y11" s="14"/>
      <c r="Z11" s="14"/>
      <c r="AA11" s="14"/>
    </row>
    <row r="12" spans="1:27" ht="16.5" customHeight="1" x14ac:dyDescent="0.25">
      <c r="A12" s="14"/>
      <c r="B12" s="166" t="s">
        <v>191</v>
      </c>
      <c r="C12" s="166"/>
      <c r="D12" s="34"/>
      <c r="E12" s="34"/>
      <c r="F12" s="34"/>
      <c r="G12" s="34"/>
      <c r="H12" s="34"/>
      <c r="I12" s="33"/>
      <c r="J12" s="167"/>
      <c r="K12" s="33"/>
      <c r="L12" s="33"/>
      <c r="M12" s="33"/>
      <c r="N12" s="33"/>
      <c r="O12" s="33"/>
      <c r="P12" s="33"/>
      <c r="Q12" s="33"/>
      <c r="R12" s="33"/>
      <c r="S12" s="33"/>
      <c r="T12" s="33"/>
      <c r="U12" s="33"/>
      <c r="V12" s="33"/>
      <c r="W12" s="14"/>
      <c r="X12" s="14"/>
      <c r="Y12" s="14"/>
      <c r="Z12" s="14"/>
      <c r="AA12" s="14"/>
    </row>
    <row r="13" spans="1:27" ht="16.5" customHeight="1" x14ac:dyDescent="0.25">
      <c r="A13" s="14"/>
      <c r="B13" s="168" t="s">
        <v>192</v>
      </c>
      <c r="C13" s="168"/>
      <c r="D13" s="38"/>
      <c r="E13" s="38"/>
      <c r="F13" s="38"/>
      <c r="G13" s="38"/>
      <c r="H13" s="38"/>
      <c r="I13" s="37"/>
      <c r="J13" s="169"/>
      <c r="K13" s="37"/>
      <c r="L13" s="37"/>
      <c r="M13" s="37"/>
      <c r="N13" s="37"/>
      <c r="O13" s="37"/>
      <c r="P13" s="37"/>
      <c r="Q13" s="37"/>
      <c r="R13" s="37"/>
      <c r="S13" s="37"/>
      <c r="T13" s="37"/>
      <c r="U13" s="37"/>
      <c r="V13" s="37"/>
      <c r="W13" s="36"/>
      <c r="X13" s="36"/>
      <c r="Y13" s="36"/>
      <c r="Z13" s="36"/>
      <c r="AA13" s="36"/>
    </row>
    <row r="14" spans="1:27" ht="15.75" customHeight="1" x14ac:dyDescent="0.25">
      <c r="A14" s="14"/>
      <c r="B14" s="41"/>
      <c r="C14" s="41"/>
      <c r="D14" s="41"/>
      <c r="E14" s="41"/>
      <c r="F14" s="41"/>
      <c r="G14" s="41"/>
      <c r="H14" s="41"/>
      <c r="I14" s="14"/>
      <c r="J14" s="50"/>
      <c r="K14" s="14"/>
      <c r="L14" s="14"/>
      <c r="M14" s="14"/>
      <c r="N14" s="14"/>
      <c r="O14" s="14"/>
      <c r="P14" s="14"/>
      <c r="Q14" s="14"/>
      <c r="R14" s="14"/>
      <c r="S14" s="14"/>
      <c r="T14" s="14"/>
      <c r="U14" s="14"/>
      <c r="V14" s="14"/>
      <c r="W14" s="14"/>
      <c r="X14" s="14"/>
      <c r="Y14" s="14"/>
      <c r="Z14" s="14"/>
      <c r="AA14" s="14"/>
    </row>
    <row r="15" spans="1:27" ht="15.75" customHeight="1" x14ac:dyDescent="0.25">
      <c r="A15" s="45"/>
      <c r="B15" s="61"/>
      <c r="C15" s="61"/>
      <c r="D15" s="61"/>
      <c r="E15" s="61"/>
      <c r="F15" s="61"/>
      <c r="G15" s="61"/>
      <c r="H15" s="61"/>
      <c r="I15" s="170"/>
      <c r="J15" s="171"/>
      <c r="K15" s="45"/>
      <c r="L15" s="45"/>
      <c r="M15" s="45"/>
      <c r="N15" s="45"/>
      <c r="O15" s="45"/>
      <c r="P15" s="45"/>
      <c r="Q15" s="45"/>
      <c r="R15" s="45"/>
      <c r="S15" s="45"/>
      <c r="T15" s="45"/>
      <c r="U15" s="45"/>
      <c r="V15" s="45"/>
      <c r="W15" s="45"/>
      <c r="X15" s="45"/>
      <c r="Y15" s="45"/>
      <c r="Z15" s="45"/>
      <c r="AA15" s="45"/>
    </row>
    <row r="16" spans="1:27" ht="15.75" customHeight="1" x14ac:dyDescent="0.25">
      <c r="A16" s="42" t="s">
        <v>42</v>
      </c>
      <c r="B16" s="43" t="s">
        <v>43</v>
      </c>
      <c r="C16" s="42" t="s">
        <v>44</v>
      </c>
      <c r="D16" s="43" t="s">
        <v>45</v>
      </c>
      <c r="E16" s="42" t="s">
        <v>46</v>
      </c>
      <c r="F16" s="42" t="s">
        <v>47</v>
      </c>
      <c r="G16" s="43" t="s">
        <v>48</v>
      </c>
      <c r="H16" s="42" t="s">
        <v>49</v>
      </c>
      <c r="I16" s="49"/>
      <c r="J16" s="172"/>
      <c r="K16" s="42"/>
      <c r="L16" s="42"/>
      <c r="M16" s="42"/>
      <c r="N16" s="42"/>
      <c r="O16" s="42"/>
      <c r="P16" s="42"/>
      <c r="Q16" s="42"/>
      <c r="R16" s="42"/>
      <c r="S16" s="42"/>
      <c r="T16" s="42"/>
      <c r="U16" s="42"/>
      <c r="V16" s="42"/>
      <c r="W16" s="42"/>
      <c r="X16" s="42"/>
      <c r="Y16" s="42"/>
      <c r="Z16" s="42"/>
      <c r="AA16" s="42"/>
    </row>
    <row r="17" spans="1:27" ht="15.75" customHeight="1" x14ac:dyDescent="0.25">
      <c r="A17" s="173">
        <v>1750</v>
      </c>
      <c r="B17" s="41">
        <v>2.552E-3</v>
      </c>
      <c r="C17" s="173"/>
      <c r="D17" s="174">
        <v>-7.7591999999999994E-2</v>
      </c>
      <c r="E17" s="174"/>
      <c r="F17" s="143">
        <v>0.17377296368411799</v>
      </c>
      <c r="G17" s="143"/>
      <c r="H17" s="41"/>
      <c r="I17" s="173"/>
      <c r="J17" s="175"/>
      <c r="K17" s="173"/>
      <c r="L17" s="173"/>
      <c r="M17" s="173"/>
      <c r="N17" s="173"/>
      <c r="O17" s="173"/>
      <c r="P17" s="173"/>
      <c r="Q17" s="173"/>
      <c r="R17" s="173"/>
      <c r="S17" s="173"/>
      <c r="T17" s="173"/>
      <c r="U17" s="173"/>
      <c r="V17" s="173"/>
      <c r="W17" s="173"/>
      <c r="X17" s="173"/>
      <c r="Y17" s="173"/>
      <c r="Z17" s="173"/>
      <c r="AA17" s="173"/>
    </row>
    <row r="18" spans="1:27" ht="15.75" customHeight="1" x14ac:dyDescent="0.25">
      <c r="A18" s="14">
        <v>1751</v>
      </c>
      <c r="B18" s="41">
        <v>2.552E-3</v>
      </c>
      <c r="C18" s="41"/>
      <c r="D18" s="41">
        <v>-7.3987999999999998E-2</v>
      </c>
      <c r="E18" s="41"/>
      <c r="F18" s="143">
        <v>-0.45263996320018801</v>
      </c>
      <c r="G18" s="143"/>
      <c r="H18" s="41"/>
      <c r="I18" s="14"/>
      <c r="J18" s="176"/>
      <c r="K18" s="14"/>
      <c r="L18" s="14"/>
      <c r="M18" s="14"/>
      <c r="N18" s="14"/>
      <c r="O18" s="14"/>
      <c r="P18" s="14"/>
      <c r="Q18" s="14"/>
      <c r="R18" s="14"/>
      <c r="S18" s="14"/>
      <c r="T18" s="14"/>
      <c r="U18" s="14"/>
      <c r="V18" s="14"/>
      <c r="W18" s="14"/>
      <c r="X18" s="14"/>
      <c r="Y18" s="14"/>
      <c r="Z18" s="14"/>
      <c r="AA18" s="14"/>
    </row>
    <row r="19" spans="1:27" ht="15.75" customHeight="1" x14ac:dyDescent="0.25">
      <c r="A19" s="14">
        <v>1752</v>
      </c>
      <c r="B19" s="41">
        <v>2.5530000000000001E-3</v>
      </c>
      <c r="C19" s="41"/>
      <c r="D19" s="41">
        <v>-7.0596000000000006E-2</v>
      </c>
      <c r="E19" s="41"/>
      <c r="F19" s="143">
        <v>-0.28065798453091301</v>
      </c>
      <c r="G19" s="143"/>
      <c r="H19" s="41"/>
      <c r="I19" s="14"/>
      <c r="J19" s="176"/>
      <c r="K19" s="14"/>
      <c r="L19" s="14"/>
      <c r="M19" s="14"/>
      <c r="N19" s="14"/>
      <c r="O19" s="14"/>
      <c r="P19" s="14"/>
      <c r="Q19" s="14"/>
      <c r="R19" s="14"/>
      <c r="S19" s="14"/>
      <c r="T19" s="14"/>
      <c r="U19" s="14"/>
      <c r="V19" s="14"/>
      <c r="W19" s="14"/>
      <c r="X19" s="14"/>
      <c r="Y19" s="14"/>
      <c r="Z19" s="14"/>
      <c r="AA19" s="14"/>
    </row>
    <row r="20" spans="1:27" ht="15.75" customHeight="1" x14ac:dyDescent="0.25">
      <c r="A20" s="14">
        <v>1753</v>
      </c>
      <c r="B20" s="41">
        <v>2.5530000000000001E-3</v>
      </c>
      <c r="C20" s="41"/>
      <c r="D20" s="41">
        <v>-6.7627999999999994E-2</v>
      </c>
      <c r="E20" s="41"/>
      <c r="F20" s="143">
        <v>-2.33576222022241E-2</v>
      </c>
      <c r="G20" s="143"/>
      <c r="H20" s="41"/>
      <c r="I20" s="14"/>
      <c r="J20" s="176"/>
      <c r="K20" s="14"/>
      <c r="L20" s="14"/>
      <c r="M20" s="14"/>
      <c r="N20" s="14"/>
      <c r="O20" s="14"/>
      <c r="P20" s="14"/>
      <c r="Q20" s="14"/>
      <c r="R20" s="14"/>
      <c r="S20" s="14"/>
      <c r="T20" s="14"/>
      <c r="U20" s="14"/>
      <c r="V20" s="14"/>
      <c r="W20" s="14"/>
      <c r="X20" s="14"/>
      <c r="Y20" s="14"/>
      <c r="Z20" s="14"/>
      <c r="AA20" s="14"/>
    </row>
    <row r="21" spans="1:27" ht="15.75" customHeight="1" x14ac:dyDescent="0.25">
      <c r="A21" s="14">
        <v>1754</v>
      </c>
      <c r="B21" s="41">
        <v>2.5539999999999998E-3</v>
      </c>
      <c r="C21" s="41"/>
      <c r="D21" s="41">
        <v>-6.4023999999999998E-2</v>
      </c>
      <c r="E21" s="41"/>
      <c r="F21" s="143">
        <v>-0.13686973499277999</v>
      </c>
      <c r="G21" s="143"/>
      <c r="H21" s="41"/>
      <c r="I21" s="14"/>
      <c r="J21" s="176"/>
      <c r="K21" s="14"/>
      <c r="L21" s="14"/>
      <c r="M21" s="14"/>
      <c r="N21" s="14"/>
      <c r="O21" s="14"/>
      <c r="P21" s="14"/>
      <c r="Q21" s="14"/>
      <c r="R21" s="14"/>
      <c r="S21" s="14"/>
      <c r="T21" s="14"/>
      <c r="U21" s="14"/>
      <c r="V21" s="14"/>
      <c r="W21" s="14"/>
      <c r="X21" s="14"/>
      <c r="Y21" s="14"/>
      <c r="Z21" s="14"/>
      <c r="AA21" s="14"/>
    </row>
    <row r="22" spans="1:27" ht="15.75" customHeight="1" x14ac:dyDescent="0.25">
      <c r="A22" s="14">
        <v>1755</v>
      </c>
      <c r="B22" s="41">
        <v>2.555E-3</v>
      </c>
      <c r="C22" s="41"/>
      <c r="D22" s="41">
        <v>-5.8088000000000001E-2</v>
      </c>
      <c r="E22" s="41"/>
      <c r="F22" s="143">
        <v>-0.19653261747001999</v>
      </c>
      <c r="G22" s="143"/>
      <c r="H22" s="41"/>
      <c r="I22" s="14"/>
      <c r="J22" s="176"/>
      <c r="K22" s="14"/>
      <c r="L22" s="14"/>
      <c r="M22" s="14"/>
      <c r="N22" s="14"/>
      <c r="O22" s="14"/>
      <c r="P22" s="14"/>
      <c r="Q22" s="14"/>
      <c r="R22" s="14"/>
      <c r="S22" s="14"/>
      <c r="T22" s="14"/>
      <c r="U22" s="14"/>
      <c r="V22" s="14"/>
      <c r="W22" s="14"/>
      <c r="X22" s="14"/>
      <c r="Y22" s="14"/>
      <c r="Z22" s="14"/>
      <c r="AA22" s="14"/>
    </row>
    <row r="23" spans="1:27" ht="15.75" customHeight="1" x14ac:dyDescent="0.25">
      <c r="A23" s="14">
        <v>1756</v>
      </c>
      <c r="B23" s="41">
        <v>2.7309999999999999E-3</v>
      </c>
      <c r="C23" s="41"/>
      <c r="D23" s="41">
        <v>-5.0243999999999997E-2</v>
      </c>
      <c r="E23" s="41"/>
      <c r="F23" s="143">
        <v>0.28174976334976498</v>
      </c>
      <c r="G23" s="143"/>
      <c r="H23" s="41"/>
      <c r="I23" s="14"/>
      <c r="J23" s="176"/>
      <c r="K23" s="14"/>
      <c r="L23" s="14"/>
      <c r="M23" s="14"/>
      <c r="N23" s="14"/>
      <c r="O23" s="14"/>
      <c r="P23" s="14"/>
      <c r="Q23" s="14"/>
      <c r="R23" s="14"/>
      <c r="S23" s="14"/>
      <c r="T23" s="14"/>
      <c r="U23" s="14"/>
      <c r="V23" s="14"/>
      <c r="W23" s="14"/>
      <c r="X23" s="14"/>
      <c r="Y23" s="14"/>
      <c r="Z23" s="14"/>
      <c r="AA23" s="14"/>
    </row>
    <row r="24" spans="1:27" ht="15.75" customHeight="1" x14ac:dyDescent="0.25">
      <c r="A24" s="14">
        <v>1757</v>
      </c>
      <c r="B24" s="41">
        <v>2.7320000000000001E-3</v>
      </c>
      <c r="C24" s="41"/>
      <c r="D24" s="41">
        <v>-4.0280000000000003E-2</v>
      </c>
      <c r="E24" s="41"/>
      <c r="F24" s="143">
        <v>0.55651254411401596</v>
      </c>
      <c r="G24" s="143"/>
      <c r="H24" s="41"/>
      <c r="I24" s="14"/>
      <c r="J24" s="176"/>
      <c r="K24" s="14"/>
      <c r="L24" s="14"/>
      <c r="M24" s="14"/>
      <c r="N24" s="14"/>
      <c r="O24" s="14"/>
      <c r="P24" s="14"/>
      <c r="Q24" s="14"/>
      <c r="R24" s="14"/>
      <c r="S24" s="14"/>
      <c r="T24" s="14"/>
      <c r="U24" s="14"/>
      <c r="V24" s="14"/>
      <c r="W24" s="14"/>
      <c r="X24" s="14"/>
      <c r="Y24" s="14"/>
      <c r="Z24" s="14"/>
      <c r="AA24" s="14"/>
    </row>
    <row r="25" spans="1:27" ht="15.75" customHeight="1" x14ac:dyDescent="0.25">
      <c r="A25" s="14">
        <v>1758</v>
      </c>
      <c r="B25" s="41">
        <v>2.7330000000000002E-3</v>
      </c>
      <c r="C25" s="41"/>
      <c r="D25" s="41">
        <v>-2.8407999999999999E-2</v>
      </c>
      <c r="E25" s="41"/>
      <c r="F25" s="143">
        <v>-9.7389876180751997E-2</v>
      </c>
      <c r="G25" s="143"/>
      <c r="H25" s="41"/>
      <c r="I25" s="14"/>
      <c r="J25" s="176"/>
      <c r="K25" s="14"/>
      <c r="L25" s="14"/>
      <c r="M25" s="14"/>
      <c r="N25" s="14"/>
      <c r="O25" s="14"/>
      <c r="P25" s="14"/>
      <c r="Q25" s="14"/>
      <c r="R25" s="14"/>
      <c r="S25" s="14"/>
      <c r="T25" s="14"/>
      <c r="U25" s="14"/>
      <c r="V25" s="14"/>
      <c r="W25" s="14"/>
      <c r="X25" s="14"/>
      <c r="Y25" s="14"/>
      <c r="Z25" s="14"/>
      <c r="AA25" s="14"/>
    </row>
    <row r="26" spans="1:27" ht="15.75" customHeight="1" x14ac:dyDescent="0.25">
      <c r="A26" s="14">
        <v>1759</v>
      </c>
      <c r="B26" s="41">
        <v>2.7339999999999999E-3</v>
      </c>
      <c r="C26" s="41"/>
      <c r="D26" s="41">
        <v>-1.4204E-2</v>
      </c>
      <c r="E26" s="41"/>
      <c r="F26" s="143">
        <v>-0.62239371020229595</v>
      </c>
      <c r="G26" s="143"/>
      <c r="H26" s="41"/>
      <c r="I26" s="14"/>
      <c r="J26" s="176"/>
      <c r="K26" s="14"/>
      <c r="L26" s="14"/>
      <c r="M26" s="14"/>
      <c r="N26" s="14"/>
      <c r="O26" s="14"/>
      <c r="P26" s="14"/>
      <c r="Q26" s="14"/>
      <c r="R26" s="14"/>
      <c r="S26" s="14"/>
      <c r="T26" s="14"/>
      <c r="U26" s="14"/>
      <c r="V26" s="14"/>
      <c r="W26" s="14"/>
      <c r="X26" s="14"/>
      <c r="Y26" s="14"/>
      <c r="Z26" s="14"/>
      <c r="AA26" s="14"/>
    </row>
    <row r="27" spans="1:27" ht="15.75" customHeight="1" x14ac:dyDescent="0.25">
      <c r="A27" s="14">
        <v>1760</v>
      </c>
      <c r="B27" s="41">
        <v>2.7339999999999999E-3</v>
      </c>
      <c r="C27" s="41"/>
      <c r="D27" s="41">
        <v>1.908E-3</v>
      </c>
      <c r="E27" s="41"/>
      <c r="F27" s="143">
        <v>0.19315572086170399</v>
      </c>
      <c r="G27" s="143"/>
      <c r="H27" s="41"/>
      <c r="I27" s="14"/>
      <c r="J27" s="176"/>
      <c r="K27" s="14"/>
      <c r="L27" s="14"/>
      <c r="M27" s="14"/>
      <c r="N27" s="14"/>
      <c r="O27" s="14"/>
      <c r="P27" s="14"/>
      <c r="Q27" s="14"/>
      <c r="R27" s="14"/>
      <c r="S27" s="14"/>
      <c r="T27" s="14"/>
      <c r="U27" s="14"/>
      <c r="V27" s="14"/>
      <c r="W27" s="14"/>
      <c r="X27" s="14"/>
      <c r="Y27" s="14"/>
      <c r="Z27" s="14"/>
      <c r="AA27" s="14"/>
    </row>
    <row r="28" spans="1:27" ht="15.75" customHeight="1" x14ac:dyDescent="0.25">
      <c r="A28" s="14">
        <v>1761</v>
      </c>
      <c r="B28" s="41">
        <v>2.9949999999999998E-3</v>
      </c>
      <c r="C28" s="41"/>
      <c r="D28" s="41">
        <v>2.0140000000000002E-2</v>
      </c>
      <c r="E28" s="41"/>
      <c r="F28" s="143">
        <v>-0.58173687255183104</v>
      </c>
      <c r="G28" s="143"/>
      <c r="H28" s="41"/>
      <c r="I28" s="14"/>
      <c r="J28" s="176"/>
      <c r="K28" s="14"/>
      <c r="L28" s="14"/>
      <c r="M28" s="14"/>
      <c r="N28" s="14"/>
      <c r="O28" s="14"/>
      <c r="P28" s="14"/>
      <c r="Q28" s="14"/>
      <c r="R28" s="14"/>
      <c r="S28" s="14"/>
      <c r="T28" s="14"/>
      <c r="U28" s="14"/>
      <c r="V28" s="14"/>
      <c r="W28" s="14"/>
      <c r="X28" s="14"/>
      <c r="Y28" s="14"/>
      <c r="Z28" s="14"/>
      <c r="AA28" s="14"/>
    </row>
    <row r="29" spans="1:27" ht="15.75" customHeight="1" x14ac:dyDescent="0.25">
      <c r="A29" s="14">
        <v>1762</v>
      </c>
      <c r="B29" s="41">
        <v>2.996E-3</v>
      </c>
      <c r="C29" s="41"/>
      <c r="D29" s="41">
        <v>4.0492E-2</v>
      </c>
      <c r="E29" s="41"/>
      <c r="F29" s="143">
        <v>-0.63012006569160794</v>
      </c>
      <c r="G29" s="143"/>
      <c r="H29" s="41"/>
      <c r="I29" s="14"/>
      <c r="J29" s="176"/>
      <c r="K29" s="14"/>
      <c r="L29" s="14"/>
      <c r="M29" s="14"/>
      <c r="N29" s="14"/>
      <c r="O29" s="14"/>
      <c r="P29" s="14"/>
      <c r="Q29" s="14"/>
      <c r="R29" s="14"/>
      <c r="S29" s="14"/>
      <c r="T29" s="14"/>
      <c r="U29" s="14"/>
      <c r="V29" s="14"/>
      <c r="W29" s="14"/>
      <c r="X29" s="14"/>
      <c r="Y29" s="14"/>
      <c r="Z29" s="14"/>
      <c r="AA29" s="14"/>
    </row>
    <row r="30" spans="1:27" ht="15.75" customHeight="1" x14ac:dyDescent="0.25">
      <c r="A30" s="14">
        <v>1763</v>
      </c>
      <c r="B30" s="41">
        <v>2.9970000000000001E-3</v>
      </c>
      <c r="C30" s="41"/>
      <c r="D30" s="41">
        <v>6.2752000000000002E-2</v>
      </c>
      <c r="E30" s="41"/>
      <c r="F30" s="143">
        <v>0.33014667641707302</v>
      </c>
      <c r="G30" s="143"/>
      <c r="H30" s="41"/>
      <c r="I30" s="14"/>
      <c r="J30" s="176"/>
      <c r="K30" s="14"/>
      <c r="L30" s="14"/>
      <c r="M30" s="14"/>
      <c r="N30" s="14"/>
      <c r="O30" s="14"/>
      <c r="P30" s="14"/>
      <c r="Q30" s="14"/>
      <c r="R30" s="14"/>
      <c r="S30" s="14"/>
      <c r="T30" s="14"/>
      <c r="U30" s="14"/>
      <c r="V30" s="14"/>
      <c r="W30" s="14"/>
      <c r="X30" s="14"/>
      <c r="Y30" s="14"/>
      <c r="Z30" s="14"/>
      <c r="AA30" s="14"/>
    </row>
    <row r="31" spans="1:27" ht="15.75" customHeight="1" x14ac:dyDescent="0.25">
      <c r="A31" s="14">
        <v>1764</v>
      </c>
      <c r="B31" s="41">
        <v>2.9979999999999998E-3</v>
      </c>
      <c r="C31" s="41"/>
      <c r="D31" s="41">
        <v>8.7344000000000005E-2</v>
      </c>
      <c r="E31" s="41"/>
      <c r="F31" s="143">
        <v>0.42897554528718601</v>
      </c>
      <c r="G31" s="143"/>
      <c r="H31" s="41"/>
      <c r="I31" s="14"/>
      <c r="J31" s="176"/>
      <c r="K31" s="14"/>
      <c r="L31" s="14"/>
      <c r="M31" s="14"/>
      <c r="N31" s="14"/>
      <c r="O31" s="14"/>
      <c r="P31" s="14"/>
      <c r="Q31" s="14"/>
      <c r="R31" s="14"/>
      <c r="S31" s="14"/>
      <c r="T31" s="14"/>
      <c r="U31" s="14"/>
      <c r="V31" s="14"/>
      <c r="W31" s="14"/>
      <c r="X31" s="14"/>
      <c r="Y31" s="14"/>
      <c r="Z31" s="14"/>
      <c r="AA31" s="14"/>
    </row>
    <row r="32" spans="1:27" ht="15.75" customHeight="1" x14ac:dyDescent="0.25">
      <c r="A32" s="14">
        <v>1765</v>
      </c>
      <c r="B32" s="41">
        <v>2.9989999999999999E-3</v>
      </c>
      <c r="C32" s="41"/>
      <c r="D32" s="41">
        <v>0.11236</v>
      </c>
      <c r="E32" s="41"/>
      <c r="F32" s="143">
        <v>-0.18195274660570901</v>
      </c>
      <c r="G32" s="143"/>
      <c r="H32" s="41"/>
      <c r="I32" s="14"/>
      <c r="J32" s="176"/>
      <c r="K32" s="177"/>
      <c r="L32" s="14"/>
      <c r="M32" s="14"/>
      <c r="N32" s="14"/>
      <c r="O32" s="14"/>
      <c r="P32" s="14"/>
      <c r="Q32" s="14"/>
      <c r="R32" s="14"/>
      <c r="S32" s="14"/>
      <c r="T32" s="14"/>
      <c r="U32" s="14"/>
      <c r="V32" s="14"/>
      <c r="W32" s="14"/>
      <c r="X32" s="14"/>
      <c r="Y32" s="14"/>
      <c r="Z32" s="14"/>
      <c r="AA32" s="14"/>
    </row>
    <row r="33" spans="1:27" ht="15.75" customHeight="1" x14ac:dyDescent="0.25">
      <c r="A33" s="14">
        <v>1766</v>
      </c>
      <c r="B33" s="41">
        <v>3.346E-3</v>
      </c>
      <c r="C33" s="41"/>
      <c r="D33" s="41">
        <v>0.13525599999999999</v>
      </c>
      <c r="E33" s="41"/>
      <c r="F33" s="143">
        <v>0.225610593006764</v>
      </c>
      <c r="G33" s="143"/>
      <c r="H33" s="41"/>
      <c r="I33" s="14"/>
      <c r="J33" s="176"/>
      <c r="K33" s="14"/>
      <c r="L33" s="14"/>
      <c r="M33" s="14"/>
      <c r="N33" s="14"/>
      <c r="O33" s="14"/>
      <c r="P33" s="14"/>
      <c r="Q33" s="14"/>
      <c r="R33" s="14"/>
      <c r="S33" s="14"/>
      <c r="T33" s="14"/>
      <c r="U33" s="14"/>
      <c r="V33" s="14"/>
      <c r="W33" s="14"/>
      <c r="X33" s="14"/>
      <c r="Y33" s="14"/>
      <c r="Z33" s="14"/>
      <c r="AA33" s="14"/>
    </row>
    <row r="34" spans="1:27" ht="15.75" customHeight="1" x14ac:dyDescent="0.25">
      <c r="A34" s="14">
        <v>1767</v>
      </c>
      <c r="B34" s="41">
        <v>3.3470000000000001E-3</v>
      </c>
      <c r="C34" s="41"/>
      <c r="D34" s="41">
        <v>0.156032</v>
      </c>
      <c r="E34" s="41"/>
      <c r="F34" s="143">
        <v>0.29727937719182901</v>
      </c>
      <c r="G34" s="143"/>
      <c r="H34" s="41"/>
      <c r="I34" s="14"/>
      <c r="J34" s="176"/>
      <c r="K34" s="14"/>
      <c r="L34" s="14"/>
      <c r="M34" s="14"/>
      <c r="N34" s="14"/>
      <c r="O34" s="14"/>
      <c r="P34" s="14"/>
      <c r="Q34" s="14"/>
      <c r="R34" s="14"/>
      <c r="S34" s="14"/>
      <c r="T34" s="14"/>
      <c r="U34" s="14"/>
      <c r="V34" s="14"/>
      <c r="W34" s="14"/>
      <c r="X34" s="14"/>
      <c r="Y34" s="14"/>
      <c r="Z34" s="14"/>
      <c r="AA34" s="14"/>
    </row>
    <row r="35" spans="1:27" ht="15.75" customHeight="1" x14ac:dyDescent="0.25">
      <c r="A35" s="14">
        <v>1768</v>
      </c>
      <c r="B35" s="41">
        <v>3.3479999999999998E-3</v>
      </c>
      <c r="C35" s="41"/>
      <c r="D35" s="41">
        <v>0.17447599999999999</v>
      </c>
      <c r="E35" s="41"/>
      <c r="F35" s="143">
        <v>0.36270961133620599</v>
      </c>
      <c r="G35" s="143"/>
      <c r="H35" s="41"/>
      <c r="I35" s="14"/>
      <c r="J35" s="176"/>
      <c r="K35" s="14"/>
      <c r="L35" s="14"/>
      <c r="M35" s="14"/>
      <c r="N35" s="14"/>
      <c r="O35" s="14"/>
      <c r="P35" s="14"/>
      <c r="Q35" s="14"/>
      <c r="R35" s="14"/>
      <c r="S35" s="14"/>
      <c r="T35" s="14"/>
      <c r="U35" s="14"/>
      <c r="V35" s="14"/>
      <c r="W35" s="14"/>
      <c r="X35" s="14"/>
      <c r="Y35" s="14"/>
      <c r="Z35" s="14"/>
      <c r="AA35" s="14"/>
    </row>
    <row r="36" spans="1:27" ht="15.75" customHeight="1" x14ac:dyDescent="0.25">
      <c r="A36" s="14">
        <v>1769</v>
      </c>
      <c r="B36" s="41">
        <v>3.349E-3</v>
      </c>
      <c r="C36" s="41"/>
      <c r="D36" s="41">
        <v>0.19058800000000001</v>
      </c>
      <c r="E36" s="41"/>
      <c r="F36" s="143">
        <v>-2.6063030171749001E-2</v>
      </c>
      <c r="G36" s="143"/>
      <c r="H36" s="41"/>
      <c r="I36" s="14"/>
      <c r="J36" s="176"/>
      <c r="K36" s="14"/>
      <c r="L36" s="14"/>
      <c r="M36" s="14"/>
      <c r="N36" s="14"/>
      <c r="O36" s="14"/>
      <c r="P36" s="14"/>
      <c r="Q36" s="14"/>
      <c r="R36" s="14"/>
      <c r="S36" s="14"/>
      <c r="T36" s="14"/>
      <c r="U36" s="14"/>
      <c r="V36" s="14"/>
      <c r="W36" s="14"/>
      <c r="X36" s="14"/>
      <c r="Y36" s="14"/>
      <c r="Z36" s="14"/>
      <c r="AA36" s="14"/>
    </row>
    <row r="37" spans="1:27" ht="15.75" customHeight="1" x14ac:dyDescent="0.25">
      <c r="A37" s="14">
        <v>1770</v>
      </c>
      <c r="B37" s="41">
        <v>3.3500000000000001E-3</v>
      </c>
      <c r="C37" s="41"/>
      <c r="D37" s="41">
        <v>0.20458000000000001</v>
      </c>
      <c r="E37" s="41"/>
      <c r="F37" s="143">
        <v>9.1132179731695295E-2</v>
      </c>
      <c r="G37" s="143"/>
      <c r="H37" s="41"/>
      <c r="I37" s="14"/>
      <c r="J37" s="176"/>
      <c r="K37" s="14"/>
      <c r="L37" s="14"/>
      <c r="M37" s="14"/>
      <c r="N37" s="14"/>
      <c r="O37" s="14"/>
      <c r="P37" s="14"/>
      <c r="Q37" s="14"/>
      <c r="R37" s="14"/>
      <c r="S37" s="14"/>
      <c r="T37" s="14"/>
      <c r="U37" s="14"/>
      <c r="V37" s="14"/>
      <c r="W37" s="14"/>
      <c r="X37" s="14"/>
      <c r="Y37" s="14"/>
      <c r="Z37" s="14"/>
      <c r="AA37" s="14"/>
    </row>
    <row r="38" spans="1:27" ht="15.75" customHeight="1" x14ac:dyDescent="0.25">
      <c r="A38" s="14">
        <v>1771</v>
      </c>
      <c r="B38" s="41">
        <v>3.715E-3</v>
      </c>
      <c r="C38" s="41"/>
      <c r="D38" s="41">
        <v>0.21645200000000001</v>
      </c>
      <c r="E38" s="41"/>
      <c r="F38" s="143">
        <v>-0.22710989219581201</v>
      </c>
      <c r="G38" s="143"/>
      <c r="H38" s="41"/>
      <c r="I38" s="14"/>
      <c r="J38" s="176"/>
      <c r="K38" s="14"/>
      <c r="L38" s="14"/>
      <c r="M38" s="14"/>
      <c r="N38" s="14"/>
      <c r="O38" s="14"/>
      <c r="P38" s="14"/>
      <c r="Q38" s="14"/>
      <c r="R38" s="14"/>
      <c r="S38" s="14"/>
      <c r="T38" s="14"/>
      <c r="U38" s="14"/>
      <c r="V38" s="14"/>
      <c r="W38" s="14"/>
      <c r="X38" s="14"/>
      <c r="Y38" s="14"/>
      <c r="Z38" s="14"/>
      <c r="AA38" s="14"/>
    </row>
    <row r="39" spans="1:27" ht="15.75" customHeight="1" x14ac:dyDescent="0.25">
      <c r="A39" s="14">
        <v>1772</v>
      </c>
      <c r="B39" s="41">
        <v>3.7160000000000001E-3</v>
      </c>
      <c r="C39" s="41"/>
      <c r="D39" s="41">
        <v>0.225992</v>
      </c>
      <c r="E39" s="41"/>
      <c r="F39" s="143">
        <v>-0.23865784169066701</v>
      </c>
      <c r="G39" s="143"/>
      <c r="H39" s="41"/>
      <c r="I39" s="14"/>
      <c r="J39" s="176"/>
      <c r="K39" s="14"/>
      <c r="L39" s="14"/>
      <c r="M39" s="14"/>
      <c r="N39" s="14"/>
      <c r="O39" s="14"/>
      <c r="P39" s="14"/>
      <c r="Q39" s="14"/>
      <c r="R39" s="14"/>
      <c r="S39" s="14"/>
      <c r="T39" s="14"/>
      <c r="U39" s="14"/>
      <c r="V39" s="14"/>
      <c r="W39" s="14"/>
      <c r="X39" s="14"/>
      <c r="Y39" s="14"/>
      <c r="Z39" s="14"/>
      <c r="AA39" s="14"/>
    </row>
    <row r="40" spans="1:27" ht="15.75" customHeight="1" x14ac:dyDescent="0.25">
      <c r="A40" s="14">
        <v>1773</v>
      </c>
      <c r="B40" s="41">
        <v>3.7169999999999998E-3</v>
      </c>
      <c r="C40" s="41"/>
      <c r="D40" s="41">
        <v>0.23319999999999999</v>
      </c>
      <c r="E40" s="41"/>
      <c r="F40" s="143">
        <v>0.121505829735719</v>
      </c>
      <c r="G40" s="143"/>
      <c r="H40" s="41"/>
      <c r="I40" s="14"/>
      <c r="J40" s="176"/>
      <c r="K40" s="14"/>
      <c r="L40" s="14"/>
      <c r="M40" s="14"/>
      <c r="N40" s="14"/>
      <c r="O40" s="14"/>
      <c r="P40" s="14"/>
      <c r="Q40" s="14"/>
      <c r="R40" s="14"/>
      <c r="S40" s="14"/>
      <c r="T40" s="14"/>
      <c r="U40" s="14"/>
      <c r="V40" s="14"/>
      <c r="W40" s="14"/>
      <c r="X40" s="14"/>
      <c r="Y40" s="14"/>
      <c r="Z40" s="14"/>
      <c r="AA40" s="14"/>
    </row>
    <row r="41" spans="1:27" ht="15.75" customHeight="1" x14ac:dyDescent="0.25">
      <c r="A41" s="14">
        <v>1774</v>
      </c>
      <c r="B41" s="41">
        <v>3.718E-3</v>
      </c>
      <c r="C41" s="41"/>
      <c r="D41" s="41">
        <v>0.238288</v>
      </c>
      <c r="E41" s="41"/>
      <c r="F41" s="143">
        <v>-4.0487966212089103E-2</v>
      </c>
      <c r="G41" s="143"/>
      <c r="H41" s="41"/>
      <c r="I41" s="14"/>
      <c r="J41" s="176"/>
      <c r="K41" s="14"/>
      <c r="L41" s="14"/>
      <c r="M41" s="14"/>
      <c r="N41" s="14"/>
      <c r="O41" s="14"/>
      <c r="P41" s="14"/>
      <c r="Q41" s="14"/>
      <c r="R41" s="14"/>
      <c r="S41" s="14"/>
      <c r="T41" s="14"/>
      <c r="U41" s="14"/>
      <c r="V41" s="14"/>
      <c r="W41" s="14"/>
      <c r="X41" s="14"/>
      <c r="Y41" s="14"/>
      <c r="Z41" s="14"/>
      <c r="AA41" s="14"/>
    </row>
    <row r="42" spans="1:27" ht="15.75" customHeight="1" x14ac:dyDescent="0.25">
      <c r="A42" s="14">
        <v>1775</v>
      </c>
      <c r="B42" s="41">
        <v>3.7190000000000001E-3</v>
      </c>
      <c r="C42" s="41"/>
      <c r="D42" s="41">
        <v>0.24252799999999999</v>
      </c>
      <c r="E42" s="41"/>
      <c r="F42" s="143">
        <v>5.2777401078814103E-2</v>
      </c>
      <c r="G42" s="143"/>
      <c r="H42" s="41"/>
      <c r="I42" s="14"/>
      <c r="J42" s="176"/>
      <c r="K42" s="14"/>
      <c r="L42" s="14"/>
      <c r="M42" s="14"/>
      <c r="N42" s="14"/>
      <c r="O42" s="14"/>
      <c r="P42" s="14"/>
      <c r="Q42" s="14"/>
      <c r="R42" s="14"/>
      <c r="S42" s="14"/>
      <c r="T42" s="14"/>
      <c r="U42" s="14"/>
      <c r="V42" s="14"/>
      <c r="W42" s="14"/>
      <c r="X42" s="14"/>
      <c r="Y42" s="14"/>
      <c r="Z42" s="14"/>
      <c r="AA42" s="14"/>
    </row>
    <row r="43" spans="1:27" ht="15.75" customHeight="1" x14ac:dyDescent="0.25">
      <c r="A43" s="14">
        <v>1776</v>
      </c>
      <c r="B43" s="41">
        <v>4.104E-3</v>
      </c>
      <c r="C43" s="41"/>
      <c r="D43" s="41">
        <v>0.24846399999999999</v>
      </c>
      <c r="E43" s="41"/>
      <c r="F43" s="143">
        <v>0.41961716015183098</v>
      </c>
      <c r="G43" s="143"/>
      <c r="H43" s="41"/>
      <c r="I43" s="14"/>
      <c r="J43" s="176"/>
      <c r="K43" s="14"/>
      <c r="L43" s="14"/>
      <c r="M43" s="14"/>
      <c r="N43" s="14"/>
      <c r="O43" s="14"/>
      <c r="P43" s="14"/>
      <c r="Q43" s="14"/>
      <c r="R43" s="14"/>
      <c r="S43" s="14"/>
      <c r="T43" s="14"/>
      <c r="U43" s="14"/>
      <c r="V43" s="14"/>
      <c r="W43" s="14"/>
      <c r="X43" s="14"/>
      <c r="Y43" s="14"/>
      <c r="Z43" s="14"/>
      <c r="AA43" s="14"/>
    </row>
    <row r="44" spans="1:27" ht="15.75" customHeight="1" x14ac:dyDescent="0.25">
      <c r="A44" s="14">
        <v>1777</v>
      </c>
      <c r="B44" s="41">
        <v>4.1050000000000001E-3</v>
      </c>
      <c r="C44" s="41"/>
      <c r="D44" s="41">
        <v>0.25630799999999998</v>
      </c>
      <c r="E44" s="41"/>
      <c r="F44" s="143">
        <v>0.58485722277348995</v>
      </c>
      <c r="G44" s="143"/>
      <c r="H44" s="41"/>
      <c r="I44" s="14"/>
      <c r="J44" s="176"/>
      <c r="K44" s="14"/>
      <c r="L44" s="14"/>
      <c r="M44" s="14"/>
      <c r="N44" s="14"/>
      <c r="O44" s="14"/>
      <c r="P44" s="14"/>
      <c r="Q44" s="14"/>
      <c r="R44" s="14"/>
      <c r="S44" s="14"/>
      <c r="T44" s="14"/>
      <c r="U44" s="14"/>
      <c r="V44" s="14"/>
      <c r="W44" s="14"/>
      <c r="X44" s="14"/>
      <c r="Y44" s="14"/>
      <c r="Z44" s="14"/>
      <c r="AA44" s="14"/>
    </row>
    <row r="45" spans="1:27" ht="15.75" customHeight="1" x14ac:dyDescent="0.25">
      <c r="A45" s="14">
        <v>1778</v>
      </c>
      <c r="B45" s="41">
        <v>4.1060000000000003E-3</v>
      </c>
      <c r="C45" s="41"/>
      <c r="D45" s="41">
        <v>0.26606000000000002</v>
      </c>
      <c r="E45" s="41"/>
      <c r="F45" s="143">
        <v>4.83797689166734E-2</v>
      </c>
      <c r="G45" s="143"/>
      <c r="H45" s="41"/>
      <c r="I45" s="14"/>
      <c r="J45" s="176"/>
      <c r="K45" s="14"/>
      <c r="L45" s="14"/>
      <c r="M45" s="14"/>
      <c r="N45" s="14"/>
      <c r="O45" s="14"/>
      <c r="P45" s="14"/>
      <c r="Q45" s="14"/>
      <c r="R45" s="14"/>
      <c r="S45" s="14"/>
      <c r="T45" s="14"/>
      <c r="U45" s="14"/>
      <c r="V45" s="14"/>
      <c r="W45" s="14"/>
      <c r="X45" s="14"/>
      <c r="Y45" s="14"/>
      <c r="Z45" s="14"/>
      <c r="AA45" s="14"/>
    </row>
    <row r="46" spans="1:27" ht="15.75" customHeight="1" x14ac:dyDescent="0.25">
      <c r="A46" s="14">
        <v>1779</v>
      </c>
      <c r="B46" s="41">
        <v>4.1070000000000004E-3</v>
      </c>
      <c r="C46" s="41"/>
      <c r="D46" s="41">
        <v>0.27772000000000002</v>
      </c>
      <c r="E46" s="41"/>
      <c r="F46" s="143">
        <v>-0.39722181354935499</v>
      </c>
      <c r="G46" s="143"/>
      <c r="H46" s="41"/>
      <c r="I46" s="14"/>
      <c r="J46" s="176"/>
      <c r="K46" s="14"/>
      <c r="L46" s="14"/>
      <c r="M46" s="14"/>
      <c r="N46" s="14"/>
      <c r="O46" s="14"/>
      <c r="P46" s="14"/>
      <c r="Q46" s="14"/>
      <c r="R46" s="14"/>
      <c r="S46" s="14"/>
      <c r="T46" s="14"/>
      <c r="U46" s="14"/>
      <c r="V46" s="14"/>
      <c r="W46" s="14"/>
      <c r="X46" s="14"/>
      <c r="Y46" s="14"/>
      <c r="Z46" s="14"/>
      <c r="AA46" s="14"/>
    </row>
    <row r="47" spans="1:27" ht="15.75" customHeight="1" x14ac:dyDescent="0.25">
      <c r="A47" s="14">
        <v>1780</v>
      </c>
      <c r="B47" s="41">
        <v>4.1089999999999998E-3</v>
      </c>
      <c r="C47" s="41"/>
      <c r="D47" s="41">
        <v>0.29149999999999998</v>
      </c>
      <c r="E47" s="41"/>
      <c r="F47" s="143">
        <v>0.38902054615842302</v>
      </c>
      <c r="G47" s="143"/>
      <c r="H47" s="41"/>
      <c r="I47" s="14"/>
      <c r="J47" s="176"/>
      <c r="K47" s="14"/>
      <c r="L47" s="14"/>
      <c r="M47" s="14"/>
      <c r="N47" s="14"/>
      <c r="O47" s="14"/>
      <c r="P47" s="14"/>
      <c r="Q47" s="14"/>
      <c r="R47" s="14"/>
      <c r="S47" s="14"/>
      <c r="T47" s="14"/>
      <c r="U47" s="14"/>
      <c r="V47" s="14"/>
      <c r="W47" s="14"/>
      <c r="X47" s="14"/>
      <c r="Y47" s="14"/>
      <c r="Z47" s="14"/>
      <c r="AA47" s="14"/>
    </row>
    <row r="48" spans="1:27" ht="15.75" customHeight="1" x14ac:dyDescent="0.25">
      <c r="A48" s="14">
        <v>1781</v>
      </c>
      <c r="B48" s="41">
        <v>4.5970000000000004E-3</v>
      </c>
      <c r="C48" s="41"/>
      <c r="D48" s="41">
        <v>0.31481999999999999</v>
      </c>
      <c r="E48" s="41">
        <v>7.4329999999999993E-2</v>
      </c>
      <c r="F48" s="143">
        <v>-0.38933111961980998</v>
      </c>
      <c r="G48" s="143"/>
      <c r="H48" s="41"/>
      <c r="I48" s="14"/>
      <c r="J48" s="176"/>
      <c r="K48" s="14"/>
      <c r="L48" s="14"/>
      <c r="M48" s="14"/>
      <c r="N48" s="14"/>
      <c r="O48" s="14"/>
      <c r="P48" s="14"/>
      <c r="Q48" s="14"/>
      <c r="R48" s="14"/>
      <c r="S48" s="14"/>
      <c r="T48" s="14"/>
      <c r="U48" s="14"/>
      <c r="V48" s="14"/>
      <c r="W48" s="14"/>
      <c r="X48" s="14"/>
      <c r="Y48" s="14"/>
      <c r="Z48" s="14"/>
      <c r="AA48" s="14"/>
    </row>
    <row r="49" spans="1:27" ht="15.75" customHeight="1" x14ac:dyDescent="0.25">
      <c r="A49" s="14">
        <v>1782</v>
      </c>
      <c r="B49" s="41">
        <v>4.5979999999999997E-3</v>
      </c>
      <c r="C49" s="41"/>
      <c r="D49" s="41">
        <v>0.34831600000000001</v>
      </c>
      <c r="E49" s="41">
        <v>8.2155000000000006E-2</v>
      </c>
      <c r="F49" s="143">
        <v>-0.39496558244152002</v>
      </c>
      <c r="G49" s="143"/>
      <c r="H49" s="41"/>
      <c r="I49" s="14"/>
      <c r="J49" s="176"/>
      <c r="K49" s="14"/>
      <c r="L49" s="14"/>
      <c r="M49" s="14"/>
      <c r="N49" s="14"/>
      <c r="O49" s="14"/>
      <c r="P49" s="14"/>
      <c r="Q49" s="14"/>
      <c r="R49" s="14"/>
      <c r="S49" s="14"/>
      <c r="T49" s="14"/>
      <c r="U49" s="14"/>
      <c r="V49" s="14"/>
      <c r="W49" s="14"/>
      <c r="X49" s="14"/>
      <c r="Y49" s="14"/>
      <c r="Z49" s="14"/>
      <c r="AA49" s="14"/>
    </row>
    <row r="50" spans="1:27" ht="15.75" customHeight="1" x14ac:dyDescent="0.25">
      <c r="A50" s="14">
        <v>1783</v>
      </c>
      <c r="B50" s="41">
        <v>4.5999999999999999E-3</v>
      </c>
      <c r="C50" s="41"/>
      <c r="D50" s="41">
        <v>0.37884400000000001</v>
      </c>
      <c r="E50" s="41">
        <v>8.9520000000000002E-2</v>
      </c>
      <c r="F50" s="143">
        <v>0.59336873818081803</v>
      </c>
      <c r="G50" s="143"/>
      <c r="H50" s="41"/>
      <c r="I50" s="14"/>
      <c r="J50" s="176"/>
      <c r="K50" s="14"/>
      <c r="L50" s="14"/>
      <c r="M50" s="14"/>
      <c r="N50" s="14"/>
      <c r="O50" s="14"/>
      <c r="P50" s="14"/>
      <c r="Q50" s="14"/>
      <c r="R50" s="14"/>
      <c r="S50" s="14"/>
      <c r="T50" s="14"/>
      <c r="U50" s="14"/>
      <c r="V50" s="14"/>
      <c r="W50" s="14"/>
      <c r="X50" s="14"/>
      <c r="Y50" s="14"/>
      <c r="Z50" s="14"/>
      <c r="AA50" s="14"/>
    </row>
    <row r="51" spans="1:27" ht="15.75" customHeight="1" x14ac:dyDescent="0.25">
      <c r="A51" s="14">
        <v>1784</v>
      </c>
      <c r="B51" s="41">
        <v>4.6010000000000001E-3</v>
      </c>
      <c r="C51" s="41"/>
      <c r="D51" s="41">
        <v>0.40598000000000001</v>
      </c>
      <c r="E51" s="41">
        <v>0.10206999999999999</v>
      </c>
      <c r="F51" s="143">
        <v>0.77562015748723201</v>
      </c>
      <c r="G51" s="143"/>
      <c r="H51" s="41"/>
      <c r="I51" s="14"/>
      <c r="J51" s="176"/>
      <c r="K51" s="14"/>
      <c r="L51" s="14"/>
      <c r="M51" s="14"/>
      <c r="N51" s="14"/>
      <c r="O51" s="14"/>
      <c r="P51" s="14"/>
      <c r="Q51" s="14"/>
      <c r="R51" s="14"/>
      <c r="S51" s="14"/>
      <c r="T51" s="14"/>
      <c r="U51" s="14"/>
      <c r="V51" s="14"/>
      <c r="W51" s="14"/>
      <c r="X51" s="14"/>
      <c r="Y51" s="14"/>
      <c r="Z51" s="14"/>
      <c r="AA51" s="14"/>
    </row>
    <row r="52" spans="1:27" ht="15.75" customHeight="1" x14ac:dyDescent="0.25">
      <c r="A52" s="14">
        <v>1785</v>
      </c>
      <c r="B52" s="41">
        <v>4.6039999999999996E-3</v>
      </c>
      <c r="C52" s="41"/>
      <c r="D52" s="41">
        <v>0.429512</v>
      </c>
      <c r="E52" s="41">
        <v>0.10420500000000001</v>
      </c>
      <c r="F52" s="143">
        <v>7.1340486066334405E-2</v>
      </c>
      <c r="G52" s="143"/>
      <c r="H52" s="41"/>
      <c r="I52" s="14"/>
      <c r="J52" s="176"/>
      <c r="K52" s="14"/>
      <c r="L52" s="14"/>
      <c r="M52" s="14"/>
      <c r="N52" s="14"/>
      <c r="O52" s="14"/>
      <c r="P52" s="14"/>
      <c r="Q52" s="14"/>
      <c r="R52" s="14"/>
      <c r="S52" s="14"/>
      <c r="T52" s="14"/>
      <c r="U52" s="14"/>
      <c r="V52" s="14"/>
      <c r="W52" s="14"/>
      <c r="X52" s="14"/>
      <c r="Y52" s="14"/>
      <c r="Z52" s="14"/>
      <c r="AA52" s="14"/>
    </row>
    <row r="53" spans="1:27" ht="15.75" customHeight="1" x14ac:dyDescent="0.25">
      <c r="A53" s="14">
        <v>1786</v>
      </c>
      <c r="B53" s="41">
        <v>5.2269999999999999E-3</v>
      </c>
      <c r="C53" s="41"/>
      <c r="D53" s="41">
        <v>0.44944000000000001</v>
      </c>
      <c r="E53" s="41">
        <v>0.11673</v>
      </c>
      <c r="F53" s="143">
        <v>0.44508594010500802</v>
      </c>
      <c r="G53" s="143"/>
      <c r="H53" s="41"/>
      <c r="I53" s="14"/>
      <c r="J53" s="176"/>
      <c r="K53" s="14"/>
      <c r="L53" s="14"/>
      <c r="M53" s="14"/>
      <c r="N53" s="14"/>
      <c r="O53" s="14"/>
      <c r="P53" s="14"/>
      <c r="Q53" s="14"/>
      <c r="R53" s="14"/>
      <c r="S53" s="14"/>
      <c r="T53" s="14"/>
      <c r="U53" s="14"/>
      <c r="V53" s="14"/>
      <c r="W53" s="14"/>
      <c r="X53" s="14"/>
      <c r="Y53" s="14"/>
      <c r="Z53" s="14"/>
      <c r="AA53" s="14"/>
    </row>
    <row r="54" spans="1:27" ht="15.75" customHeight="1" x14ac:dyDescent="0.25">
      <c r="A54" s="14">
        <v>1787</v>
      </c>
      <c r="B54" s="41">
        <v>5.2290000000000001E-3</v>
      </c>
      <c r="C54" s="41"/>
      <c r="D54" s="41">
        <v>0.46576400000000001</v>
      </c>
      <c r="E54" s="41">
        <v>0.12393</v>
      </c>
      <c r="F54" s="143">
        <v>0.47863307760238299</v>
      </c>
      <c r="G54" s="143"/>
      <c r="H54" s="41"/>
      <c r="I54" s="14"/>
      <c r="J54" s="176"/>
      <c r="K54" s="14"/>
      <c r="L54" s="14"/>
      <c r="M54" s="14"/>
      <c r="N54" s="14"/>
      <c r="O54" s="14"/>
      <c r="P54" s="14"/>
      <c r="Q54" s="14"/>
      <c r="R54" s="14"/>
      <c r="S54" s="14"/>
      <c r="T54" s="14"/>
      <c r="U54" s="14"/>
      <c r="V54" s="14"/>
      <c r="W54" s="14"/>
      <c r="X54" s="14"/>
      <c r="Y54" s="14"/>
      <c r="Z54" s="14"/>
      <c r="AA54" s="14"/>
    </row>
    <row r="55" spans="1:27" ht="15.75" customHeight="1" x14ac:dyDescent="0.25">
      <c r="A55" s="14">
        <v>1788</v>
      </c>
      <c r="B55" s="41">
        <v>5.2300000000000003E-3</v>
      </c>
      <c r="C55" s="41"/>
      <c r="D55" s="41">
        <v>0.47869600000000001</v>
      </c>
      <c r="E55" s="41">
        <v>0.131105</v>
      </c>
      <c r="F55" s="143">
        <v>0.55692314927255904</v>
      </c>
      <c r="G55" s="143"/>
      <c r="H55" s="41"/>
      <c r="I55" s="14"/>
      <c r="J55" s="176"/>
      <c r="K55" s="14"/>
      <c r="L55" s="14"/>
      <c r="M55" s="14"/>
      <c r="N55" s="14"/>
      <c r="O55" s="14"/>
      <c r="P55" s="14"/>
      <c r="Q55" s="14"/>
      <c r="R55" s="14"/>
      <c r="S55" s="14"/>
      <c r="T55" s="14"/>
      <c r="U55" s="14"/>
      <c r="V55" s="14"/>
      <c r="W55" s="14"/>
      <c r="X55" s="14"/>
      <c r="Y55" s="14"/>
      <c r="Z55" s="14"/>
      <c r="AA55" s="14"/>
    </row>
    <row r="56" spans="1:27" ht="15.75" customHeight="1" x14ac:dyDescent="0.25">
      <c r="A56" s="14">
        <v>1789</v>
      </c>
      <c r="B56" s="41">
        <v>5.2319999999999997E-3</v>
      </c>
      <c r="C56" s="41"/>
      <c r="D56" s="41">
        <v>0.48802400000000001</v>
      </c>
      <c r="E56" s="41">
        <v>0.13300999999999999</v>
      </c>
      <c r="F56" s="143">
        <v>0.21143535037214201</v>
      </c>
      <c r="G56" s="143"/>
      <c r="H56" s="41"/>
      <c r="I56" s="14"/>
      <c r="J56" s="176"/>
      <c r="K56" s="14"/>
      <c r="L56" s="14"/>
      <c r="M56" s="14"/>
      <c r="N56" s="14"/>
      <c r="O56" s="14"/>
      <c r="P56" s="14"/>
      <c r="Q56" s="14"/>
      <c r="R56" s="14"/>
      <c r="S56" s="14"/>
      <c r="T56" s="14"/>
      <c r="U56" s="14"/>
      <c r="V56" s="14"/>
      <c r="W56" s="14"/>
      <c r="X56" s="14"/>
      <c r="Y56" s="14"/>
      <c r="Z56" s="14"/>
      <c r="AA56" s="14"/>
    </row>
    <row r="57" spans="1:27" ht="15.75" customHeight="1" x14ac:dyDescent="0.25">
      <c r="A57" s="14">
        <v>1790</v>
      </c>
      <c r="B57" s="41">
        <v>5.2339999999999999E-3</v>
      </c>
      <c r="C57" s="41"/>
      <c r="D57" s="41">
        <v>0.49374800000000002</v>
      </c>
      <c r="E57" s="41">
        <v>0.14019000000000001</v>
      </c>
      <c r="F57" s="143">
        <v>0.42755181760051503</v>
      </c>
      <c r="G57" s="143"/>
      <c r="H57" s="41"/>
      <c r="I57" s="14"/>
      <c r="J57" s="176"/>
      <c r="K57" s="14"/>
      <c r="L57" s="14"/>
      <c r="M57" s="14"/>
      <c r="N57" s="14"/>
      <c r="O57" s="14"/>
      <c r="P57" s="14"/>
      <c r="Q57" s="14"/>
      <c r="R57" s="14"/>
      <c r="S57" s="14"/>
      <c r="T57" s="14"/>
      <c r="U57" s="14"/>
      <c r="V57" s="14"/>
      <c r="W57" s="14"/>
      <c r="X57" s="14"/>
      <c r="Y57" s="14"/>
      <c r="Z57" s="14"/>
      <c r="AA57" s="14"/>
    </row>
    <row r="58" spans="1:27" ht="15.75" customHeight="1" x14ac:dyDescent="0.25">
      <c r="A58" s="14">
        <v>1791</v>
      </c>
      <c r="B58" s="41">
        <v>5.8459999999999996E-3</v>
      </c>
      <c r="C58" s="41"/>
      <c r="D58" s="41">
        <v>0.49586799999999998</v>
      </c>
      <c r="E58" s="41">
        <v>0.147095</v>
      </c>
      <c r="F58" s="143">
        <v>-0.10703383896504801</v>
      </c>
      <c r="G58" s="143"/>
      <c r="H58" s="41"/>
      <c r="I58" s="14"/>
      <c r="J58" s="176"/>
      <c r="K58" s="14"/>
      <c r="L58" s="14"/>
      <c r="M58" s="14"/>
      <c r="N58" s="14"/>
      <c r="O58" s="14"/>
      <c r="P58" s="14"/>
      <c r="Q58" s="14"/>
      <c r="R58" s="14"/>
      <c r="S58" s="14"/>
      <c r="T58" s="14"/>
      <c r="U58" s="14"/>
      <c r="V58" s="14"/>
      <c r="W58" s="14"/>
      <c r="X58" s="14"/>
      <c r="Y58" s="14"/>
      <c r="Z58" s="14"/>
      <c r="AA58" s="14"/>
    </row>
    <row r="59" spans="1:27" ht="15.75" customHeight="1" x14ac:dyDescent="0.25">
      <c r="A59" s="14">
        <v>1792</v>
      </c>
      <c r="B59" s="41">
        <v>5.9760000000000004E-3</v>
      </c>
      <c r="C59" s="41"/>
      <c r="D59" s="41">
        <v>0.49438399999999999</v>
      </c>
      <c r="E59" s="41">
        <v>0.14901</v>
      </c>
      <c r="F59" s="143">
        <v>9.6758738991915894E-2</v>
      </c>
      <c r="G59" s="143"/>
      <c r="H59" s="41"/>
      <c r="I59" s="14"/>
      <c r="J59" s="176"/>
      <c r="K59" s="14"/>
      <c r="L59" s="14"/>
      <c r="M59" s="14"/>
      <c r="N59" s="14"/>
      <c r="O59" s="14"/>
      <c r="P59" s="14"/>
      <c r="Q59" s="14"/>
      <c r="R59" s="14"/>
      <c r="S59" s="14"/>
      <c r="T59" s="14"/>
      <c r="U59" s="14"/>
      <c r="V59" s="14"/>
      <c r="W59" s="14"/>
      <c r="X59" s="14"/>
      <c r="Y59" s="14"/>
      <c r="Z59" s="14"/>
      <c r="AA59" s="14"/>
    </row>
    <row r="60" spans="1:27" ht="15.75" customHeight="1" x14ac:dyDescent="0.25">
      <c r="A60" s="14">
        <v>1793</v>
      </c>
      <c r="B60" s="41">
        <v>5.9810000000000002E-3</v>
      </c>
      <c r="C60" s="41"/>
      <c r="D60" s="41">
        <v>0.48929600000000001</v>
      </c>
      <c r="E60" s="41">
        <v>0.15568000000000001</v>
      </c>
      <c r="F60" s="143">
        <v>0.29899152208726198</v>
      </c>
      <c r="G60" s="143"/>
      <c r="H60" s="41"/>
      <c r="I60" s="14"/>
      <c r="J60" s="176"/>
      <c r="K60" s="14"/>
      <c r="L60" s="14"/>
      <c r="M60" s="14"/>
      <c r="N60" s="14"/>
      <c r="O60" s="14"/>
      <c r="P60" s="14"/>
      <c r="Q60" s="14"/>
      <c r="R60" s="14"/>
      <c r="S60" s="14"/>
      <c r="T60" s="14"/>
      <c r="U60" s="14"/>
      <c r="V60" s="14"/>
      <c r="W60" s="14"/>
      <c r="X60" s="14"/>
      <c r="Y60" s="14"/>
      <c r="Z60" s="14"/>
      <c r="AA60" s="14"/>
    </row>
    <row r="61" spans="1:27" ht="15.75" customHeight="1" x14ac:dyDescent="0.25">
      <c r="A61" s="14">
        <v>1794</v>
      </c>
      <c r="B61" s="41">
        <v>5.9719999999999999E-3</v>
      </c>
      <c r="C61" s="41"/>
      <c r="D61" s="41">
        <v>0.48081600000000002</v>
      </c>
      <c r="E61" s="41">
        <v>0.15748999999999999</v>
      </c>
      <c r="F61" s="143">
        <v>0.301290635159287</v>
      </c>
      <c r="G61" s="143"/>
      <c r="H61" s="41"/>
      <c r="I61" s="14"/>
      <c r="J61" s="176"/>
      <c r="K61" s="14"/>
      <c r="L61" s="14"/>
      <c r="M61" s="14"/>
      <c r="N61" s="14"/>
      <c r="O61" s="14"/>
      <c r="P61" s="14"/>
      <c r="Q61" s="14"/>
      <c r="R61" s="14"/>
      <c r="S61" s="14"/>
      <c r="T61" s="14"/>
      <c r="U61" s="14"/>
      <c r="V61" s="14"/>
      <c r="W61" s="14"/>
      <c r="X61" s="14"/>
      <c r="Y61" s="14"/>
      <c r="Z61" s="14"/>
      <c r="AA61" s="14"/>
    </row>
    <row r="62" spans="1:27" ht="15.75" customHeight="1" x14ac:dyDescent="0.25">
      <c r="A62" s="14">
        <v>1795</v>
      </c>
      <c r="B62" s="41">
        <v>5.9750000000000003E-3</v>
      </c>
      <c r="C62" s="41"/>
      <c r="D62" s="41">
        <v>0.46873199999999998</v>
      </c>
      <c r="E62" s="41">
        <v>0.16380500000000001</v>
      </c>
      <c r="F62" s="143">
        <v>0.29705279322198103</v>
      </c>
      <c r="G62" s="143"/>
      <c r="H62" s="41"/>
      <c r="I62" s="14"/>
      <c r="J62" s="176"/>
      <c r="K62" s="14"/>
      <c r="L62" s="14"/>
      <c r="M62" s="14"/>
      <c r="N62" s="14"/>
      <c r="O62" s="14"/>
      <c r="P62" s="14"/>
      <c r="Q62" s="14"/>
      <c r="R62" s="14"/>
      <c r="S62" s="14"/>
      <c r="T62" s="14"/>
      <c r="U62" s="14"/>
      <c r="V62" s="14"/>
      <c r="W62" s="14"/>
      <c r="X62" s="14"/>
      <c r="Y62" s="14"/>
      <c r="Z62" s="14"/>
      <c r="AA62" s="14"/>
    </row>
    <row r="63" spans="1:27" ht="15.75" customHeight="1" x14ac:dyDescent="0.25">
      <c r="A63" s="14">
        <v>1796</v>
      </c>
      <c r="B63" s="41">
        <v>6.2639999999999996E-3</v>
      </c>
      <c r="C63" s="41"/>
      <c r="D63" s="41">
        <v>0.45473999999999998</v>
      </c>
      <c r="E63" s="41">
        <v>0.164995</v>
      </c>
      <c r="F63" s="143">
        <v>0.65179113520793797</v>
      </c>
      <c r="G63" s="143"/>
      <c r="H63" s="41"/>
      <c r="I63" s="14"/>
      <c r="J63" s="176"/>
      <c r="K63" s="14"/>
      <c r="L63" s="14"/>
      <c r="M63" s="14"/>
      <c r="N63" s="14"/>
      <c r="O63" s="14"/>
      <c r="P63" s="14"/>
      <c r="Q63" s="14"/>
      <c r="R63" s="14"/>
      <c r="S63" s="14"/>
      <c r="T63" s="14"/>
      <c r="U63" s="14"/>
      <c r="V63" s="14"/>
      <c r="W63" s="14"/>
      <c r="X63" s="14"/>
      <c r="Y63" s="14"/>
      <c r="Z63" s="14"/>
      <c r="AA63" s="14"/>
    </row>
    <row r="64" spans="1:27" ht="15.75" customHeight="1" x14ac:dyDescent="0.25">
      <c r="A64" s="14">
        <v>1797</v>
      </c>
      <c r="B64" s="41">
        <v>6.5760000000000002E-3</v>
      </c>
      <c r="C64" s="41"/>
      <c r="D64" s="41">
        <v>0.43947599999999998</v>
      </c>
      <c r="E64" s="41">
        <v>0.1658</v>
      </c>
      <c r="F64" s="143">
        <v>0.97024266298613804</v>
      </c>
      <c r="G64" s="143"/>
      <c r="H64" s="41"/>
      <c r="I64" s="14"/>
      <c r="J64" s="176"/>
      <c r="K64" s="14"/>
      <c r="L64" s="14"/>
      <c r="M64" s="14"/>
      <c r="N64" s="14"/>
      <c r="O64" s="14"/>
      <c r="P64" s="14"/>
      <c r="Q64" s="14"/>
      <c r="R64" s="14"/>
      <c r="S64" s="14"/>
      <c r="T64" s="14"/>
      <c r="U64" s="14"/>
      <c r="V64" s="14"/>
      <c r="W64" s="14"/>
      <c r="X64" s="14"/>
      <c r="Y64" s="14"/>
      <c r="Z64" s="14"/>
      <c r="AA64" s="14"/>
    </row>
    <row r="65" spans="1:27" ht="15.75" customHeight="1" x14ac:dyDescent="0.25">
      <c r="A65" s="14">
        <v>1798</v>
      </c>
      <c r="B65" s="41">
        <v>6.8490000000000001E-3</v>
      </c>
      <c r="C65" s="41"/>
      <c r="D65" s="41">
        <v>0.42187999999999998</v>
      </c>
      <c r="E65" s="41">
        <v>0.16672999999999999</v>
      </c>
      <c r="F65" s="143">
        <v>0.382631778056645</v>
      </c>
      <c r="G65" s="143"/>
      <c r="H65" s="41"/>
      <c r="I65" s="14"/>
      <c r="J65" s="176"/>
      <c r="K65" s="14"/>
      <c r="L65" s="14"/>
      <c r="M65" s="14"/>
      <c r="N65" s="14"/>
      <c r="O65" s="14"/>
      <c r="P65" s="14"/>
      <c r="Q65" s="14"/>
      <c r="R65" s="14"/>
      <c r="S65" s="14"/>
      <c r="T65" s="14"/>
      <c r="U65" s="14"/>
      <c r="V65" s="14"/>
      <c r="W65" s="14"/>
      <c r="X65" s="14"/>
      <c r="Y65" s="14"/>
      <c r="Z65" s="14"/>
      <c r="AA65" s="14"/>
    </row>
    <row r="66" spans="1:27" ht="15.75" customHeight="1" x14ac:dyDescent="0.25">
      <c r="A66" s="14">
        <v>1799</v>
      </c>
      <c r="B66" s="41">
        <v>7.2129999999999998E-3</v>
      </c>
      <c r="C66" s="41"/>
      <c r="D66" s="41">
        <v>0.40195199999999998</v>
      </c>
      <c r="E66" s="41">
        <v>0.16723499999999999</v>
      </c>
      <c r="F66" s="143">
        <v>-8.1022289541453602E-2</v>
      </c>
      <c r="G66" s="143"/>
      <c r="H66" s="41"/>
      <c r="I66" s="14"/>
      <c r="J66" s="176"/>
      <c r="K66" s="14"/>
      <c r="L66" s="14"/>
      <c r="M66" s="14"/>
      <c r="N66" s="14"/>
      <c r="O66" s="14"/>
      <c r="P66" s="14"/>
      <c r="Q66" s="14"/>
      <c r="R66" s="14"/>
      <c r="S66" s="14"/>
      <c r="T66" s="14"/>
      <c r="U66" s="14"/>
      <c r="V66" s="14"/>
      <c r="W66" s="14"/>
      <c r="X66" s="14"/>
      <c r="Y66" s="14"/>
      <c r="Z66" s="14"/>
      <c r="AA66" s="14"/>
    </row>
    <row r="67" spans="1:27" ht="15.75" customHeight="1" x14ac:dyDescent="0.25">
      <c r="A67" s="14">
        <v>1800</v>
      </c>
      <c r="B67" s="41">
        <v>7.6670000000000002E-3</v>
      </c>
      <c r="C67" s="41"/>
      <c r="D67" s="41">
        <v>0.38053999999999999</v>
      </c>
      <c r="E67" s="41">
        <v>0.17277000000000001</v>
      </c>
      <c r="F67" s="143">
        <v>0.58541544856863104</v>
      </c>
      <c r="G67" s="143"/>
      <c r="H67" s="41"/>
      <c r="I67" s="14"/>
      <c r="J67" s="176"/>
      <c r="K67" s="14"/>
      <c r="L67" s="14"/>
      <c r="M67" s="14"/>
      <c r="N67" s="14"/>
      <c r="O67" s="14"/>
      <c r="P67" s="14"/>
      <c r="Q67" s="14"/>
      <c r="R67" s="14"/>
      <c r="S67" s="14"/>
      <c r="T67" s="14"/>
      <c r="U67" s="14"/>
      <c r="V67" s="14"/>
      <c r="W67" s="14"/>
      <c r="X67" s="14"/>
      <c r="Y67" s="14"/>
      <c r="Z67" s="14"/>
      <c r="AA67" s="14"/>
    </row>
    <row r="68" spans="1:27" ht="15.75" customHeight="1" x14ac:dyDescent="0.25">
      <c r="A68" s="14">
        <v>1801</v>
      </c>
      <c r="B68" s="41">
        <v>7.6309999999999998E-3</v>
      </c>
      <c r="C68" s="41"/>
      <c r="D68" s="41">
        <v>0.36167199999999999</v>
      </c>
      <c r="E68" s="41">
        <v>0.173235</v>
      </c>
      <c r="F68" s="143">
        <v>-5.1607348429045997E-2</v>
      </c>
      <c r="G68" s="143"/>
      <c r="H68" s="41"/>
      <c r="I68" s="14"/>
      <c r="J68" s="176"/>
      <c r="K68" s="14"/>
      <c r="L68" s="14"/>
      <c r="M68" s="14"/>
      <c r="N68" s="14"/>
      <c r="O68" s="14"/>
      <c r="P68" s="14"/>
      <c r="Q68" s="14"/>
      <c r="R68" s="14"/>
      <c r="S68" s="14"/>
      <c r="T68" s="14"/>
      <c r="U68" s="14"/>
      <c r="V68" s="14"/>
      <c r="W68" s="14"/>
      <c r="X68" s="14"/>
      <c r="Y68" s="14"/>
      <c r="Z68" s="14"/>
      <c r="AA68" s="14"/>
    </row>
    <row r="69" spans="1:27" ht="15.75" customHeight="1" x14ac:dyDescent="0.25">
      <c r="A69" s="14">
        <v>1802</v>
      </c>
      <c r="B69" s="41">
        <v>1.0038999999999999E-2</v>
      </c>
      <c r="C69" s="41"/>
      <c r="D69" s="41">
        <v>0.34238000000000002</v>
      </c>
      <c r="E69" s="41">
        <v>0.17336499999999999</v>
      </c>
      <c r="F69" s="143">
        <v>-7.1790057260120305E-2</v>
      </c>
      <c r="G69" s="143"/>
      <c r="H69" s="41"/>
      <c r="I69" s="14"/>
      <c r="J69" s="176"/>
      <c r="K69" s="14"/>
      <c r="L69" s="14"/>
      <c r="M69" s="14"/>
      <c r="N69" s="14"/>
      <c r="O69" s="14"/>
      <c r="P69" s="14"/>
      <c r="Q69" s="14"/>
      <c r="R69" s="14"/>
      <c r="S69" s="14"/>
      <c r="T69" s="14"/>
      <c r="U69" s="14"/>
      <c r="V69" s="14"/>
      <c r="W69" s="14"/>
      <c r="X69" s="14"/>
      <c r="Y69" s="14"/>
      <c r="Z69" s="14"/>
      <c r="AA69" s="14"/>
    </row>
    <row r="70" spans="1:27" ht="15.75" customHeight="1" x14ac:dyDescent="0.25">
      <c r="A70" s="14">
        <v>1803</v>
      </c>
      <c r="B70" s="41">
        <v>8.5939999999999992E-3</v>
      </c>
      <c r="C70" s="41"/>
      <c r="D70" s="41">
        <v>0.32181599999999999</v>
      </c>
      <c r="E70" s="41">
        <v>0.17366999999999999</v>
      </c>
      <c r="F70" s="143">
        <v>0.75331938567700896</v>
      </c>
      <c r="G70" s="143"/>
      <c r="H70" s="41"/>
      <c r="I70" s="14"/>
      <c r="J70" s="176"/>
      <c r="K70" s="14"/>
      <c r="L70" s="14"/>
      <c r="M70" s="14"/>
      <c r="N70" s="14"/>
      <c r="O70" s="14"/>
      <c r="P70" s="14"/>
      <c r="Q70" s="14"/>
      <c r="R70" s="14"/>
      <c r="S70" s="14"/>
      <c r="T70" s="14"/>
      <c r="U70" s="14"/>
      <c r="V70" s="14"/>
      <c r="W70" s="14"/>
      <c r="X70" s="14"/>
      <c r="Y70" s="14"/>
      <c r="Z70" s="14"/>
      <c r="AA70" s="14"/>
    </row>
    <row r="71" spans="1:27" ht="15.75" customHeight="1" x14ac:dyDescent="0.25">
      <c r="A71" s="14">
        <v>1804</v>
      </c>
      <c r="B71" s="41">
        <v>9.3640000000000008E-3</v>
      </c>
      <c r="C71" s="41"/>
      <c r="D71" s="41">
        <v>0.30019200000000001</v>
      </c>
      <c r="E71" s="41">
        <v>0.17358999999999999</v>
      </c>
      <c r="F71" s="143">
        <v>0.92982377006455097</v>
      </c>
      <c r="G71" s="143"/>
      <c r="H71" s="41"/>
      <c r="I71" s="14"/>
      <c r="J71" s="176"/>
      <c r="K71" s="14"/>
      <c r="L71" s="14"/>
      <c r="M71" s="14"/>
      <c r="N71" s="14"/>
      <c r="O71" s="14"/>
      <c r="P71" s="14"/>
      <c r="Q71" s="14"/>
      <c r="R71" s="14"/>
      <c r="S71" s="14"/>
      <c r="T71" s="14"/>
      <c r="U71" s="14"/>
      <c r="V71" s="14"/>
      <c r="W71" s="14"/>
      <c r="X71" s="14"/>
      <c r="Y71" s="14"/>
      <c r="Z71" s="14"/>
      <c r="AA71" s="14"/>
    </row>
    <row r="72" spans="1:27" ht="15.75" customHeight="1" x14ac:dyDescent="0.25">
      <c r="A72" s="14">
        <v>1805</v>
      </c>
      <c r="B72" s="41">
        <v>9.1210000000000006E-3</v>
      </c>
      <c r="C72" s="41"/>
      <c r="D72" s="41">
        <v>0.27729599999999999</v>
      </c>
      <c r="E72" s="41">
        <v>0.17355999999999999</v>
      </c>
      <c r="F72" s="143">
        <v>0.185161293222041</v>
      </c>
      <c r="G72" s="143"/>
      <c r="H72" s="41"/>
      <c r="I72" s="14"/>
      <c r="J72" s="176"/>
      <c r="K72" s="14"/>
      <c r="L72" s="14"/>
      <c r="M72" s="14"/>
      <c r="N72" s="14"/>
      <c r="O72" s="14"/>
      <c r="P72" s="14"/>
      <c r="Q72" s="14"/>
      <c r="R72" s="14"/>
      <c r="S72" s="14"/>
      <c r="T72" s="14"/>
      <c r="U72" s="14"/>
      <c r="V72" s="14"/>
      <c r="W72" s="14"/>
      <c r="X72" s="14"/>
      <c r="Y72" s="14"/>
      <c r="Z72" s="14"/>
      <c r="AA72" s="14"/>
    </row>
    <row r="73" spans="1:27" ht="15.75" customHeight="1" x14ac:dyDescent="0.25">
      <c r="A73" s="14">
        <v>1806</v>
      </c>
      <c r="B73" s="41">
        <v>9.5650000000000006E-3</v>
      </c>
      <c r="C73" s="41"/>
      <c r="D73" s="41">
        <v>0.25334000000000001</v>
      </c>
      <c r="E73" s="41">
        <v>0.17350499999999999</v>
      </c>
      <c r="F73" s="143">
        <v>0.53403910929929799</v>
      </c>
      <c r="G73" s="143"/>
      <c r="H73" s="41"/>
      <c r="I73" s="14"/>
      <c r="J73" s="176"/>
      <c r="K73" s="14"/>
      <c r="L73" s="14"/>
      <c r="M73" s="14"/>
      <c r="N73" s="14"/>
      <c r="O73" s="14"/>
      <c r="P73" s="14"/>
      <c r="Q73" s="14"/>
      <c r="R73" s="14"/>
      <c r="S73" s="14"/>
      <c r="T73" s="14"/>
      <c r="U73" s="14"/>
      <c r="V73" s="14"/>
      <c r="W73" s="14"/>
      <c r="X73" s="14"/>
      <c r="Y73" s="14"/>
      <c r="Z73" s="14"/>
      <c r="AA73" s="14"/>
    </row>
    <row r="74" spans="1:27" ht="15.75" customHeight="1" x14ac:dyDescent="0.25">
      <c r="A74" s="14">
        <v>1807</v>
      </c>
      <c r="B74" s="41">
        <v>1.0064E-2</v>
      </c>
      <c r="C74" s="41"/>
      <c r="D74" s="41">
        <v>0.22811200000000001</v>
      </c>
      <c r="E74" s="41">
        <v>0.17313500000000001</v>
      </c>
      <c r="F74" s="143">
        <v>0.60163076149203498</v>
      </c>
      <c r="G74" s="143"/>
      <c r="H74" s="41"/>
      <c r="I74" s="14"/>
      <c r="J74" s="176"/>
      <c r="K74" s="14"/>
      <c r="L74" s="14"/>
      <c r="M74" s="14"/>
      <c r="N74" s="14"/>
      <c r="O74" s="14"/>
      <c r="P74" s="14"/>
      <c r="Q74" s="14"/>
      <c r="R74" s="14"/>
      <c r="S74" s="14"/>
      <c r="T74" s="14"/>
      <c r="U74" s="14"/>
      <c r="V74" s="14"/>
      <c r="W74" s="14"/>
      <c r="X74" s="14"/>
      <c r="Y74" s="14"/>
      <c r="Z74" s="14"/>
      <c r="AA74" s="14"/>
    </row>
    <row r="75" spans="1:27" ht="15.75" customHeight="1" x14ac:dyDescent="0.25">
      <c r="A75" s="14">
        <v>1808</v>
      </c>
      <c r="B75" s="41">
        <v>9.5700000000000004E-3</v>
      </c>
      <c r="C75" s="41"/>
      <c r="D75" s="41">
        <v>0.201824</v>
      </c>
      <c r="E75" s="41">
        <v>0.17294999999999999</v>
      </c>
      <c r="F75" s="143">
        <v>0.69869371109162703</v>
      </c>
      <c r="G75" s="143"/>
      <c r="H75" s="41"/>
      <c r="I75" s="14"/>
      <c r="J75" s="176"/>
      <c r="K75" s="14"/>
      <c r="L75" s="14"/>
      <c r="M75" s="14"/>
      <c r="N75" s="14"/>
      <c r="O75" s="14"/>
      <c r="P75" s="14"/>
      <c r="Q75" s="14"/>
      <c r="R75" s="14"/>
      <c r="S75" s="14"/>
      <c r="T75" s="14"/>
      <c r="U75" s="14"/>
      <c r="V75" s="14"/>
      <c r="W75" s="14"/>
      <c r="X75" s="14"/>
      <c r="Y75" s="14"/>
      <c r="Z75" s="14"/>
      <c r="AA75" s="14"/>
    </row>
    <row r="76" spans="1:27" ht="15.75" customHeight="1" x14ac:dyDescent="0.25">
      <c r="A76" s="14">
        <v>1809</v>
      </c>
      <c r="B76" s="41">
        <v>9.5770000000000004E-3</v>
      </c>
      <c r="C76" s="41"/>
      <c r="D76" s="41">
        <v>0.174264</v>
      </c>
      <c r="E76" s="41">
        <v>0.17258999999999999</v>
      </c>
      <c r="F76" s="143">
        <v>0.35662152752992499</v>
      </c>
      <c r="G76" s="143"/>
      <c r="H76" s="41"/>
      <c r="I76" s="14"/>
      <c r="J76" s="176"/>
      <c r="K76" s="14"/>
      <c r="L76" s="14"/>
      <c r="M76" s="14"/>
      <c r="N76" s="14"/>
      <c r="O76" s="14"/>
      <c r="P76" s="14"/>
      <c r="Q76" s="14"/>
      <c r="R76" s="14"/>
      <c r="S76" s="14"/>
      <c r="T76" s="14"/>
      <c r="U76" s="14"/>
      <c r="V76" s="14"/>
      <c r="W76" s="14"/>
      <c r="X76" s="14"/>
      <c r="Y76" s="14"/>
      <c r="Z76" s="14"/>
      <c r="AA76" s="14"/>
    </row>
    <row r="77" spans="1:27" ht="15.75" customHeight="1" x14ac:dyDescent="0.25">
      <c r="A77" s="14">
        <v>1810</v>
      </c>
      <c r="B77" s="41">
        <v>1.0201999999999999E-2</v>
      </c>
      <c r="C77" s="41"/>
      <c r="D77" s="41">
        <v>0.145644</v>
      </c>
      <c r="E77" s="41">
        <v>0.17252000000000001</v>
      </c>
      <c r="F77" s="143">
        <v>0.51107314418245997</v>
      </c>
      <c r="G77" s="143"/>
      <c r="H77" s="41"/>
      <c r="I77" s="14"/>
      <c r="J77" s="176"/>
      <c r="K77" s="14"/>
      <c r="L77" s="14"/>
      <c r="M77" s="14"/>
      <c r="N77" s="14"/>
      <c r="O77" s="14"/>
      <c r="P77" s="14"/>
      <c r="Q77" s="14"/>
      <c r="R77" s="14"/>
      <c r="S77" s="14"/>
      <c r="T77" s="14"/>
      <c r="U77" s="14"/>
      <c r="V77" s="14"/>
      <c r="W77" s="14"/>
      <c r="X77" s="14"/>
      <c r="Y77" s="14"/>
      <c r="Z77" s="14"/>
      <c r="AA77" s="14"/>
    </row>
    <row r="78" spans="1:27" ht="15.75" customHeight="1" x14ac:dyDescent="0.25">
      <c r="A78" s="14">
        <v>1811</v>
      </c>
      <c r="B78" s="41">
        <v>1.0803E-2</v>
      </c>
      <c r="C78" s="41"/>
      <c r="D78" s="41">
        <v>0.11575199999999999</v>
      </c>
      <c r="E78" s="41">
        <v>0.16692000000000001</v>
      </c>
      <c r="F78" s="143">
        <v>-1.3369666569010801E-2</v>
      </c>
      <c r="G78" s="143"/>
      <c r="H78" s="41"/>
      <c r="I78" s="14"/>
      <c r="J78" s="176"/>
      <c r="K78" s="14"/>
      <c r="L78" s="14"/>
      <c r="M78" s="14"/>
      <c r="N78" s="14"/>
      <c r="O78" s="14"/>
      <c r="P78" s="14"/>
      <c r="Q78" s="14"/>
      <c r="R78" s="14"/>
      <c r="S78" s="14"/>
      <c r="T78" s="14"/>
      <c r="U78" s="14"/>
      <c r="V78" s="14"/>
      <c r="W78" s="14"/>
      <c r="X78" s="14"/>
      <c r="Y78" s="14"/>
      <c r="Z78" s="14"/>
      <c r="AA78" s="14"/>
    </row>
    <row r="79" spans="1:27" ht="15.75" customHeight="1" x14ac:dyDescent="0.25">
      <c r="A79" s="14">
        <v>1812</v>
      </c>
      <c r="B79" s="41">
        <v>1.1192000000000001E-2</v>
      </c>
      <c r="C79" s="41"/>
      <c r="D79" s="41">
        <v>8.48E-2</v>
      </c>
      <c r="E79" s="41">
        <v>0.16627</v>
      </c>
      <c r="F79" s="143">
        <v>5.7265190425988398E-2</v>
      </c>
      <c r="G79" s="143"/>
      <c r="H79" s="41"/>
      <c r="I79" s="14"/>
      <c r="J79" s="176"/>
      <c r="K79" s="14"/>
      <c r="L79" s="14"/>
      <c r="M79" s="14"/>
      <c r="N79" s="14"/>
      <c r="O79" s="14"/>
      <c r="P79" s="14"/>
      <c r="Q79" s="14"/>
      <c r="R79" s="14"/>
      <c r="S79" s="14"/>
      <c r="T79" s="14"/>
      <c r="U79" s="14"/>
      <c r="V79" s="14"/>
      <c r="W79" s="14"/>
      <c r="X79" s="14"/>
      <c r="Y79" s="14"/>
      <c r="Z79" s="14"/>
      <c r="AA79" s="14"/>
    </row>
    <row r="80" spans="1:27" ht="15.75" customHeight="1" x14ac:dyDescent="0.25">
      <c r="A80" s="14">
        <v>1813</v>
      </c>
      <c r="B80" s="41">
        <v>1.125E-2</v>
      </c>
      <c r="C80" s="41"/>
      <c r="D80" s="41">
        <v>5.2575999999999998E-2</v>
      </c>
      <c r="E80" s="41">
        <v>0.16573499999999999</v>
      </c>
      <c r="F80" s="143">
        <v>0.31654205284095099</v>
      </c>
      <c r="G80" s="143"/>
      <c r="H80" s="41"/>
      <c r="I80" s="14"/>
      <c r="J80" s="176"/>
      <c r="K80" s="14"/>
      <c r="L80" s="14"/>
      <c r="M80" s="14"/>
      <c r="N80" s="14"/>
      <c r="O80" s="14"/>
      <c r="P80" s="14"/>
      <c r="Q80" s="14"/>
      <c r="R80" s="14"/>
      <c r="S80" s="14"/>
      <c r="T80" s="14"/>
      <c r="U80" s="14"/>
      <c r="V80" s="14"/>
      <c r="W80" s="14"/>
      <c r="X80" s="14"/>
      <c r="Y80" s="14"/>
      <c r="Z80" s="14"/>
      <c r="AA80" s="14"/>
    </row>
    <row r="81" spans="1:27" ht="15.75" customHeight="1" x14ac:dyDescent="0.25">
      <c r="A81" s="14">
        <v>1814</v>
      </c>
      <c r="B81" s="41">
        <v>1.1498E-2</v>
      </c>
      <c r="C81" s="41"/>
      <c r="D81" s="41">
        <v>1.9292E-2</v>
      </c>
      <c r="E81" s="41">
        <v>0.16020999999999999</v>
      </c>
      <c r="F81" s="143">
        <v>0.27905105595483298</v>
      </c>
      <c r="G81" s="143"/>
      <c r="H81" s="41"/>
      <c r="I81" s="14"/>
      <c r="J81" s="176"/>
      <c r="K81" s="14"/>
      <c r="L81" s="14"/>
      <c r="M81" s="14"/>
      <c r="N81" s="14"/>
      <c r="O81" s="14"/>
      <c r="P81" s="14"/>
      <c r="Q81" s="14"/>
      <c r="R81" s="14"/>
      <c r="S81" s="14"/>
      <c r="T81" s="14"/>
      <c r="U81" s="14"/>
      <c r="V81" s="14"/>
      <c r="W81" s="14"/>
      <c r="X81" s="14"/>
      <c r="Y81" s="14"/>
      <c r="Z81" s="14"/>
      <c r="AA81" s="14"/>
    </row>
    <row r="82" spans="1:27" ht="15.75" customHeight="1" x14ac:dyDescent="0.25">
      <c r="A82" s="14">
        <v>1815</v>
      </c>
      <c r="B82" s="41">
        <v>1.1868999999999999E-2</v>
      </c>
      <c r="C82" s="41"/>
      <c r="D82" s="41">
        <v>-1.4628E-2</v>
      </c>
      <c r="E82" s="41">
        <v>0.15962999999999999</v>
      </c>
      <c r="F82" s="143">
        <v>0.31012960873332901</v>
      </c>
      <c r="G82" s="143"/>
      <c r="H82" s="41"/>
      <c r="I82" s="14"/>
      <c r="J82" s="176"/>
      <c r="K82" s="14"/>
      <c r="L82" s="14"/>
      <c r="M82" s="14"/>
      <c r="N82" s="14"/>
      <c r="O82" s="14"/>
      <c r="P82" s="14"/>
      <c r="Q82" s="14"/>
      <c r="R82" s="14"/>
      <c r="S82" s="14"/>
      <c r="T82" s="14"/>
      <c r="U82" s="14"/>
      <c r="V82" s="14"/>
      <c r="W82" s="14"/>
      <c r="X82" s="14"/>
      <c r="Y82" s="14"/>
      <c r="Z82" s="14"/>
      <c r="AA82" s="14"/>
    </row>
    <row r="83" spans="1:27" ht="15.75" customHeight="1" x14ac:dyDescent="0.25">
      <c r="A83" s="14">
        <v>1816</v>
      </c>
      <c r="B83" s="41">
        <v>1.3009E-2</v>
      </c>
      <c r="C83" s="41"/>
      <c r="D83" s="41">
        <v>-4.4308E-2</v>
      </c>
      <c r="E83" s="41">
        <v>0.15875</v>
      </c>
      <c r="F83" s="143">
        <v>0.59556501842010101</v>
      </c>
      <c r="G83" s="143"/>
      <c r="H83" s="41"/>
      <c r="I83" s="14"/>
      <c r="J83" s="176"/>
      <c r="K83" s="14"/>
      <c r="L83" s="14"/>
      <c r="M83" s="14"/>
      <c r="N83" s="14"/>
      <c r="O83" s="14"/>
      <c r="P83" s="14"/>
      <c r="Q83" s="14"/>
      <c r="R83" s="14"/>
      <c r="S83" s="14"/>
      <c r="T83" s="14"/>
      <c r="U83" s="14"/>
      <c r="V83" s="14"/>
      <c r="W83" s="14"/>
      <c r="X83" s="14"/>
      <c r="Y83" s="14"/>
      <c r="Z83" s="14"/>
      <c r="AA83" s="14"/>
    </row>
    <row r="84" spans="1:27" ht="15.75" customHeight="1" x14ac:dyDescent="0.25">
      <c r="A84" s="14">
        <v>1817</v>
      </c>
      <c r="B84" s="41">
        <v>1.3491E-2</v>
      </c>
      <c r="C84" s="41"/>
      <c r="D84" s="41">
        <v>-6.7627999999999994E-2</v>
      </c>
      <c r="E84" s="41">
        <v>0.15806000000000001</v>
      </c>
      <c r="F84" s="143">
        <v>0.88146586467880805</v>
      </c>
      <c r="G84" s="143"/>
      <c r="H84" s="41"/>
      <c r="I84" s="14"/>
      <c r="J84" s="176"/>
      <c r="K84" s="14"/>
      <c r="L84" s="14"/>
      <c r="M84" s="14"/>
      <c r="N84" s="14"/>
      <c r="O84" s="14"/>
      <c r="P84" s="14"/>
      <c r="Q84" s="14"/>
      <c r="R84" s="14"/>
      <c r="S84" s="14"/>
      <c r="T84" s="14"/>
      <c r="U84" s="14"/>
      <c r="V84" s="14"/>
      <c r="W84" s="14"/>
      <c r="X84" s="14"/>
      <c r="Y84" s="14"/>
      <c r="Z84" s="14"/>
      <c r="AA84" s="14"/>
    </row>
    <row r="85" spans="1:27" ht="15.75" customHeight="1" x14ac:dyDescent="0.25">
      <c r="A85" s="14">
        <v>1818</v>
      </c>
      <c r="B85" s="41">
        <v>1.3549E-2</v>
      </c>
      <c r="C85" s="41"/>
      <c r="D85" s="41">
        <v>-8.48E-2</v>
      </c>
      <c r="E85" s="41">
        <v>0.15751000000000001</v>
      </c>
      <c r="F85" s="143">
        <v>0.226940822673179</v>
      </c>
      <c r="G85" s="143"/>
      <c r="H85" s="41"/>
      <c r="I85" s="14"/>
      <c r="J85" s="176"/>
      <c r="K85" s="14"/>
      <c r="L85" s="14"/>
      <c r="M85" s="14"/>
      <c r="N85" s="14"/>
      <c r="O85" s="14"/>
      <c r="P85" s="14"/>
      <c r="Q85" s="14"/>
      <c r="R85" s="14"/>
      <c r="S85" s="14"/>
      <c r="T85" s="14"/>
      <c r="U85" s="14"/>
      <c r="V85" s="14"/>
      <c r="W85" s="14"/>
      <c r="X85" s="14"/>
      <c r="Y85" s="14"/>
      <c r="Z85" s="14"/>
      <c r="AA85" s="14"/>
    </row>
    <row r="86" spans="1:27" ht="15.75" customHeight="1" x14ac:dyDescent="0.25">
      <c r="A86" s="14">
        <v>1819</v>
      </c>
      <c r="B86" s="41">
        <v>1.3632E-2</v>
      </c>
      <c r="C86" s="41"/>
      <c r="D86" s="41">
        <v>-9.5612000000000003E-2</v>
      </c>
      <c r="E86" s="41">
        <v>0.15204999999999999</v>
      </c>
      <c r="F86" s="143">
        <v>-0.34570212516926202</v>
      </c>
      <c r="G86" s="143"/>
      <c r="H86" s="41"/>
      <c r="I86" s="14"/>
      <c r="J86" s="176"/>
      <c r="K86" s="14"/>
      <c r="L86" s="14"/>
      <c r="M86" s="14"/>
      <c r="N86" s="14"/>
      <c r="O86" s="14"/>
      <c r="P86" s="14"/>
      <c r="Q86" s="14"/>
      <c r="R86" s="14"/>
      <c r="S86" s="14"/>
      <c r="T86" s="14"/>
      <c r="U86" s="14"/>
      <c r="V86" s="14"/>
      <c r="W86" s="14"/>
      <c r="X86" s="14"/>
      <c r="Y86" s="14"/>
      <c r="Z86" s="14"/>
      <c r="AA86" s="14"/>
    </row>
    <row r="87" spans="1:27" ht="15.75" customHeight="1" x14ac:dyDescent="0.25">
      <c r="A87" s="14">
        <v>1820</v>
      </c>
      <c r="B87" s="41">
        <v>1.3834000000000001E-2</v>
      </c>
      <c r="C87" s="41"/>
      <c r="D87" s="41">
        <v>-9.9851999999999996E-2</v>
      </c>
      <c r="E87" s="41">
        <v>0.15117</v>
      </c>
      <c r="F87" s="143">
        <v>0.45802091401061601</v>
      </c>
      <c r="G87" s="143"/>
      <c r="H87" s="41"/>
      <c r="I87" s="14"/>
      <c r="J87" s="176"/>
      <c r="K87" s="14"/>
      <c r="L87" s="14"/>
      <c r="M87" s="14"/>
      <c r="N87" s="14"/>
      <c r="O87" s="14"/>
      <c r="P87" s="14"/>
      <c r="Q87" s="14"/>
      <c r="R87" s="14"/>
      <c r="S87" s="14"/>
      <c r="T87" s="14"/>
      <c r="U87" s="14"/>
      <c r="V87" s="14"/>
      <c r="W87" s="14"/>
      <c r="X87" s="14"/>
      <c r="Y87" s="14"/>
      <c r="Z87" s="14"/>
      <c r="AA87" s="14"/>
    </row>
    <row r="88" spans="1:27" ht="15.75" customHeight="1" x14ac:dyDescent="0.25">
      <c r="A88" s="14">
        <v>1821</v>
      </c>
      <c r="B88" s="41">
        <v>1.4038E-2</v>
      </c>
      <c r="C88" s="41"/>
      <c r="D88" s="41">
        <v>-9.8155999999999993E-2</v>
      </c>
      <c r="E88" s="41">
        <v>0.15065999999999999</v>
      </c>
      <c r="F88" s="143">
        <v>-0.27890783228178301</v>
      </c>
      <c r="G88" s="143"/>
      <c r="H88" s="41"/>
      <c r="I88" s="14"/>
      <c r="J88" s="176"/>
      <c r="K88" s="14"/>
      <c r="L88" s="14"/>
      <c r="M88" s="14"/>
      <c r="N88" s="14"/>
      <c r="O88" s="14"/>
      <c r="P88" s="14"/>
      <c r="Q88" s="14"/>
      <c r="R88" s="14"/>
      <c r="S88" s="14"/>
      <c r="T88" s="14"/>
      <c r="U88" s="14"/>
      <c r="V88" s="14"/>
      <c r="W88" s="14"/>
      <c r="X88" s="14"/>
      <c r="Y88" s="14"/>
      <c r="Z88" s="14"/>
      <c r="AA88" s="14"/>
    </row>
    <row r="89" spans="1:27" ht="15.75" customHeight="1" x14ac:dyDescent="0.25">
      <c r="A89" s="14">
        <v>1822</v>
      </c>
      <c r="B89" s="41">
        <v>1.4592000000000001E-2</v>
      </c>
      <c r="C89" s="41"/>
      <c r="D89" s="41">
        <v>-8.9887999999999996E-2</v>
      </c>
      <c r="E89" s="41">
        <v>0.14959500000000001</v>
      </c>
      <c r="F89" s="143">
        <v>-0.26349371706001501</v>
      </c>
      <c r="G89" s="143"/>
      <c r="H89" s="41"/>
      <c r="I89" s="14"/>
      <c r="J89" s="176"/>
      <c r="K89" s="14"/>
      <c r="L89" s="14"/>
      <c r="M89" s="14"/>
      <c r="N89" s="14"/>
      <c r="O89" s="14"/>
      <c r="P89" s="14"/>
      <c r="Q89" s="14"/>
      <c r="R89" s="14"/>
      <c r="S89" s="14"/>
      <c r="T89" s="14"/>
      <c r="U89" s="14"/>
      <c r="V89" s="14"/>
      <c r="W89" s="14"/>
      <c r="X89" s="14"/>
      <c r="Y89" s="14"/>
      <c r="Z89" s="14"/>
      <c r="AA89" s="14"/>
    </row>
    <row r="90" spans="1:27" ht="15.75" customHeight="1" x14ac:dyDescent="0.25">
      <c r="A90" s="14">
        <v>1823</v>
      </c>
      <c r="B90" s="41">
        <v>1.5434E-2</v>
      </c>
      <c r="C90" s="41"/>
      <c r="D90" s="41">
        <v>-7.5259999999999994E-2</v>
      </c>
      <c r="E90" s="41">
        <v>0.14404500000000001</v>
      </c>
      <c r="F90" s="143">
        <v>0.52064060324977202</v>
      </c>
      <c r="G90" s="143"/>
      <c r="H90" s="41"/>
      <c r="I90" s="14"/>
      <c r="J90" s="176"/>
      <c r="K90" s="14"/>
      <c r="L90" s="14"/>
      <c r="M90" s="14"/>
      <c r="N90" s="14"/>
      <c r="O90" s="14"/>
      <c r="P90" s="14"/>
      <c r="Q90" s="14"/>
      <c r="R90" s="14"/>
      <c r="S90" s="14"/>
      <c r="T90" s="14"/>
      <c r="U90" s="14"/>
      <c r="V90" s="14"/>
      <c r="W90" s="14"/>
      <c r="X90" s="14"/>
      <c r="Y90" s="14"/>
      <c r="Z90" s="14"/>
      <c r="AA90" s="14"/>
    </row>
    <row r="91" spans="1:27" ht="15.75" customHeight="1" x14ac:dyDescent="0.25">
      <c r="A91" s="14">
        <v>1824</v>
      </c>
      <c r="B91" s="41">
        <v>1.5973000000000001E-2</v>
      </c>
      <c r="C91" s="41"/>
      <c r="D91" s="41">
        <v>-5.4483999999999998E-2</v>
      </c>
      <c r="E91" s="41">
        <v>0.14338000000000001</v>
      </c>
      <c r="F91" s="143">
        <v>0.65433648094521002</v>
      </c>
      <c r="G91" s="143"/>
      <c r="H91" s="41"/>
      <c r="I91" s="14"/>
      <c r="J91" s="176"/>
      <c r="K91" s="14"/>
      <c r="L91" s="14"/>
      <c r="M91" s="14"/>
      <c r="N91" s="14"/>
      <c r="O91" s="14"/>
      <c r="P91" s="14"/>
      <c r="Q91" s="14"/>
      <c r="R91" s="14"/>
      <c r="S91" s="14"/>
      <c r="T91" s="14"/>
      <c r="U91" s="14"/>
      <c r="V91" s="14"/>
      <c r="W91" s="14"/>
      <c r="X91" s="14"/>
      <c r="Y91" s="14"/>
      <c r="Z91" s="14"/>
      <c r="AA91" s="14"/>
    </row>
    <row r="92" spans="1:27" ht="15.75" customHeight="1" x14ac:dyDescent="0.25">
      <c r="A92" s="14">
        <v>1825</v>
      </c>
      <c r="B92" s="41">
        <v>1.6582E-2</v>
      </c>
      <c r="C92" s="41"/>
      <c r="D92" s="41">
        <v>-2.7348000000000001E-2</v>
      </c>
      <c r="E92" s="41">
        <v>0.14237</v>
      </c>
      <c r="F92" s="143">
        <v>0.111563168287148</v>
      </c>
      <c r="G92" s="143"/>
      <c r="H92" s="41"/>
      <c r="I92" s="14"/>
      <c r="J92" s="176"/>
      <c r="K92" s="14"/>
      <c r="L92" s="14"/>
      <c r="M92" s="14"/>
      <c r="N92" s="14"/>
      <c r="O92" s="14"/>
      <c r="P92" s="14"/>
      <c r="Q92" s="14"/>
      <c r="R92" s="14"/>
      <c r="S92" s="14"/>
      <c r="T92" s="14"/>
      <c r="U92" s="14"/>
      <c r="V92" s="14"/>
      <c r="W92" s="14"/>
      <c r="X92" s="14"/>
      <c r="Y92" s="14"/>
      <c r="Z92" s="14"/>
      <c r="AA92" s="14"/>
    </row>
    <row r="93" spans="1:27" ht="15.75" customHeight="1" x14ac:dyDescent="0.25">
      <c r="A93" s="14">
        <v>1826</v>
      </c>
      <c r="B93" s="41">
        <v>1.6763E-2</v>
      </c>
      <c r="C93" s="41"/>
      <c r="D93" s="41">
        <v>6.1479999999999998E-3</v>
      </c>
      <c r="E93" s="41">
        <v>0.14152999999999999</v>
      </c>
      <c r="F93" s="143">
        <v>0.40467391064045399</v>
      </c>
      <c r="G93" s="143"/>
      <c r="H93" s="41"/>
      <c r="I93" s="14"/>
      <c r="J93" s="176"/>
      <c r="K93" s="14"/>
      <c r="L93" s="14"/>
      <c r="M93" s="14"/>
      <c r="N93" s="14"/>
      <c r="O93" s="14"/>
      <c r="P93" s="14"/>
      <c r="Q93" s="14"/>
      <c r="R93" s="14"/>
      <c r="S93" s="14"/>
      <c r="T93" s="14"/>
      <c r="U93" s="14"/>
      <c r="V93" s="14"/>
      <c r="W93" s="14"/>
      <c r="X93" s="14"/>
      <c r="Y93" s="14"/>
      <c r="Z93" s="14"/>
      <c r="AA93" s="14"/>
    </row>
    <row r="94" spans="1:27" ht="15.75" customHeight="1" x14ac:dyDescent="0.25">
      <c r="A94" s="14">
        <v>1827</v>
      </c>
      <c r="B94" s="41">
        <v>1.7989999999999999E-2</v>
      </c>
      <c r="C94" s="41"/>
      <c r="D94" s="41">
        <v>4.3248000000000002E-2</v>
      </c>
      <c r="E94" s="41">
        <v>0.14080000000000001</v>
      </c>
      <c r="F94" s="143">
        <v>0.51053508242539403</v>
      </c>
      <c r="G94" s="143"/>
      <c r="H94" s="41"/>
      <c r="I94" s="14"/>
      <c r="J94" s="176"/>
      <c r="K94" s="14"/>
      <c r="L94" s="14"/>
      <c r="M94" s="14"/>
      <c r="N94" s="14"/>
      <c r="O94" s="14"/>
      <c r="P94" s="14"/>
      <c r="Q94" s="14"/>
      <c r="R94" s="14"/>
      <c r="S94" s="14"/>
      <c r="T94" s="14"/>
      <c r="U94" s="14"/>
      <c r="V94" s="14"/>
      <c r="W94" s="14"/>
      <c r="X94" s="14"/>
      <c r="Y94" s="14"/>
      <c r="Z94" s="14"/>
      <c r="AA94" s="14"/>
    </row>
    <row r="95" spans="1:27" ht="15.75" customHeight="1" x14ac:dyDescent="0.25">
      <c r="A95" s="14">
        <v>1828</v>
      </c>
      <c r="B95" s="41">
        <v>1.8186999999999998E-2</v>
      </c>
      <c r="C95" s="41"/>
      <c r="D95" s="41">
        <v>6.8264000000000005E-2</v>
      </c>
      <c r="E95" s="41">
        <v>0.14014499999999999</v>
      </c>
      <c r="F95" s="143">
        <v>0.517551312081454</v>
      </c>
      <c r="G95" s="143"/>
      <c r="H95" s="41"/>
      <c r="I95" s="14"/>
      <c r="J95" s="176"/>
      <c r="K95" s="14"/>
      <c r="L95" s="14"/>
      <c r="M95" s="14"/>
      <c r="N95" s="14"/>
      <c r="O95" s="14"/>
      <c r="P95" s="14"/>
      <c r="Q95" s="14"/>
      <c r="R95" s="14"/>
      <c r="S95" s="14"/>
      <c r="T95" s="14"/>
      <c r="U95" s="14"/>
      <c r="V95" s="14"/>
      <c r="W95" s="14"/>
      <c r="X95" s="14"/>
      <c r="Y95" s="14"/>
      <c r="Z95" s="14"/>
      <c r="AA95" s="14"/>
    </row>
    <row r="96" spans="1:27" ht="15.75" customHeight="1" x14ac:dyDescent="0.25">
      <c r="A96" s="14">
        <v>1829</v>
      </c>
      <c r="B96" s="41">
        <v>1.8121000000000002E-2</v>
      </c>
      <c r="C96" s="41"/>
      <c r="D96" s="41">
        <v>8.8192000000000006E-2</v>
      </c>
      <c r="E96" s="41">
        <v>0.13505</v>
      </c>
      <c r="F96" s="143">
        <v>0.13164643991664701</v>
      </c>
      <c r="G96" s="143"/>
      <c r="H96" s="41"/>
      <c r="I96" s="14"/>
      <c r="J96" s="176"/>
      <c r="K96" s="14"/>
      <c r="L96" s="14"/>
      <c r="M96" s="14"/>
      <c r="N96" s="14"/>
      <c r="O96" s="14"/>
      <c r="P96" s="14"/>
      <c r="Q96" s="14"/>
      <c r="R96" s="14"/>
      <c r="S96" s="14"/>
      <c r="T96" s="14"/>
      <c r="U96" s="14"/>
      <c r="V96" s="14"/>
      <c r="W96" s="14"/>
      <c r="X96" s="14"/>
      <c r="Y96" s="14"/>
      <c r="Z96" s="14"/>
      <c r="AA96" s="14"/>
    </row>
    <row r="97" spans="1:27" ht="15.75" customHeight="1" x14ac:dyDescent="0.25">
      <c r="A97" s="14">
        <v>1830</v>
      </c>
      <c r="B97" s="41">
        <v>2.4323999999999998E-2</v>
      </c>
      <c r="C97" s="41"/>
      <c r="D97" s="41">
        <v>0.106424</v>
      </c>
      <c r="E97" s="41">
        <v>0.13455</v>
      </c>
      <c r="F97" s="143">
        <v>0.35879150235186702</v>
      </c>
      <c r="G97" s="143"/>
      <c r="H97" s="41"/>
      <c r="I97" s="14"/>
      <c r="J97" s="176"/>
      <c r="K97" s="14"/>
      <c r="L97" s="14"/>
      <c r="M97" s="14"/>
      <c r="N97" s="14"/>
      <c r="O97" s="14"/>
      <c r="P97" s="14"/>
      <c r="Q97" s="14"/>
      <c r="R97" s="14"/>
      <c r="S97" s="14"/>
      <c r="T97" s="14"/>
      <c r="U97" s="14"/>
      <c r="V97" s="14"/>
      <c r="W97" s="14"/>
      <c r="X97" s="14"/>
      <c r="Y97" s="14"/>
      <c r="Z97" s="14"/>
      <c r="AA97" s="14"/>
    </row>
    <row r="98" spans="1:27" ht="15.75" customHeight="1" x14ac:dyDescent="0.25">
      <c r="A98" s="14">
        <v>1831</v>
      </c>
      <c r="B98" s="41">
        <v>2.307E-2</v>
      </c>
      <c r="C98" s="41"/>
      <c r="D98" s="41">
        <v>0.122324</v>
      </c>
      <c r="E98" s="41">
        <v>0.13400000000000001</v>
      </c>
      <c r="F98" s="143">
        <v>-0.131970278804769</v>
      </c>
      <c r="G98" s="143"/>
      <c r="H98" s="41"/>
      <c r="I98" s="14"/>
      <c r="J98" s="176"/>
      <c r="K98" s="14"/>
      <c r="L98" s="14"/>
      <c r="M98" s="14"/>
      <c r="N98" s="14"/>
      <c r="O98" s="14"/>
      <c r="P98" s="14"/>
      <c r="Q98" s="14"/>
      <c r="R98" s="14"/>
      <c r="S98" s="14"/>
      <c r="T98" s="14"/>
      <c r="U98" s="14"/>
      <c r="V98" s="14"/>
      <c r="W98" s="14"/>
      <c r="X98" s="14"/>
      <c r="Y98" s="14"/>
      <c r="Z98" s="14"/>
      <c r="AA98" s="14"/>
    </row>
    <row r="99" spans="1:27" ht="15.75" customHeight="1" x14ac:dyDescent="0.25">
      <c r="A99" s="14">
        <v>1832</v>
      </c>
      <c r="B99" s="41">
        <v>2.3229E-2</v>
      </c>
      <c r="C99" s="41"/>
      <c r="D99" s="41">
        <v>0.13652800000000001</v>
      </c>
      <c r="E99" s="41">
        <v>0.13352</v>
      </c>
      <c r="F99" s="143">
        <v>-4.5946580484918502E-2</v>
      </c>
      <c r="G99" s="143"/>
      <c r="H99" s="41"/>
      <c r="I99" s="14"/>
      <c r="J99" s="176"/>
      <c r="K99" s="14"/>
      <c r="L99" s="14"/>
      <c r="M99" s="14"/>
      <c r="N99" s="14"/>
      <c r="O99" s="14"/>
      <c r="P99" s="14"/>
      <c r="Q99" s="14"/>
      <c r="R99" s="14"/>
      <c r="S99" s="14"/>
      <c r="T99" s="14"/>
      <c r="U99" s="14"/>
      <c r="V99" s="14"/>
      <c r="W99" s="14"/>
      <c r="X99" s="14"/>
      <c r="Y99" s="14"/>
      <c r="Z99" s="14"/>
      <c r="AA99" s="14"/>
    </row>
    <row r="100" spans="1:27" ht="15.75" customHeight="1" x14ac:dyDescent="0.25">
      <c r="A100" s="14">
        <v>1833</v>
      </c>
      <c r="B100" s="41">
        <v>2.3692000000000001E-2</v>
      </c>
      <c r="C100" s="41"/>
      <c r="D100" s="41">
        <v>0.14861199999999999</v>
      </c>
      <c r="E100" s="41">
        <v>0.13358</v>
      </c>
      <c r="F100" s="143">
        <v>0.18085466753885501</v>
      </c>
      <c r="G100" s="143"/>
      <c r="H100" s="41"/>
      <c r="I100" s="14"/>
      <c r="J100" s="176"/>
      <c r="K100" s="14"/>
      <c r="L100" s="14"/>
      <c r="M100" s="14"/>
      <c r="N100" s="14"/>
      <c r="O100" s="14"/>
      <c r="P100" s="14"/>
      <c r="Q100" s="14"/>
      <c r="R100" s="14"/>
      <c r="S100" s="14"/>
      <c r="T100" s="14"/>
      <c r="U100" s="14"/>
      <c r="V100" s="14"/>
      <c r="W100" s="14"/>
      <c r="X100" s="14"/>
      <c r="Y100" s="14"/>
      <c r="Z100" s="14"/>
      <c r="AA100" s="14"/>
    </row>
    <row r="101" spans="1:27" ht="15.75" customHeight="1" x14ac:dyDescent="0.25">
      <c r="A101" s="14">
        <v>1834</v>
      </c>
      <c r="B101" s="41">
        <v>2.4150000000000001E-2</v>
      </c>
      <c r="C101" s="41"/>
      <c r="D101" s="41">
        <v>0.16048399999999999</v>
      </c>
      <c r="E101" s="41">
        <v>0.13370000000000001</v>
      </c>
      <c r="F101" s="143">
        <v>8.2708020894425392E-3</v>
      </c>
      <c r="G101" s="143"/>
      <c r="H101" s="41"/>
      <c r="I101" s="14"/>
      <c r="J101" s="176"/>
      <c r="K101" s="14"/>
      <c r="L101" s="14"/>
      <c r="M101" s="14"/>
      <c r="N101" s="14"/>
      <c r="O101" s="14"/>
      <c r="P101" s="14"/>
      <c r="Q101" s="14"/>
      <c r="R101" s="14"/>
      <c r="S101" s="14"/>
      <c r="T101" s="14"/>
      <c r="U101" s="14"/>
      <c r="V101" s="14"/>
      <c r="W101" s="14"/>
      <c r="X101" s="14"/>
      <c r="Y101" s="14"/>
      <c r="Z101" s="14"/>
      <c r="AA101" s="14"/>
    </row>
    <row r="102" spans="1:27" ht="15.75" customHeight="1" x14ac:dyDescent="0.25">
      <c r="A102" s="14">
        <v>1835</v>
      </c>
      <c r="B102" s="41">
        <v>2.4684999999999999E-2</v>
      </c>
      <c r="C102" s="41"/>
      <c r="D102" s="41">
        <v>0.17935200000000001</v>
      </c>
      <c r="E102" s="41">
        <v>0.13397500000000001</v>
      </c>
      <c r="F102" s="143">
        <v>0.195648831635031</v>
      </c>
      <c r="G102" s="143"/>
      <c r="H102" s="41"/>
      <c r="I102" s="14"/>
      <c r="J102" s="176"/>
      <c r="K102" s="14"/>
      <c r="L102" s="14"/>
      <c r="M102" s="14"/>
      <c r="N102" s="14"/>
      <c r="O102" s="14"/>
      <c r="P102" s="14"/>
      <c r="Q102" s="14"/>
      <c r="R102" s="14"/>
      <c r="S102" s="14"/>
      <c r="T102" s="14"/>
      <c r="U102" s="14"/>
      <c r="V102" s="14"/>
      <c r="W102" s="14"/>
      <c r="X102" s="14"/>
      <c r="Y102" s="14"/>
      <c r="Z102" s="14"/>
      <c r="AA102" s="14"/>
    </row>
    <row r="103" spans="1:27" ht="15.75" customHeight="1" x14ac:dyDescent="0.25">
      <c r="A103" s="14">
        <v>1836</v>
      </c>
      <c r="B103" s="41">
        <v>2.8596E-2</v>
      </c>
      <c r="C103" s="41"/>
      <c r="D103" s="41">
        <v>0.205428</v>
      </c>
      <c r="E103" s="41">
        <v>0.13411999999999999</v>
      </c>
      <c r="F103" s="143">
        <v>0.49748775128095701</v>
      </c>
      <c r="G103" s="143"/>
      <c r="H103" s="41"/>
      <c r="I103" s="14"/>
      <c r="J103" s="176"/>
      <c r="K103" s="14"/>
      <c r="L103" s="14"/>
      <c r="M103" s="14"/>
      <c r="N103" s="14"/>
      <c r="O103" s="14"/>
      <c r="P103" s="14"/>
      <c r="Q103" s="14"/>
      <c r="R103" s="14"/>
      <c r="S103" s="14"/>
      <c r="T103" s="14"/>
      <c r="U103" s="14"/>
      <c r="V103" s="14"/>
      <c r="W103" s="14"/>
      <c r="X103" s="14"/>
      <c r="Y103" s="14"/>
      <c r="Z103" s="14"/>
      <c r="AA103" s="14"/>
    </row>
    <row r="104" spans="1:27" ht="15.75" customHeight="1" x14ac:dyDescent="0.25">
      <c r="A104" s="14">
        <v>1837</v>
      </c>
      <c r="B104" s="41">
        <v>2.8573000000000001E-2</v>
      </c>
      <c r="C104" s="41"/>
      <c r="D104" s="41">
        <v>0.237016</v>
      </c>
      <c r="E104" s="41">
        <v>0.134745</v>
      </c>
      <c r="F104" s="143">
        <v>0.72489839948657198</v>
      </c>
      <c r="G104" s="143"/>
      <c r="H104" s="41"/>
      <c r="I104" s="14"/>
      <c r="J104" s="176"/>
      <c r="K104" s="14"/>
      <c r="L104" s="14"/>
      <c r="M104" s="14"/>
      <c r="N104" s="14"/>
      <c r="O104" s="14"/>
      <c r="P104" s="14"/>
      <c r="Q104" s="14"/>
      <c r="R104" s="14"/>
      <c r="S104" s="14"/>
      <c r="T104" s="14"/>
      <c r="U104" s="14"/>
      <c r="V104" s="14"/>
      <c r="W104" s="14"/>
      <c r="X104" s="14"/>
      <c r="Y104" s="14"/>
      <c r="Z104" s="14"/>
      <c r="AA104" s="14"/>
    </row>
    <row r="105" spans="1:27" ht="15.75" customHeight="1" x14ac:dyDescent="0.25">
      <c r="A105" s="14">
        <v>1838</v>
      </c>
      <c r="B105" s="41">
        <v>2.9488E-2</v>
      </c>
      <c r="C105" s="41"/>
      <c r="D105" s="41">
        <v>0.27411600000000003</v>
      </c>
      <c r="E105" s="41">
        <v>0.13561000000000001</v>
      </c>
      <c r="F105" s="143">
        <v>0.16887307923841799</v>
      </c>
      <c r="G105" s="143"/>
      <c r="H105" s="41"/>
      <c r="I105" s="14"/>
      <c r="J105" s="176"/>
      <c r="K105" s="14"/>
      <c r="L105" s="14"/>
      <c r="M105" s="14"/>
      <c r="N105" s="14"/>
      <c r="O105" s="14"/>
      <c r="P105" s="14"/>
      <c r="Q105" s="14"/>
      <c r="R105" s="14"/>
      <c r="S105" s="14"/>
      <c r="T105" s="14"/>
      <c r="U105" s="14"/>
      <c r="V105" s="14"/>
      <c r="W105" s="14"/>
      <c r="X105" s="14"/>
      <c r="Y105" s="14"/>
      <c r="Z105" s="14"/>
      <c r="AA105" s="14"/>
    </row>
    <row r="106" spans="1:27" ht="15.75" customHeight="1" x14ac:dyDescent="0.25">
      <c r="A106" s="14">
        <v>1839</v>
      </c>
      <c r="B106" s="41">
        <v>3.0461999999999999E-2</v>
      </c>
      <c r="C106" s="41"/>
      <c r="D106" s="41">
        <v>0.31609199999999998</v>
      </c>
      <c r="E106" s="41">
        <v>0.13653499999999999</v>
      </c>
      <c r="F106" s="143">
        <v>-0.246572280140329</v>
      </c>
      <c r="G106" s="143"/>
      <c r="H106" s="41"/>
      <c r="I106" s="14"/>
      <c r="J106" s="176"/>
      <c r="K106" s="14"/>
      <c r="L106" s="14"/>
      <c r="M106" s="14"/>
      <c r="N106" s="14"/>
      <c r="O106" s="14"/>
      <c r="P106" s="14"/>
      <c r="Q106" s="14"/>
      <c r="R106" s="14"/>
      <c r="S106" s="14"/>
      <c r="T106" s="14"/>
      <c r="U106" s="14"/>
      <c r="V106" s="14"/>
      <c r="W106" s="14"/>
      <c r="X106" s="14"/>
      <c r="Y106" s="14"/>
      <c r="Z106" s="14"/>
      <c r="AA106" s="14"/>
    </row>
    <row r="107" spans="1:27" ht="15.75" customHeight="1" x14ac:dyDescent="0.25">
      <c r="A107" s="14">
        <v>1840</v>
      </c>
      <c r="B107" s="41">
        <v>3.2459000000000002E-2</v>
      </c>
      <c r="C107" s="41"/>
      <c r="D107" s="41">
        <v>0.36124800000000001</v>
      </c>
      <c r="E107" s="41">
        <v>0.13286500000000001</v>
      </c>
      <c r="F107" s="143">
        <v>0.49386873717443502</v>
      </c>
      <c r="G107" s="143"/>
      <c r="H107" s="41"/>
      <c r="I107" s="14"/>
      <c r="J107" s="176"/>
      <c r="K107" s="14"/>
      <c r="L107" s="14"/>
      <c r="M107" s="14"/>
      <c r="N107" s="14"/>
      <c r="O107" s="14"/>
      <c r="P107" s="14"/>
      <c r="Q107" s="14"/>
      <c r="R107" s="14"/>
      <c r="S107" s="14"/>
      <c r="T107" s="14"/>
      <c r="U107" s="14"/>
      <c r="V107" s="14"/>
      <c r="W107" s="14"/>
      <c r="X107" s="14"/>
      <c r="Y107" s="14"/>
      <c r="Z107" s="14"/>
      <c r="AA107" s="14"/>
    </row>
    <row r="108" spans="1:27" ht="15.75" customHeight="1" x14ac:dyDescent="0.25">
      <c r="A108" s="14">
        <v>1841</v>
      </c>
      <c r="B108" s="41">
        <v>3.3466000000000003E-2</v>
      </c>
      <c r="C108" s="41"/>
      <c r="D108" s="41">
        <v>0.40894799999999998</v>
      </c>
      <c r="E108" s="41">
        <v>0.13897000000000001</v>
      </c>
      <c r="F108" s="143">
        <v>-0.364947076385855</v>
      </c>
      <c r="G108" s="143"/>
      <c r="H108" s="41"/>
      <c r="I108" s="14"/>
      <c r="J108" s="176"/>
      <c r="K108" s="14"/>
      <c r="L108" s="14"/>
      <c r="M108" s="14"/>
      <c r="N108" s="14"/>
      <c r="O108" s="14"/>
      <c r="P108" s="14"/>
      <c r="Q108" s="14"/>
      <c r="R108" s="14"/>
      <c r="S108" s="14"/>
      <c r="T108" s="14"/>
      <c r="U108" s="14"/>
      <c r="V108" s="14"/>
      <c r="W108" s="14"/>
      <c r="X108" s="14"/>
      <c r="Y108" s="14"/>
      <c r="Z108" s="14"/>
      <c r="AA108" s="14"/>
    </row>
    <row r="109" spans="1:27" ht="15.75" customHeight="1" x14ac:dyDescent="0.25">
      <c r="A109" s="14">
        <v>1842</v>
      </c>
      <c r="B109" s="41">
        <v>3.5345000000000001E-2</v>
      </c>
      <c r="C109" s="41"/>
      <c r="D109" s="41">
        <v>0.45452799999999999</v>
      </c>
      <c r="E109" s="41">
        <v>0.14042499999999999</v>
      </c>
      <c r="F109" s="143">
        <v>-0.26465942618273203</v>
      </c>
      <c r="G109" s="143"/>
      <c r="H109" s="41"/>
      <c r="I109" s="14"/>
      <c r="J109" s="176"/>
      <c r="K109" s="14"/>
      <c r="L109" s="14"/>
      <c r="M109" s="14"/>
      <c r="N109" s="14"/>
      <c r="O109" s="14"/>
      <c r="P109" s="14"/>
      <c r="Q109" s="14"/>
      <c r="R109" s="14"/>
      <c r="S109" s="14"/>
      <c r="T109" s="14"/>
      <c r="U109" s="14"/>
      <c r="V109" s="14"/>
      <c r="W109" s="14"/>
      <c r="X109" s="14"/>
      <c r="Y109" s="14"/>
      <c r="Z109" s="14"/>
      <c r="AA109" s="14"/>
    </row>
    <row r="110" spans="1:27" ht="15.75" customHeight="1" x14ac:dyDescent="0.25">
      <c r="A110" s="14">
        <v>1843</v>
      </c>
      <c r="B110" s="41">
        <v>3.6259E-2</v>
      </c>
      <c r="C110" s="41"/>
      <c r="D110" s="41">
        <v>0.47954400000000003</v>
      </c>
      <c r="E110" s="41">
        <v>0.14147000000000001</v>
      </c>
      <c r="F110" s="143">
        <v>0.69376424643470502</v>
      </c>
      <c r="G110" s="143"/>
      <c r="H110" s="41"/>
      <c r="I110" s="14"/>
      <c r="J110" s="176"/>
      <c r="K110" s="14"/>
      <c r="L110" s="14"/>
      <c r="M110" s="14"/>
      <c r="N110" s="14"/>
      <c r="O110" s="14"/>
      <c r="P110" s="14"/>
      <c r="Q110" s="14"/>
      <c r="R110" s="14"/>
      <c r="S110" s="14"/>
      <c r="T110" s="14"/>
      <c r="U110" s="14"/>
      <c r="V110" s="14"/>
      <c r="W110" s="14"/>
      <c r="X110" s="14"/>
      <c r="Y110" s="14"/>
      <c r="Z110" s="14"/>
      <c r="AA110" s="14"/>
    </row>
    <row r="111" spans="1:27" ht="15.75" customHeight="1" x14ac:dyDescent="0.25">
      <c r="A111" s="14">
        <v>1844</v>
      </c>
      <c r="B111" s="41">
        <v>3.8598E-2</v>
      </c>
      <c r="C111" s="41"/>
      <c r="D111" s="41">
        <v>0.47933199999999998</v>
      </c>
      <c r="E111" s="41">
        <v>0.14274000000000001</v>
      </c>
      <c r="F111" s="143">
        <v>0.81600337542568302</v>
      </c>
      <c r="G111" s="143"/>
      <c r="H111" s="41"/>
      <c r="I111" s="14"/>
      <c r="J111" s="176"/>
      <c r="K111" s="14"/>
      <c r="L111" s="14"/>
      <c r="M111" s="14"/>
      <c r="N111" s="14"/>
      <c r="O111" s="14"/>
      <c r="P111" s="14"/>
      <c r="Q111" s="14"/>
      <c r="R111" s="14"/>
      <c r="S111" s="14"/>
      <c r="T111" s="14"/>
      <c r="U111" s="14"/>
      <c r="V111" s="14"/>
      <c r="W111" s="14"/>
      <c r="X111" s="14"/>
      <c r="Y111" s="14"/>
      <c r="Z111" s="14"/>
      <c r="AA111" s="14"/>
    </row>
    <row r="112" spans="1:27" ht="15.75" customHeight="1" x14ac:dyDescent="0.25">
      <c r="A112" s="14">
        <v>1845</v>
      </c>
      <c r="B112" s="41">
        <v>4.2361000000000003E-2</v>
      </c>
      <c r="C112" s="41"/>
      <c r="D112" s="41">
        <v>0.45643600000000001</v>
      </c>
      <c r="E112" s="41">
        <v>0.14418</v>
      </c>
      <c r="F112" s="143">
        <v>0.12944894972491999</v>
      </c>
      <c r="G112" s="143"/>
      <c r="H112" s="41"/>
      <c r="I112" s="14"/>
      <c r="J112" s="176"/>
      <c r="K112" s="14"/>
      <c r="L112" s="14"/>
      <c r="M112" s="14"/>
      <c r="N112" s="14"/>
      <c r="O112" s="14"/>
      <c r="P112" s="14"/>
      <c r="Q112" s="14"/>
      <c r="R112" s="14"/>
      <c r="S112" s="14"/>
      <c r="T112" s="14"/>
      <c r="U112" s="14"/>
      <c r="V112" s="14"/>
      <c r="W112" s="14"/>
      <c r="X112" s="14"/>
      <c r="Y112" s="14"/>
      <c r="Z112" s="14"/>
      <c r="AA112" s="14"/>
    </row>
    <row r="113" spans="1:27" ht="15.75" customHeight="1" x14ac:dyDescent="0.25">
      <c r="A113" s="14">
        <v>1846</v>
      </c>
      <c r="B113" s="41">
        <v>4.3066E-2</v>
      </c>
      <c r="C113" s="41"/>
      <c r="D113" s="41">
        <v>0.421456</v>
      </c>
      <c r="E113" s="41">
        <v>0.15013499999999999</v>
      </c>
      <c r="F113" s="143">
        <v>0.48576342009300399</v>
      </c>
      <c r="G113" s="143"/>
      <c r="H113" s="41"/>
      <c r="I113" s="14"/>
      <c r="J113" s="176"/>
      <c r="K113" s="14"/>
      <c r="L113" s="14"/>
      <c r="M113" s="14"/>
      <c r="N113" s="14"/>
      <c r="O113" s="14"/>
      <c r="P113" s="14"/>
      <c r="Q113" s="14"/>
      <c r="R113" s="14"/>
      <c r="S113" s="14"/>
      <c r="T113" s="14"/>
      <c r="U113" s="14"/>
      <c r="V113" s="14"/>
      <c r="W113" s="14"/>
      <c r="X113" s="14"/>
      <c r="Y113" s="14"/>
      <c r="Z113" s="14"/>
      <c r="AA113" s="14"/>
    </row>
    <row r="114" spans="1:27" ht="15.75" customHeight="1" x14ac:dyDescent="0.25">
      <c r="A114" s="14">
        <v>1847</v>
      </c>
      <c r="B114" s="41">
        <v>4.7052999999999998E-2</v>
      </c>
      <c r="C114" s="41"/>
      <c r="D114" s="41">
        <v>0.37693599999999999</v>
      </c>
      <c r="E114" s="41">
        <v>0.15123</v>
      </c>
      <c r="F114" s="143">
        <v>0.64223181429087794</v>
      </c>
      <c r="G114" s="143"/>
      <c r="H114" s="41"/>
      <c r="I114" s="14"/>
      <c r="J114" s="176"/>
      <c r="K114" s="14"/>
      <c r="L114" s="14"/>
      <c r="M114" s="14"/>
      <c r="N114" s="14"/>
      <c r="O114" s="14"/>
      <c r="P114" s="14"/>
      <c r="Q114" s="14"/>
      <c r="R114" s="14"/>
      <c r="S114" s="14"/>
      <c r="T114" s="14"/>
      <c r="U114" s="14"/>
      <c r="V114" s="14"/>
      <c r="W114" s="14"/>
      <c r="X114" s="14"/>
      <c r="Y114" s="14"/>
      <c r="Z114" s="14"/>
      <c r="AA114" s="14"/>
    </row>
    <row r="115" spans="1:27" ht="15.75" customHeight="1" x14ac:dyDescent="0.25">
      <c r="A115" s="14">
        <v>1848</v>
      </c>
      <c r="B115" s="41">
        <v>4.7439000000000002E-2</v>
      </c>
      <c r="C115" s="41"/>
      <c r="D115" s="41">
        <v>0.32308799999999999</v>
      </c>
      <c r="E115" s="41">
        <v>0.15720000000000001</v>
      </c>
      <c r="F115" s="143">
        <v>0.70169588549813899</v>
      </c>
      <c r="G115" s="143"/>
      <c r="H115" s="41"/>
      <c r="I115" s="14"/>
      <c r="J115" s="176"/>
      <c r="K115" s="14"/>
      <c r="L115" s="14"/>
      <c r="M115" s="14"/>
      <c r="N115" s="14"/>
      <c r="O115" s="14"/>
      <c r="P115" s="14"/>
      <c r="Q115" s="14"/>
      <c r="R115" s="14"/>
      <c r="S115" s="14"/>
      <c r="T115" s="14"/>
      <c r="U115" s="14"/>
      <c r="V115" s="14"/>
      <c r="W115" s="14"/>
      <c r="X115" s="14"/>
      <c r="Y115" s="14"/>
      <c r="Z115" s="14"/>
      <c r="AA115" s="14"/>
    </row>
    <row r="116" spans="1:27" ht="15.75" customHeight="1" x14ac:dyDescent="0.25">
      <c r="A116" s="14">
        <v>1849</v>
      </c>
      <c r="B116" s="41">
        <v>5.0084999999999998E-2</v>
      </c>
      <c r="C116" s="41"/>
      <c r="D116" s="41">
        <v>0.25927600000000001</v>
      </c>
      <c r="E116" s="41">
        <v>0.15831000000000001</v>
      </c>
      <c r="F116" s="143">
        <v>0.31947060269022898</v>
      </c>
      <c r="G116" s="143"/>
      <c r="H116" s="41"/>
      <c r="I116" s="14"/>
      <c r="J116" s="176"/>
      <c r="K116" s="14"/>
      <c r="L116" s="14"/>
      <c r="M116" s="14"/>
      <c r="N116" s="14"/>
      <c r="O116" s="14"/>
      <c r="P116" s="14"/>
      <c r="Q116" s="14"/>
      <c r="R116" s="14"/>
      <c r="S116" s="14"/>
      <c r="T116" s="14"/>
      <c r="U116" s="14"/>
      <c r="V116" s="14"/>
      <c r="W116" s="14"/>
      <c r="X116" s="14"/>
      <c r="Y116" s="14"/>
      <c r="Z116" s="14"/>
      <c r="AA116" s="14"/>
    </row>
    <row r="117" spans="1:27" ht="15.75" customHeight="1" x14ac:dyDescent="0.25">
      <c r="A117" s="14">
        <v>1850</v>
      </c>
      <c r="B117" s="41">
        <v>5.3738000000000001E-2</v>
      </c>
      <c r="C117" s="41">
        <v>0.67449616029612203</v>
      </c>
      <c r="D117" s="41">
        <v>0.18867999999999999</v>
      </c>
      <c r="E117" s="41">
        <v>0.16419500000000001</v>
      </c>
      <c r="F117" s="143">
        <v>0.45283337251226602</v>
      </c>
      <c r="G117" s="143"/>
      <c r="H117" s="41">
        <f t="shared" ref="H117:H286" si="0">B117+C117-D117-E117-F117-G117</f>
        <v>-7.7474212216143978E-2</v>
      </c>
      <c r="I117" s="41"/>
      <c r="J117" s="176"/>
      <c r="K117" s="14"/>
      <c r="L117" s="14"/>
      <c r="M117" s="14"/>
      <c r="N117" s="14"/>
      <c r="O117" s="14"/>
      <c r="P117" s="14"/>
      <c r="Q117" s="14"/>
      <c r="R117" s="14"/>
      <c r="S117" s="14"/>
      <c r="T117" s="14"/>
      <c r="U117" s="14"/>
      <c r="V117" s="14"/>
      <c r="W117" s="14"/>
      <c r="X117" s="14"/>
      <c r="Y117" s="14"/>
      <c r="Z117" s="14"/>
      <c r="AA117" s="14"/>
    </row>
    <row r="118" spans="1:27" ht="15.75" customHeight="1" x14ac:dyDescent="0.25">
      <c r="A118" s="14">
        <v>1851</v>
      </c>
      <c r="B118" s="41">
        <v>5.4241999999999999E-2</v>
      </c>
      <c r="C118" s="41">
        <v>0.67929293842315697</v>
      </c>
      <c r="D118" s="41">
        <v>0.125504</v>
      </c>
      <c r="E118" s="41">
        <v>0.16548499999999999</v>
      </c>
      <c r="F118" s="143">
        <v>4.4617174605994904E-3</v>
      </c>
      <c r="G118" s="143"/>
      <c r="H118" s="41">
        <f t="shared" si="0"/>
        <v>0.43808422096255756</v>
      </c>
      <c r="I118" s="41"/>
      <c r="J118" s="176"/>
      <c r="K118" s="14"/>
      <c r="L118" s="14"/>
      <c r="M118" s="14"/>
      <c r="N118" s="14"/>
      <c r="O118" s="14"/>
      <c r="P118" s="14"/>
      <c r="Q118" s="14"/>
      <c r="R118" s="14"/>
      <c r="S118" s="14"/>
      <c r="T118" s="14"/>
      <c r="U118" s="14"/>
      <c r="V118" s="14"/>
      <c r="W118" s="14"/>
      <c r="X118" s="14"/>
      <c r="Y118" s="14"/>
      <c r="Z118" s="14"/>
      <c r="AA118" s="14"/>
    </row>
    <row r="119" spans="1:27" ht="15.75" customHeight="1" x14ac:dyDescent="0.25">
      <c r="A119" s="14">
        <v>1852</v>
      </c>
      <c r="B119" s="41">
        <v>5.6631000000000001E-2</v>
      </c>
      <c r="C119" s="41">
        <v>0.68415480792109196</v>
      </c>
      <c r="D119" s="41">
        <v>6.9536000000000001E-2</v>
      </c>
      <c r="E119" s="41">
        <v>0.17164499999999999</v>
      </c>
      <c r="F119" s="143">
        <v>7.0586046449457707E-2</v>
      </c>
      <c r="G119" s="143"/>
      <c r="H119" s="41">
        <f t="shared" si="0"/>
        <v>0.4290187614716342</v>
      </c>
      <c r="I119" s="41"/>
      <c r="J119" s="176"/>
      <c r="K119" s="14"/>
      <c r="L119" s="14"/>
      <c r="M119" s="14"/>
      <c r="N119" s="14"/>
      <c r="O119" s="14"/>
      <c r="P119" s="14"/>
      <c r="Q119" s="14"/>
      <c r="R119" s="14"/>
      <c r="S119" s="14"/>
      <c r="T119" s="14"/>
      <c r="U119" s="14"/>
      <c r="V119" s="14"/>
      <c r="W119" s="14"/>
      <c r="X119" s="14"/>
      <c r="Y119" s="14"/>
      <c r="Z119" s="14"/>
      <c r="AA119" s="14"/>
    </row>
    <row r="120" spans="1:27" ht="15.75" customHeight="1" x14ac:dyDescent="0.25">
      <c r="A120" s="14">
        <v>1853</v>
      </c>
      <c r="B120" s="41">
        <v>5.9251999999999999E-2</v>
      </c>
      <c r="C120" s="41">
        <v>0.68902024108123805</v>
      </c>
      <c r="D120" s="41">
        <v>9.5399999999999999E-3</v>
      </c>
      <c r="E120" s="41">
        <v>0.172905</v>
      </c>
      <c r="F120" s="143">
        <v>0.27388177170015499</v>
      </c>
      <c r="G120" s="143"/>
      <c r="H120" s="41">
        <f t="shared" si="0"/>
        <v>0.29194546938108307</v>
      </c>
      <c r="I120" s="41"/>
      <c r="J120" s="176"/>
      <c r="K120" s="14"/>
      <c r="L120" s="14"/>
      <c r="M120" s="14"/>
      <c r="N120" s="14"/>
      <c r="O120" s="14"/>
      <c r="P120" s="14"/>
      <c r="Q120" s="14"/>
      <c r="R120" s="14"/>
      <c r="S120" s="14"/>
      <c r="T120" s="14"/>
      <c r="U120" s="14"/>
      <c r="V120" s="14"/>
      <c r="W120" s="14"/>
      <c r="X120" s="14"/>
      <c r="Y120" s="14"/>
      <c r="Z120" s="14"/>
      <c r="AA120" s="14"/>
    </row>
    <row r="121" spans="1:27" ht="15.75" customHeight="1" x14ac:dyDescent="0.25">
      <c r="A121" s="14">
        <v>1854</v>
      </c>
      <c r="B121" s="41">
        <v>6.9598999999999994E-2</v>
      </c>
      <c r="C121" s="41">
        <v>0.69216369305801395</v>
      </c>
      <c r="D121" s="41">
        <v>-3.8795999999999997E-2</v>
      </c>
      <c r="E121" s="41">
        <v>0.17432</v>
      </c>
      <c r="F121" s="143">
        <v>0.194523531681812</v>
      </c>
      <c r="G121" s="143"/>
      <c r="H121" s="41">
        <f t="shared" si="0"/>
        <v>0.43171516137620192</v>
      </c>
      <c r="I121" s="41"/>
      <c r="J121" s="176"/>
      <c r="K121" s="14"/>
      <c r="L121" s="14"/>
      <c r="M121" s="14"/>
      <c r="N121" s="14"/>
      <c r="O121" s="14"/>
      <c r="P121" s="14"/>
      <c r="Q121" s="14"/>
      <c r="R121" s="14"/>
      <c r="S121" s="14"/>
      <c r="T121" s="14"/>
      <c r="U121" s="14"/>
      <c r="V121" s="14"/>
      <c r="W121" s="14"/>
      <c r="X121" s="14"/>
      <c r="Y121" s="14"/>
      <c r="Z121" s="14"/>
      <c r="AA121" s="14"/>
    </row>
    <row r="122" spans="1:27" ht="15.75" customHeight="1" x14ac:dyDescent="0.25">
      <c r="A122" s="14">
        <v>1855</v>
      </c>
      <c r="B122" s="41">
        <v>7.0970000000000005E-2</v>
      </c>
      <c r="C122" s="41">
        <v>0.69479520107015003</v>
      </c>
      <c r="D122" s="41">
        <v>-6.3388E-2</v>
      </c>
      <c r="E122" s="41">
        <v>0.18082999999999999</v>
      </c>
      <c r="F122" s="143">
        <v>0.21956585643002899</v>
      </c>
      <c r="G122" s="143"/>
      <c r="H122" s="41">
        <f t="shared" si="0"/>
        <v>0.42875734464012105</v>
      </c>
      <c r="I122" s="41"/>
      <c r="J122" s="176"/>
      <c r="K122" s="14"/>
      <c r="L122" s="14"/>
      <c r="M122" s="14"/>
      <c r="N122" s="14"/>
      <c r="O122" s="14"/>
      <c r="P122" s="14"/>
      <c r="Q122" s="14"/>
      <c r="R122" s="14"/>
      <c r="S122" s="14"/>
      <c r="T122" s="14"/>
      <c r="U122" s="14"/>
      <c r="V122" s="14"/>
      <c r="W122" s="14"/>
      <c r="X122" s="14"/>
      <c r="Y122" s="14"/>
      <c r="Z122" s="14"/>
      <c r="AA122" s="14"/>
    </row>
    <row r="123" spans="1:27" ht="15.75" customHeight="1" x14ac:dyDescent="0.25">
      <c r="A123" s="14">
        <v>1856</v>
      </c>
      <c r="B123" s="41">
        <v>7.5630000000000003E-2</v>
      </c>
      <c r="C123" s="41">
        <v>0.69878967261378</v>
      </c>
      <c r="D123" s="41">
        <v>-6.3175999999999996E-2</v>
      </c>
      <c r="E123" s="41">
        <v>0.18226999999999999</v>
      </c>
      <c r="F123" s="143">
        <v>0.51642096623013301</v>
      </c>
      <c r="G123" s="143"/>
      <c r="H123" s="41">
        <f t="shared" si="0"/>
        <v>0.13890470638364694</v>
      </c>
      <c r="I123" s="41"/>
      <c r="J123" s="176"/>
      <c r="K123" s="14"/>
      <c r="L123" s="14"/>
      <c r="M123" s="14"/>
      <c r="N123" s="14"/>
      <c r="O123" s="14"/>
      <c r="P123" s="14"/>
      <c r="Q123" s="14"/>
      <c r="R123" s="14"/>
      <c r="S123" s="14"/>
      <c r="T123" s="14"/>
      <c r="U123" s="14"/>
      <c r="V123" s="14"/>
      <c r="W123" s="14"/>
      <c r="X123" s="14"/>
      <c r="Y123" s="14"/>
      <c r="Z123" s="14"/>
      <c r="AA123" s="14"/>
    </row>
    <row r="124" spans="1:27" ht="15.75" customHeight="1" x14ac:dyDescent="0.25">
      <c r="A124" s="14">
        <v>1857</v>
      </c>
      <c r="B124" s="41">
        <v>7.6331999999999997E-2</v>
      </c>
      <c r="C124" s="41">
        <v>0.70462458497492497</v>
      </c>
      <c r="D124" s="41">
        <v>-5.2788000000000002E-2</v>
      </c>
      <c r="E124" s="41">
        <v>0.18895999999999999</v>
      </c>
      <c r="F124" s="143">
        <v>0.854392610198491</v>
      </c>
      <c r="G124" s="143"/>
      <c r="H124" s="41">
        <f t="shared" si="0"/>
        <v>-0.20960802522356603</v>
      </c>
      <c r="I124" s="41"/>
      <c r="J124" s="176"/>
      <c r="K124" s="14"/>
      <c r="L124" s="14"/>
      <c r="M124" s="14"/>
      <c r="N124" s="14"/>
      <c r="O124" s="14"/>
      <c r="P124" s="14"/>
      <c r="Q124" s="14"/>
      <c r="R124" s="14"/>
      <c r="S124" s="14"/>
      <c r="T124" s="14"/>
      <c r="U124" s="14"/>
      <c r="V124" s="14"/>
      <c r="W124" s="14"/>
      <c r="X124" s="14"/>
      <c r="Y124" s="14"/>
      <c r="Z124" s="14"/>
      <c r="AA124" s="14"/>
    </row>
    <row r="125" spans="1:27" ht="15.75" customHeight="1" x14ac:dyDescent="0.25">
      <c r="A125" s="14">
        <v>1858</v>
      </c>
      <c r="B125" s="41">
        <v>7.7502000000000001E-2</v>
      </c>
      <c r="C125" s="41">
        <v>0.70959027969614596</v>
      </c>
      <c r="D125" s="41">
        <v>-3.6252E-2</v>
      </c>
      <c r="E125" s="41">
        <v>0.19561000000000001</v>
      </c>
      <c r="F125" s="143">
        <v>0.29184535811705897</v>
      </c>
      <c r="G125" s="143"/>
      <c r="H125" s="41">
        <f t="shared" si="0"/>
        <v>0.33588892157908684</v>
      </c>
      <c r="I125" s="41"/>
      <c r="J125" s="176"/>
      <c r="K125" s="14"/>
      <c r="L125" s="14"/>
      <c r="M125" s="14"/>
      <c r="N125" s="14"/>
      <c r="O125" s="14"/>
      <c r="P125" s="14"/>
      <c r="Q125" s="14"/>
      <c r="R125" s="14"/>
      <c r="S125" s="14"/>
      <c r="T125" s="14"/>
      <c r="U125" s="14"/>
      <c r="V125" s="14"/>
      <c r="W125" s="14"/>
      <c r="X125" s="14"/>
      <c r="Y125" s="14"/>
      <c r="Z125" s="14"/>
      <c r="AA125" s="14"/>
    </row>
    <row r="126" spans="1:27" ht="15.75" customHeight="1" x14ac:dyDescent="0.25">
      <c r="A126" s="14">
        <v>1859</v>
      </c>
      <c r="B126" s="41">
        <v>8.2151000000000002E-2</v>
      </c>
      <c r="C126" s="41">
        <v>0.71265563912836705</v>
      </c>
      <c r="D126" s="41">
        <v>-1.3780000000000001E-2</v>
      </c>
      <c r="E126" s="41">
        <v>0.1976</v>
      </c>
      <c r="F126" s="143">
        <v>-0.271489703902487</v>
      </c>
      <c r="G126" s="143"/>
      <c r="H126" s="41">
        <f t="shared" si="0"/>
        <v>0.88247634303085398</v>
      </c>
      <c r="I126" s="41"/>
      <c r="J126" s="176"/>
      <c r="K126" s="14"/>
      <c r="L126" s="14"/>
      <c r="M126" s="14"/>
      <c r="N126" s="14"/>
      <c r="O126" s="14"/>
      <c r="P126" s="14"/>
      <c r="Q126" s="14"/>
      <c r="R126" s="14"/>
      <c r="S126" s="14"/>
      <c r="T126" s="14"/>
      <c r="U126" s="14"/>
      <c r="V126" s="14"/>
      <c r="W126" s="14"/>
      <c r="X126" s="14"/>
      <c r="Y126" s="14"/>
      <c r="Z126" s="14"/>
      <c r="AA126" s="14"/>
    </row>
    <row r="127" spans="1:27" ht="15.75" customHeight="1" x14ac:dyDescent="0.25">
      <c r="A127" s="14">
        <v>1860</v>
      </c>
      <c r="B127" s="41">
        <v>9.0259000000000006E-2</v>
      </c>
      <c r="C127" s="41">
        <v>0.69159856822967503</v>
      </c>
      <c r="D127" s="41">
        <v>1.4840000000000001E-2</v>
      </c>
      <c r="E127" s="41">
        <v>0.19966999999999999</v>
      </c>
      <c r="F127" s="143">
        <v>0.46104256820074202</v>
      </c>
      <c r="G127" s="143"/>
      <c r="H127" s="41">
        <f t="shared" si="0"/>
        <v>0.10630500002893301</v>
      </c>
      <c r="I127" s="41"/>
      <c r="J127" s="176"/>
      <c r="K127" s="14"/>
      <c r="L127" s="14"/>
      <c r="M127" s="14"/>
      <c r="N127" s="14"/>
      <c r="O127" s="14"/>
      <c r="P127" s="14"/>
      <c r="Q127" s="14"/>
      <c r="R127" s="14"/>
      <c r="S127" s="14"/>
      <c r="T127" s="14"/>
      <c r="U127" s="14"/>
      <c r="V127" s="14"/>
      <c r="W127" s="14"/>
      <c r="X127" s="14"/>
      <c r="Y127" s="14"/>
      <c r="Z127" s="14"/>
      <c r="AA127" s="14"/>
    </row>
    <row r="128" spans="1:27" ht="15.75" customHeight="1" x14ac:dyDescent="0.25">
      <c r="A128" s="14">
        <v>1861</v>
      </c>
      <c r="B128" s="41">
        <v>9.4920000000000004E-2</v>
      </c>
      <c r="C128" s="41">
        <v>0.68342300114695198</v>
      </c>
      <c r="D128" s="41">
        <v>5.0880000000000002E-2</v>
      </c>
      <c r="E128" s="41">
        <v>0.20696500000000001</v>
      </c>
      <c r="F128" s="143">
        <v>-0.316957229804188</v>
      </c>
      <c r="G128" s="143"/>
      <c r="H128" s="41">
        <f t="shared" si="0"/>
        <v>0.83745523095114005</v>
      </c>
      <c r="I128" s="41"/>
      <c r="J128" s="176"/>
      <c r="K128" s="14"/>
      <c r="L128" s="14"/>
      <c r="M128" s="14"/>
      <c r="N128" s="14"/>
      <c r="O128" s="14"/>
      <c r="P128" s="14"/>
      <c r="Q128" s="14"/>
      <c r="R128" s="14"/>
      <c r="S128" s="14"/>
      <c r="T128" s="14"/>
      <c r="U128" s="14"/>
      <c r="V128" s="14"/>
      <c r="W128" s="14"/>
      <c r="X128" s="14"/>
      <c r="Y128" s="14"/>
      <c r="Z128" s="14"/>
      <c r="AA128" s="14"/>
    </row>
    <row r="129" spans="1:27" ht="15.75" customHeight="1" x14ac:dyDescent="0.25">
      <c r="A129" s="14">
        <v>1862</v>
      </c>
      <c r="B129" s="41">
        <v>9.6646999999999997E-2</v>
      </c>
      <c r="C129" s="41">
        <v>0.67956373924128199</v>
      </c>
      <c r="D129" s="41">
        <v>9.4551999999999997E-2</v>
      </c>
      <c r="E129" s="41">
        <v>0.21901499999999999</v>
      </c>
      <c r="F129" s="143">
        <v>-0.30613705680292103</v>
      </c>
      <c r="G129" s="143"/>
      <c r="H129" s="41">
        <f t="shared" si="0"/>
        <v>0.76878079604420313</v>
      </c>
      <c r="I129" s="41"/>
      <c r="J129" s="176"/>
      <c r="K129" s="14"/>
      <c r="L129" s="14"/>
      <c r="M129" s="14"/>
      <c r="N129" s="14"/>
      <c r="O129" s="14"/>
      <c r="P129" s="14"/>
      <c r="Q129" s="14"/>
      <c r="R129" s="14"/>
      <c r="S129" s="14"/>
      <c r="T129" s="14"/>
      <c r="U129" s="14"/>
      <c r="V129" s="14"/>
      <c r="W129" s="14"/>
      <c r="X129" s="14"/>
      <c r="Y129" s="14"/>
      <c r="Z129" s="14"/>
      <c r="AA129" s="14"/>
    </row>
    <row r="130" spans="1:27" ht="15.75" customHeight="1" x14ac:dyDescent="0.25">
      <c r="A130" s="14">
        <v>1863</v>
      </c>
      <c r="B130" s="41">
        <v>0.103145</v>
      </c>
      <c r="C130" s="41">
        <v>0.67732394947942098</v>
      </c>
      <c r="D130" s="41">
        <v>0.146068</v>
      </c>
      <c r="E130" s="41">
        <v>0.22639000000000001</v>
      </c>
      <c r="F130" s="143">
        <v>0.48088747672425403</v>
      </c>
      <c r="G130" s="143"/>
      <c r="H130" s="41">
        <f t="shared" si="0"/>
        <v>-7.2876527244832956E-2</v>
      </c>
      <c r="I130" s="41"/>
      <c r="J130" s="176"/>
      <c r="K130" s="14"/>
      <c r="L130" s="14"/>
      <c r="M130" s="14"/>
      <c r="N130" s="14"/>
      <c r="O130" s="14"/>
      <c r="P130" s="14"/>
      <c r="Q130" s="14"/>
      <c r="R130" s="14"/>
      <c r="S130" s="14"/>
      <c r="T130" s="14"/>
      <c r="U130" s="14"/>
      <c r="V130" s="14"/>
      <c r="W130" s="14"/>
      <c r="X130" s="14"/>
      <c r="Y130" s="14"/>
      <c r="Z130" s="14"/>
      <c r="AA130" s="14"/>
    </row>
    <row r="131" spans="1:27" ht="15.75" customHeight="1" x14ac:dyDescent="0.25">
      <c r="A131" s="14">
        <v>1864</v>
      </c>
      <c r="B131" s="41">
        <v>0.111122</v>
      </c>
      <c r="C131" s="41">
        <v>0.67541617822011302</v>
      </c>
      <c r="D131" s="41">
        <v>0.20669999999999999</v>
      </c>
      <c r="E131" s="41">
        <v>0.228825</v>
      </c>
      <c r="F131" s="143">
        <v>0.73505271266427397</v>
      </c>
      <c r="G131" s="143"/>
      <c r="H131" s="41">
        <f t="shared" si="0"/>
        <v>-0.38403953444416089</v>
      </c>
      <c r="I131" s="41"/>
      <c r="J131" s="176"/>
      <c r="K131" s="14"/>
      <c r="L131" s="14"/>
      <c r="M131" s="14"/>
      <c r="N131" s="14"/>
      <c r="O131" s="14"/>
      <c r="P131" s="14"/>
      <c r="Q131" s="14"/>
      <c r="R131" s="14"/>
      <c r="S131" s="14"/>
      <c r="T131" s="14"/>
      <c r="U131" s="14"/>
      <c r="V131" s="14"/>
      <c r="W131" s="14"/>
      <c r="X131" s="14"/>
      <c r="Y131" s="14"/>
      <c r="Z131" s="14"/>
      <c r="AA131" s="14"/>
    </row>
    <row r="132" spans="1:27" ht="15.75" customHeight="1" x14ac:dyDescent="0.25">
      <c r="A132" s="14">
        <v>1865</v>
      </c>
      <c r="B132" s="41">
        <v>0.118004</v>
      </c>
      <c r="C132" s="41">
        <v>0.67527211481730198</v>
      </c>
      <c r="D132" s="41">
        <v>0.27369199999999999</v>
      </c>
      <c r="E132" s="41">
        <v>0.23646500000000001</v>
      </c>
      <c r="F132" s="143">
        <v>7.1553166336091198E-2</v>
      </c>
      <c r="G132" s="143"/>
      <c r="H132" s="41">
        <f t="shared" si="0"/>
        <v>0.21156594848121069</v>
      </c>
      <c r="I132" s="41"/>
      <c r="J132" s="176"/>
      <c r="K132" s="14"/>
      <c r="L132" s="14"/>
      <c r="M132" s="14"/>
      <c r="N132" s="14"/>
      <c r="O132" s="14"/>
      <c r="P132" s="14"/>
      <c r="Q132" s="14"/>
      <c r="R132" s="14"/>
      <c r="S132" s="14"/>
      <c r="T132" s="14"/>
      <c r="U132" s="14"/>
      <c r="V132" s="14"/>
      <c r="W132" s="14"/>
      <c r="X132" s="14"/>
      <c r="Y132" s="14"/>
      <c r="Z132" s="14"/>
      <c r="AA132" s="14"/>
    </row>
    <row r="133" spans="1:27" ht="15.75" customHeight="1" x14ac:dyDescent="0.25">
      <c r="A133" s="14">
        <v>1866</v>
      </c>
      <c r="B133" s="41">
        <v>0.121735</v>
      </c>
      <c r="C133" s="41">
        <v>0.67230085117848704</v>
      </c>
      <c r="D133" s="41">
        <v>0.33432400000000001</v>
      </c>
      <c r="E133" s="41">
        <v>0.24401500000000001</v>
      </c>
      <c r="F133" s="143">
        <v>0.420716725038495</v>
      </c>
      <c r="G133" s="143"/>
      <c r="H133" s="41">
        <f t="shared" si="0"/>
        <v>-0.20501987386000795</v>
      </c>
      <c r="I133" s="41"/>
      <c r="J133" s="176"/>
      <c r="K133" s="14"/>
      <c r="L133" s="14"/>
      <c r="M133" s="14"/>
      <c r="N133" s="14"/>
      <c r="O133" s="14"/>
      <c r="P133" s="14"/>
      <c r="Q133" s="14"/>
      <c r="R133" s="14"/>
      <c r="S133" s="14"/>
      <c r="T133" s="14"/>
      <c r="U133" s="14"/>
      <c r="V133" s="14"/>
      <c r="W133" s="14"/>
      <c r="X133" s="14"/>
      <c r="Y133" s="14"/>
      <c r="Z133" s="14"/>
      <c r="AA133" s="14"/>
    </row>
    <row r="134" spans="1:27" ht="15.75" customHeight="1" x14ac:dyDescent="0.25">
      <c r="A134" s="14">
        <v>1867</v>
      </c>
      <c r="B134" s="41">
        <v>0.130408</v>
      </c>
      <c r="C134" s="41">
        <v>0.67059253658040296</v>
      </c>
      <c r="D134" s="41">
        <v>0.38520399999999999</v>
      </c>
      <c r="E134" s="41">
        <v>0.25208999999999998</v>
      </c>
      <c r="F134" s="143">
        <v>0.60843059338413896</v>
      </c>
      <c r="G134" s="143"/>
      <c r="H134" s="41">
        <f t="shared" si="0"/>
        <v>-0.444724056803736</v>
      </c>
      <c r="I134" s="41"/>
      <c r="J134" s="176"/>
      <c r="K134" s="14"/>
      <c r="L134" s="14"/>
      <c r="M134" s="14"/>
      <c r="N134" s="14"/>
      <c r="O134" s="14"/>
      <c r="P134" s="14"/>
      <c r="Q134" s="14"/>
      <c r="R134" s="14"/>
      <c r="S134" s="14"/>
      <c r="T134" s="14"/>
      <c r="U134" s="14"/>
      <c r="V134" s="14"/>
      <c r="W134" s="14"/>
      <c r="X134" s="14"/>
      <c r="Y134" s="14"/>
      <c r="Z134" s="14"/>
      <c r="AA134" s="14"/>
    </row>
    <row r="135" spans="1:27" ht="15.75" customHeight="1" x14ac:dyDescent="0.25">
      <c r="A135" s="14">
        <v>1868</v>
      </c>
      <c r="B135" s="41">
        <v>0.133939</v>
      </c>
      <c r="C135" s="41">
        <v>0.66930275399144501</v>
      </c>
      <c r="D135" s="41">
        <v>0.42654399999999998</v>
      </c>
      <c r="E135" s="41">
        <v>0.25969500000000001</v>
      </c>
      <c r="F135" s="143">
        <v>0.63754783153298</v>
      </c>
      <c r="G135" s="143"/>
      <c r="H135" s="41">
        <f t="shared" si="0"/>
        <v>-0.52054507754153501</v>
      </c>
      <c r="I135" s="41"/>
      <c r="J135" s="176"/>
      <c r="K135" s="14"/>
      <c r="L135" s="14"/>
      <c r="M135" s="14"/>
      <c r="N135" s="14"/>
      <c r="O135" s="14"/>
      <c r="P135" s="14"/>
      <c r="Q135" s="14"/>
      <c r="R135" s="14"/>
      <c r="S135" s="14"/>
      <c r="T135" s="14"/>
      <c r="U135" s="14"/>
      <c r="V135" s="14"/>
      <c r="W135" s="14"/>
      <c r="X135" s="14"/>
      <c r="Y135" s="14"/>
      <c r="Z135" s="14"/>
      <c r="AA135" s="14"/>
    </row>
    <row r="136" spans="1:27" ht="15.75" customHeight="1" x14ac:dyDescent="0.25">
      <c r="A136" s="14">
        <v>1869</v>
      </c>
      <c r="B136" s="41">
        <v>0.14223</v>
      </c>
      <c r="C136" s="41">
        <v>0.669208166810353</v>
      </c>
      <c r="D136" s="41">
        <v>0.45834399999999997</v>
      </c>
      <c r="E136" s="41">
        <v>0.26802999999999999</v>
      </c>
      <c r="F136" s="143">
        <v>0.31434983553888302</v>
      </c>
      <c r="G136" s="143"/>
      <c r="H136" s="41">
        <f t="shared" si="0"/>
        <v>-0.22928566872853001</v>
      </c>
      <c r="I136" s="41"/>
      <c r="J136" s="176"/>
      <c r="K136" s="14"/>
      <c r="L136" s="14"/>
      <c r="M136" s="14"/>
      <c r="N136" s="14"/>
      <c r="O136" s="14"/>
      <c r="P136" s="14"/>
      <c r="Q136" s="14"/>
      <c r="R136" s="14"/>
      <c r="S136" s="14"/>
      <c r="T136" s="14"/>
      <c r="U136" s="14"/>
      <c r="V136" s="14"/>
      <c r="W136" s="14"/>
      <c r="X136" s="14"/>
      <c r="Y136" s="14"/>
      <c r="Z136" s="14"/>
      <c r="AA136" s="14"/>
    </row>
    <row r="137" spans="1:27" ht="15.75" customHeight="1" x14ac:dyDescent="0.25">
      <c r="A137" s="14">
        <v>1870</v>
      </c>
      <c r="B137" s="41">
        <v>0.145343</v>
      </c>
      <c r="C137" s="41">
        <v>0.72450188147989902</v>
      </c>
      <c r="D137" s="41">
        <v>0.48081600000000002</v>
      </c>
      <c r="E137" s="41">
        <v>0.271125</v>
      </c>
      <c r="F137" s="143">
        <v>0.53279314957250701</v>
      </c>
      <c r="G137" s="143"/>
      <c r="H137" s="41">
        <f t="shared" si="0"/>
        <v>-0.41488926809260801</v>
      </c>
      <c r="I137" s="41"/>
      <c r="J137" s="176"/>
      <c r="K137" s="14"/>
      <c r="L137" s="14"/>
      <c r="M137" s="14"/>
      <c r="N137" s="14"/>
      <c r="O137" s="14"/>
      <c r="P137" s="14"/>
      <c r="Q137" s="14"/>
      <c r="R137" s="14"/>
      <c r="S137" s="14"/>
      <c r="T137" s="14"/>
      <c r="U137" s="14"/>
      <c r="V137" s="14"/>
      <c r="W137" s="14"/>
      <c r="X137" s="14"/>
      <c r="Y137" s="14"/>
      <c r="Z137" s="14"/>
      <c r="AA137" s="14"/>
    </row>
    <row r="138" spans="1:27" ht="15.75" customHeight="1" x14ac:dyDescent="0.25">
      <c r="A138" s="14">
        <v>1871</v>
      </c>
      <c r="B138" s="41">
        <v>0.15451500000000001</v>
      </c>
      <c r="C138" s="41">
        <v>0.75196078261439003</v>
      </c>
      <c r="D138" s="41">
        <v>0.49459599999999998</v>
      </c>
      <c r="E138" s="41">
        <v>0.27912999999999999</v>
      </c>
      <c r="F138" s="143">
        <v>-9.6483954217723197E-2</v>
      </c>
      <c r="G138" s="143"/>
      <c r="H138" s="41">
        <f t="shared" si="0"/>
        <v>0.22923373683211334</v>
      </c>
      <c r="I138" s="41"/>
      <c r="J138" s="176"/>
      <c r="K138" s="14"/>
      <c r="L138" s="14"/>
      <c r="M138" s="14"/>
      <c r="N138" s="14"/>
      <c r="O138" s="14"/>
      <c r="P138" s="14"/>
      <c r="Q138" s="14"/>
      <c r="R138" s="14"/>
      <c r="S138" s="14"/>
      <c r="T138" s="14"/>
      <c r="U138" s="14"/>
      <c r="V138" s="14"/>
      <c r="W138" s="14"/>
      <c r="X138" s="14"/>
      <c r="Y138" s="14"/>
      <c r="Z138" s="14"/>
      <c r="AA138" s="14"/>
    </row>
    <row r="139" spans="1:27" ht="15.75" customHeight="1" x14ac:dyDescent="0.25">
      <c r="A139" s="14">
        <v>1872</v>
      </c>
      <c r="B139" s="41">
        <v>0.17095299999999999</v>
      </c>
      <c r="C139" s="41">
        <v>0.76996454346466003</v>
      </c>
      <c r="D139" s="41">
        <v>0.496504</v>
      </c>
      <c r="E139" s="41">
        <v>0.287825</v>
      </c>
      <c r="F139" s="143">
        <v>0.104879113704964</v>
      </c>
      <c r="G139" s="143"/>
      <c r="H139" s="41">
        <f t="shared" si="0"/>
        <v>5.1709429759696057E-2</v>
      </c>
      <c r="I139" s="41"/>
      <c r="J139" s="176"/>
      <c r="K139" s="14"/>
      <c r="L139" s="14"/>
      <c r="M139" s="14"/>
      <c r="N139" s="14"/>
      <c r="O139" s="14"/>
      <c r="P139" s="14"/>
      <c r="Q139" s="14"/>
      <c r="R139" s="14"/>
      <c r="S139" s="14"/>
      <c r="T139" s="14"/>
      <c r="U139" s="14"/>
      <c r="V139" s="14"/>
      <c r="W139" s="14"/>
      <c r="X139" s="14"/>
      <c r="Y139" s="14"/>
      <c r="Z139" s="14"/>
      <c r="AA139" s="14"/>
    </row>
    <row r="140" spans="1:27" ht="15.75" customHeight="1" x14ac:dyDescent="0.25">
      <c r="A140" s="14">
        <v>1873</v>
      </c>
      <c r="B140" s="41">
        <v>0.18160999999999999</v>
      </c>
      <c r="C140" s="41">
        <v>0.78720969094975801</v>
      </c>
      <c r="D140" s="41">
        <v>0.48569200000000001</v>
      </c>
      <c r="E140" s="41">
        <v>0.29594500000000001</v>
      </c>
      <c r="F140" s="143">
        <v>0.33574256128757501</v>
      </c>
      <c r="G140" s="143"/>
      <c r="H140" s="41">
        <f t="shared" si="0"/>
        <v>-0.14855987033781709</v>
      </c>
      <c r="I140" s="41"/>
      <c r="J140" s="176"/>
      <c r="K140" s="14"/>
      <c r="L140" s="14"/>
      <c r="M140" s="14"/>
      <c r="N140" s="14"/>
      <c r="O140" s="14"/>
      <c r="P140" s="14"/>
      <c r="Q140" s="14"/>
      <c r="R140" s="14"/>
      <c r="S140" s="14"/>
      <c r="T140" s="14"/>
      <c r="U140" s="14"/>
      <c r="V140" s="14"/>
      <c r="W140" s="14"/>
      <c r="X140" s="14"/>
      <c r="Y140" s="14"/>
      <c r="Z140" s="14"/>
      <c r="AA140" s="14"/>
    </row>
    <row r="141" spans="1:27" ht="15.75" customHeight="1" x14ac:dyDescent="0.25">
      <c r="A141" s="14">
        <v>1874</v>
      </c>
      <c r="B141" s="41">
        <v>0.17003199999999999</v>
      </c>
      <c r="C141" s="41">
        <v>0.80108896032842003</v>
      </c>
      <c r="D141" s="41">
        <v>0.46216000000000002</v>
      </c>
      <c r="E141" s="41">
        <v>0.30464999999999998</v>
      </c>
      <c r="F141" s="143">
        <v>0.35745065960716299</v>
      </c>
      <c r="G141" s="143"/>
      <c r="H141" s="41">
        <f t="shared" si="0"/>
        <v>-0.15313969927874299</v>
      </c>
      <c r="I141" s="41"/>
      <c r="J141" s="176"/>
      <c r="K141" s="14"/>
      <c r="L141" s="14"/>
      <c r="M141" s="14"/>
      <c r="N141" s="14"/>
      <c r="O141" s="14"/>
      <c r="P141" s="14"/>
      <c r="Q141" s="14"/>
      <c r="R141" s="14"/>
      <c r="S141" s="14"/>
      <c r="T141" s="14"/>
      <c r="U141" s="14"/>
      <c r="V141" s="14"/>
      <c r="W141" s="14"/>
      <c r="X141" s="14"/>
      <c r="Y141" s="14"/>
      <c r="Z141" s="14"/>
      <c r="AA141" s="14"/>
    </row>
    <row r="142" spans="1:27" ht="15.75" customHeight="1" x14ac:dyDescent="0.25">
      <c r="A142" s="14">
        <v>1875</v>
      </c>
      <c r="B142" s="41">
        <v>0.184443</v>
      </c>
      <c r="C142" s="41">
        <v>0.81464207896423302</v>
      </c>
      <c r="D142" s="41">
        <v>0.43057200000000001</v>
      </c>
      <c r="E142" s="41">
        <v>0.31311499999999998</v>
      </c>
      <c r="F142" s="143">
        <v>0.35611608793774302</v>
      </c>
      <c r="G142" s="143"/>
      <c r="H142" s="41">
        <f t="shared" si="0"/>
        <v>-0.10071800897351002</v>
      </c>
      <c r="I142" s="41"/>
      <c r="J142" s="176"/>
      <c r="K142" s="14"/>
      <c r="L142" s="14"/>
      <c r="M142" s="14"/>
      <c r="N142" s="14"/>
      <c r="O142" s="14"/>
      <c r="P142" s="14"/>
      <c r="Q142" s="14"/>
      <c r="R142" s="14"/>
      <c r="S142" s="14"/>
      <c r="T142" s="14"/>
      <c r="U142" s="14"/>
      <c r="V142" s="14"/>
      <c r="W142" s="14"/>
      <c r="X142" s="14"/>
      <c r="Y142" s="14"/>
      <c r="Z142" s="14"/>
      <c r="AA142" s="14"/>
    </row>
    <row r="143" spans="1:27" ht="15.75" customHeight="1" x14ac:dyDescent="0.25">
      <c r="A143" s="14">
        <v>1876</v>
      </c>
      <c r="B143" s="41">
        <v>0.18710499999999999</v>
      </c>
      <c r="C143" s="41">
        <v>0.82635086754099496</v>
      </c>
      <c r="D143" s="41">
        <v>0.409584</v>
      </c>
      <c r="E143" s="41">
        <v>0.32179999999999997</v>
      </c>
      <c r="F143" s="143">
        <v>0.69222411617581503</v>
      </c>
      <c r="G143" s="143"/>
      <c r="H143" s="41">
        <f t="shared" si="0"/>
        <v>-0.41015224863481992</v>
      </c>
      <c r="I143" s="41"/>
      <c r="J143" s="176"/>
      <c r="K143" s="14"/>
      <c r="L143" s="14"/>
      <c r="M143" s="14"/>
      <c r="N143" s="14"/>
      <c r="O143" s="14"/>
      <c r="P143" s="14"/>
      <c r="Q143" s="14"/>
      <c r="R143" s="14"/>
      <c r="S143" s="14"/>
      <c r="T143" s="14"/>
      <c r="U143" s="14"/>
      <c r="V143" s="14"/>
      <c r="W143" s="14"/>
      <c r="X143" s="14"/>
      <c r="Y143" s="14"/>
      <c r="Z143" s="14"/>
      <c r="AA143" s="14"/>
    </row>
    <row r="144" spans="1:27" ht="15.75" customHeight="1" x14ac:dyDescent="0.25">
      <c r="A144" s="14">
        <v>1877</v>
      </c>
      <c r="B144" s="41">
        <v>0.190802</v>
      </c>
      <c r="C144" s="41">
        <v>0.83639167790730795</v>
      </c>
      <c r="D144" s="41">
        <v>0.40407199999999999</v>
      </c>
      <c r="E144" s="41">
        <v>0.33545999999999998</v>
      </c>
      <c r="F144" s="143">
        <v>1.02221459339327</v>
      </c>
      <c r="G144" s="143"/>
      <c r="H144" s="41">
        <f t="shared" si="0"/>
        <v>-0.73455291548596213</v>
      </c>
      <c r="I144" s="41"/>
      <c r="J144" s="176"/>
      <c r="K144" s="14"/>
      <c r="L144" s="14"/>
      <c r="M144" s="14"/>
      <c r="N144" s="14"/>
      <c r="O144" s="14"/>
      <c r="P144" s="14"/>
      <c r="Q144" s="14"/>
      <c r="R144" s="14"/>
      <c r="S144" s="14"/>
      <c r="T144" s="14"/>
      <c r="U144" s="14"/>
      <c r="V144" s="14"/>
      <c r="W144" s="14"/>
      <c r="X144" s="14"/>
      <c r="Y144" s="14"/>
      <c r="Z144" s="14"/>
      <c r="AA144" s="14"/>
    </row>
    <row r="145" spans="1:27" ht="15.75" customHeight="1" x14ac:dyDescent="0.25">
      <c r="A145" s="14">
        <v>1878</v>
      </c>
      <c r="B145" s="41">
        <v>0.19229399999999999</v>
      </c>
      <c r="C145" s="41">
        <v>0.84541608432642601</v>
      </c>
      <c r="D145" s="41">
        <v>0.41382400000000003</v>
      </c>
      <c r="E145" s="41">
        <v>0.34427000000000002</v>
      </c>
      <c r="F145" s="143">
        <v>0.34923989501057301</v>
      </c>
      <c r="G145" s="143"/>
      <c r="H145" s="41">
        <f t="shared" si="0"/>
        <v>-6.9623810684147025E-2</v>
      </c>
      <c r="I145" s="41"/>
      <c r="J145" s="176"/>
      <c r="K145" s="14"/>
      <c r="L145" s="14"/>
      <c r="M145" s="14"/>
      <c r="N145" s="14"/>
      <c r="O145" s="14"/>
      <c r="P145" s="14"/>
      <c r="Q145" s="14"/>
      <c r="R145" s="14"/>
      <c r="S145" s="14"/>
      <c r="T145" s="14"/>
      <c r="U145" s="14"/>
      <c r="V145" s="14"/>
      <c r="W145" s="14"/>
      <c r="X145" s="14"/>
      <c r="Y145" s="14"/>
      <c r="Z145" s="14"/>
      <c r="AA145" s="14"/>
    </row>
    <row r="146" spans="1:27" ht="15.75" customHeight="1" x14ac:dyDescent="0.25">
      <c r="A146" s="14">
        <v>1879</v>
      </c>
      <c r="B146" s="41">
        <v>0.206069</v>
      </c>
      <c r="C146" s="41">
        <v>0.85215226425297996</v>
      </c>
      <c r="D146" s="41">
        <v>0.43714399999999998</v>
      </c>
      <c r="E146" s="41">
        <v>0.35276999999999997</v>
      </c>
      <c r="F146" s="143">
        <v>-7.3660809189236495E-2</v>
      </c>
      <c r="G146" s="143"/>
      <c r="H146" s="41">
        <f t="shared" si="0"/>
        <v>0.34196807344221658</v>
      </c>
      <c r="I146" s="41"/>
      <c r="J146" s="176"/>
      <c r="K146" s="14"/>
      <c r="L146" s="14"/>
      <c r="M146" s="14"/>
      <c r="N146" s="14"/>
      <c r="O146" s="14"/>
      <c r="P146" s="14"/>
      <c r="Q146" s="14"/>
      <c r="R146" s="14"/>
      <c r="S146" s="14"/>
      <c r="T146" s="14"/>
      <c r="U146" s="14"/>
      <c r="V146" s="14"/>
      <c r="W146" s="14"/>
      <c r="X146" s="14"/>
      <c r="Y146" s="14"/>
      <c r="Z146" s="14"/>
      <c r="AA146" s="14"/>
    </row>
    <row r="147" spans="1:27" ht="15.75" customHeight="1" x14ac:dyDescent="0.25">
      <c r="A147" s="14">
        <v>1880</v>
      </c>
      <c r="B147" s="41">
        <v>0.23304900000000001</v>
      </c>
      <c r="C147" s="41">
        <v>0.85536431079864494</v>
      </c>
      <c r="D147" s="41">
        <v>0.46767199999999998</v>
      </c>
      <c r="E147" s="41">
        <v>0.36152000000000001</v>
      </c>
      <c r="F147" s="143">
        <v>0.77191313209291101</v>
      </c>
      <c r="G147" s="143"/>
      <c r="H147" s="41">
        <f t="shared" si="0"/>
        <v>-0.51269182129426616</v>
      </c>
      <c r="I147" s="41"/>
      <c r="J147" s="176"/>
      <c r="K147" s="14"/>
      <c r="L147" s="14"/>
      <c r="M147" s="14"/>
      <c r="N147" s="14"/>
      <c r="O147" s="14"/>
      <c r="P147" s="14"/>
      <c r="Q147" s="14"/>
      <c r="R147" s="14"/>
      <c r="S147" s="14"/>
      <c r="T147" s="14"/>
      <c r="U147" s="14"/>
      <c r="V147" s="14"/>
      <c r="W147" s="14"/>
      <c r="X147" s="14"/>
      <c r="Y147" s="14"/>
      <c r="Z147" s="14"/>
      <c r="AA147" s="14"/>
    </row>
    <row r="148" spans="1:27" ht="15.75" customHeight="1" x14ac:dyDescent="0.25">
      <c r="A148" s="14">
        <v>1881</v>
      </c>
      <c r="B148" s="41">
        <v>0.24088100000000001</v>
      </c>
      <c r="C148" s="41">
        <v>0.86827834457778896</v>
      </c>
      <c r="D148" s="41">
        <v>0.50349999999999995</v>
      </c>
      <c r="E148" s="41">
        <v>0.37027500000000002</v>
      </c>
      <c r="F148" s="143">
        <v>1.54181119364897E-2</v>
      </c>
      <c r="G148" s="143"/>
      <c r="H148" s="41">
        <f t="shared" si="0"/>
        <v>0.2199662326412993</v>
      </c>
      <c r="I148" s="41"/>
      <c r="J148" s="176"/>
      <c r="K148" s="14"/>
      <c r="L148" s="14"/>
      <c r="M148" s="14"/>
      <c r="N148" s="14"/>
      <c r="O148" s="14"/>
      <c r="P148" s="14"/>
      <c r="Q148" s="14"/>
      <c r="R148" s="14"/>
      <c r="S148" s="14"/>
      <c r="T148" s="14"/>
      <c r="U148" s="14"/>
      <c r="V148" s="14"/>
      <c r="W148" s="14"/>
      <c r="X148" s="14"/>
      <c r="Y148" s="14"/>
      <c r="Z148" s="14"/>
      <c r="AA148" s="14"/>
    </row>
    <row r="149" spans="1:27" ht="15.75" customHeight="1" x14ac:dyDescent="0.25">
      <c r="A149" s="14">
        <v>1882</v>
      </c>
      <c r="B149" s="41">
        <v>0.25440200000000002</v>
      </c>
      <c r="C149" s="41">
        <v>0.87739486835734104</v>
      </c>
      <c r="D149" s="41">
        <v>0.544628</v>
      </c>
      <c r="E149" s="41">
        <v>0.37901000000000001</v>
      </c>
      <c r="F149" s="143">
        <v>-9.7644305716782703E-2</v>
      </c>
      <c r="G149" s="143"/>
      <c r="H149" s="41">
        <f t="shared" si="0"/>
        <v>0.30580317407412383</v>
      </c>
      <c r="I149" s="41"/>
      <c r="J149" s="176"/>
      <c r="K149" s="14"/>
      <c r="L149" s="14"/>
      <c r="M149" s="14"/>
      <c r="N149" s="14"/>
      <c r="O149" s="14"/>
      <c r="P149" s="14"/>
      <c r="Q149" s="14"/>
      <c r="R149" s="14"/>
      <c r="S149" s="14"/>
      <c r="T149" s="14"/>
      <c r="U149" s="14"/>
      <c r="V149" s="14"/>
      <c r="W149" s="14"/>
      <c r="X149" s="14"/>
      <c r="Y149" s="14"/>
      <c r="Z149" s="14"/>
      <c r="AA149" s="14"/>
    </row>
    <row r="150" spans="1:27" ht="15.75" customHeight="1" x14ac:dyDescent="0.25">
      <c r="A150" s="14">
        <v>1883</v>
      </c>
      <c r="B150" s="41">
        <v>0.27054400000000001</v>
      </c>
      <c r="C150" s="41">
        <v>0.88764962391916902</v>
      </c>
      <c r="D150" s="41">
        <v>0.59126800000000002</v>
      </c>
      <c r="E150" s="41">
        <v>0.38723000000000002</v>
      </c>
      <c r="F150" s="143">
        <v>0.80578273120853705</v>
      </c>
      <c r="G150" s="143"/>
      <c r="H150" s="41">
        <f t="shared" si="0"/>
        <v>-0.62608710728936812</v>
      </c>
      <c r="I150" s="41"/>
      <c r="J150" s="176"/>
      <c r="K150" s="14"/>
      <c r="L150" s="14"/>
      <c r="M150" s="14"/>
      <c r="N150" s="14"/>
      <c r="O150" s="14"/>
      <c r="P150" s="14"/>
      <c r="Q150" s="14"/>
      <c r="R150" s="14"/>
      <c r="S150" s="14"/>
      <c r="T150" s="14"/>
      <c r="U150" s="14"/>
      <c r="V150" s="14"/>
      <c r="W150" s="14"/>
      <c r="X150" s="14"/>
      <c r="Y150" s="14"/>
      <c r="Z150" s="14"/>
      <c r="AA150" s="14"/>
    </row>
    <row r="151" spans="1:27" ht="15.75" customHeight="1" x14ac:dyDescent="0.25">
      <c r="A151" s="14">
        <v>1884</v>
      </c>
      <c r="B151" s="41">
        <v>0.27358900000000003</v>
      </c>
      <c r="C151" s="41">
        <v>0.89644232203928598</v>
      </c>
      <c r="D151" s="41">
        <v>0.64617599999999997</v>
      </c>
      <c r="E151" s="41">
        <v>0.39574500000000001</v>
      </c>
      <c r="F151" s="143">
        <v>0.99698899772218996</v>
      </c>
      <c r="G151" s="143"/>
      <c r="H151" s="41">
        <f t="shared" si="0"/>
        <v>-0.868878675682904</v>
      </c>
      <c r="I151" s="41"/>
      <c r="J151" s="176"/>
      <c r="K151" s="14"/>
      <c r="L151" s="14"/>
      <c r="M151" s="14"/>
      <c r="N151" s="14"/>
      <c r="O151" s="14"/>
      <c r="P151" s="14"/>
      <c r="Q151" s="14"/>
      <c r="R151" s="14"/>
      <c r="S151" s="14"/>
      <c r="T151" s="14"/>
      <c r="U151" s="14"/>
      <c r="V151" s="14"/>
      <c r="W151" s="14"/>
      <c r="X151" s="14"/>
      <c r="Y151" s="14"/>
      <c r="Z151" s="14"/>
      <c r="AA151" s="14"/>
    </row>
    <row r="152" spans="1:27" ht="15.75" customHeight="1" x14ac:dyDescent="0.25">
      <c r="A152" s="14">
        <v>1885</v>
      </c>
      <c r="B152" s="41">
        <v>0.27562999999999999</v>
      </c>
      <c r="C152" s="41">
        <v>0.90457278455988599</v>
      </c>
      <c r="D152" s="41">
        <v>0.718468</v>
      </c>
      <c r="E152" s="41">
        <v>0.40403499999999998</v>
      </c>
      <c r="F152" s="143">
        <v>0.34861309051368899</v>
      </c>
      <c r="G152" s="143"/>
      <c r="H152" s="41">
        <f t="shared" si="0"/>
        <v>-0.29091330595380305</v>
      </c>
      <c r="I152" s="41"/>
      <c r="J152" s="176"/>
      <c r="K152" s="14"/>
      <c r="L152" s="14"/>
      <c r="M152" s="14"/>
      <c r="N152" s="14"/>
      <c r="O152" s="14"/>
      <c r="P152" s="14"/>
      <c r="Q152" s="14"/>
      <c r="R152" s="14"/>
      <c r="S152" s="14"/>
      <c r="T152" s="14"/>
      <c r="U152" s="14"/>
      <c r="V152" s="14"/>
      <c r="W152" s="14"/>
      <c r="X152" s="14"/>
      <c r="Y152" s="14"/>
      <c r="Z152" s="14"/>
      <c r="AA152" s="14"/>
    </row>
    <row r="153" spans="1:27" ht="15.75" customHeight="1" x14ac:dyDescent="0.25">
      <c r="A153" s="14">
        <v>1886</v>
      </c>
      <c r="B153" s="41">
        <v>0.27994799999999997</v>
      </c>
      <c r="C153" s="41">
        <v>0.90957000344467098</v>
      </c>
      <c r="D153" s="41">
        <v>0.78206799999999999</v>
      </c>
      <c r="E153" s="41">
        <v>0.40716000000000002</v>
      </c>
      <c r="F153" s="143">
        <v>0.72410821029111905</v>
      </c>
      <c r="G153" s="143"/>
      <c r="H153" s="41">
        <f t="shared" si="0"/>
        <v>-0.72381820684644826</v>
      </c>
      <c r="I153" s="41"/>
      <c r="J153" s="176"/>
      <c r="K153" s="14"/>
      <c r="L153" s="14"/>
      <c r="M153" s="14"/>
      <c r="N153" s="14"/>
      <c r="O153" s="14"/>
      <c r="P153" s="14"/>
      <c r="Q153" s="14"/>
      <c r="R153" s="14"/>
      <c r="S153" s="14"/>
      <c r="T153" s="14"/>
      <c r="U153" s="14"/>
      <c r="V153" s="14"/>
      <c r="W153" s="14"/>
      <c r="X153" s="14"/>
      <c r="Y153" s="14"/>
      <c r="Z153" s="14"/>
      <c r="AA153" s="14"/>
    </row>
    <row r="154" spans="1:27" ht="15.75" customHeight="1" x14ac:dyDescent="0.25">
      <c r="A154" s="14">
        <v>1887</v>
      </c>
      <c r="B154" s="41">
        <v>0.29395300000000002</v>
      </c>
      <c r="C154" s="41">
        <v>0.91486446119054099</v>
      </c>
      <c r="D154" s="41">
        <v>0.82065200000000005</v>
      </c>
      <c r="E154" s="41">
        <v>0.415325</v>
      </c>
      <c r="F154" s="143">
        <v>0.84799270695653295</v>
      </c>
      <c r="G154" s="143"/>
      <c r="H154" s="41">
        <f t="shared" si="0"/>
        <v>-0.87515224576599193</v>
      </c>
      <c r="I154" s="41"/>
      <c r="J154" s="176"/>
      <c r="K154" s="14"/>
      <c r="L154" s="14"/>
      <c r="M154" s="14"/>
      <c r="N154" s="14"/>
      <c r="O154" s="14"/>
      <c r="P154" s="14"/>
      <c r="Q154" s="14"/>
      <c r="R154" s="14"/>
      <c r="S154" s="14"/>
      <c r="T154" s="14"/>
      <c r="U154" s="14"/>
      <c r="V154" s="14"/>
      <c r="W154" s="14"/>
      <c r="X154" s="14"/>
      <c r="Y154" s="14"/>
      <c r="Z154" s="14"/>
      <c r="AA154" s="14"/>
    </row>
    <row r="155" spans="1:27" ht="15.75" customHeight="1" x14ac:dyDescent="0.25">
      <c r="A155" s="14">
        <v>1888</v>
      </c>
      <c r="B155" s="41">
        <v>0.32548700000000003</v>
      </c>
      <c r="C155" s="41">
        <v>0.92055434340794895</v>
      </c>
      <c r="D155" s="41">
        <v>0.838036</v>
      </c>
      <c r="E155" s="41">
        <v>0.41859499999999999</v>
      </c>
      <c r="F155" s="143">
        <v>0.98265816573359599</v>
      </c>
      <c r="G155" s="143"/>
      <c r="H155" s="41">
        <f t="shared" si="0"/>
        <v>-0.99324782232564712</v>
      </c>
      <c r="I155" s="41"/>
      <c r="J155" s="176"/>
      <c r="K155" s="14"/>
      <c r="L155" s="14"/>
      <c r="M155" s="14"/>
      <c r="N155" s="14"/>
      <c r="O155" s="14"/>
      <c r="P155" s="14"/>
      <c r="Q155" s="14"/>
      <c r="R155" s="14"/>
      <c r="S155" s="14"/>
      <c r="T155" s="14"/>
      <c r="U155" s="14"/>
      <c r="V155" s="14"/>
      <c r="W155" s="14"/>
      <c r="X155" s="14"/>
      <c r="Y155" s="14"/>
      <c r="Z155" s="14"/>
      <c r="AA155" s="14"/>
    </row>
    <row r="156" spans="1:27" ht="15.75" customHeight="1" x14ac:dyDescent="0.25">
      <c r="A156" s="14">
        <v>1889</v>
      </c>
      <c r="B156" s="41">
        <v>0.32536999999999999</v>
      </c>
      <c r="C156" s="41">
        <v>0.92739158555730195</v>
      </c>
      <c r="D156" s="41">
        <v>0.85139200000000004</v>
      </c>
      <c r="E156" s="41">
        <v>0.42624499999999999</v>
      </c>
      <c r="F156" s="143">
        <v>0.65912034936686004</v>
      </c>
      <c r="G156" s="143"/>
      <c r="H156" s="41">
        <f t="shared" si="0"/>
        <v>-0.68399576380955807</v>
      </c>
      <c r="I156" s="41"/>
      <c r="J156" s="176"/>
      <c r="K156" s="14"/>
      <c r="L156" s="14"/>
      <c r="M156" s="14"/>
      <c r="N156" s="14"/>
      <c r="O156" s="14"/>
      <c r="P156" s="14"/>
      <c r="Q156" s="14"/>
      <c r="R156" s="14"/>
      <c r="S156" s="14"/>
      <c r="T156" s="14"/>
      <c r="U156" s="14"/>
      <c r="V156" s="14"/>
      <c r="W156" s="14"/>
      <c r="X156" s="14"/>
      <c r="Y156" s="14"/>
      <c r="Z156" s="14"/>
      <c r="AA156" s="14"/>
    </row>
    <row r="157" spans="1:27" ht="15.75" customHeight="1" x14ac:dyDescent="0.25">
      <c r="A157" s="14">
        <v>1890</v>
      </c>
      <c r="B157" s="41">
        <v>0.354491</v>
      </c>
      <c r="C157" s="41">
        <v>0.96013659679539998</v>
      </c>
      <c r="D157" s="41">
        <v>0.86220399999999997</v>
      </c>
      <c r="E157" s="41">
        <v>0.433865</v>
      </c>
      <c r="F157" s="143">
        <v>0.77583903274902</v>
      </c>
      <c r="G157" s="143"/>
      <c r="H157" s="41">
        <f t="shared" si="0"/>
        <v>-0.75728043595362005</v>
      </c>
      <c r="I157" s="41"/>
      <c r="J157" s="176"/>
      <c r="K157" s="14"/>
      <c r="L157" s="14"/>
      <c r="M157" s="14"/>
      <c r="N157" s="14"/>
      <c r="O157" s="14"/>
      <c r="P157" s="14"/>
      <c r="Q157" s="14"/>
      <c r="R157" s="14"/>
      <c r="S157" s="14"/>
      <c r="T157" s="14"/>
      <c r="U157" s="14"/>
      <c r="V157" s="14"/>
      <c r="W157" s="14"/>
      <c r="X157" s="14"/>
      <c r="Y157" s="14"/>
      <c r="Z157" s="14"/>
      <c r="AA157" s="14"/>
    </row>
    <row r="158" spans="1:27" ht="15.75" customHeight="1" x14ac:dyDescent="0.25">
      <c r="A158" s="14">
        <v>1891</v>
      </c>
      <c r="B158" s="41">
        <v>0.37098799999999998</v>
      </c>
      <c r="C158" s="41">
        <v>0.98752229981485995</v>
      </c>
      <c r="D158" s="41">
        <v>0.86008399999999996</v>
      </c>
      <c r="E158" s="41">
        <v>0.43642999999999998</v>
      </c>
      <c r="F158" s="143">
        <v>0.20512660176141401</v>
      </c>
      <c r="G158" s="143"/>
      <c r="H158" s="41">
        <f t="shared" si="0"/>
        <v>-0.14313030194655402</v>
      </c>
      <c r="I158" s="41"/>
      <c r="J158" s="176"/>
      <c r="K158" s="14"/>
      <c r="L158" s="14"/>
      <c r="M158" s="14"/>
      <c r="N158" s="14"/>
      <c r="O158" s="14"/>
      <c r="P158" s="14"/>
      <c r="Q158" s="14"/>
      <c r="R158" s="14"/>
      <c r="S158" s="14"/>
      <c r="T158" s="14"/>
      <c r="U158" s="14"/>
      <c r="V158" s="14"/>
      <c r="W158" s="14"/>
      <c r="X158" s="14"/>
      <c r="Y158" s="14"/>
      <c r="Z158" s="14"/>
      <c r="AA158" s="14"/>
    </row>
    <row r="159" spans="1:27" ht="15.75" customHeight="1" x14ac:dyDescent="0.25">
      <c r="A159" s="14">
        <v>1892</v>
      </c>
      <c r="B159" s="41">
        <v>0.374056</v>
      </c>
      <c r="C159" s="41">
        <v>1.00434232812373</v>
      </c>
      <c r="D159" s="41">
        <v>0.84291199999999999</v>
      </c>
      <c r="E159" s="41">
        <v>0.44394</v>
      </c>
      <c r="F159" s="143">
        <v>0.371802618713449</v>
      </c>
      <c r="G159" s="143"/>
      <c r="H159" s="41">
        <f t="shared" si="0"/>
        <v>-0.28025629058971901</v>
      </c>
      <c r="I159" s="41"/>
      <c r="J159" s="176"/>
      <c r="K159" s="14"/>
      <c r="L159" s="14"/>
      <c r="M159" s="14"/>
      <c r="N159" s="14"/>
      <c r="O159" s="14"/>
      <c r="P159" s="14"/>
      <c r="Q159" s="14"/>
      <c r="R159" s="14"/>
      <c r="S159" s="14"/>
      <c r="T159" s="14"/>
      <c r="U159" s="14"/>
      <c r="V159" s="14"/>
      <c r="W159" s="14"/>
      <c r="X159" s="14"/>
      <c r="Y159" s="14"/>
      <c r="Z159" s="14"/>
      <c r="AA159" s="14"/>
    </row>
    <row r="160" spans="1:27" ht="15.75" customHeight="1" x14ac:dyDescent="0.25">
      <c r="A160" s="14">
        <v>1893</v>
      </c>
      <c r="B160" s="41">
        <v>0.36957899999999999</v>
      </c>
      <c r="C160" s="41">
        <v>1.01707123571396</v>
      </c>
      <c r="D160" s="41">
        <v>0.81132400000000005</v>
      </c>
      <c r="E160" s="41">
        <v>0.45139000000000001</v>
      </c>
      <c r="F160" s="143">
        <v>0.63678130182165604</v>
      </c>
      <c r="G160" s="143"/>
      <c r="H160" s="41">
        <f t="shared" si="0"/>
        <v>-0.5128450661076962</v>
      </c>
      <c r="I160" s="41"/>
      <c r="J160" s="176"/>
      <c r="K160" s="14"/>
      <c r="L160" s="14"/>
      <c r="M160" s="14"/>
      <c r="N160" s="14"/>
      <c r="O160" s="14"/>
      <c r="P160" s="14"/>
      <c r="Q160" s="14"/>
      <c r="R160" s="14"/>
      <c r="S160" s="14"/>
      <c r="T160" s="14"/>
      <c r="U160" s="14"/>
      <c r="V160" s="14"/>
      <c r="W160" s="14"/>
      <c r="X160" s="14"/>
      <c r="Y160" s="14"/>
      <c r="Z160" s="14"/>
      <c r="AA160" s="14"/>
    </row>
    <row r="161" spans="1:27" ht="15.75" customHeight="1" x14ac:dyDescent="0.25">
      <c r="A161" s="14">
        <v>1894</v>
      </c>
      <c r="B161" s="41">
        <v>0.38247100000000001</v>
      </c>
      <c r="C161" s="41">
        <v>1.03007555859375</v>
      </c>
      <c r="D161" s="41">
        <v>0.77210400000000001</v>
      </c>
      <c r="E161" s="41">
        <v>0.45927000000000001</v>
      </c>
      <c r="F161" s="143">
        <v>0.53694184611583795</v>
      </c>
      <c r="G161" s="143"/>
      <c r="H161" s="41">
        <f t="shared" si="0"/>
        <v>-0.35576928752208797</v>
      </c>
      <c r="I161" s="41"/>
      <c r="J161" s="176"/>
      <c r="K161" s="14"/>
      <c r="L161" s="14"/>
      <c r="M161" s="14"/>
      <c r="N161" s="14"/>
      <c r="O161" s="14"/>
      <c r="P161" s="14"/>
      <c r="Q161" s="14"/>
      <c r="R161" s="14"/>
      <c r="S161" s="14"/>
      <c r="T161" s="14"/>
      <c r="U161" s="14"/>
      <c r="V161" s="14"/>
      <c r="W161" s="14"/>
      <c r="X161" s="14"/>
      <c r="Y161" s="14"/>
      <c r="Z161" s="14"/>
      <c r="AA161" s="14"/>
    </row>
    <row r="162" spans="1:27" ht="15.75" customHeight="1" x14ac:dyDescent="0.25">
      <c r="A162" s="14">
        <v>1895</v>
      </c>
      <c r="B162" s="41">
        <v>0.40554600000000002</v>
      </c>
      <c r="C162" s="41">
        <v>1.04202187931697</v>
      </c>
      <c r="D162" s="41">
        <v>0.72631199999999996</v>
      </c>
      <c r="E162" s="41">
        <v>0.46161999999999997</v>
      </c>
      <c r="F162" s="143">
        <v>0.62953149802575603</v>
      </c>
      <c r="G162" s="143"/>
      <c r="H162" s="41">
        <f t="shared" si="0"/>
        <v>-0.36989561870878601</v>
      </c>
      <c r="I162" s="41"/>
      <c r="J162" s="176"/>
      <c r="K162" s="14"/>
      <c r="L162" s="14"/>
      <c r="M162" s="14"/>
      <c r="N162" s="14"/>
      <c r="O162" s="14"/>
      <c r="P162" s="14"/>
      <c r="Q162" s="14"/>
      <c r="R162" s="14"/>
      <c r="S162" s="14"/>
      <c r="T162" s="14"/>
      <c r="U162" s="14"/>
      <c r="V162" s="14"/>
      <c r="W162" s="14"/>
      <c r="X162" s="14"/>
      <c r="Y162" s="14"/>
      <c r="Z162" s="14"/>
      <c r="AA162" s="14"/>
    </row>
    <row r="163" spans="1:27" ht="15.75" customHeight="1" x14ac:dyDescent="0.25">
      <c r="A163" s="14">
        <v>1896</v>
      </c>
      <c r="B163" s="41">
        <v>0.41877900000000001</v>
      </c>
      <c r="C163" s="41">
        <v>1.05228215623856</v>
      </c>
      <c r="D163" s="41">
        <v>0.66398400000000002</v>
      </c>
      <c r="E163" s="41">
        <v>0.46931</v>
      </c>
      <c r="F163" s="143">
        <v>1.0843718757184599</v>
      </c>
      <c r="G163" s="143"/>
      <c r="H163" s="41">
        <f t="shared" si="0"/>
        <v>-0.74660471947989993</v>
      </c>
      <c r="I163" s="41"/>
      <c r="J163" s="176"/>
      <c r="K163" s="14"/>
      <c r="L163" s="14"/>
      <c r="M163" s="14"/>
      <c r="N163" s="14"/>
      <c r="O163" s="14"/>
      <c r="P163" s="14"/>
      <c r="Q163" s="14"/>
      <c r="R163" s="14"/>
      <c r="S163" s="14"/>
      <c r="T163" s="14"/>
      <c r="U163" s="14"/>
      <c r="V163" s="14"/>
      <c r="W163" s="14"/>
      <c r="X163" s="14"/>
      <c r="Y163" s="14"/>
      <c r="Z163" s="14"/>
      <c r="AA163" s="14"/>
    </row>
    <row r="164" spans="1:27" ht="15.75" customHeight="1" x14ac:dyDescent="0.25">
      <c r="A164" s="14">
        <v>1897</v>
      </c>
      <c r="B164" s="41">
        <v>0.43860399999999999</v>
      </c>
      <c r="C164" s="41">
        <v>1.0636699880701701</v>
      </c>
      <c r="D164" s="41">
        <v>0.58957199999999998</v>
      </c>
      <c r="E164" s="41">
        <v>0.47715999999999997</v>
      </c>
      <c r="F164" s="143">
        <v>1.24197203330266</v>
      </c>
      <c r="G164" s="143"/>
      <c r="H164" s="41">
        <f t="shared" si="0"/>
        <v>-0.80643004523248996</v>
      </c>
      <c r="I164" s="41"/>
      <c r="J164" s="176"/>
      <c r="K164" s="14"/>
      <c r="L164" s="14"/>
      <c r="M164" s="14"/>
      <c r="N164" s="14"/>
      <c r="O164" s="14"/>
      <c r="P164" s="14"/>
      <c r="Q164" s="14"/>
      <c r="R164" s="14"/>
      <c r="S164" s="14"/>
      <c r="T164" s="14"/>
      <c r="U164" s="14"/>
      <c r="V164" s="14"/>
      <c r="W164" s="14"/>
      <c r="X164" s="14"/>
      <c r="Y164" s="14"/>
      <c r="Z164" s="14"/>
      <c r="AA164" s="14"/>
    </row>
    <row r="165" spans="1:27" ht="15.75" customHeight="1" x14ac:dyDescent="0.25">
      <c r="A165" s="14">
        <v>1898</v>
      </c>
      <c r="B165" s="41">
        <v>0.46263900000000002</v>
      </c>
      <c r="C165" s="41">
        <v>1.0709253184878</v>
      </c>
      <c r="D165" s="41">
        <v>0.53105999999999998</v>
      </c>
      <c r="E165" s="41">
        <v>0.47980499999999998</v>
      </c>
      <c r="F165" s="143">
        <v>0.72876847280672696</v>
      </c>
      <c r="G165" s="143"/>
      <c r="H165" s="41">
        <f t="shared" si="0"/>
        <v>-0.20606915431892681</v>
      </c>
      <c r="I165" s="41"/>
      <c r="J165" s="176"/>
      <c r="K165" s="14"/>
      <c r="L165" s="14"/>
      <c r="M165" s="14"/>
      <c r="N165" s="14"/>
      <c r="O165" s="14"/>
      <c r="P165" s="14"/>
      <c r="Q165" s="14"/>
      <c r="R165" s="14"/>
      <c r="S165" s="14"/>
      <c r="T165" s="14"/>
      <c r="U165" s="14"/>
      <c r="V165" s="14"/>
      <c r="W165" s="14"/>
      <c r="X165" s="14"/>
      <c r="Y165" s="14"/>
      <c r="Z165" s="14"/>
      <c r="AA165" s="14"/>
    </row>
    <row r="166" spans="1:27" ht="15.75" customHeight="1" x14ac:dyDescent="0.25">
      <c r="A166" s="14">
        <v>1899</v>
      </c>
      <c r="B166" s="41">
        <v>0.50541100000000005</v>
      </c>
      <c r="C166" s="41">
        <v>1.0772281056327799</v>
      </c>
      <c r="D166" s="41">
        <v>0.49565599999999999</v>
      </c>
      <c r="E166" s="41">
        <v>0.48771500000000001</v>
      </c>
      <c r="F166" s="143">
        <v>0.160424995340746</v>
      </c>
      <c r="G166" s="143"/>
      <c r="H166" s="41">
        <f t="shared" si="0"/>
        <v>0.43884311029203388</v>
      </c>
      <c r="I166" s="41"/>
      <c r="J166" s="176"/>
      <c r="K166" s="14"/>
      <c r="L166" s="14"/>
      <c r="M166" s="14"/>
      <c r="N166" s="14"/>
      <c r="O166" s="14"/>
      <c r="P166" s="14"/>
      <c r="Q166" s="14"/>
      <c r="R166" s="14"/>
      <c r="S166" s="14"/>
      <c r="T166" s="14"/>
      <c r="U166" s="14"/>
      <c r="V166" s="14"/>
      <c r="W166" s="14"/>
      <c r="X166" s="14"/>
      <c r="Y166" s="14"/>
      <c r="Z166" s="14"/>
      <c r="AA166" s="14"/>
    </row>
    <row r="167" spans="1:27" ht="15.75" customHeight="1" x14ac:dyDescent="0.25">
      <c r="A167" s="14">
        <v>1900</v>
      </c>
      <c r="B167" s="41">
        <v>0.53348628600000003</v>
      </c>
      <c r="C167" s="41">
        <v>1.1074444701105799</v>
      </c>
      <c r="D167" s="41">
        <v>0.48166399999999998</v>
      </c>
      <c r="E167" s="41">
        <v>0.49105500000000002</v>
      </c>
      <c r="F167" s="143">
        <v>0.966625348119865</v>
      </c>
      <c r="G167" s="143"/>
      <c r="H167" s="41">
        <f t="shared" si="0"/>
        <v>-0.29841359200928497</v>
      </c>
      <c r="I167" s="41"/>
      <c r="J167" s="176"/>
      <c r="K167" s="14"/>
      <c r="L167" s="14"/>
      <c r="M167" s="14"/>
      <c r="N167" s="14"/>
      <c r="O167" s="14"/>
      <c r="P167" s="14"/>
      <c r="Q167" s="14"/>
      <c r="R167" s="14"/>
      <c r="S167" s="14"/>
      <c r="T167" s="14"/>
      <c r="U167" s="14"/>
      <c r="V167" s="14"/>
      <c r="W167" s="14"/>
      <c r="X167" s="14"/>
      <c r="Y167" s="14"/>
      <c r="Z167" s="14"/>
      <c r="AA167" s="14"/>
    </row>
    <row r="168" spans="1:27" ht="15.75" customHeight="1" x14ac:dyDescent="0.25">
      <c r="A168" s="14">
        <v>1901</v>
      </c>
      <c r="B168" s="41">
        <v>0.55120795600000005</v>
      </c>
      <c r="C168" s="41">
        <v>1.1323914550170899</v>
      </c>
      <c r="D168" s="41">
        <v>0.48314800000000002</v>
      </c>
      <c r="E168" s="41">
        <v>0.499255</v>
      </c>
      <c r="F168" s="143">
        <v>0.22700053260691899</v>
      </c>
      <c r="G168" s="143"/>
      <c r="H168" s="41">
        <f t="shared" si="0"/>
        <v>0.47419587841017086</v>
      </c>
      <c r="I168" s="41"/>
      <c r="J168" s="176"/>
      <c r="K168" s="14"/>
      <c r="L168" s="14"/>
      <c r="M168" s="14"/>
      <c r="N168" s="14"/>
      <c r="O168" s="14"/>
      <c r="P168" s="14"/>
      <c r="Q168" s="14"/>
      <c r="R168" s="14"/>
      <c r="S168" s="14"/>
      <c r="T168" s="14"/>
      <c r="U168" s="14"/>
      <c r="V168" s="14"/>
      <c r="W168" s="14"/>
      <c r="X168" s="14"/>
      <c r="Y168" s="14"/>
      <c r="Z168" s="14"/>
      <c r="AA168" s="14"/>
    </row>
    <row r="169" spans="1:27" ht="15.75" customHeight="1" x14ac:dyDescent="0.25">
      <c r="A169" s="14">
        <v>1902</v>
      </c>
      <c r="B169" s="41">
        <v>0.56529535200000003</v>
      </c>
      <c r="C169" s="41">
        <v>1.14534369379298</v>
      </c>
      <c r="D169" s="41">
        <v>0.49798799999999999</v>
      </c>
      <c r="E169" s="41">
        <v>0.50242500000000001</v>
      </c>
      <c r="F169" s="143">
        <v>-5.6747155889853601E-2</v>
      </c>
      <c r="G169" s="143"/>
      <c r="H169" s="41">
        <f t="shared" si="0"/>
        <v>0.76697320168283378</v>
      </c>
      <c r="I169" s="41"/>
      <c r="J169" s="176"/>
      <c r="K169" s="14"/>
      <c r="L169" s="14"/>
      <c r="M169" s="14"/>
      <c r="N169" s="14"/>
      <c r="O169" s="14"/>
      <c r="P169" s="14"/>
      <c r="Q169" s="14"/>
      <c r="R169" s="14"/>
      <c r="S169" s="14"/>
      <c r="T169" s="14"/>
      <c r="U169" s="14"/>
      <c r="V169" s="14"/>
      <c r="W169" s="14"/>
      <c r="X169" s="14"/>
      <c r="Y169" s="14"/>
      <c r="Z169" s="14"/>
      <c r="AA169" s="14"/>
    </row>
    <row r="170" spans="1:27" ht="15.75" customHeight="1" x14ac:dyDescent="0.25">
      <c r="A170" s="14">
        <v>1903</v>
      </c>
      <c r="B170" s="41">
        <v>0.61675825699999998</v>
      </c>
      <c r="C170" s="41">
        <v>1.15964251668167</v>
      </c>
      <c r="D170" s="41">
        <v>0.52491200000000005</v>
      </c>
      <c r="E170" s="41">
        <v>0.51100999999999996</v>
      </c>
      <c r="F170" s="143">
        <v>1.1250905352317599</v>
      </c>
      <c r="G170" s="143"/>
      <c r="H170" s="41">
        <f t="shared" si="0"/>
        <v>-0.38461176155008991</v>
      </c>
      <c r="I170" s="41"/>
      <c r="J170" s="176"/>
      <c r="K170" s="14"/>
      <c r="L170" s="14"/>
      <c r="M170" s="14"/>
      <c r="N170" s="14"/>
      <c r="O170" s="14"/>
      <c r="P170" s="14"/>
      <c r="Q170" s="14"/>
      <c r="R170" s="14"/>
      <c r="S170" s="14"/>
      <c r="T170" s="14"/>
      <c r="U170" s="14"/>
      <c r="V170" s="14"/>
      <c r="W170" s="14"/>
      <c r="X170" s="14"/>
      <c r="Y170" s="14"/>
      <c r="Z170" s="14"/>
      <c r="AA170" s="14"/>
    </row>
    <row r="171" spans="1:27" ht="15.75" customHeight="1" x14ac:dyDescent="0.25">
      <c r="A171" s="14">
        <v>1904</v>
      </c>
      <c r="B171" s="41">
        <v>0.62335054999999995</v>
      </c>
      <c r="C171" s="41">
        <v>1.17239377626292</v>
      </c>
      <c r="D171" s="41">
        <v>0.563496</v>
      </c>
      <c r="E171" s="41">
        <v>0.51974500000000001</v>
      </c>
      <c r="F171" s="143">
        <v>1.4166751419586701</v>
      </c>
      <c r="G171" s="143"/>
      <c r="H171" s="41">
        <f t="shared" si="0"/>
        <v>-0.70417181569575027</v>
      </c>
      <c r="I171" s="41"/>
      <c r="J171" s="176"/>
      <c r="K171" s="14"/>
      <c r="L171" s="14"/>
      <c r="M171" s="14"/>
      <c r="N171" s="14"/>
      <c r="O171" s="14"/>
      <c r="P171" s="14"/>
      <c r="Q171" s="14"/>
      <c r="R171" s="14"/>
      <c r="S171" s="14"/>
      <c r="T171" s="14"/>
      <c r="U171" s="14"/>
      <c r="V171" s="14"/>
      <c r="W171" s="14"/>
      <c r="X171" s="14"/>
      <c r="Y171" s="14"/>
      <c r="Z171" s="14"/>
      <c r="AA171" s="14"/>
    </row>
    <row r="172" spans="1:27" ht="15.75" customHeight="1" x14ac:dyDescent="0.25">
      <c r="A172" s="14">
        <v>1905</v>
      </c>
      <c r="B172" s="41">
        <v>0.66379867299999995</v>
      </c>
      <c r="C172" s="41">
        <v>1.1840532572631799</v>
      </c>
      <c r="D172" s="41">
        <v>0.60822799999999999</v>
      </c>
      <c r="E172" s="41">
        <v>0.52319000000000004</v>
      </c>
      <c r="F172" s="143">
        <v>0.38777804714104003</v>
      </c>
      <c r="G172" s="143"/>
      <c r="H172" s="41">
        <f t="shared" si="0"/>
        <v>0.32865588312213967</v>
      </c>
      <c r="I172" s="41"/>
      <c r="J172" s="176"/>
      <c r="K172" s="14"/>
      <c r="L172" s="14"/>
      <c r="M172" s="14"/>
      <c r="N172" s="14"/>
      <c r="O172" s="14"/>
      <c r="P172" s="14"/>
      <c r="Q172" s="14"/>
      <c r="R172" s="14"/>
      <c r="S172" s="14"/>
      <c r="T172" s="14"/>
      <c r="U172" s="14"/>
      <c r="V172" s="14"/>
      <c r="W172" s="14"/>
      <c r="X172" s="14"/>
      <c r="Y172" s="14"/>
      <c r="Z172" s="14"/>
      <c r="AA172" s="14"/>
    </row>
    <row r="173" spans="1:27" ht="15.75" customHeight="1" x14ac:dyDescent="0.25">
      <c r="A173" s="14">
        <v>1906</v>
      </c>
      <c r="B173" s="41">
        <v>0.69741687500000005</v>
      </c>
      <c r="C173" s="41">
        <v>1.19390517041016</v>
      </c>
      <c r="D173" s="41">
        <v>0.64108799999999999</v>
      </c>
      <c r="E173" s="41">
        <v>0.53191500000000003</v>
      </c>
      <c r="F173" s="143">
        <v>1.0507406980184399</v>
      </c>
      <c r="G173" s="143"/>
      <c r="H173" s="41">
        <f t="shared" si="0"/>
        <v>-0.33242165260828005</v>
      </c>
      <c r="I173" s="41"/>
      <c r="J173" s="176"/>
      <c r="K173" s="14"/>
      <c r="L173" s="14"/>
      <c r="M173" s="14"/>
      <c r="N173" s="14"/>
      <c r="O173" s="14"/>
      <c r="P173" s="14"/>
      <c r="Q173" s="14"/>
      <c r="R173" s="14"/>
      <c r="S173" s="14"/>
      <c r="T173" s="14"/>
      <c r="U173" s="14"/>
      <c r="V173" s="14"/>
      <c r="W173" s="14"/>
      <c r="X173" s="14"/>
      <c r="Y173" s="14"/>
      <c r="Z173" s="14"/>
      <c r="AA173" s="14"/>
    </row>
    <row r="174" spans="1:27" ht="15.75" customHeight="1" x14ac:dyDescent="0.25">
      <c r="A174" s="14">
        <v>1907</v>
      </c>
      <c r="B174" s="41">
        <v>0.78855375000000005</v>
      </c>
      <c r="C174" s="41">
        <v>1.2005844129257199</v>
      </c>
      <c r="D174" s="41">
        <v>0.66801200000000005</v>
      </c>
      <c r="E174" s="41">
        <v>0.54097499999999998</v>
      </c>
      <c r="F174" s="143">
        <v>1.1581584468852</v>
      </c>
      <c r="G174" s="143"/>
      <c r="H174" s="41">
        <f t="shared" si="0"/>
        <v>-0.37800728395947991</v>
      </c>
      <c r="I174" s="41"/>
      <c r="J174" s="176"/>
      <c r="K174" s="14"/>
      <c r="L174" s="14"/>
      <c r="M174" s="14"/>
      <c r="N174" s="14"/>
      <c r="O174" s="14"/>
      <c r="P174" s="14"/>
      <c r="Q174" s="14"/>
      <c r="R174" s="14"/>
      <c r="S174" s="14"/>
      <c r="T174" s="14"/>
      <c r="U174" s="14"/>
      <c r="V174" s="14"/>
      <c r="W174" s="14"/>
      <c r="X174" s="14"/>
      <c r="Y174" s="14"/>
      <c r="Z174" s="14"/>
      <c r="AA174" s="14"/>
    </row>
    <row r="175" spans="1:27" ht="15.75" customHeight="1" x14ac:dyDescent="0.25">
      <c r="A175" s="14">
        <v>1908</v>
      </c>
      <c r="B175" s="41">
        <v>0.75925152699999998</v>
      </c>
      <c r="C175" s="41">
        <v>1.2084452620188399</v>
      </c>
      <c r="D175" s="41">
        <v>0.68772800000000001</v>
      </c>
      <c r="E175" s="41">
        <v>0.54950500000000002</v>
      </c>
      <c r="F175" s="143">
        <v>1.0687985131356299</v>
      </c>
      <c r="G175" s="143"/>
      <c r="H175" s="41">
        <f t="shared" si="0"/>
        <v>-0.33833472411679011</v>
      </c>
      <c r="I175" s="41"/>
      <c r="J175" s="176"/>
      <c r="K175" s="14"/>
      <c r="L175" s="14"/>
      <c r="M175" s="14"/>
      <c r="N175" s="14"/>
      <c r="O175" s="14"/>
      <c r="P175" s="14"/>
      <c r="Q175" s="14"/>
      <c r="R175" s="14"/>
      <c r="S175" s="14"/>
      <c r="T175" s="14"/>
      <c r="U175" s="14"/>
      <c r="V175" s="14"/>
      <c r="W175" s="14"/>
      <c r="X175" s="14"/>
      <c r="Y175" s="14"/>
      <c r="Z175" s="14"/>
      <c r="AA175" s="14"/>
    </row>
    <row r="176" spans="1:27" ht="15.75" customHeight="1" x14ac:dyDescent="0.25">
      <c r="A176" s="14">
        <v>1909</v>
      </c>
      <c r="B176" s="41">
        <v>0.78949340700000004</v>
      </c>
      <c r="C176" s="41">
        <v>1.21806625403086</v>
      </c>
      <c r="D176" s="41">
        <v>0.69938800000000001</v>
      </c>
      <c r="E176" s="41">
        <v>0.55817000000000005</v>
      </c>
      <c r="F176" s="143">
        <v>0.734461776659452</v>
      </c>
      <c r="G176" s="143"/>
      <c r="H176" s="41">
        <f t="shared" si="0"/>
        <v>1.5539884371407964E-2</v>
      </c>
      <c r="I176" s="41"/>
      <c r="J176" s="176"/>
      <c r="K176" s="14"/>
      <c r="L176" s="14"/>
      <c r="M176" s="14"/>
      <c r="N176" s="14"/>
      <c r="O176" s="14"/>
      <c r="P176" s="14"/>
      <c r="Q176" s="14"/>
      <c r="R176" s="14"/>
      <c r="S176" s="14"/>
      <c r="T176" s="14"/>
      <c r="U176" s="14"/>
      <c r="V176" s="14"/>
      <c r="W176" s="14"/>
      <c r="X176" s="14"/>
      <c r="Y176" s="14"/>
      <c r="Z176" s="14"/>
      <c r="AA176" s="14"/>
    </row>
    <row r="177" spans="1:27" ht="15.75" customHeight="1" x14ac:dyDescent="0.25">
      <c r="A177" s="14">
        <v>1910</v>
      </c>
      <c r="B177" s="41">
        <v>0.82824246899999998</v>
      </c>
      <c r="C177" s="41">
        <v>1.2107741574503601</v>
      </c>
      <c r="D177" s="41">
        <v>0.706596</v>
      </c>
      <c r="E177" s="41">
        <v>0.56191999999999998</v>
      </c>
      <c r="F177" s="143">
        <v>0.99952130915536297</v>
      </c>
      <c r="G177" s="143"/>
      <c r="H177" s="41">
        <f t="shared" si="0"/>
        <v>-0.22902068270500275</v>
      </c>
      <c r="I177" s="41"/>
      <c r="J177" s="176"/>
      <c r="K177" s="14"/>
      <c r="L177" s="14"/>
      <c r="M177" s="14"/>
      <c r="N177" s="14"/>
      <c r="O177" s="14"/>
      <c r="P177" s="14"/>
      <c r="Q177" s="14"/>
      <c r="R177" s="14"/>
      <c r="S177" s="14"/>
      <c r="T177" s="14"/>
      <c r="U177" s="14"/>
      <c r="V177" s="14"/>
      <c r="W177" s="14"/>
      <c r="X177" s="14"/>
      <c r="Y177" s="14"/>
      <c r="Z177" s="14"/>
      <c r="AA177" s="14"/>
    </row>
    <row r="178" spans="1:27" ht="15.75" customHeight="1" x14ac:dyDescent="0.25">
      <c r="A178" s="14">
        <v>1911</v>
      </c>
      <c r="B178" s="41">
        <v>0.84340407100000003</v>
      </c>
      <c r="C178" s="41">
        <v>1.2043614304707799</v>
      </c>
      <c r="D178" s="41">
        <v>0.72397999999999996</v>
      </c>
      <c r="E178" s="41">
        <v>0.570295</v>
      </c>
      <c r="F178" s="143">
        <v>0.37242318585914902</v>
      </c>
      <c r="G178" s="143"/>
      <c r="H178" s="41">
        <f t="shared" si="0"/>
        <v>0.38106731561163099</v>
      </c>
      <c r="I178" s="41"/>
      <c r="J178" s="176"/>
      <c r="K178" s="14"/>
      <c r="L178" s="14"/>
      <c r="M178" s="14"/>
      <c r="N178" s="14"/>
      <c r="O178" s="14"/>
      <c r="P178" s="14"/>
      <c r="Q178" s="14"/>
      <c r="R178" s="14"/>
      <c r="S178" s="14"/>
      <c r="T178" s="14"/>
      <c r="U178" s="14"/>
      <c r="V178" s="14"/>
      <c r="W178" s="14"/>
      <c r="X178" s="14"/>
      <c r="Y178" s="14"/>
      <c r="Z178" s="14"/>
      <c r="AA178" s="14"/>
    </row>
    <row r="179" spans="1:27" ht="15.75" customHeight="1" x14ac:dyDescent="0.25">
      <c r="A179" s="14">
        <v>1912</v>
      </c>
      <c r="B179" s="41">
        <v>0.88330835100000005</v>
      </c>
      <c r="C179" s="41">
        <v>1.19905278080495</v>
      </c>
      <c r="D179" s="41">
        <v>0.75450799999999996</v>
      </c>
      <c r="E179" s="41">
        <v>0.57396000000000003</v>
      </c>
      <c r="F179" s="143">
        <v>0.48337368160397098</v>
      </c>
      <c r="G179" s="143"/>
      <c r="H179" s="41">
        <f t="shared" si="0"/>
        <v>0.27051945020097923</v>
      </c>
      <c r="I179" s="41"/>
      <c r="J179" s="176"/>
      <c r="K179" s="14"/>
      <c r="L179" s="14"/>
      <c r="M179" s="14"/>
      <c r="N179" s="14"/>
      <c r="O179" s="14"/>
      <c r="P179" s="14"/>
      <c r="Q179" s="14"/>
      <c r="R179" s="14"/>
      <c r="S179" s="14"/>
      <c r="T179" s="14"/>
      <c r="U179" s="14"/>
      <c r="V179" s="14"/>
      <c r="W179" s="14"/>
      <c r="X179" s="14"/>
      <c r="Y179" s="14"/>
      <c r="Z179" s="14"/>
      <c r="AA179" s="14"/>
    </row>
    <row r="180" spans="1:27" ht="15.75" customHeight="1" x14ac:dyDescent="0.25">
      <c r="A180" s="14">
        <v>1913</v>
      </c>
      <c r="B180" s="41">
        <v>0.95586386700000003</v>
      </c>
      <c r="C180" s="41">
        <v>1.19666199307251</v>
      </c>
      <c r="D180" s="41">
        <v>0.78779200000000005</v>
      </c>
      <c r="E180" s="41">
        <v>0.58222499999999999</v>
      </c>
      <c r="F180" s="143">
        <v>0.76511572887767798</v>
      </c>
      <c r="G180" s="143"/>
      <c r="H180" s="41">
        <f t="shared" si="0"/>
        <v>1.7393131194831879E-2</v>
      </c>
      <c r="I180" s="41"/>
      <c r="J180" s="176"/>
      <c r="K180" s="14"/>
      <c r="L180" s="14"/>
      <c r="M180" s="14"/>
      <c r="N180" s="14"/>
      <c r="O180" s="14"/>
      <c r="P180" s="14"/>
      <c r="Q180" s="14"/>
      <c r="R180" s="14"/>
      <c r="S180" s="14"/>
      <c r="T180" s="14"/>
      <c r="U180" s="14"/>
      <c r="V180" s="14"/>
      <c r="W180" s="14"/>
      <c r="X180" s="14"/>
      <c r="Y180" s="14"/>
      <c r="Z180" s="14"/>
      <c r="AA180" s="14"/>
    </row>
    <row r="181" spans="1:27" ht="15.75" customHeight="1" x14ac:dyDescent="0.25">
      <c r="A181" s="14">
        <v>1914</v>
      </c>
      <c r="B181" s="41">
        <v>0.86732853600000004</v>
      </c>
      <c r="C181" s="41">
        <v>1.1838874297866799</v>
      </c>
      <c r="D181" s="41">
        <v>0.81386800000000004</v>
      </c>
      <c r="E181" s="41">
        <v>0.58511999999999997</v>
      </c>
      <c r="F181" s="143">
        <v>0.79964822950194003</v>
      </c>
      <c r="G181" s="143"/>
      <c r="H181" s="41">
        <f t="shared" si="0"/>
        <v>-0.14742026371526007</v>
      </c>
      <c r="I181" s="41"/>
      <c r="J181" s="176"/>
      <c r="K181" s="14"/>
      <c r="L181" s="14"/>
      <c r="M181" s="14"/>
      <c r="N181" s="14"/>
      <c r="O181" s="14"/>
      <c r="P181" s="14"/>
      <c r="Q181" s="14"/>
      <c r="R181" s="14"/>
      <c r="S181" s="14"/>
      <c r="T181" s="14"/>
      <c r="U181" s="14"/>
      <c r="V181" s="14"/>
      <c r="W181" s="14"/>
      <c r="X181" s="14"/>
      <c r="Y181" s="14"/>
      <c r="Z181" s="14"/>
      <c r="AA181" s="14"/>
    </row>
    <row r="182" spans="1:27" ht="15.75" customHeight="1" x14ac:dyDescent="0.25">
      <c r="A182" s="14">
        <v>1915</v>
      </c>
      <c r="B182" s="41">
        <v>0.85560932300000003</v>
      </c>
      <c r="C182" s="41">
        <v>1.1801806431020101</v>
      </c>
      <c r="D182" s="41">
        <v>0.83443199999999995</v>
      </c>
      <c r="E182" s="41">
        <v>0.59387500000000004</v>
      </c>
      <c r="F182" s="143">
        <v>0.62882098749614901</v>
      </c>
      <c r="G182" s="143"/>
      <c r="H182" s="41">
        <f t="shared" si="0"/>
        <v>-2.1338021394138873E-2</v>
      </c>
      <c r="I182" s="41"/>
      <c r="J182" s="176"/>
      <c r="K182" s="14"/>
      <c r="L182" s="14"/>
      <c r="M182" s="14"/>
      <c r="N182" s="14"/>
      <c r="O182" s="14"/>
      <c r="P182" s="14"/>
      <c r="Q182" s="14"/>
      <c r="R182" s="14"/>
      <c r="S182" s="14"/>
      <c r="T182" s="14"/>
      <c r="U182" s="14"/>
      <c r="V182" s="14"/>
      <c r="W182" s="14"/>
      <c r="X182" s="14"/>
      <c r="Y182" s="14"/>
      <c r="Z182" s="14"/>
      <c r="AA182" s="14"/>
    </row>
    <row r="183" spans="1:27" ht="15.75" customHeight="1" x14ac:dyDescent="0.25">
      <c r="A183" s="14">
        <v>1916</v>
      </c>
      <c r="B183" s="41">
        <v>0.92328069800000001</v>
      </c>
      <c r="C183" s="41">
        <v>1.1734630480575501</v>
      </c>
      <c r="D183" s="41">
        <v>0.84609199999999996</v>
      </c>
      <c r="E183" s="41">
        <v>0.59699500000000005</v>
      </c>
      <c r="F183" s="143">
        <v>1.03034847050649</v>
      </c>
      <c r="G183" s="143"/>
      <c r="H183" s="41">
        <f t="shared" si="0"/>
        <v>-0.37669172444894017</v>
      </c>
      <c r="I183" s="41"/>
      <c r="J183" s="176"/>
      <c r="K183" s="14"/>
      <c r="L183" s="14"/>
      <c r="M183" s="14"/>
      <c r="N183" s="14"/>
      <c r="O183" s="14"/>
      <c r="P183" s="14"/>
      <c r="Q183" s="14"/>
      <c r="R183" s="14"/>
      <c r="S183" s="14"/>
      <c r="T183" s="14"/>
      <c r="U183" s="14"/>
      <c r="V183" s="14"/>
      <c r="W183" s="14"/>
      <c r="X183" s="14"/>
      <c r="Y183" s="14"/>
      <c r="Z183" s="14"/>
      <c r="AA183" s="14"/>
    </row>
    <row r="184" spans="1:27" ht="15.75" customHeight="1" x14ac:dyDescent="0.25">
      <c r="A184" s="14">
        <v>1917</v>
      </c>
      <c r="B184" s="41">
        <v>0.96577577699999995</v>
      </c>
      <c r="C184" s="41">
        <v>1.1714040017217</v>
      </c>
      <c r="D184" s="41">
        <v>0.84694000000000003</v>
      </c>
      <c r="E184" s="41">
        <v>0.60489999999999999</v>
      </c>
      <c r="F184" s="143">
        <v>1.55665747789026</v>
      </c>
      <c r="G184" s="143"/>
      <c r="H184" s="41">
        <f t="shared" si="0"/>
        <v>-0.87131769916855983</v>
      </c>
      <c r="I184" s="41"/>
      <c r="J184" s="176"/>
      <c r="K184" s="14"/>
      <c r="L184" s="14"/>
      <c r="M184" s="14"/>
      <c r="N184" s="14"/>
      <c r="O184" s="14"/>
      <c r="P184" s="14"/>
      <c r="Q184" s="14"/>
      <c r="R184" s="14"/>
      <c r="S184" s="14"/>
      <c r="T184" s="14"/>
      <c r="U184" s="14"/>
      <c r="V184" s="14"/>
      <c r="W184" s="14"/>
      <c r="X184" s="14"/>
      <c r="Y184" s="14"/>
      <c r="Z184" s="14"/>
      <c r="AA184" s="14"/>
    </row>
    <row r="185" spans="1:27" ht="15.75" customHeight="1" x14ac:dyDescent="0.25">
      <c r="A185" s="14">
        <v>1918</v>
      </c>
      <c r="B185" s="41">
        <v>0.952127748</v>
      </c>
      <c r="C185" s="41">
        <v>1.16837846664683</v>
      </c>
      <c r="D185" s="41">
        <v>0.83443199999999995</v>
      </c>
      <c r="E185" s="41">
        <v>0.61274499999999998</v>
      </c>
      <c r="F185" s="143">
        <v>0.79251185441471905</v>
      </c>
      <c r="G185" s="143"/>
      <c r="H185" s="41">
        <f t="shared" si="0"/>
        <v>-0.11918263976788923</v>
      </c>
      <c r="I185" s="41"/>
      <c r="J185" s="176"/>
      <c r="K185" s="14"/>
      <c r="L185" s="14"/>
      <c r="M185" s="14"/>
      <c r="N185" s="14"/>
      <c r="O185" s="14"/>
      <c r="P185" s="14"/>
      <c r="Q185" s="14"/>
      <c r="R185" s="14"/>
      <c r="S185" s="14"/>
      <c r="T185" s="14"/>
      <c r="U185" s="14"/>
      <c r="V185" s="14"/>
      <c r="W185" s="14"/>
      <c r="X185" s="14"/>
      <c r="Y185" s="14"/>
      <c r="Z185" s="14"/>
      <c r="AA185" s="14"/>
    </row>
    <row r="186" spans="1:27" ht="15.75" customHeight="1" x14ac:dyDescent="0.25">
      <c r="A186" s="14">
        <v>1919</v>
      </c>
      <c r="B186" s="41">
        <v>0.825731353</v>
      </c>
      <c r="C186" s="41">
        <v>1.17142477700551</v>
      </c>
      <c r="D186" s="41">
        <v>0.80793199999999998</v>
      </c>
      <c r="E186" s="41">
        <v>0.61600999999999995</v>
      </c>
      <c r="F186" s="143">
        <v>7.12330261630717E-2</v>
      </c>
      <c r="G186" s="143"/>
      <c r="H186" s="41">
        <f t="shared" si="0"/>
        <v>0.5019811038424381</v>
      </c>
      <c r="I186" s="41"/>
      <c r="J186" s="176"/>
      <c r="K186" s="14"/>
      <c r="L186" s="14"/>
      <c r="M186" s="14"/>
      <c r="N186" s="14"/>
      <c r="O186" s="14"/>
      <c r="P186" s="14"/>
      <c r="Q186" s="14"/>
      <c r="R186" s="14"/>
      <c r="S186" s="14"/>
      <c r="T186" s="14"/>
      <c r="U186" s="14"/>
      <c r="V186" s="14"/>
      <c r="W186" s="14"/>
      <c r="X186" s="14"/>
      <c r="Y186" s="14"/>
      <c r="Z186" s="14"/>
      <c r="AA186" s="14"/>
    </row>
    <row r="187" spans="1:27" ht="15.75" customHeight="1" x14ac:dyDescent="0.25">
      <c r="A187" s="14">
        <v>1920</v>
      </c>
      <c r="B187" s="41">
        <v>0.96026122700000005</v>
      </c>
      <c r="C187" s="41">
        <v>1.21163515765635</v>
      </c>
      <c r="D187" s="41">
        <v>0.77422400000000002</v>
      </c>
      <c r="E187" s="41">
        <v>0.62373000000000001</v>
      </c>
      <c r="F187" s="143">
        <v>1.18517961103935</v>
      </c>
      <c r="G187" s="143"/>
      <c r="H187" s="41">
        <f t="shared" si="0"/>
        <v>-0.41123722638299987</v>
      </c>
      <c r="I187" s="41"/>
      <c r="J187" s="176"/>
      <c r="K187" s="14"/>
      <c r="L187" s="14"/>
      <c r="M187" s="14"/>
      <c r="N187" s="14"/>
      <c r="O187" s="14"/>
      <c r="P187" s="14"/>
      <c r="Q187" s="14"/>
      <c r="R187" s="14"/>
      <c r="S187" s="14"/>
      <c r="T187" s="14"/>
      <c r="U187" s="14"/>
      <c r="V187" s="14"/>
      <c r="W187" s="14"/>
      <c r="X187" s="14"/>
      <c r="Y187" s="14"/>
      <c r="Z187" s="14"/>
      <c r="AA187" s="14"/>
    </row>
    <row r="188" spans="1:27" ht="15.75" customHeight="1" x14ac:dyDescent="0.25">
      <c r="A188" s="14">
        <v>1921</v>
      </c>
      <c r="B188" s="41">
        <v>0.842828668</v>
      </c>
      <c r="C188" s="41">
        <v>1.24223111895243</v>
      </c>
      <c r="D188" s="41">
        <v>0.74793600000000005</v>
      </c>
      <c r="E188" s="41">
        <v>0.63178000000000001</v>
      </c>
      <c r="F188" s="143">
        <v>1.0294646312487099</v>
      </c>
      <c r="G188" s="143"/>
      <c r="H188" s="41">
        <f t="shared" si="0"/>
        <v>-0.32412084429627996</v>
      </c>
      <c r="I188" s="41"/>
      <c r="J188" s="176"/>
      <c r="K188" s="14"/>
      <c r="L188" s="14"/>
      <c r="M188" s="14"/>
      <c r="N188" s="14"/>
      <c r="O188" s="14"/>
      <c r="P188" s="14"/>
      <c r="Q188" s="14"/>
      <c r="R188" s="14"/>
      <c r="S188" s="14"/>
      <c r="T188" s="14"/>
      <c r="U188" s="14"/>
      <c r="V188" s="14"/>
      <c r="W188" s="14"/>
      <c r="X188" s="14"/>
      <c r="Y188" s="14"/>
      <c r="Z188" s="14"/>
      <c r="AA188" s="14"/>
    </row>
    <row r="189" spans="1:27" ht="15.75" customHeight="1" x14ac:dyDescent="0.25">
      <c r="A189" s="14">
        <v>1922</v>
      </c>
      <c r="B189" s="41">
        <v>0.88426869500000005</v>
      </c>
      <c r="C189" s="41">
        <v>1.2593295927530901</v>
      </c>
      <c r="D189" s="41">
        <v>0.73182400000000003</v>
      </c>
      <c r="E189" s="41">
        <v>0.63432500000000003</v>
      </c>
      <c r="F189" s="143">
        <v>0.60152010902759601</v>
      </c>
      <c r="G189" s="143"/>
      <c r="H189" s="41">
        <f t="shared" si="0"/>
        <v>0.17592917872549407</v>
      </c>
      <c r="I189" s="41"/>
      <c r="J189" s="176"/>
      <c r="K189" s="14"/>
      <c r="L189" s="14"/>
      <c r="M189" s="14"/>
      <c r="N189" s="14"/>
      <c r="O189" s="14"/>
      <c r="P189" s="14"/>
      <c r="Q189" s="14"/>
      <c r="R189" s="14"/>
      <c r="S189" s="14"/>
      <c r="T189" s="14"/>
      <c r="U189" s="14"/>
      <c r="V189" s="14"/>
      <c r="W189" s="14"/>
      <c r="X189" s="14"/>
      <c r="Y189" s="14"/>
      <c r="Z189" s="14"/>
      <c r="AA189" s="14"/>
    </row>
    <row r="190" spans="1:27" ht="15.75" customHeight="1" x14ac:dyDescent="0.25">
      <c r="A190" s="14">
        <v>1923</v>
      </c>
      <c r="B190" s="41">
        <v>1.003443536</v>
      </c>
      <c r="C190" s="41">
        <v>1.2694617667999299</v>
      </c>
      <c r="D190" s="41">
        <v>0.725464</v>
      </c>
      <c r="E190" s="41">
        <v>0.64222500000000005</v>
      </c>
      <c r="F190" s="143">
        <v>0.97570877432848702</v>
      </c>
      <c r="G190" s="143"/>
      <c r="H190" s="41">
        <f t="shared" si="0"/>
        <v>-7.0492471528557421E-2</v>
      </c>
      <c r="I190" s="41"/>
      <c r="J190" s="176"/>
      <c r="K190" s="14"/>
      <c r="L190" s="14"/>
      <c r="M190" s="14"/>
      <c r="N190" s="14"/>
      <c r="O190" s="14"/>
      <c r="P190" s="14"/>
      <c r="Q190" s="14"/>
      <c r="R190" s="14"/>
      <c r="S190" s="14"/>
      <c r="T190" s="14"/>
      <c r="U190" s="14"/>
      <c r="V190" s="14"/>
      <c r="W190" s="14"/>
      <c r="X190" s="14"/>
      <c r="Y190" s="14"/>
      <c r="Z190" s="14"/>
      <c r="AA190" s="14"/>
    </row>
    <row r="191" spans="1:27" ht="15.75" customHeight="1" x14ac:dyDescent="0.25">
      <c r="A191" s="14">
        <v>1924</v>
      </c>
      <c r="B191" s="41">
        <v>1.0069215039999999</v>
      </c>
      <c r="C191" s="41">
        <v>1.2798738315912901</v>
      </c>
      <c r="D191" s="41">
        <v>0.72716000000000003</v>
      </c>
      <c r="E191" s="41">
        <v>0.64464500000000002</v>
      </c>
      <c r="F191" s="143">
        <v>0.57416184430663997</v>
      </c>
      <c r="G191" s="143"/>
      <c r="H191" s="41">
        <f t="shared" si="0"/>
        <v>0.34082849128464998</v>
      </c>
      <c r="I191" s="41"/>
      <c r="J191" s="176"/>
      <c r="K191" s="14"/>
      <c r="L191" s="14"/>
      <c r="M191" s="14"/>
      <c r="N191" s="14"/>
      <c r="O191" s="14"/>
      <c r="P191" s="14"/>
      <c r="Q191" s="14"/>
      <c r="R191" s="14"/>
      <c r="S191" s="14"/>
      <c r="T191" s="14"/>
      <c r="U191" s="14"/>
      <c r="V191" s="14"/>
      <c r="W191" s="14"/>
      <c r="X191" s="14"/>
      <c r="Y191" s="14"/>
      <c r="Z191" s="14"/>
      <c r="AA191" s="14"/>
    </row>
    <row r="192" spans="1:27" ht="15.75" customHeight="1" x14ac:dyDescent="0.25">
      <c r="A192" s="14">
        <v>1925</v>
      </c>
      <c r="B192" s="41">
        <v>1.0142948629999999</v>
      </c>
      <c r="C192" s="41">
        <v>1.2877835036773699</v>
      </c>
      <c r="D192" s="41">
        <v>0.73224800000000001</v>
      </c>
      <c r="E192" s="41">
        <v>0.65195000000000003</v>
      </c>
      <c r="F192" s="143">
        <v>0.81780980188362995</v>
      </c>
      <c r="G192" s="143"/>
      <c r="H192" s="41">
        <f t="shared" si="0"/>
        <v>0.1000705647937401</v>
      </c>
      <c r="I192" s="41"/>
      <c r="J192" s="176"/>
      <c r="K192" s="14"/>
      <c r="L192" s="14"/>
      <c r="M192" s="14"/>
      <c r="N192" s="14"/>
      <c r="O192" s="14"/>
      <c r="P192" s="14"/>
      <c r="Q192" s="14"/>
      <c r="R192" s="14"/>
      <c r="S192" s="14"/>
      <c r="T192" s="14"/>
      <c r="U192" s="14"/>
      <c r="V192" s="14"/>
      <c r="W192" s="14"/>
      <c r="X192" s="14"/>
      <c r="Y192" s="14"/>
      <c r="Z192" s="14"/>
      <c r="AA192" s="14"/>
    </row>
    <row r="193" spans="1:27" ht="15.75" customHeight="1" x14ac:dyDescent="0.25">
      <c r="A193" s="14">
        <v>1926</v>
      </c>
      <c r="B193" s="41">
        <v>0.995891945</v>
      </c>
      <c r="C193" s="41">
        <v>1.2927757189051301</v>
      </c>
      <c r="D193" s="41">
        <v>0.74454399999999998</v>
      </c>
      <c r="E193" s="41">
        <v>0.65408500000000003</v>
      </c>
      <c r="F193" s="143">
        <v>0.34485165828410702</v>
      </c>
      <c r="G193" s="143"/>
      <c r="H193" s="41">
        <f t="shared" si="0"/>
        <v>0.54518700562102329</v>
      </c>
      <c r="I193" s="41"/>
      <c r="J193" s="176"/>
      <c r="K193" s="14"/>
      <c r="L193" s="14"/>
      <c r="M193" s="14"/>
      <c r="N193" s="14"/>
      <c r="O193" s="14"/>
      <c r="P193" s="14"/>
      <c r="Q193" s="14"/>
      <c r="R193" s="14"/>
      <c r="S193" s="14"/>
      <c r="T193" s="14"/>
      <c r="U193" s="14"/>
      <c r="V193" s="14"/>
      <c r="W193" s="14"/>
      <c r="X193" s="14"/>
      <c r="Y193" s="14"/>
      <c r="Z193" s="14"/>
      <c r="AA193" s="14"/>
    </row>
    <row r="194" spans="1:27" ht="15.75" customHeight="1" x14ac:dyDescent="0.25">
      <c r="A194" s="14">
        <v>1927</v>
      </c>
      <c r="B194" s="41">
        <v>1.0877021899999999</v>
      </c>
      <c r="C194" s="41">
        <v>1.2972667340545601</v>
      </c>
      <c r="D194" s="41">
        <v>0.76044400000000001</v>
      </c>
      <c r="E194" s="41">
        <v>0.65599499999999999</v>
      </c>
      <c r="F194" s="143">
        <v>0.98120162752769902</v>
      </c>
      <c r="G194" s="143"/>
      <c r="H194" s="41">
        <f t="shared" si="0"/>
        <v>-1.2671703473139395E-2</v>
      </c>
      <c r="I194" s="41"/>
      <c r="J194" s="176"/>
      <c r="K194" s="14"/>
      <c r="L194" s="14"/>
      <c r="M194" s="14"/>
      <c r="N194" s="14"/>
      <c r="O194" s="14"/>
      <c r="P194" s="14"/>
      <c r="Q194" s="14"/>
      <c r="R194" s="14"/>
      <c r="S194" s="14"/>
      <c r="T194" s="14"/>
      <c r="U194" s="14"/>
      <c r="V194" s="14"/>
      <c r="W194" s="14"/>
      <c r="X194" s="14"/>
      <c r="Y194" s="14"/>
      <c r="Z194" s="14"/>
      <c r="AA194" s="14"/>
    </row>
    <row r="195" spans="1:27" ht="15.75" customHeight="1" x14ac:dyDescent="0.25">
      <c r="A195" s="14">
        <v>1928</v>
      </c>
      <c r="B195" s="41">
        <v>1.082560274</v>
      </c>
      <c r="C195" s="41">
        <v>1.3001216559804301</v>
      </c>
      <c r="D195" s="41">
        <v>0.77846400000000004</v>
      </c>
      <c r="E195" s="41">
        <v>0.66274500000000003</v>
      </c>
      <c r="F195" s="143">
        <v>0.47589799759686602</v>
      </c>
      <c r="G195" s="143"/>
      <c r="H195" s="41">
        <f t="shared" si="0"/>
        <v>0.46557493238356418</v>
      </c>
      <c r="I195" s="41"/>
      <c r="J195" s="176"/>
      <c r="K195" s="14"/>
      <c r="L195" s="14"/>
      <c r="M195" s="14"/>
      <c r="N195" s="14"/>
      <c r="O195" s="14"/>
      <c r="P195" s="14"/>
      <c r="Q195" s="14"/>
      <c r="R195" s="14"/>
      <c r="S195" s="14"/>
      <c r="T195" s="14"/>
      <c r="U195" s="14"/>
      <c r="V195" s="14"/>
      <c r="W195" s="14"/>
      <c r="X195" s="14"/>
      <c r="Y195" s="14"/>
      <c r="Z195" s="14"/>
      <c r="AA195" s="14"/>
    </row>
    <row r="196" spans="1:27" ht="15.75" customHeight="1" x14ac:dyDescent="0.25">
      <c r="A196" s="14">
        <v>1929</v>
      </c>
      <c r="B196" s="41">
        <v>1.1626190430000001</v>
      </c>
      <c r="C196" s="41">
        <v>1.2985478822377501</v>
      </c>
      <c r="D196" s="41">
        <v>0.78948799999999997</v>
      </c>
      <c r="E196" s="41">
        <v>0.66403000000000001</v>
      </c>
      <c r="F196" s="143">
        <v>0.59594903836855995</v>
      </c>
      <c r="G196" s="143"/>
      <c r="H196" s="41">
        <f t="shared" si="0"/>
        <v>0.41169988686919012</v>
      </c>
      <c r="I196" s="41"/>
      <c r="J196" s="176"/>
      <c r="K196" s="14"/>
      <c r="L196" s="14"/>
      <c r="M196" s="14"/>
      <c r="N196" s="14"/>
      <c r="O196" s="14"/>
      <c r="P196" s="14"/>
      <c r="Q196" s="14"/>
      <c r="R196" s="14"/>
      <c r="S196" s="14"/>
      <c r="T196" s="14"/>
      <c r="U196" s="14"/>
      <c r="V196" s="14"/>
      <c r="W196" s="14"/>
      <c r="X196" s="14"/>
      <c r="Y196" s="14"/>
      <c r="Z196" s="14"/>
      <c r="AA196" s="14"/>
    </row>
    <row r="197" spans="1:27" ht="15.75" customHeight="1" x14ac:dyDescent="0.25">
      <c r="A197" s="14">
        <v>1930</v>
      </c>
      <c r="B197" s="41">
        <v>1.071881428</v>
      </c>
      <c r="C197" s="41">
        <v>1.3531313555323301</v>
      </c>
      <c r="D197" s="41">
        <v>0.79054800000000003</v>
      </c>
      <c r="E197" s="41">
        <v>0.66548499999999999</v>
      </c>
      <c r="F197" s="143">
        <v>0.63095038318421104</v>
      </c>
      <c r="G197" s="143">
        <v>2.3538019999999999E-3</v>
      </c>
      <c r="H197" s="41">
        <f t="shared" si="0"/>
        <v>0.33567559834811922</v>
      </c>
      <c r="I197" s="41"/>
      <c r="J197" s="176"/>
      <c r="K197" s="14"/>
      <c r="L197" s="14"/>
      <c r="M197" s="14"/>
      <c r="N197" s="14"/>
      <c r="O197" s="14"/>
      <c r="P197" s="14"/>
      <c r="Q197" s="14"/>
      <c r="R197" s="14"/>
      <c r="S197" s="14"/>
      <c r="T197" s="14"/>
      <c r="U197" s="14"/>
      <c r="V197" s="14"/>
      <c r="W197" s="14"/>
      <c r="X197" s="14"/>
      <c r="Y197" s="14"/>
      <c r="Z197" s="14"/>
      <c r="AA197" s="14"/>
    </row>
    <row r="198" spans="1:27" ht="15.75" customHeight="1" x14ac:dyDescent="0.25">
      <c r="A198" s="14">
        <v>1931</v>
      </c>
      <c r="B198" s="41">
        <v>0.95581479800000002</v>
      </c>
      <c r="C198" s="41">
        <v>1.3960440133463501</v>
      </c>
      <c r="D198" s="41">
        <v>0.78991199999999995</v>
      </c>
      <c r="E198" s="41">
        <v>0.66685499999999998</v>
      </c>
      <c r="F198" s="143">
        <v>2.3532879386706802E-2</v>
      </c>
      <c r="G198" s="143">
        <v>2.1661179999999999E-3</v>
      </c>
      <c r="H198" s="41">
        <f t="shared" si="0"/>
        <v>0.86939281395964341</v>
      </c>
      <c r="I198" s="41"/>
      <c r="J198" s="176"/>
      <c r="K198" s="14"/>
      <c r="L198" s="14"/>
      <c r="M198" s="14"/>
      <c r="N198" s="14"/>
      <c r="O198" s="14"/>
      <c r="P198" s="14"/>
      <c r="Q198" s="14"/>
      <c r="R198" s="14"/>
      <c r="S198" s="14"/>
      <c r="T198" s="14"/>
      <c r="U198" s="14"/>
      <c r="V198" s="14"/>
      <c r="W198" s="14"/>
      <c r="X198" s="14"/>
      <c r="Y198" s="14"/>
      <c r="Z198" s="14"/>
      <c r="AA198" s="14"/>
    </row>
    <row r="199" spans="1:27" ht="15.75" customHeight="1" x14ac:dyDescent="0.25">
      <c r="A199" s="14">
        <v>1932</v>
      </c>
      <c r="B199" s="41">
        <v>0.86181102050000002</v>
      </c>
      <c r="C199" s="41">
        <v>1.4145625990473401</v>
      </c>
      <c r="D199" s="41">
        <v>0.78842800000000002</v>
      </c>
      <c r="E199" s="41">
        <v>0.67242000000000002</v>
      </c>
      <c r="F199" s="143">
        <v>0.57949393260725202</v>
      </c>
      <c r="G199" s="143">
        <v>1.8357565E-3</v>
      </c>
      <c r="H199" s="41">
        <f t="shared" si="0"/>
        <v>0.23419593044008791</v>
      </c>
      <c r="I199" s="41"/>
      <c r="J199" s="176"/>
      <c r="K199" s="14"/>
      <c r="L199" s="14"/>
      <c r="M199" s="14"/>
      <c r="N199" s="14"/>
      <c r="O199" s="14"/>
      <c r="P199" s="14"/>
      <c r="Q199" s="14"/>
      <c r="R199" s="14"/>
      <c r="S199" s="14"/>
      <c r="T199" s="14"/>
      <c r="U199" s="14"/>
      <c r="V199" s="14"/>
      <c r="W199" s="14"/>
      <c r="X199" s="14"/>
      <c r="Y199" s="14"/>
      <c r="Z199" s="14"/>
      <c r="AA199" s="14"/>
    </row>
    <row r="200" spans="1:27" ht="15.75" customHeight="1" x14ac:dyDescent="0.25">
      <c r="A200" s="14">
        <v>1933</v>
      </c>
      <c r="B200" s="41">
        <v>0.90723813149999999</v>
      </c>
      <c r="C200" s="41">
        <v>1.43851028692881</v>
      </c>
      <c r="D200" s="41">
        <v>0.78609600000000002</v>
      </c>
      <c r="E200" s="41">
        <v>0.67313999999999996</v>
      </c>
      <c r="F200" s="143">
        <v>0.66430965216272397</v>
      </c>
      <c r="G200" s="143">
        <v>1.8664805E-3</v>
      </c>
      <c r="H200" s="41">
        <f t="shared" si="0"/>
        <v>0.22033628576608616</v>
      </c>
      <c r="I200" s="41"/>
      <c r="J200" s="176"/>
      <c r="K200" s="14"/>
      <c r="L200" s="14"/>
      <c r="M200" s="14"/>
      <c r="N200" s="14"/>
      <c r="O200" s="14"/>
      <c r="P200" s="14"/>
      <c r="Q200" s="14"/>
      <c r="R200" s="14"/>
      <c r="S200" s="14"/>
      <c r="T200" s="14"/>
      <c r="U200" s="14"/>
      <c r="V200" s="14"/>
      <c r="W200" s="14"/>
      <c r="X200" s="14"/>
      <c r="Y200" s="14"/>
      <c r="Z200" s="14"/>
      <c r="AA200" s="14"/>
    </row>
    <row r="201" spans="1:27" ht="15.75" customHeight="1" x14ac:dyDescent="0.25">
      <c r="A201" s="14">
        <v>1934</v>
      </c>
      <c r="B201" s="41">
        <v>0.98586370999999995</v>
      </c>
      <c r="C201" s="41">
        <v>1.4587142675679501</v>
      </c>
      <c r="D201" s="41">
        <v>0.78206799999999999</v>
      </c>
      <c r="E201" s="41">
        <v>0.67356499999999997</v>
      </c>
      <c r="F201" s="143">
        <v>0.84625780336775702</v>
      </c>
      <c r="G201" s="143">
        <v>2.2057629999999999E-3</v>
      </c>
      <c r="H201" s="41">
        <f t="shared" si="0"/>
        <v>0.14048141120019295</v>
      </c>
      <c r="I201" s="41"/>
      <c r="J201" s="176"/>
      <c r="K201" s="14"/>
      <c r="L201" s="14"/>
      <c r="M201" s="14"/>
      <c r="N201" s="14"/>
      <c r="O201" s="14"/>
      <c r="P201" s="14"/>
      <c r="Q201" s="14"/>
      <c r="R201" s="14"/>
      <c r="S201" s="14"/>
      <c r="T201" s="14"/>
      <c r="U201" s="14"/>
      <c r="V201" s="14"/>
      <c r="W201" s="14"/>
      <c r="X201" s="14"/>
      <c r="Y201" s="14"/>
      <c r="Z201" s="14"/>
      <c r="AA201" s="14"/>
    </row>
    <row r="202" spans="1:27" ht="15.75" customHeight="1" x14ac:dyDescent="0.25">
      <c r="A202" s="14">
        <v>1935</v>
      </c>
      <c r="B202" s="41">
        <v>1.0341973775</v>
      </c>
      <c r="C202" s="41">
        <v>1.47199028857167</v>
      </c>
      <c r="D202" s="41">
        <v>0.77358800000000005</v>
      </c>
      <c r="E202" s="41">
        <v>0.67393499999999995</v>
      </c>
      <c r="F202" s="143">
        <v>0.56822550450809695</v>
      </c>
      <c r="G202" s="143">
        <v>2.5385485E-3</v>
      </c>
      <c r="H202" s="41">
        <f t="shared" si="0"/>
        <v>0.48790061306357291</v>
      </c>
      <c r="I202" s="41"/>
      <c r="J202" s="176"/>
      <c r="K202" s="14"/>
      <c r="L202" s="14"/>
      <c r="M202" s="14"/>
      <c r="N202" s="14"/>
      <c r="O202" s="14"/>
      <c r="P202" s="14"/>
      <c r="Q202" s="14"/>
      <c r="R202" s="14"/>
      <c r="S202" s="14"/>
      <c r="T202" s="14"/>
      <c r="U202" s="14"/>
      <c r="V202" s="14"/>
      <c r="W202" s="14"/>
      <c r="X202" s="14"/>
      <c r="Y202" s="14"/>
      <c r="Z202" s="14"/>
      <c r="AA202" s="14"/>
    </row>
    <row r="203" spans="1:27" ht="15.75" customHeight="1" x14ac:dyDescent="0.25">
      <c r="A203" s="14">
        <v>1936</v>
      </c>
      <c r="B203" s="41">
        <v>1.136147923</v>
      </c>
      <c r="C203" s="41">
        <v>1.48989655376434</v>
      </c>
      <c r="D203" s="41">
        <v>0.75768800000000003</v>
      </c>
      <c r="E203" s="41">
        <v>0.673925</v>
      </c>
      <c r="F203" s="143">
        <v>0.398016154533406</v>
      </c>
      <c r="G203" s="143">
        <v>2.6690149999999998E-3</v>
      </c>
      <c r="H203" s="41">
        <f t="shared" si="0"/>
        <v>0.7937463072309342</v>
      </c>
      <c r="I203" s="41"/>
      <c r="J203" s="176"/>
      <c r="K203" s="14"/>
      <c r="L203" s="14"/>
      <c r="M203" s="14"/>
      <c r="N203" s="14"/>
      <c r="O203" s="14"/>
      <c r="P203" s="14"/>
      <c r="Q203" s="14"/>
      <c r="R203" s="14"/>
      <c r="S203" s="14"/>
      <c r="T203" s="14"/>
      <c r="U203" s="14"/>
      <c r="V203" s="14"/>
      <c r="W203" s="14"/>
      <c r="X203" s="14"/>
      <c r="Y203" s="14"/>
      <c r="Z203" s="14"/>
      <c r="AA203" s="14"/>
    </row>
    <row r="204" spans="1:27" ht="15.75" customHeight="1" x14ac:dyDescent="0.25">
      <c r="A204" s="14">
        <v>1937</v>
      </c>
      <c r="B204" s="41">
        <v>1.2143764189999999</v>
      </c>
      <c r="C204" s="41">
        <v>1.50109127117411</v>
      </c>
      <c r="D204" s="41">
        <v>0.73775999999999997</v>
      </c>
      <c r="E204" s="41">
        <v>0.67377500000000001</v>
      </c>
      <c r="F204" s="143">
        <v>0.57154140928928898</v>
      </c>
      <c r="G204" s="143">
        <v>3.1897240000000001E-3</v>
      </c>
      <c r="H204" s="41">
        <f t="shared" si="0"/>
        <v>0.72920155688482124</v>
      </c>
      <c r="I204" s="41"/>
      <c r="J204" s="176"/>
      <c r="K204" s="14"/>
      <c r="L204" s="14"/>
      <c r="M204" s="14"/>
      <c r="N204" s="14"/>
      <c r="O204" s="14"/>
      <c r="P204" s="14"/>
      <c r="Q204" s="14"/>
      <c r="R204" s="14"/>
      <c r="S204" s="14"/>
      <c r="T204" s="14"/>
      <c r="U204" s="14"/>
      <c r="V204" s="14"/>
      <c r="W204" s="14"/>
      <c r="X204" s="14"/>
      <c r="Y204" s="14"/>
      <c r="Z204" s="14"/>
      <c r="AA204" s="14"/>
    </row>
    <row r="205" spans="1:27" ht="15.75" customHeight="1" x14ac:dyDescent="0.25">
      <c r="A205" s="14">
        <v>1938</v>
      </c>
      <c r="B205" s="41">
        <v>1.1424806354999999</v>
      </c>
      <c r="C205" s="41">
        <v>1.51238195276387</v>
      </c>
      <c r="D205" s="41">
        <v>0.71338000000000001</v>
      </c>
      <c r="E205" s="41">
        <v>0.67342500000000005</v>
      </c>
      <c r="F205" s="143">
        <v>0.667713497953905</v>
      </c>
      <c r="G205" s="143">
        <v>3.4387785000000001E-3</v>
      </c>
      <c r="H205" s="41">
        <f t="shared" si="0"/>
        <v>0.59690531180996531</v>
      </c>
      <c r="I205" s="41"/>
      <c r="J205" s="176"/>
      <c r="K205" s="14"/>
      <c r="L205" s="14"/>
      <c r="M205" s="14"/>
      <c r="N205" s="14"/>
      <c r="O205" s="14"/>
      <c r="P205" s="14"/>
      <c r="Q205" s="14"/>
      <c r="R205" s="14"/>
      <c r="S205" s="14"/>
      <c r="T205" s="14"/>
      <c r="U205" s="14"/>
      <c r="V205" s="14"/>
      <c r="W205" s="14"/>
      <c r="X205" s="14"/>
      <c r="Y205" s="14"/>
      <c r="Z205" s="14"/>
      <c r="AA205" s="14"/>
    </row>
    <row r="206" spans="1:27" ht="15.75" customHeight="1" x14ac:dyDescent="0.25">
      <c r="A206" s="14">
        <v>1939</v>
      </c>
      <c r="B206" s="41">
        <v>1.208354889</v>
      </c>
      <c r="C206" s="41">
        <v>1.5168175342458099</v>
      </c>
      <c r="D206" s="41">
        <v>0.67098000000000002</v>
      </c>
      <c r="E206" s="41">
        <v>0.67325500000000005</v>
      </c>
      <c r="F206" s="143">
        <v>1.1465814677713</v>
      </c>
      <c r="G206" s="143">
        <v>3.6517149999999998E-3</v>
      </c>
      <c r="H206" s="41">
        <f t="shared" si="0"/>
        <v>0.23070424047450938</v>
      </c>
      <c r="I206" s="41"/>
      <c r="J206" s="176"/>
      <c r="K206" s="14"/>
      <c r="L206" s="14"/>
      <c r="M206" s="14"/>
      <c r="N206" s="14"/>
      <c r="O206" s="14"/>
      <c r="P206" s="14"/>
      <c r="Q206" s="14"/>
      <c r="R206" s="14"/>
      <c r="S206" s="14"/>
      <c r="T206" s="14"/>
      <c r="U206" s="14"/>
      <c r="V206" s="14"/>
      <c r="W206" s="14"/>
      <c r="X206" s="14"/>
      <c r="Y206" s="14"/>
      <c r="Z206" s="14"/>
      <c r="AA206" s="14"/>
    </row>
    <row r="207" spans="1:27" ht="15.75" customHeight="1" x14ac:dyDescent="0.25">
      <c r="A207" s="14">
        <v>1940</v>
      </c>
      <c r="B207" s="41">
        <v>1.3209354364999999</v>
      </c>
      <c r="C207" s="41">
        <v>1.5419780580698601</v>
      </c>
      <c r="D207" s="41">
        <v>0.60610799999999998</v>
      </c>
      <c r="E207" s="41">
        <v>0.67330500000000004</v>
      </c>
      <c r="F207" s="143">
        <v>0.98549837579008603</v>
      </c>
      <c r="G207" s="143">
        <v>3.4027904999999999E-3</v>
      </c>
      <c r="H207" s="41">
        <f t="shared" si="0"/>
        <v>0.59459932827977402</v>
      </c>
      <c r="I207" s="41"/>
      <c r="J207" s="176"/>
      <c r="K207" s="14"/>
      <c r="L207" s="14"/>
      <c r="M207" s="14"/>
      <c r="N207" s="14"/>
      <c r="O207" s="14"/>
      <c r="P207" s="14"/>
      <c r="Q207" s="14"/>
      <c r="R207" s="14"/>
      <c r="S207" s="14"/>
      <c r="T207" s="14"/>
      <c r="U207" s="14"/>
      <c r="V207" s="14"/>
      <c r="W207" s="14"/>
      <c r="X207" s="14"/>
      <c r="Y207" s="14"/>
      <c r="Z207" s="14"/>
      <c r="AA207" s="14"/>
    </row>
    <row r="208" spans="1:27" ht="15.75" customHeight="1" x14ac:dyDescent="0.25">
      <c r="A208" s="14">
        <v>1941</v>
      </c>
      <c r="B208" s="41">
        <v>1.3503197069999999</v>
      </c>
      <c r="C208" s="41">
        <v>1.5576663924077301</v>
      </c>
      <c r="D208" s="41">
        <v>0.52258000000000004</v>
      </c>
      <c r="E208" s="41">
        <v>0.66803000000000001</v>
      </c>
      <c r="F208" s="143">
        <v>0.39586661352464497</v>
      </c>
      <c r="G208" s="143">
        <v>3.605287E-3</v>
      </c>
      <c r="H208" s="41">
        <f t="shared" si="0"/>
        <v>1.3179041988830853</v>
      </c>
      <c r="I208" s="41"/>
      <c r="J208" s="176"/>
      <c r="K208" s="14"/>
      <c r="L208" s="14"/>
      <c r="M208" s="14"/>
      <c r="N208" s="14"/>
      <c r="O208" s="14"/>
      <c r="P208" s="14"/>
      <c r="Q208" s="14"/>
      <c r="R208" s="14"/>
      <c r="S208" s="14"/>
      <c r="T208" s="14"/>
      <c r="U208" s="14"/>
      <c r="V208" s="14"/>
      <c r="W208" s="14"/>
      <c r="X208" s="14"/>
      <c r="Y208" s="14"/>
      <c r="Z208" s="14"/>
      <c r="AA208" s="14"/>
    </row>
    <row r="209" spans="1:27" ht="15.75" customHeight="1" x14ac:dyDescent="0.25">
      <c r="A209" s="14">
        <v>1942</v>
      </c>
      <c r="B209" s="41">
        <v>1.3451421649999999</v>
      </c>
      <c r="C209" s="41">
        <v>1.55516338628896</v>
      </c>
      <c r="D209" s="41">
        <v>0.42930000000000001</v>
      </c>
      <c r="E209" s="41">
        <v>0.66835</v>
      </c>
      <c r="F209" s="143">
        <v>0.89648101354078003</v>
      </c>
      <c r="G209" s="143">
        <v>3.3725679999999998E-3</v>
      </c>
      <c r="H209" s="41">
        <f t="shared" si="0"/>
        <v>0.90280196974817972</v>
      </c>
      <c r="I209" s="41"/>
      <c r="J209" s="176"/>
      <c r="K209" s="14"/>
      <c r="L209" s="14"/>
      <c r="M209" s="14"/>
      <c r="N209" s="14"/>
      <c r="O209" s="14"/>
      <c r="P209" s="14"/>
      <c r="Q209" s="14"/>
      <c r="R209" s="14"/>
      <c r="S209" s="14"/>
      <c r="T209" s="14"/>
      <c r="U209" s="14"/>
      <c r="V209" s="14"/>
      <c r="W209" s="14"/>
      <c r="X209" s="14"/>
      <c r="Y209" s="14"/>
      <c r="Z209" s="14"/>
      <c r="AA209" s="14"/>
    </row>
    <row r="210" spans="1:27" ht="15.75" customHeight="1" x14ac:dyDescent="0.25">
      <c r="A210" s="14">
        <v>1943</v>
      </c>
      <c r="B210" s="41">
        <v>1.3678303955</v>
      </c>
      <c r="C210" s="41">
        <v>1.54871650023142</v>
      </c>
      <c r="D210" s="41">
        <v>0.33389999999999997</v>
      </c>
      <c r="E210" s="41">
        <v>0.66884500000000002</v>
      </c>
      <c r="F210" s="143">
        <v>0.98619467483399104</v>
      </c>
      <c r="G210" s="143">
        <v>3.2007155E-3</v>
      </c>
      <c r="H210" s="41">
        <f t="shared" si="0"/>
        <v>0.92440650539742897</v>
      </c>
      <c r="I210" s="41"/>
      <c r="J210" s="176"/>
      <c r="K210" s="14"/>
      <c r="L210" s="14"/>
      <c r="M210" s="14"/>
      <c r="N210" s="14"/>
      <c r="O210" s="14"/>
      <c r="P210" s="14"/>
      <c r="Q210" s="14"/>
      <c r="R210" s="14"/>
      <c r="S210" s="14"/>
      <c r="T210" s="14"/>
      <c r="U210" s="14"/>
      <c r="V210" s="14"/>
      <c r="W210" s="14"/>
      <c r="X210" s="14"/>
      <c r="Y210" s="14"/>
      <c r="Z210" s="14"/>
      <c r="AA210" s="14"/>
    </row>
    <row r="211" spans="1:27" ht="15.75" customHeight="1" x14ac:dyDescent="0.25">
      <c r="A211" s="14">
        <v>1944</v>
      </c>
      <c r="B211" s="41">
        <v>1.390767388</v>
      </c>
      <c r="C211" s="41">
        <v>1.5426330072174099</v>
      </c>
      <c r="D211" s="41">
        <v>0.25927600000000001</v>
      </c>
      <c r="E211" s="41">
        <v>0.66984999999999995</v>
      </c>
      <c r="F211" s="143">
        <v>0.14204430357127101</v>
      </c>
      <c r="G211" s="143">
        <v>2.7216190000000002E-3</v>
      </c>
      <c r="H211" s="41">
        <f t="shared" si="0"/>
        <v>1.8595084726461391</v>
      </c>
      <c r="I211" s="41"/>
      <c r="J211" s="176"/>
      <c r="K211" s="14"/>
      <c r="L211" s="14"/>
      <c r="M211" s="14"/>
      <c r="N211" s="14"/>
      <c r="O211" s="14"/>
      <c r="P211" s="14"/>
      <c r="Q211" s="14"/>
      <c r="R211" s="14"/>
      <c r="S211" s="14"/>
      <c r="T211" s="14"/>
      <c r="U211" s="14"/>
      <c r="V211" s="14"/>
      <c r="W211" s="14"/>
      <c r="X211" s="14"/>
      <c r="Y211" s="14"/>
      <c r="Z211" s="14"/>
      <c r="AA211" s="14"/>
    </row>
    <row r="212" spans="1:27" ht="15.75" customHeight="1" x14ac:dyDescent="0.25">
      <c r="A212" s="14">
        <v>1945</v>
      </c>
      <c r="B212" s="41">
        <v>1.1563618684999999</v>
      </c>
      <c r="C212" s="41">
        <v>1.5314227238032001</v>
      </c>
      <c r="D212" s="41">
        <v>0.21433199999999999</v>
      </c>
      <c r="E212" s="41">
        <v>0.67123500000000003</v>
      </c>
      <c r="F212" s="143">
        <v>0.63451353292767299</v>
      </c>
      <c r="G212" s="143">
        <v>2.5027965E-3</v>
      </c>
      <c r="H212" s="41">
        <f t="shared" si="0"/>
        <v>1.1652012628755268</v>
      </c>
      <c r="I212" s="41"/>
      <c r="J212" s="176"/>
      <c r="K212" s="14"/>
      <c r="L212" s="14"/>
      <c r="M212" s="14"/>
      <c r="N212" s="14"/>
      <c r="O212" s="14"/>
      <c r="P212" s="14"/>
      <c r="Q212" s="14"/>
      <c r="R212" s="14"/>
      <c r="S212" s="14"/>
      <c r="T212" s="14"/>
      <c r="U212" s="14"/>
      <c r="V212" s="14"/>
      <c r="W212" s="14"/>
      <c r="X212" s="14"/>
      <c r="Y212" s="14"/>
      <c r="Z212" s="14"/>
      <c r="AA212" s="14"/>
    </row>
    <row r="213" spans="1:27" ht="15.75" customHeight="1" x14ac:dyDescent="0.25">
      <c r="A213" s="14">
        <v>1946</v>
      </c>
      <c r="B213" s="41">
        <v>1.2618844579999999</v>
      </c>
      <c r="C213" s="41">
        <v>1.5233930532887801</v>
      </c>
      <c r="D213" s="41">
        <v>0.203096</v>
      </c>
      <c r="E213" s="41">
        <v>0.67832499999999996</v>
      </c>
      <c r="F213" s="143">
        <v>0.49078257991281998</v>
      </c>
      <c r="G213" s="143">
        <v>3.0925060000000001E-3</v>
      </c>
      <c r="H213" s="41">
        <f t="shared" si="0"/>
        <v>1.4099814253759599</v>
      </c>
      <c r="I213" s="41"/>
      <c r="J213" s="176"/>
      <c r="K213" s="14"/>
      <c r="L213" s="14"/>
      <c r="M213" s="14"/>
      <c r="N213" s="14"/>
      <c r="O213" s="14"/>
      <c r="P213" s="14"/>
      <c r="Q213" s="14"/>
      <c r="R213" s="14"/>
      <c r="S213" s="14"/>
      <c r="T213" s="14"/>
      <c r="U213" s="14"/>
      <c r="V213" s="14"/>
      <c r="W213" s="14"/>
      <c r="X213" s="14"/>
      <c r="Y213" s="14"/>
      <c r="Z213" s="14"/>
      <c r="AA213" s="14"/>
    </row>
    <row r="214" spans="1:27" ht="15.75" customHeight="1" x14ac:dyDescent="0.25">
      <c r="A214" s="14">
        <v>1947</v>
      </c>
      <c r="B214" s="41">
        <v>1.3968761940000001</v>
      </c>
      <c r="C214" s="41">
        <v>1.5203030534464499</v>
      </c>
      <c r="D214" s="41">
        <v>0.21496799999999999</v>
      </c>
      <c r="E214" s="41">
        <v>0.68108500000000005</v>
      </c>
      <c r="F214" s="143">
        <v>1.1708485745599699</v>
      </c>
      <c r="G214" s="143">
        <v>3.5702920000000001E-3</v>
      </c>
      <c r="H214" s="41">
        <f t="shared" si="0"/>
        <v>0.84670738088648023</v>
      </c>
      <c r="I214" s="41"/>
      <c r="J214" s="176"/>
      <c r="K214" s="14"/>
      <c r="L214" s="14"/>
      <c r="M214" s="14"/>
      <c r="N214" s="14"/>
      <c r="O214" s="14"/>
      <c r="P214" s="14"/>
      <c r="Q214" s="14"/>
      <c r="R214" s="14"/>
      <c r="S214" s="14"/>
      <c r="T214" s="14"/>
      <c r="U214" s="14"/>
      <c r="V214" s="14"/>
      <c r="W214" s="14"/>
      <c r="X214" s="14"/>
      <c r="Y214" s="14"/>
      <c r="Z214" s="14"/>
      <c r="AA214" s="14"/>
    </row>
    <row r="215" spans="1:27" ht="15.75" customHeight="1" x14ac:dyDescent="0.25">
      <c r="A215" s="14">
        <v>1948</v>
      </c>
      <c r="B215" s="41">
        <v>1.4691235920000001</v>
      </c>
      <c r="C215" s="41">
        <v>1.5052394539871199</v>
      </c>
      <c r="D215" s="41">
        <v>0.249948</v>
      </c>
      <c r="E215" s="41">
        <v>0.68901999999999997</v>
      </c>
      <c r="F215" s="143">
        <v>0.95450309547248302</v>
      </c>
      <c r="G215" s="143">
        <v>4.1731509999999999E-3</v>
      </c>
      <c r="H215" s="41">
        <f t="shared" si="0"/>
        <v>1.076718799514637</v>
      </c>
      <c r="I215" s="41"/>
      <c r="J215" s="176"/>
      <c r="K215" s="14"/>
      <c r="L215" s="14"/>
      <c r="M215" s="14"/>
      <c r="N215" s="14"/>
      <c r="O215" s="14"/>
      <c r="P215" s="14"/>
      <c r="Q215" s="14"/>
      <c r="R215" s="14"/>
      <c r="S215" s="14"/>
      <c r="T215" s="14"/>
      <c r="U215" s="14"/>
      <c r="V215" s="14"/>
      <c r="W215" s="14"/>
      <c r="X215" s="14"/>
      <c r="Y215" s="14"/>
      <c r="Z215" s="14"/>
      <c r="AA215" s="14"/>
    </row>
    <row r="216" spans="1:27" ht="15.75" customHeight="1" x14ac:dyDescent="0.25">
      <c r="A216" s="14">
        <v>1949</v>
      </c>
      <c r="B216" s="41">
        <v>1.4267214619999999</v>
      </c>
      <c r="C216" s="41">
        <v>1.4853441016820299</v>
      </c>
      <c r="D216" s="41">
        <v>0.302948</v>
      </c>
      <c r="E216" s="41">
        <v>0.69308000000000003</v>
      </c>
      <c r="F216" s="143">
        <v>0.57696175523097504</v>
      </c>
      <c r="G216" s="143">
        <v>4.7448719999999998E-3</v>
      </c>
      <c r="H216" s="41">
        <f t="shared" si="0"/>
        <v>1.3343309364510552</v>
      </c>
      <c r="I216" s="41"/>
      <c r="J216" s="176"/>
      <c r="K216" s="14"/>
      <c r="L216" s="14"/>
      <c r="M216" s="14"/>
      <c r="N216" s="14"/>
      <c r="O216" s="14"/>
      <c r="P216" s="14"/>
      <c r="Q216" s="14"/>
      <c r="R216" s="14"/>
      <c r="S216" s="14"/>
      <c r="T216" s="14"/>
      <c r="U216" s="14"/>
      <c r="V216" s="14"/>
      <c r="W216" s="14"/>
      <c r="X216" s="14"/>
      <c r="Y216" s="14"/>
      <c r="Z216" s="14"/>
      <c r="AA216" s="14"/>
    </row>
    <row r="217" spans="1:27" ht="15.75" customHeight="1" x14ac:dyDescent="0.25">
      <c r="A217" s="14">
        <v>1950</v>
      </c>
      <c r="B217" s="41">
        <v>1.6086959685</v>
      </c>
      <c r="C217" s="41">
        <v>1.5676633452784201</v>
      </c>
      <c r="D217" s="41">
        <v>0.36209599999999997</v>
      </c>
      <c r="E217" s="41">
        <v>0.70254499999999998</v>
      </c>
      <c r="F217" s="143">
        <v>1.78646864000033</v>
      </c>
      <c r="G217" s="143">
        <v>5.4604765000000003E-3</v>
      </c>
      <c r="H217" s="41">
        <f t="shared" si="0"/>
        <v>0.31978919727808991</v>
      </c>
      <c r="I217" s="41"/>
      <c r="J217" s="176"/>
      <c r="K217" s="14"/>
      <c r="L217" s="14"/>
      <c r="M217" s="14"/>
      <c r="N217" s="14"/>
      <c r="O217" s="14"/>
      <c r="P217" s="14"/>
      <c r="Q217" s="14"/>
      <c r="R217" s="14"/>
      <c r="S217" s="14"/>
      <c r="T217" s="14"/>
      <c r="U217" s="14"/>
      <c r="V217" s="14"/>
      <c r="W217" s="14"/>
      <c r="X217" s="14"/>
      <c r="Y217" s="14"/>
      <c r="Z217" s="14"/>
      <c r="AA217" s="14"/>
    </row>
    <row r="218" spans="1:27" ht="15.75" customHeight="1" x14ac:dyDescent="0.25">
      <c r="A218" s="14">
        <v>1951</v>
      </c>
      <c r="B218" s="41">
        <v>1.734959827</v>
      </c>
      <c r="C218" s="41">
        <v>1.6177054815572101</v>
      </c>
      <c r="D218" s="41">
        <v>0.41848800000000003</v>
      </c>
      <c r="E218" s="41">
        <v>0.71233000000000002</v>
      </c>
      <c r="F218" s="143">
        <v>0.65587005081386496</v>
      </c>
      <c r="G218" s="143">
        <v>6.1484590000000002E-3</v>
      </c>
      <c r="H218" s="41">
        <f t="shared" si="0"/>
        <v>1.559828798743345</v>
      </c>
      <c r="I218" s="41"/>
      <c r="J218" s="176"/>
      <c r="K218" s="14"/>
      <c r="L218" s="14"/>
      <c r="M218" s="14"/>
      <c r="N218" s="14"/>
      <c r="O218" s="14"/>
      <c r="P218" s="14"/>
      <c r="Q218" s="14"/>
      <c r="R218" s="14"/>
      <c r="S218" s="14"/>
      <c r="T218" s="14"/>
      <c r="U218" s="14"/>
      <c r="V218" s="14"/>
      <c r="W218" s="14"/>
      <c r="X218" s="14"/>
      <c r="Y218" s="14"/>
      <c r="Z218" s="14"/>
      <c r="AA218" s="14"/>
    </row>
    <row r="219" spans="1:27" ht="15.75" customHeight="1" x14ac:dyDescent="0.25">
      <c r="A219" s="14">
        <v>1952</v>
      </c>
      <c r="B219" s="41">
        <v>1.7580555105</v>
      </c>
      <c r="C219" s="41">
        <v>1.64100035107167</v>
      </c>
      <c r="D219" s="41">
        <v>0.47933199999999998</v>
      </c>
      <c r="E219" s="41">
        <v>0.72840000000000005</v>
      </c>
      <c r="F219" s="143">
        <v>-1.66367242075936E-3</v>
      </c>
      <c r="G219" s="143">
        <v>6.7268435000000003E-3</v>
      </c>
      <c r="H219" s="41">
        <f t="shared" si="0"/>
        <v>2.1862606904924289</v>
      </c>
      <c r="I219" s="41"/>
      <c r="J219" s="176"/>
      <c r="K219" s="14"/>
      <c r="L219" s="14"/>
      <c r="M219" s="14"/>
      <c r="N219" s="14"/>
      <c r="O219" s="14"/>
      <c r="P219" s="14"/>
      <c r="Q219" s="14"/>
      <c r="R219" s="14"/>
      <c r="S219" s="14"/>
      <c r="T219" s="14"/>
      <c r="U219" s="14"/>
      <c r="V219" s="14"/>
      <c r="W219" s="14"/>
      <c r="X219" s="14"/>
      <c r="Y219" s="14"/>
      <c r="Z219" s="14"/>
      <c r="AA219" s="14"/>
    </row>
    <row r="220" spans="1:27" ht="15.75" customHeight="1" x14ac:dyDescent="0.25">
      <c r="A220" s="14">
        <v>1953</v>
      </c>
      <c r="B220" s="41">
        <v>1.806907552</v>
      </c>
      <c r="C220" s="41">
        <v>1.6654021429367001</v>
      </c>
      <c r="D220" s="41">
        <v>0.54738399999999998</v>
      </c>
      <c r="E220" s="41">
        <v>0.74463999999999997</v>
      </c>
      <c r="F220" s="143">
        <v>1.0228713548906501</v>
      </c>
      <c r="G220" s="143">
        <v>7.473365E-3</v>
      </c>
      <c r="H220" s="41">
        <f t="shared" si="0"/>
        <v>1.1499409750460501</v>
      </c>
      <c r="I220" s="41"/>
      <c r="J220" s="176"/>
      <c r="K220" s="14"/>
      <c r="L220" s="14"/>
      <c r="M220" s="14"/>
      <c r="N220" s="14"/>
      <c r="O220" s="14"/>
      <c r="P220" s="14"/>
      <c r="Q220" s="14"/>
      <c r="R220" s="14"/>
      <c r="S220" s="14"/>
      <c r="T220" s="14"/>
      <c r="U220" s="14"/>
      <c r="V220" s="14"/>
      <c r="W220" s="14"/>
      <c r="X220" s="14"/>
      <c r="Y220" s="14"/>
      <c r="Z220" s="14"/>
      <c r="AA220" s="14"/>
    </row>
    <row r="221" spans="1:27" ht="15.75" customHeight="1" x14ac:dyDescent="0.25">
      <c r="A221" s="14">
        <v>1954</v>
      </c>
      <c r="B221" s="41">
        <v>1.8452669865</v>
      </c>
      <c r="C221" s="41">
        <v>1.6910240588328</v>
      </c>
      <c r="D221" s="41">
        <v>0.62200800000000001</v>
      </c>
      <c r="E221" s="41">
        <v>0.75684499999999999</v>
      </c>
      <c r="F221" s="143">
        <v>0.90260552693880403</v>
      </c>
      <c r="G221" s="143">
        <v>8.2287295000000003E-3</v>
      </c>
      <c r="H221" s="41">
        <f t="shared" si="0"/>
        <v>1.2466037888939956</v>
      </c>
      <c r="I221" s="41"/>
      <c r="J221" s="176"/>
      <c r="K221" s="14"/>
      <c r="L221" s="14"/>
      <c r="M221" s="14"/>
      <c r="N221" s="14"/>
      <c r="O221" s="14"/>
      <c r="P221" s="14"/>
      <c r="Q221" s="14"/>
      <c r="R221" s="14"/>
      <c r="S221" s="14"/>
      <c r="T221" s="14"/>
      <c r="U221" s="14"/>
      <c r="V221" s="14"/>
      <c r="W221" s="14"/>
      <c r="X221" s="14"/>
      <c r="Y221" s="14"/>
      <c r="Z221" s="14"/>
      <c r="AA221" s="14"/>
    </row>
    <row r="222" spans="1:27" ht="15.75" customHeight="1" x14ac:dyDescent="0.25">
      <c r="A222" s="14">
        <v>1955</v>
      </c>
      <c r="B222" s="41">
        <v>2.0224472035000001</v>
      </c>
      <c r="C222" s="41">
        <v>1.71258614982351</v>
      </c>
      <c r="D222" s="41">
        <v>0.69917600000000002</v>
      </c>
      <c r="E222" s="41">
        <v>0.76966999999999997</v>
      </c>
      <c r="F222" s="143">
        <v>1.6646376165971799</v>
      </c>
      <c r="G222" s="143">
        <v>9.1098464999999993E-3</v>
      </c>
      <c r="H222" s="41">
        <f t="shared" si="0"/>
        <v>0.59243989022633003</v>
      </c>
      <c r="I222" s="41"/>
      <c r="J222" s="176"/>
      <c r="K222" s="14"/>
      <c r="L222" s="14"/>
      <c r="M222" s="14"/>
      <c r="N222" s="14"/>
      <c r="O222" s="14"/>
      <c r="P222" s="14"/>
      <c r="Q222" s="14"/>
      <c r="R222" s="14"/>
      <c r="S222" s="14"/>
      <c r="T222" s="14"/>
      <c r="U222" s="14"/>
      <c r="V222" s="14"/>
      <c r="W222" s="14"/>
      <c r="X222" s="14"/>
      <c r="Y222" s="14"/>
      <c r="Z222" s="14"/>
      <c r="AA222" s="14"/>
    </row>
    <row r="223" spans="1:27" ht="15.75" customHeight="1" x14ac:dyDescent="0.25">
      <c r="A223" s="14">
        <v>1956</v>
      </c>
      <c r="B223" s="41">
        <v>2.1528965394999999</v>
      </c>
      <c r="C223" s="41">
        <v>1.73928196788279</v>
      </c>
      <c r="D223" s="41">
        <v>0.77443600000000001</v>
      </c>
      <c r="E223" s="41">
        <v>0.78329000000000004</v>
      </c>
      <c r="F223" s="143">
        <v>2.19972141525419</v>
      </c>
      <c r="G223" s="143">
        <v>9.9437155000000003E-3</v>
      </c>
      <c r="H223" s="41">
        <f t="shared" si="0"/>
        <v>0.12478737662859979</v>
      </c>
      <c r="I223" s="41"/>
      <c r="J223" s="176"/>
      <c r="K223" s="14"/>
      <c r="L223" s="14"/>
      <c r="M223" s="14"/>
      <c r="N223" s="14"/>
      <c r="O223" s="14"/>
      <c r="P223" s="14"/>
      <c r="Q223" s="14"/>
      <c r="R223" s="14"/>
      <c r="S223" s="14"/>
      <c r="T223" s="14"/>
      <c r="U223" s="14"/>
      <c r="V223" s="14"/>
      <c r="W223" s="14"/>
      <c r="X223" s="14"/>
      <c r="Y223" s="14"/>
      <c r="Z223" s="14"/>
      <c r="AA223" s="14"/>
    </row>
    <row r="224" spans="1:27" ht="15.75" customHeight="1" x14ac:dyDescent="0.25">
      <c r="A224" s="14">
        <v>1957</v>
      </c>
      <c r="B224" s="41">
        <v>2.2237669594999998</v>
      </c>
      <c r="C224" s="41">
        <v>1.7589348406956999</v>
      </c>
      <c r="D224" s="41">
        <v>0.86983600000000005</v>
      </c>
      <c r="E224" s="41">
        <v>0.79296500000000003</v>
      </c>
      <c r="F224" s="143">
        <v>0.87213462794886298</v>
      </c>
      <c r="G224" s="143">
        <v>1.06407905E-2</v>
      </c>
      <c r="H224" s="41">
        <f t="shared" si="0"/>
        <v>1.4371253817468359</v>
      </c>
      <c r="I224" s="41"/>
      <c r="J224" s="176"/>
      <c r="K224" s="14"/>
      <c r="L224" s="14"/>
      <c r="M224" s="14"/>
      <c r="N224" s="14"/>
      <c r="O224" s="14"/>
      <c r="P224" s="14"/>
      <c r="Q224" s="14"/>
      <c r="R224" s="14"/>
      <c r="S224" s="14"/>
      <c r="T224" s="14"/>
      <c r="U224" s="14"/>
      <c r="V224" s="14"/>
      <c r="W224" s="14"/>
      <c r="X224" s="14"/>
      <c r="Y224" s="14"/>
      <c r="Z224" s="14"/>
      <c r="AA224" s="14"/>
    </row>
    <row r="225" spans="1:27" ht="15.75" customHeight="1" x14ac:dyDescent="0.25">
      <c r="A225" s="14">
        <v>1958</v>
      </c>
      <c r="B225" s="41">
        <v>2.2866228624999998</v>
      </c>
      <c r="C225" s="41">
        <v>1.7816593799896201</v>
      </c>
      <c r="D225" s="41">
        <v>1.01972</v>
      </c>
      <c r="E225" s="41">
        <v>0.80781499999999995</v>
      </c>
      <c r="F225" s="143">
        <v>0.137356766592934</v>
      </c>
      <c r="G225" s="143">
        <v>1.1398875500000001E-2</v>
      </c>
      <c r="H225" s="41">
        <f t="shared" si="0"/>
        <v>2.0919916003966854</v>
      </c>
      <c r="I225" s="41"/>
      <c r="J225" s="176"/>
      <c r="K225" s="14"/>
      <c r="L225" s="14"/>
      <c r="M225" s="14"/>
      <c r="N225" s="14"/>
      <c r="O225" s="14"/>
      <c r="P225" s="14"/>
      <c r="Q225" s="14"/>
      <c r="R225" s="14"/>
      <c r="S225" s="14"/>
      <c r="T225" s="14"/>
      <c r="U225" s="14"/>
      <c r="V225" s="14"/>
      <c r="W225" s="14"/>
      <c r="X225" s="14"/>
      <c r="Y225" s="14"/>
      <c r="Z225" s="14"/>
      <c r="AA225" s="14"/>
    </row>
    <row r="226" spans="1:27" ht="15.75" customHeight="1" x14ac:dyDescent="0.25">
      <c r="A226" s="14">
        <v>1959</v>
      </c>
      <c r="B226" s="41">
        <f>'Global Carbon Budget'!B22</f>
        <v>2.415</v>
      </c>
      <c r="C226" s="41">
        <v>1.8041998730239901</v>
      </c>
      <c r="D226" s="41">
        <v>2.0448</v>
      </c>
      <c r="E226" s="41">
        <f>'Ocean Sink'!B26</f>
        <v>0.86136776002847193</v>
      </c>
      <c r="F226" s="143">
        <v>0.676650371939295</v>
      </c>
      <c r="G226" s="143">
        <v>1.26837305E-2</v>
      </c>
      <c r="H226" s="41">
        <f t="shared" si="0"/>
        <v>0.62369801055622365</v>
      </c>
      <c r="I226" s="41"/>
      <c r="J226" s="176"/>
      <c r="K226" s="14"/>
      <c r="L226" s="14"/>
      <c r="M226" s="14"/>
      <c r="N226" s="14"/>
      <c r="O226" s="14"/>
      <c r="P226" s="14"/>
      <c r="Q226" s="14"/>
      <c r="R226" s="14"/>
      <c r="S226" s="14"/>
      <c r="T226" s="14"/>
      <c r="U226" s="14"/>
      <c r="V226" s="14"/>
      <c r="W226" s="14"/>
      <c r="X226" s="14"/>
      <c r="Y226" s="14"/>
      <c r="Z226" s="14"/>
      <c r="AA226" s="14"/>
    </row>
    <row r="227" spans="1:27" ht="15.75" customHeight="1" x14ac:dyDescent="0.25">
      <c r="A227" s="14">
        <v>1960</v>
      </c>
      <c r="B227" s="41">
        <f>'Global Carbon Budget'!B23</f>
        <v>2.548</v>
      </c>
      <c r="C227" s="41">
        <v>1.6594406334330201</v>
      </c>
      <c r="D227" s="41">
        <v>1.5123</v>
      </c>
      <c r="E227" s="41">
        <f>'Ocean Sink'!B27</f>
        <v>0.83909649867894509</v>
      </c>
      <c r="F227" s="143">
        <v>1.25895017101602</v>
      </c>
      <c r="G227" s="143">
        <v>1.38387995E-2</v>
      </c>
      <c r="H227" s="41">
        <f t="shared" si="0"/>
        <v>0.58325516423805501</v>
      </c>
      <c r="I227" s="41"/>
      <c r="J227" s="176"/>
      <c r="K227" s="14"/>
      <c r="L227" s="14"/>
      <c r="M227" s="14"/>
      <c r="N227" s="14"/>
      <c r="O227" s="14"/>
      <c r="P227" s="14"/>
      <c r="Q227" s="14"/>
      <c r="R227" s="14"/>
      <c r="S227" s="14"/>
      <c r="T227" s="14"/>
      <c r="U227" s="14"/>
      <c r="V227" s="14"/>
      <c r="W227" s="14"/>
      <c r="X227" s="14"/>
      <c r="Y227" s="14"/>
      <c r="Z227" s="14"/>
      <c r="AA227" s="14"/>
    </row>
    <row r="228" spans="1:27" ht="15.75" customHeight="1" x14ac:dyDescent="0.25">
      <c r="A228" s="14">
        <v>1961</v>
      </c>
      <c r="B228" s="41">
        <f>'Global Carbon Budget'!B24</f>
        <v>2.5529999999999999</v>
      </c>
      <c r="C228" s="41">
        <v>1.5936361338856999</v>
      </c>
      <c r="D228" s="41">
        <v>1.6614</v>
      </c>
      <c r="E228" s="41">
        <f>'Ocean Sink'!B28</f>
        <v>0.71651577881586037</v>
      </c>
      <c r="F228" s="143">
        <v>0.65999658884609902</v>
      </c>
      <c r="G228" s="143">
        <v>1.47264635E-2</v>
      </c>
      <c r="H228" s="41">
        <f t="shared" si="0"/>
        <v>1.0939973027237404</v>
      </c>
      <c r="I228" s="41"/>
      <c r="J228" s="176"/>
      <c r="K228" s="14"/>
      <c r="L228" s="14"/>
      <c r="M228" s="14"/>
      <c r="N228" s="14"/>
      <c r="O228" s="14"/>
      <c r="P228" s="14"/>
      <c r="Q228" s="14"/>
      <c r="R228" s="14"/>
      <c r="S228" s="14"/>
      <c r="T228" s="14"/>
      <c r="U228" s="14"/>
      <c r="V228" s="14"/>
      <c r="W228" s="14"/>
      <c r="X228" s="14"/>
      <c r="Y228" s="14"/>
      <c r="Z228" s="14"/>
      <c r="AA228" s="14"/>
    </row>
    <row r="229" spans="1:27" ht="15.75" customHeight="1" x14ac:dyDescent="0.25">
      <c r="A229" s="14">
        <v>1962</v>
      </c>
      <c r="B229" s="41">
        <f>'Global Carbon Budget'!B25</f>
        <v>2.6440000000000001</v>
      </c>
      <c r="C229" s="41">
        <v>1.55592163940938</v>
      </c>
      <c r="D229" s="41">
        <v>1.1928000000000001</v>
      </c>
      <c r="E229" s="41">
        <f>'Ocean Sink'!B29</f>
        <v>0.7684019670510992</v>
      </c>
      <c r="F229" s="143">
        <v>1.4088137554111699</v>
      </c>
      <c r="G229" s="143">
        <v>1.5871007499999999E-2</v>
      </c>
      <c r="H229" s="41">
        <f t="shared" si="0"/>
        <v>0.81403490944711121</v>
      </c>
      <c r="I229" s="41"/>
      <c r="J229" s="176"/>
      <c r="K229" s="14"/>
      <c r="L229" s="14"/>
      <c r="M229" s="14"/>
      <c r="N229" s="14"/>
      <c r="O229" s="14"/>
      <c r="P229" s="14"/>
      <c r="Q229" s="14"/>
      <c r="R229" s="14"/>
      <c r="S229" s="14"/>
      <c r="T229" s="14"/>
      <c r="U229" s="14"/>
      <c r="V229" s="14"/>
      <c r="W229" s="14"/>
      <c r="X229" s="14"/>
      <c r="Y229" s="14"/>
      <c r="Z229" s="14"/>
      <c r="AA229" s="14"/>
    </row>
    <row r="230" spans="1:27" ht="15.75" customHeight="1" x14ac:dyDescent="0.25">
      <c r="A230" s="14">
        <v>1963</v>
      </c>
      <c r="B230" s="41">
        <f>'Global Carbon Budget'!B26</f>
        <v>2.794</v>
      </c>
      <c r="C230" s="41">
        <v>1.5112429549967401</v>
      </c>
      <c r="D230" s="41">
        <v>1.2141</v>
      </c>
      <c r="E230" s="41">
        <f>'Ocean Sink'!B30</f>
        <v>0.91736474517766764</v>
      </c>
      <c r="F230" s="143">
        <v>1.02272744975087</v>
      </c>
      <c r="G230" s="143">
        <v>1.6862708000000001E-2</v>
      </c>
      <c r="H230" s="41">
        <f t="shared" si="0"/>
        <v>1.1341880520682024</v>
      </c>
      <c r="I230" s="41"/>
      <c r="J230" s="176"/>
      <c r="K230" s="14"/>
      <c r="L230" s="14"/>
      <c r="M230" s="14"/>
      <c r="N230" s="14"/>
      <c r="O230" s="14"/>
      <c r="P230" s="14"/>
      <c r="Q230" s="14"/>
      <c r="R230" s="14"/>
      <c r="S230" s="14"/>
      <c r="T230" s="14"/>
      <c r="U230" s="14"/>
      <c r="V230" s="14"/>
      <c r="W230" s="14"/>
      <c r="X230" s="14"/>
      <c r="Y230" s="14"/>
      <c r="Z230" s="14"/>
      <c r="AA230" s="14"/>
    </row>
    <row r="231" spans="1:27" ht="15.75" customHeight="1" x14ac:dyDescent="0.25">
      <c r="A231" s="14">
        <v>1964</v>
      </c>
      <c r="B231" s="41">
        <f>'Global Carbon Budget'!B27</f>
        <v>2.9390000000000001</v>
      </c>
      <c r="C231" s="41">
        <v>1.4674677584762601</v>
      </c>
      <c r="D231" s="41">
        <v>1.0437000000000001</v>
      </c>
      <c r="E231" s="41">
        <f>'Ocean Sink'!B31</f>
        <v>1.1113255525543564</v>
      </c>
      <c r="F231" s="143">
        <v>1.5303622316273799</v>
      </c>
      <c r="G231" s="143">
        <v>1.8451229E-2</v>
      </c>
      <c r="H231" s="41">
        <f t="shared" si="0"/>
        <v>0.70262874529452402</v>
      </c>
      <c r="I231" s="41"/>
      <c r="J231" s="176"/>
      <c r="K231" s="14"/>
      <c r="L231" s="14"/>
      <c r="M231" s="14"/>
      <c r="N231" s="14"/>
      <c r="O231" s="14"/>
      <c r="P231" s="14"/>
      <c r="Q231" s="14"/>
      <c r="R231" s="14"/>
      <c r="S231" s="14"/>
      <c r="T231" s="14"/>
      <c r="U231" s="14"/>
      <c r="V231" s="14"/>
      <c r="W231" s="14"/>
      <c r="X231" s="14"/>
      <c r="Y231" s="14"/>
      <c r="Z231" s="14"/>
      <c r="AA231" s="14"/>
    </row>
    <row r="232" spans="1:27" ht="15.75" customHeight="1" x14ac:dyDescent="0.25">
      <c r="A232" s="14">
        <v>1965</v>
      </c>
      <c r="B232" s="41">
        <f>'Global Carbon Budget'!B28</f>
        <v>3.0760000000000001</v>
      </c>
      <c r="C232" s="41">
        <v>1.4221802365977001</v>
      </c>
      <c r="D232" s="41">
        <v>2.343</v>
      </c>
      <c r="E232" s="41">
        <f>'Ocean Sink'!B32</f>
        <v>1.2309506893908972</v>
      </c>
      <c r="F232" s="143">
        <v>0.48112636108066598</v>
      </c>
      <c r="G232" s="143">
        <v>1.9485973E-2</v>
      </c>
      <c r="H232" s="41">
        <f t="shared" si="0"/>
        <v>0.42361721312613698</v>
      </c>
      <c r="I232" s="41"/>
      <c r="J232" s="176"/>
      <c r="K232" s="14"/>
      <c r="L232" s="14"/>
      <c r="M232" s="14"/>
      <c r="N232" s="14"/>
      <c r="O232" s="14"/>
      <c r="P232" s="14"/>
      <c r="Q232" s="14"/>
      <c r="R232" s="14"/>
      <c r="S232" s="14"/>
      <c r="T232" s="14"/>
      <c r="U232" s="14"/>
      <c r="V232" s="14"/>
      <c r="W232" s="14"/>
      <c r="X232" s="14"/>
      <c r="Y232" s="14"/>
      <c r="Z232" s="14"/>
      <c r="AA232" s="14"/>
    </row>
    <row r="233" spans="1:27" ht="15.75" customHeight="1" x14ac:dyDescent="0.25">
      <c r="A233" s="14">
        <v>1966</v>
      </c>
      <c r="B233" s="41">
        <f>'Global Carbon Budget'!B29</f>
        <v>3.2189999999999999</v>
      </c>
      <c r="C233" s="41">
        <v>1.3918454160995499</v>
      </c>
      <c r="D233" s="41">
        <v>2.343</v>
      </c>
      <c r="E233" s="41">
        <f>'Ocean Sink'!B33</f>
        <v>1.1881256406512233</v>
      </c>
      <c r="F233" s="143">
        <v>1.4343254759425901</v>
      </c>
      <c r="G233" s="143">
        <v>2.0914842499999999E-2</v>
      </c>
      <c r="H233" s="41">
        <f t="shared" si="0"/>
        <v>-0.37552054299426352</v>
      </c>
      <c r="I233" s="41"/>
      <c r="J233" s="176"/>
      <c r="K233" s="14"/>
      <c r="L233" s="14"/>
      <c r="M233" s="14"/>
      <c r="N233" s="14"/>
      <c r="O233" s="14"/>
      <c r="P233" s="14"/>
      <c r="Q233" s="14"/>
      <c r="R233" s="14"/>
      <c r="S233" s="14"/>
      <c r="T233" s="14"/>
      <c r="U233" s="14"/>
      <c r="V233" s="14"/>
      <c r="W233" s="14"/>
      <c r="X233" s="14"/>
      <c r="Y233" s="14"/>
      <c r="Z233" s="14"/>
      <c r="AA233" s="14"/>
    </row>
    <row r="234" spans="1:27" ht="15.75" customHeight="1" x14ac:dyDescent="0.25">
      <c r="A234" s="14">
        <v>1967</v>
      </c>
      <c r="B234" s="41">
        <f>'Global Carbon Budget'!B30</f>
        <v>3.3220000000000001</v>
      </c>
      <c r="C234" s="41">
        <v>1.3733657603403699</v>
      </c>
      <c r="D234" s="41">
        <v>1.2992999999999999</v>
      </c>
      <c r="E234" s="41">
        <f>'Ocean Sink'!B34</f>
        <v>0.99484157431723852</v>
      </c>
      <c r="F234" s="143">
        <v>1.64035639145347</v>
      </c>
      <c r="G234" s="143">
        <v>2.1952477500000001E-2</v>
      </c>
      <c r="H234" s="41">
        <f t="shared" si="0"/>
        <v>0.73891531706966207</v>
      </c>
      <c r="I234" s="41"/>
      <c r="J234" s="176"/>
      <c r="K234" s="14"/>
      <c r="L234" s="14"/>
      <c r="M234" s="14"/>
      <c r="N234" s="14"/>
      <c r="O234" s="14"/>
      <c r="P234" s="14"/>
      <c r="Q234" s="14"/>
      <c r="R234" s="14"/>
      <c r="S234" s="14"/>
      <c r="T234" s="14"/>
      <c r="U234" s="14"/>
      <c r="V234" s="14"/>
      <c r="W234" s="14"/>
      <c r="X234" s="14"/>
      <c r="Y234" s="14"/>
      <c r="Z234" s="14"/>
      <c r="AA234" s="14"/>
    </row>
    <row r="235" spans="1:27" ht="15.75" customHeight="1" x14ac:dyDescent="0.25">
      <c r="A235" s="14">
        <v>1968</v>
      </c>
      <c r="B235" s="41">
        <f>'Global Carbon Budget'!B31</f>
        <v>3.5030000000000001</v>
      </c>
      <c r="C235" s="41">
        <v>1.3668350554962101</v>
      </c>
      <c r="D235" s="41">
        <v>2.1086999999999998</v>
      </c>
      <c r="E235" s="41">
        <f>'Ocean Sink'!B35</f>
        <v>1.0675975450682718</v>
      </c>
      <c r="F235" s="143">
        <v>2.3679248426371502</v>
      </c>
      <c r="G235" s="143">
        <v>2.3532642999999999E-2</v>
      </c>
      <c r="H235" s="41">
        <f t="shared" si="0"/>
        <v>-0.69791997520921134</v>
      </c>
      <c r="I235" s="41"/>
      <c r="J235" s="176"/>
      <c r="K235" s="14"/>
      <c r="L235" s="14"/>
      <c r="M235" s="14"/>
      <c r="N235" s="14"/>
      <c r="O235" s="14"/>
      <c r="P235" s="14"/>
      <c r="Q235" s="14"/>
      <c r="R235" s="14"/>
      <c r="S235" s="14"/>
      <c r="T235" s="14"/>
      <c r="U235" s="14"/>
      <c r="V235" s="14"/>
      <c r="W235" s="14"/>
      <c r="X235" s="14"/>
      <c r="Y235" s="14"/>
      <c r="Z235" s="14"/>
      <c r="AA235" s="14"/>
    </row>
    <row r="236" spans="1:27" ht="15.75" customHeight="1" x14ac:dyDescent="0.25">
      <c r="A236" s="14">
        <v>1969</v>
      </c>
      <c r="B236" s="41">
        <f>'Global Carbon Budget'!B32</f>
        <v>3.7370000000000001</v>
      </c>
      <c r="C236" s="41">
        <v>1.3727037706502301</v>
      </c>
      <c r="D236" s="41">
        <v>2.8115999999999999</v>
      </c>
      <c r="E236" s="41">
        <f>'Ocean Sink'!B36</f>
        <v>1.1083964995285946</v>
      </c>
      <c r="F236" s="143">
        <v>0.74742473707560897</v>
      </c>
      <c r="G236" s="143">
        <v>2.4966522500000001E-2</v>
      </c>
      <c r="H236" s="41">
        <f t="shared" si="0"/>
        <v>0.41731601154602693</v>
      </c>
      <c r="I236" s="41"/>
      <c r="J236" s="176"/>
      <c r="K236" s="14"/>
      <c r="L236" s="14"/>
      <c r="M236" s="14"/>
      <c r="N236" s="14"/>
      <c r="O236" s="14"/>
      <c r="P236" s="14"/>
      <c r="Q236" s="14"/>
      <c r="R236" s="14"/>
      <c r="S236" s="14"/>
      <c r="T236" s="14"/>
      <c r="U236" s="14"/>
      <c r="V236" s="14"/>
      <c r="W236" s="14"/>
      <c r="X236" s="14"/>
      <c r="Y236" s="14"/>
      <c r="Z236" s="14"/>
      <c r="AA236" s="14"/>
    </row>
    <row r="237" spans="1:27" ht="15.75" customHeight="1" x14ac:dyDescent="0.25">
      <c r="A237" s="14">
        <v>1970</v>
      </c>
      <c r="B237" s="41">
        <f>'Global Carbon Budget'!B33</f>
        <v>4.0469999999999997</v>
      </c>
      <c r="C237" s="41">
        <v>1.35837756393687</v>
      </c>
      <c r="D237" s="41">
        <v>2.4068999999999998</v>
      </c>
      <c r="E237" s="41">
        <f>'Ocean Sink'!B37</f>
        <v>1.0327881693546896</v>
      </c>
      <c r="F237" s="143">
        <v>0.72440020814862405</v>
      </c>
      <c r="G237" s="143">
        <v>2.6489822999999999E-2</v>
      </c>
      <c r="H237" s="41">
        <f t="shared" si="0"/>
        <v>1.2147993634335568</v>
      </c>
      <c r="I237" s="41"/>
      <c r="J237" s="176"/>
      <c r="K237" s="14"/>
      <c r="L237" s="14"/>
      <c r="M237" s="14"/>
      <c r="N237" s="14"/>
      <c r="O237" s="14"/>
      <c r="P237" s="14"/>
      <c r="Q237" s="14"/>
      <c r="R237" s="14"/>
      <c r="S237" s="14"/>
      <c r="T237" s="14"/>
      <c r="U237" s="14"/>
      <c r="V237" s="14"/>
      <c r="W237" s="14"/>
      <c r="X237" s="14"/>
      <c r="Y237" s="14"/>
      <c r="Z237" s="14"/>
      <c r="AA237" s="14"/>
    </row>
    <row r="238" spans="1:27" ht="15.75" customHeight="1" x14ac:dyDescent="0.25">
      <c r="A238" s="14">
        <v>1971</v>
      </c>
      <c r="B238" s="41">
        <f>'Global Carbon Budget'!B34</f>
        <v>4.21</v>
      </c>
      <c r="C238" s="41">
        <v>1.3358898952992699</v>
      </c>
      <c r="D238" s="41">
        <v>1.5548999999999999</v>
      </c>
      <c r="E238" s="41">
        <f>'Ocean Sink'!B38</f>
        <v>1.0972820569079396</v>
      </c>
      <c r="F238" s="143">
        <v>2.2848549487129501</v>
      </c>
      <c r="G238" s="143">
        <v>2.7991510000000001E-2</v>
      </c>
      <c r="H238" s="41">
        <f t="shared" si="0"/>
        <v>0.58086137967838047</v>
      </c>
      <c r="I238" s="41"/>
      <c r="J238" s="176"/>
      <c r="K238" s="14"/>
      <c r="L238" s="14"/>
      <c r="M238" s="14"/>
      <c r="N238" s="14"/>
      <c r="O238" s="14"/>
      <c r="P238" s="14"/>
      <c r="Q238" s="14"/>
      <c r="R238" s="14"/>
      <c r="S238" s="14"/>
      <c r="T238" s="14"/>
      <c r="U238" s="14"/>
      <c r="V238" s="14"/>
      <c r="W238" s="14"/>
      <c r="X238" s="14"/>
      <c r="Y238" s="14"/>
      <c r="Z238" s="14"/>
      <c r="AA238" s="14"/>
    </row>
    <row r="239" spans="1:27" ht="15.75" customHeight="1" x14ac:dyDescent="0.25">
      <c r="A239" s="14">
        <v>1972</v>
      </c>
      <c r="B239" s="41">
        <f>'Global Carbon Budget'!B35</f>
        <v>4.4059999999999997</v>
      </c>
      <c r="C239" s="41">
        <v>1.3063292389882399</v>
      </c>
      <c r="D239" s="41">
        <v>3.1311</v>
      </c>
      <c r="E239" s="41">
        <f>'Ocean Sink'!B39</f>
        <v>1.3335998151029456</v>
      </c>
      <c r="F239" s="143">
        <v>1.32041187691661</v>
      </c>
      <c r="G239" s="143">
        <v>3.04854505E-2</v>
      </c>
      <c r="H239" s="41">
        <f t="shared" si="0"/>
        <v>-0.10326790353131614</v>
      </c>
      <c r="I239" s="41"/>
      <c r="J239" s="176"/>
      <c r="K239" s="14"/>
      <c r="L239" s="14"/>
      <c r="M239" s="14"/>
      <c r="N239" s="14"/>
      <c r="O239" s="14"/>
      <c r="P239" s="14"/>
      <c r="Q239" s="14"/>
      <c r="R239" s="14"/>
      <c r="S239" s="14"/>
      <c r="T239" s="14"/>
      <c r="U239" s="14"/>
      <c r="V239" s="14"/>
      <c r="W239" s="14"/>
      <c r="X239" s="14"/>
      <c r="Y239" s="14"/>
      <c r="Z239" s="14"/>
      <c r="AA239" s="14"/>
    </row>
    <row r="240" spans="1:27" ht="15.75" customHeight="1" x14ac:dyDescent="0.25">
      <c r="A240" s="14">
        <v>1973</v>
      </c>
      <c r="B240" s="41">
        <f>'Global Carbon Budget'!B36</f>
        <v>4.6399999999999997</v>
      </c>
      <c r="C240" s="41">
        <v>1.2978376414337101</v>
      </c>
      <c r="D240" s="41">
        <v>3.1097999999999999</v>
      </c>
      <c r="E240" s="41">
        <f>'Ocean Sink'!B40</f>
        <v>1.3008105041228921</v>
      </c>
      <c r="F240" s="143">
        <v>1.7955716465773399</v>
      </c>
      <c r="G240" s="143">
        <v>3.2610440999999997E-2</v>
      </c>
      <c r="H240" s="41">
        <f t="shared" si="0"/>
        <v>-0.30095495026652219</v>
      </c>
      <c r="I240" s="41"/>
      <c r="J240" s="176"/>
      <c r="K240" s="14"/>
      <c r="L240" s="14"/>
      <c r="M240" s="14"/>
      <c r="N240" s="14"/>
      <c r="O240" s="14"/>
      <c r="P240" s="14"/>
      <c r="Q240" s="14"/>
      <c r="R240" s="14"/>
      <c r="S240" s="14"/>
      <c r="T240" s="14"/>
      <c r="U240" s="14"/>
      <c r="V240" s="14"/>
      <c r="W240" s="14"/>
      <c r="X240" s="14"/>
      <c r="Y240" s="14"/>
      <c r="Z240" s="14"/>
      <c r="AA240" s="14"/>
    </row>
    <row r="241" spans="1:27" ht="15.75" customHeight="1" x14ac:dyDescent="0.25">
      <c r="A241" s="14">
        <v>1974</v>
      </c>
      <c r="B241" s="41">
        <f>'Global Carbon Budget'!B37</f>
        <v>4.62</v>
      </c>
      <c r="C241" s="41">
        <v>1.26856541127523</v>
      </c>
      <c r="D241" s="41">
        <v>1.4483999999999999</v>
      </c>
      <c r="E241" s="41">
        <f>'Ocean Sink'!B41</f>
        <v>1.2139213155453064</v>
      </c>
      <c r="F241" s="143">
        <v>3.54673077833522</v>
      </c>
      <c r="G241" s="143">
        <v>3.3395810999999997E-2</v>
      </c>
      <c r="H241" s="41">
        <f t="shared" si="0"/>
        <v>-0.35388249360529522</v>
      </c>
      <c r="I241" s="41"/>
      <c r="J241" s="176"/>
      <c r="K241" s="14"/>
      <c r="L241" s="14"/>
      <c r="M241" s="14"/>
      <c r="N241" s="14"/>
      <c r="O241" s="14"/>
      <c r="P241" s="14"/>
      <c r="Q241" s="14"/>
      <c r="R241" s="14"/>
      <c r="S241" s="14"/>
      <c r="T241" s="14"/>
      <c r="U241" s="14"/>
      <c r="V241" s="14"/>
      <c r="W241" s="14"/>
      <c r="X241" s="14"/>
      <c r="Y241" s="14"/>
      <c r="Z241" s="14"/>
      <c r="AA241" s="14"/>
    </row>
    <row r="242" spans="1:27" ht="15.75" customHeight="1" x14ac:dyDescent="0.25">
      <c r="A242" s="14">
        <v>1975</v>
      </c>
      <c r="B242" s="41">
        <f>'Global Carbon Budget'!B38</f>
        <v>4.6130000000000004</v>
      </c>
      <c r="C242" s="41">
        <v>1.25311808580271</v>
      </c>
      <c r="D242" s="41">
        <v>2.6198999999999999</v>
      </c>
      <c r="E242" s="41">
        <f>'Ocean Sink'!B42</f>
        <v>1.1759591561024993</v>
      </c>
      <c r="F242" s="143">
        <v>2.40694626147316</v>
      </c>
      <c r="G242" s="143">
        <v>3.4104432499999997E-2</v>
      </c>
      <c r="H242" s="41">
        <f t="shared" si="0"/>
        <v>-0.37079176427294819</v>
      </c>
      <c r="I242" s="41"/>
      <c r="J242" s="176"/>
      <c r="K242" s="14"/>
      <c r="L242" s="14"/>
      <c r="M242" s="14"/>
      <c r="N242" s="14"/>
      <c r="O242" s="14"/>
      <c r="P242" s="14"/>
      <c r="Q242" s="14"/>
      <c r="R242" s="14"/>
      <c r="S242" s="14"/>
      <c r="T242" s="14"/>
      <c r="U242" s="14"/>
      <c r="V242" s="14"/>
      <c r="W242" s="14"/>
      <c r="X242" s="14"/>
      <c r="Y242" s="14"/>
      <c r="Z242" s="14"/>
      <c r="AA242" s="14"/>
    </row>
    <row r="243" spans="1:27" ht="15.75" customHeight="1" x14ac:dyDescent="0.25">
      <c r="A243" s="14">
        <v>1976</v>
      </c>
      <c r="B243" s="41">
        <f>'Global Carbon Budget'!B39</f>
        <v>4.8579999999999997</v>
      </c>
      <c r="C243" s="41">
        <v>1.2349822038523299</v>
      </c>
      <c r="D243" s="41">
        <v>2.0661</v>
      </c>
      <c r="E243" s="41">
        <f>'Ocean Sink'!B43</f>
        <v>1.2820402294813853</v>
      </c>
      <c r="F243" s="143">
        <v>2.86866464001421</v>
      </c>
      <c r="G243" s="143">
        <v>3.6066967499999998E-2</v>
      </c>
      <c r="H243" s="41">
        <f t="shared" si="0"/>
        <v>-0.15988963314326593</v>
      </c>
      <c r="I243" s="41"/>
      <c r="J243" s="176"/>
      <c r="K243" s="14"/>
      <c r="L243" s="14"/>
      <c r="M243" s="14"/>
      <c r="N243" s="14"/>
      <c r="O243" s="14"/>
      <c r="P243" s="14"/>
      <c r="Q243" s="14"/>
      <c r="R243" s="14"/>
      <c r="S243" s="14"/>
      <c r="T243" s="14"/>
      <c r="U243" s="14"/>
      <c r="V243" s="14"/>
      <c r="W243" s="14"/>
      <c r="X243" s="14"/>
      <c r="Y243" s="14"/>
      <c r="Z243" s="14"/>
      <c r="AA243" s="14"/>
    </row>
    <row r="244" spans="1:27" ht="15.75" customHeight="1" x14ac:dyDescent="0.25">
      <c r="A244" s="14">
        <v>1977</v>
      </c>
      <c r="B244" s="41">
        <f>'Global Carbon Budget'!B40</f>
        <v>4.9909999999999997</v>
      </c>
      <c r="C244" s="41">
        <v>1.22052407177989</v>
      </c>
      <c r="D244" s="41">
        <v>4.0895999999999999</v>
      </c>
      <c r="E244" s="41">
        <f>'Ocean Sink'!B44</f>
        <v>1.3903840301462687</v>
      </c>
      <c r="F244" s="143">
        <v>1.58170834931265</v>
      </c>
      <c r="G244" s="143">
        <v>3.8465277999999999E-2</v>
      </c>
      <c r="H244" s="41">
        <f t="shared" si="0"/>
        <v>-0.88863358567902917</v>
      </c>
      <c r="I244" s="41"/>
      <c r="J244" s="176"/>
      <c r="K244" s="14"/>
      <c r="L244" s="14"/>
      <c r="M244" s="14"/>
      <c r="N244" s="14"/>
      <c r="O244" s="14"/>
      <c r="P244" s="14"/>
      <c r="Q244" s="14"/>
      <c r="R244" s="14"/>
      <c r="S244" s="14"/>
      <c r="T244" s="14"/>
      <c r="U244" s="14"/>
      <c r="V244" s="14"/>
      <c r="W244" s="14"/>
      <c r="X244" s="14"/>
      <c r="Y244" s="14"/>
      <c r="Z244" s="14"/>
      <c r="AA244" s="14"/>
    </row>
    <row r="245" spans="1:27" ht="15.75" customHeight="1" x14ac:dyDescent="0.25">
      <c r="A245" s="14">
        <v>1978</v>
      </c>
      <c r="B245" s="41">
        <f>'Global Carbon Budget'!B41</f>
        <v>5.1740000000000004</v>
      </c>
      <c r="C245" s="41">
        <v>1.1927833299585999</v>
      </c>
      <c r="D245" s="41">
        <v>2.7477</v>
      </c>
      <c r="E245" s="41">
        <f>'Ocean Sink'!B45</f>
        <v>1.4467608211209464</v>
      </c>
      <c r="F245" s="143">
        <v>2.5517752743416602</v>
      </c>
      <c r="G245" s="143">
        <v>4.1111291000000001E-2</v>
      </c>
      <c r="H245" s="41">
        <f t="shared" si="0"/>
        <v>-0.42056405650400608</v>
      </c>
      <c r="I245" s="41"/>
      <c r="J245" s="176"/>
      <c r="K245" s="14"/>
      <c r="L245" s="14"/>
      <c r="M245" s="14"/>
      <c r="N245" s="14"/>
      <c r="O245" s="14"/>
      <c r="P245" s="14"/>
      <c r="Q245" s="14"/>
      <c r="R245" s="14"/>
      <c r="S245" s="14"/>
      <c r="T245" s="14"/>
      <c r="U245" s="14"/>
      <c r="V245" s="14"/>
      <c r="W245" s="14"/>
      <c r="X245" s="14"/>
      <c r="Y245" s="14"/>
      <c r="Z245" s="14"/>
      <c r="AA245" s="14"/>
    </row>
    <row r="246" spans="1:27" ht="15.75" customHeight="1" x14ac:dyDescent="0.25">
      <c r="A246" s="14">
        <v>1979</v>
      </c>
      <c r="B246" s="41">
        <f>'Global Carbon Budget'!B42</f>
        <v>5.3120000000000003</v>
      </c>
      <c r="C246" s="41">
        <v>1.1630157124404901</v>
      </c>
      <c r="D246" s="41">
        <v>4.5582000000000003</v>
      </c>
      <c r="E246" s="41">
        <f>'Ocean Sink'!B46</f>
        <v>1.3215336785386855</v>
      </c>
      <c r="F246" s="143">
        <v>1.6190678197702899</v>
      </c>
      <c r="G246" s="143">
        <v>4.259889E-2</v>
      </c>
      <c r="H246" s="41">
        <f t="shared" si="0"/>
        <v>-1.0663846758684852</v>
      </c>
      <c r="I246" s="41"/>
      <c r="J246" s="176"/>
      <c r="K246" s="14"/>
      <c r="L246" s="14"/>
      <c r="M246" s="14"/>
      <c r="N246" s="14"/>
      <c r="O246" s="14"/>
      <c r="P246" s="14"/>
      <c r="Q246" s="14"/>
      <c r="R246" s="14"/>
      <c r="S246" s="14"/>
      <c r="T246" s="14"/>
      <c r="U246" s="14"/>
      <c r="V246" s="14"/>
      <c r="W246" s="14"/>
      <c r="X246" s="14"/>
      <c r="Y246" s="14"/>
      <c r="Z246" s="14"/>
      <c r="AA246" s="14"/>
    </row>
    <row r="247" spans="1:27" ht="15.75" customHeight="1" x14ac:dyDescent="0.25">
      <c r="A247" s="14">
        <v>1980</v>
      </c>
      <c r="B247" s="41">
        <f>'Global Carbon Budget'!B43</f>
        <v>5.2859999999999996</v>
      </c>
      <c r="C247" s="41">
        <v>1.1971534031422899</v>
      </c>
      <c r="D247" s="41">
        <v>3.621</v>
      </c>
      <c r="E247" s="41">
        <f>'Ocean Sink'!B47</f>
        <v>1.6335833126806323</v>
      </c>
      <c r="F247" s="143">
        <v>0.78174108311330603</v>
      </c>
      <c r="G247" s="143">
        <v>4.3860727000000002E-2</v>
      </c>
      <c r="H247" s="41">
        <f t="shared" si="0"/>
        <v>0.40296828034835075</v>
      </c>
      <c r="I247" s="41"/>
      <c r="J247" s="176"/>
      <c r="K247" s="14"/>
      <c r="L247" s="14"/>
      <c r="M247" s="14"/>
      <c r="N247" s="14"/>
      <c r="O247" s="14"/>
      <c r="P247" s="14"/>
      <c r="Q247" s="14"/>
      <c r="R247" s="14"/>
      <c r="S247" s="14"/>
      <c r="T247" s="14"/>
      <c r="U247" s="14"/>
      <c r="V247" s="14"/>
      <c r="W247" s="14"/>
      <c r="X247" s="14"/>
      <c r="Y247" s="14"/>
      <c r="Z247" s="14"/>
      <c r="AA247" s="14"/>
    </row>
    <row r="248" spans="1:27" ht="15.75" customHeight="1" x14ac:dyDescent="0.25">
      <c r="A248" s="14">
        <v>1981</v>
      </c>
      <c r="B248" s="41">
        <f>'Global Carbon Budget'!B44</f>
        <v>5.1420000000000003</v>
      </c>
      <c r="C248" s="41">
        <v>1.2124057412498299</v>
      </c>
      <c r="D248" s="41">
        <v>2.4107400000000001</v>
      </c>
      <c r="E248" s="41">
        <f>'Ocean Sink'!B48</f>
        <v>1.6169517496686165</v>
      </c>
      <c r="F248" s="143">
        <v>2.2592521658450599</v>
      </c>
      <c r="G248" s="143">
        <v>4.4740826499999997E-2</v>
      </c>
      <c r="H248" s="41">
        <f t="shared" si="0"/>
        <v>2.272099923615345E-2</v>
      </c>
      <c r="I248" s="41"/>
      <c r="J248" s="176"/>
      <c r="K248" s="14"/>
      <c r="L248" s="14"/>
      <c r="M248" s="14"/>
      <c r="N248" s="14"/>
      <c r="O248" s="14"/>
      <c r="P248" s="14"/>
      <c r="Q248" s="14"/>
      <c r="R248" s="14"/>
      <c r="S248" s="14"/>
      <c r="T248" s="14"/>
      <c r="U248" s="14"/>
      <c r="V248" s="14"/>
      <c r="W248" s="14"/>
      <c r="X248" s="14"/>
      <c r="Y248" s="14"/>
      <c r="Z248" s="14"/>
      <c r="AA248" s="14"/>
    </row>
    <row r="249" spans="1:27" ht="15.75" customHeight="1" x14ac:dyDescent="0.25">
      <c r="A249" s="14">
        <v>1982</v>
      </c>
      <c r="B249" s="41">
        <f>'Global Carbon Budget'!B45</f>
        <v>5.1040000000000001</v>
      </c>
      <c r="C249" s="41">
        <v>1.2137048881672801</v>
      </c>
      <c r="D249" s="41">
        <v>2.1770999999999998</v>
      </c>
      <c r="E249" s="41">
        <f>'Ocean Sink'!B49</f>
        <v>1.7093406769060586</v>
      </c>
      <c r="F249" s="143">
        <v>1.7862826042009801</v>
      </c>
      <c r="G249" s="143">
        <v>4.5586188E-2</v>
      </c>
      <c r="H249" s="41">
        <f t="shared" si="0"/>
        <v>0.59939541906024141</v>
      </c>
      <c r="I249" s="41"/>
      <c r="J249" s="176"/>
      <c r="K249" s="14"/>
      <c r="L249" s="14"/>
      <c r="M249" s="14"/>
      <c r="N249" s="14"/>
      <c r="O249" s="14"/>
      <c r="P249" s="14"/>
      <c r="Q249" s="14"/>
      <c r="R249" s="14"/>
      <c r="S249" s="14"/>
      <c r="T249" s="14"/>
      <c r="U249" s="14"/>
      <c r="V249" s="14"/>
      <c r="W249" s="14"/>
      <c r="X249" s="14"/>
      <c r="Y249" s="14"/>
      <c r="Z249" s="14"/>
      <c r="AA249" s="14"/>
    </row>
    <row r="250" spans="1:27" ht="15.75" customHeight="1" x14ac:dyDescent="0.25">
      <c r="A250" s="14">
        <v>1983</v>
      </c>
      <c r="B250" s="41">
        <f>'Global Carbon Budget'!B46</f>
        <v>5.1520000000000001</v>
      </c>
      <c r="C250" s="41">
        <v>1.2445701068722499</v>
      </c>
      <c r="D250" s="41">
        <v>3.8975399999999998</v>
      </c>
      <c r="E250" s="41">
        <f>'Ocean Sink'!B50</f>
        <v>1.8654547759591962</v>
      </c>
      <c r="F250" s="143">
        <v>0.673791906132444</v>
      </c>
      <c r="G250" s="143">
        <v>4.7107127999999998E-2</v>
      </c>
      <c r="H250" s="41">
        <f t="shared" si="0"/>
        <v>-8.7323703219389703E-2</v>
      </c>
      <c r="I250" s="41"/>
      <c r="J250" s="176"/>
      <c r="K250" s="14"/>
      <c r="L250" s="14"/>
      <c r="M250" s="14"/>
      <c r="N250" s="14"/>
      <c r="O250" s="14"/>
      <c r="P250" s="14"/>
      <c r="Q250" s="14"/>
      <c r="R250" s="14"/>
      <c r="S250" s="14"/>
      <c r="T250" s="14"/>
      <c r="U250" s="14"/>
      <c r="V250" s="14"/>
      <c r="W250" s="14"/>
      <c r="X250" s="14"/>
      <c r="Y250" s="14"/>
      <c r="Z250" s="14"/>
      <c r="AA250" s="14"/>
    </row>
    <row r="251" spans="1:27" ht="15.75" customHeight="1" x14ac:dyDescent="0.25">
      <c r="A251" s="14">
        <v>1984</v>
      </c>
      <c r="B251" s="41">
        <f>'Global Carbon Budget'!B47</f>
        <v>5.3019999999999996</v>
      </c>
      <c r="C251" s="41">
        <v>1.2784823650338999</v>
      </c>
      <c r="D251" s="41">
        <v>2.7505799999999998</v>
      </c>
      <c r="E251" s="41">
        <f>'Ocean Sink'!B51</f>
        <v>1.7311343942300657</v>
      </c>
      <c r="F251" s="143">
        <v>2.8362626331805401</v>
      </c>
      <c r="G251" s="143">
        <v>4.8557116499999997E-2</v>
      </c>
      <c r="H251" s="41">
        <f t="shared" si="0"/>
        <v>-0.78605177887670585</v>
      </c>
      <c r="I251" s="41"/>
      <c r="J251" s="176"/>
      <c r="K251" s="14"/>
      <c r="L251" s="14"/>
      <c r="M251" s="14"/>
      <c r="N251" s="14"/>
      <c r="O251" s="14"/>
      <c r="P251" s="14"/>
      <c r="Q251" s="14"/>
      <c r="R251" s="14"/>
      <c r="S251" s="14"/>
      <c r="T251" s="14"/>
      <c r="U251" s="14"/>
      <c r="V251" s="14"/>
      <c r="W251" s="14"/>
      <c r="X251" s="14"/>
      <c r="Y251" s="14"/>
      <c r="Z251" s="14"/>
      <c r="AA251" s="14"/>
    </row>
    <row r="252" spans="1:27" ht="15.75" customHeight="1" x14ac:dyDescent="0.25">
      <c r="A252" s="14">
        <v>1985</v>
      </c>
      <c r="B252" s="41">
        <f>'Global Carbon Budget'!B48</f>
        <v>5.49</v>
      </c>
      <c r="C252" s="41">
        <v>1.2953513513627799</v>
      </c>
      <c r="D252" s="41">
        <v>3.4514999999999998</v>
      </c>
      <c r="E252" s="41">
        <f>'Ocean Sink'!B52</f>
        <v>1.6285349547999479</v>
      </c>
      <c r="F252" s="143">
        <v>2.7071087387296702</v>
      </c>
      <c r="G252" s="143">
        <v>4.9960639000000001E-2</v>
      </c>
      <c r="H252" s="41">
        <f t="shared" si="0"/>
        <v>-1.0517529811668378</v>
      </c>
      <c r="I252" s="41"/>
      <c r="J252" s="176"/>
      <c r="K252" s="14"/>
      <c r="L252" s="14"/>
      <c r="M252" s="14"/>
      <c r="N252" s="14"/>
      <c r="O252" s="14"/>
      <c r="P252" s="14"/>
      <c r="Q252" s="14"/>
      <c r="R252" s="14"/>
      <c r="S252" s="14"/>
      <c r="T252" s="14"/>
      <c r="U252" s="14"/>
      <c r="V252" s="14"/>
      <c r="W252" s="14"/>
      <c r="X252" s="14"/>
      <c r="Y252" s="14"/>
      <c r="Z252" s="14"/>
      <c r="AA252" s="14"/>
    </row>
    <row r="253" spans="1:27" ht="15.75" customHeight="1" x14ac:dyDescent="0.25">
      <c r="A253" s="14">
        <v>1986</v>
      </c>
      <c r="B253" s="41">
        <f>'Global Carbon Budget'!B49</f>
        <v>5.5679999999999996</v>
      </c>
      <c r="C253" s="41">
        <v>1.3190526466668699</v>
      </c>
      <c r="D253" s="41">
        <v>2.2726799999999998</v>
      </c>
      <c r="E253" s="41">
        <f>'Ocean Sink'!B53</f>
        <v>1.7007639968018486</v>
      </c>
      <c r="F253" s="143">
        <v>2.3492597366036798</v>
      </c>
      <c r="G253" s="143">
        <v>5.2336416500000003E-2</v>
      </c>
      <c r="H253" s="41">
        <f t="shared" si="0"/>
        <v>0.51201249676134242</v>
      </c>
      <c r="I253" s="41"/>
      <c r="J253" s="176"/>
      <c r="K253" s="14"/>
      <c r="L253" s="14"/>
      <c r="M253" s="14"/>
      <c r="N253" s="14"/>
      <c r="O253" s="14"/>
      <c r="P253" s="14"/>
      <c r="Q253" s="14"/>
      <c r="R253" s="14"/>
      <c r="S253" s="14"/>
      <c r="T253" s="14"/>
      <c r="U253" s="14"/>
      <c r="V253" s="14"/>
      <c r="W253" s="14"/>
      <c r="X253" s="14"/>
      <c r="Y253" s="14"/>
      <c r="Z253" s="14"/>
      <c r="AA253" s="14"/>
    </row>
    <row r="254" spans="1:27" ht="15.75" customHeight="1" x14ac:dyDescent="0.25">
      <c r="A254" s="14">
        <v>1987</v>
      </c>
      <c r="B254" s="41">
        <f>'Global Carbon Budget'!B50</f>
        <v>5.7489999999999997</v>
      </c>
      <c r="C254" s="41">
        <v>1.34011678659071</v>
      </c>
      <c r="D254" s="41">
        <v>5.7560399999999996</v>
      </c>
      <c r="E254" s="41">
        <f>'Ocean Sink'!B54</f>
        <v>1.8072158620246443</v>
      </c>
      <c r="F254" s="143">
        <v>0.82398478722409196</v>
      </c>
      <c r="G254" s="143">
        <v>5.4798024000000001E-2</v>
      </c>
      <c r="H254" s="41">
        <f t="shared" si="0"/>
        <v>-1.3529218866580264</v>
      </c>
      <c r="I254" s="41"/>
      <c r="J254" s="176"/>
      <c r="K254" s="14"/>
      <c r="L254" s="14"/>
      <c r="M254" s="14"/>
      <c r="N254" s="14"/>
      <c r="O254" s="14"/>
      <c r="P254" s="14"/>
      <c r="Q254" s="14"/>
      <c r="R254" s="14"/>
      <c r="S254" s="14"/>
      <c r="T254" s="14"/>
      <c r="U254" s="14"/>
      <c r="V254" s="14"/>
      <c r="W254" s="14"/>
      <c r="X254" s="14"/>
      <c r="Y254" s="14"/>
      <c r="Z254" s="14"/>
      <c r="AA254" s="14"/>
    </row>
    <row r="255" spans="1:27" ht="15.75" customHeight="1" x14ac:dyDescent="0.25">
      <c r="A255" s="14">
        <v>1988</v>
      </c>
      <c r="B255" s="41">
        <f>'Global Carbon Budget'!B51</f>
        <v>5.968</v>
      </c>
      <c r="C255" s="41">
        <v>1.3696194800551</v>
      </c>
      <c r="D255" s="41">
        <v>4.7896200000000002</v>
      </c>
      <c r="E255" s="41">
        <f>'Ocean Sink'!B55</f>
        <v>1.7076116075735901</v>
      </c>
      <c r="F255" s="143">
        <v>2.1966684489749202</v>
      </c>
      <c r="G255" s="143">
        <v>5.8076625999999999E-2</v>
      </c>
      <c r="H255" s="41">
        <f t="shared" si="0"/>
        <v>-1.4143572024934108</v>
      </c>
      <c r="I255" s="41"/>
      <c r="J255" s="176"/>
      <c r="K255" s="14"/>
      <c r="L255" s="14"/>
      <c r="M255" s="14"/>
      <c r="N255" s="14"/>
      <c r="O255" s="14"/>
      <c r="P255" s="14"/>
      <c r="Q255" s="14"/>
      <c r="R255" s="14"/>
      <c r="S255" s="14"/>
      <c r="T255" s="14"/>
      <c r="U255" s="14"/>
      <c r="V255" s="14"/>
      <c r="W255" s="14"/>
      <c r="X255" s="14"/>
      <c r="Y255" s="14"/>
      <c r="Z255" s="14"/>
      <c r="AA255" s="14"/>
    </row>
    <row r="256" spans="1:27" ht="15.75" customHeight="1" x14ac:dyDescent="0.25">
      <c r="A256" s="14">
        <v>1989</v>
      </c>
      <c r="B256" s="41">
        <f>'Global Carbon Budget'!B52</f>
        <v>6.0570000000000004</v>
      </c>
      <c r="C256" s="41">
        <v>1.39144063838612</v>
      </c>
      <c r="D256" s="41">
        <v>2.8992599999999999</v>
      </c>
      <c r="E256" s="41">
        <f>'Ocean Sink'!B56</f>
        <v>1.6653753327251632</v>
      </c>
      <c r="F256" s="143">
        <v>3.5123140802525299</v>
      </c>
      <c r="G256" s="143">
        <v>5.8036534000000001E-2</v>
      </c>
      <c r="H256" s="41">
        <f t="shared" si="0"/>
        <v>-0.68654530859157226</v>
      </c>
      <c r="I256" s="41"/>
      <c r="J256" s="176"/>
      <c r="K256" s="14"/>
      <c r="L256" s="14"/>
      <c r="M256" s="14"/>
      <c r="N256" s="14"/>
      <c r="O256" s="14"/>
      <c r="P256" s="14"/>
      <c r="Q256" s="14"/>
      <c r="R256" s="14"/>
      <c r="S256" s="14"/>
      <c r="T256" s="14"/>
      <c r="U256" s="14"/>
      <c r="V256" s="14"/>
      <c r="W256" s="14"/>
      <c r="X256" s="14"/>
      <c r="Y256" s="14"/>
      <c r="Z256" s="14"/>
      <c r="AA256" s="14"/>
    </row>
    <row r="257" spans="1:27" ht="15.75" customHeight="1" x14ac:dyDescent="0.25">
      <c r="A257" s="14">
        <v>1990</v>
      </c>
      <c r="B257" s="41">
        <f>'Global Carbon Budget'!B53</f>
        <v>6.1950000000000003</v>
      </c>
      <c r="C257" s="41">
        <v>1.35895926382174</v>
      </c>
      <c r="D257" s="41">
        <v>2.64438</v>
      </c>
      <c r="E257" s="41">
        <f>'Ocean Sink'!B57</f>
        <v>1.7926782349487058</v>
      </c>
      <c r="F257" s="143">
        <v>2.6215344163777399</v>
      </c>
      <c r="G257" s="143">
        <v>5.7503869499999999E-2</v>
      </c>
      <c r="H257" s="41">
        <f t="shared" si="0"/>
        <v>0.43786274299529471</v>
      </c>
      <c r="I257" s="41"/>
      <c r="J257" s="176"/>
      <c r="K257" s="14"/>
      <c r="L257" s="14"/>
      <c r="M257" s="14"/>
      <c r="N257" s="14"/>
      <c r="O257" s="14"/>
      <c r="P257" s="14"/>
      <c r="Q257" s="14"/>
      <c r="R257" s="14"/>
      <c r="S257" s="14"/>
      <c r="T257" s="14"/>
      <c r="U257" s="14"/>
      <c r="V257" s="14"/>
      <c r="W257" s="14"/>
      <c r="X257" s="14"/>
      <c r="Y257" s="14"/>
      <c r="Z257" s="14"/>
      <c r="AA257" s="14"/>
    </row>
    <row r="258" spans="1:27" ht="15.75" customHeight="1" x14ac:dyDescent="0.25">
      <c r="A258" s="14">
        <v>1991</v>
      </c>
      <c r="B258" s="41">
        <f>'Global Carbon Budget'!B54</f>
        <v>6.3239999999999998</v>
      </c>
      <c r="C258" s="41">
        <v>1.34743045428524</v>
      </c>
      <c r="D258" s="41">
        <v>1.63548</v>
      </c>
      <c r="E258" s="41">
        <f>'Ocean Sink'!B58</f>
        <v>1.9042764598253901</v>
      </c>
      <c r="F258" s="143">
        <v>2.2148081301516802</v>
      </c>
      <c r="G258" s="143">
        <v>6.10532175E-2</v>
      </c>
      <c r="H258" s="41">
        <f t="shared" si="0"/>
        <v>1.8558126468081686</v>
      </c>
      <c r="I258" s="41"/>
      <c r="J258" s="176"/>
      <c r="K258" s="14"/>
      <c r="L258" s="14"/>
      <c r="M258" s="14"/>
      <c r="N258" s="14"/>
      <c r="O258" s="14"/>
      <c r="P258" s="14"/>
      <c r="Q258" s="14"/>
      <c r="R258" s="14"/>
      <c r="S258" s="14"/>
      <c r="T258" s="14"/>
      <c r="U258" s="14"/>
      <c r="V258" s="14"/>
      <c r="W258" s="14"/>
      <c r="X258" s="14"/>
      <c r="Y258" s="14"/>
      <c r="Z258" s="14"/>
      <c r="AA258" s="14"/>
    </row>
    <row r="259" spans="1:27" ht="15.75" customHeight="1" x14ac:dyDescent="0.25">
      <c r="A259" s="14">
        <v>1992</v>
      </c>
      <c r="B259" s="41">
        <f>'Global Carbon Budget'!B55</f>
        <v>6.1260000000000003</v>
      </c>
      <c r="C259" s="41">
        <v>1.3495337660917099</v>
      </c>
      <c r="D259" s="41">
        <v>1.5186599999999999</v>
      </c>
      <c r="E259" s="41">
        <f>'Ocean Sink'!B59</f>
        <v>2.1310074107327446</v>
      </c>
      <c r="F259" s="143">
        <v>2.29011319685016</v>
      </c>
      <c r="G259" s="143">
        <v>6.1916218500000002E-2</v>
      </c>
      <c r="H259" s="41">
        <f t="shared" si="0"/>
        <v>1.4738369400088063</v>
      </c>
      <c r="I259" s="41"/>
      <c r="J259" s="176"/>
      <c r="K259" s="14"/>
      <c r="L259" s="14"/>
      <c r="M259" s="14"/>
      <c r="N259" s="14"/>
      <c r="O259" s="14"/>
      <c r="P259" s="14"/>
      <c r="Q259" s="14"/>
      <c r="R259" s="14"/>
      <c r="S259" s="14"/>
      <c r="T259" s="14"/>
      <c r="U259" s="14"/>
      <c r="V259" s="14"/>
      <c r="W259" s="14"/>
      <c r="X259" s="14"/>
      <c r="Y259" s="14"/>
      <c r="Z259" s="14"/>
      <c r="AA259" s="14"/>
    </row>
    <row r="260" spans="1:27" ht="15.75" customHeight="1" x14ac:dyDescent="0.25">
      <c r="A260" s="14">
        <v>1993</v>
      </c>
      <c r="B260" s="41">
        <f>'Global Carbon Budget'!B56</f>
        <v>6.1909999999999998</v>
      </c>
      <c r="C260" s="41">
        <v>1.3511041994013699</v>
      </c>
      <c r="D260" s="41">
        <v>2.4956999999999998</v>
      </c>
      <c r="E260" s="41">
        <f>'Ocean Sink'!B60</f>
        <v>2.0693164039606153</v>
      </c>
      <c r="F260" s="143">
        <v>3.1016119433289</v>
      </c>
      <c r="G260" s="143">
        <v>6.6167605500000004E-2</v>
      </c>
      <c r="H260" s="41">
        <f t="shared" si="0"/>
        <v>-0.19069175338814448</v>
      </c>
      <c r="I260" s="41"/>
      <c r="J260" s="176"/>
      <c r="K260" s="14"/>
      <c r="L260" s="14"/>
      <c r="M260" s="14"/>
      <c r="N260" s="14"/>
      <c r="O260" s="14"/>
      <c r="P260" s="14"/>
      <c r="Q260" s="14"/>
      <c r="R260" s="14"/>
      <c r="S260" s="14"/>
      <c r="T260" s="14"/>
      <c r="U260" s="14"/>
      <c r="V260" s="14"/>
      <c r="W260" s="14"/>
      <c r="X260" s="14"/>
      <c r="Y260" s="14"/>
      <c r="Z260" s="14"/>
      <c r="AA260" s="14"/>
    </row>
    <row r="261" spans="1:27" ht="15.75" customHeight="1" x14ac:dyDescent="0.25">
      <c r="A261" s="14">
        <v>1994</v>
      </c>
      <c r="B261" s="41">
        <f>'Global Carbon Budget'!B57</f>
        <v>6.2350000000000003</v>
      </c>
      <c r="C261" s="41">
        <v>1.34476050928269</v>
      </c>
      <c r="D261" s="41">
        <v>3.5683199999999999</v>
      </c>
      <c r="E261" s="41">
        <f>'Ocean Sink'!B61</f>
        <v>1.9296573393514744</v>
      </c>
      <c r="F261" s="143">
        <v>1.79053842372903</v>
      </c>
      <c r="G261" s="143">
        <v>6.9813709500000001E-2</v>
      </c>
      <c r="H261" s="41">
        <f t="shared" si="0"/>
        <v>0.22143103670218545</v>
      </c>
      <c r="I261" s="41"/>
      <c r="J261" s="176"/>
      <c r="K261" s="14"/>
      <c r="L261" s="14"/>
      <c r="M261" s="14"/>
      <c r="N261" s="14"/>
      <c r="O261" s="14"/>
      <c r="P261" s="14"/>
      <c r="Q261" s="14"/>
      <c r="R261" s="14"/>
      <c r="S261" s="14"/>
      <c r="T261" s="14"/>
      <c r="U261" s="14"/>
      <c r="V261" s="14"/>
      <c r="W261" s="14"/>
      <c r="X261" s="14"/>
      <c r="Y261" s="14"/>
      <c r="Z261" s="14"/>
      <c r="AA261" s="14"/>
    </row>
    <row r="262" spans="1:27" ht="15.75" customHeight="1" x14ac:dyDescent="0.25">
      <c r="A262" s="14">
        <v>1995</v>
      </c>
      <c r="B262" s="41">
        <f>'Global Carbon Budget'!B58</f>
        <v>6.3680000000000003</v>
      </c>
      <c r="C262" s="41">
        <v>1.33515000243478</v>
      </c>
      <c r="D262" s="41">
        <v>4.3329599999999999</v>
      </c>
      <c r="E262" s="41">
        <f>'Ocean Sink'!B62</f>
        <v>1.9241048860052363</v>
      </c>
      <c r="F262" s="143">
        <v>2.0204245938904202</v>
      </c>
      <c r="G262" s="143">
        <v>7.3664286999999995E-2</v>
      </c>
      <c r="H262" s="41">
        <f t="shared" si="0"/>
        <v>-0.64800376446087604</v>
      </c>
      <c r="I262" s="41"/>
      <c r="J262" s="176"/>
      <c r="K262" s="14"/>
      <c r="L262" s="14"/>
      <c r="M262" s="14"/>
      <c r="N262" s="14"/>
      <c r="O262" s="14"/>
      <c r="P262" s="14"/>
      <c r="Q262" s="14"/>
      <c r="R262" s="14"/>
      <c r="S262" s="14"/>
      <c r="T262" s="14"/>
      <c r="U262" s="14"/>
      <c r="V262" s="14"/>
      <c r="W262" s="14"/>
      <c r="X262" s="14"/>
      <c r="Y262" s="14"/>
      <c r="Z262" s="14"/>
      <c r="AA262" s="14"/>
    </row>
    <row r="263" spans="1:27" ht="15.75" customHeight="1" x14ac:dyDescent="0.25">
      <c r="A263" s="14">
        <v>1996</v>
      </c>
      <c r="B263" s="41">
        <f>'Global Carbon Budget'!B59</f>
        <v>6.5640000000000001</v>
      </c>
      <c r="C263" s="41">
        <v>1.3181965945096099</v>
      </c>
      <c r="D263" s="41">
        <v>2.2514400000000001</v>
      </c>
      <c r="E263" s="41">
        <f>'Ocean Sink'!B63</f>
        <v>1.8790207011574422</v>
      </c>
      <c r="F263" s="143">
        <v>3.07376003478868</v>
      </c>
      <c r="G263" s="143">
        <v>7.6577975000000006E-2</v>
      </c>
      <c r="H263" s="41">
        <f t="shared" si="0"/>
        <v>0.60139788356348745</v>
      </c>
      <c r="I263" s="41"/>
      <c r="J263" s="176"/>
      <c r="K263" s="14"/>
      <c r="L263" s="14"/>
      <c r="M263" s="14"/>
      <c r="N263" s="14"/>
      <c r="O263" s="14"/>
      <c r="P263" s="14"/>
      <c r="Q263" s="14"/>
      <c r="R263" s="14"/>
      <c r="S263" s="14"/>
      <c r="T263" s="14"/>
      <c r="U263" s="14"/>
      <c r="V263" s="14"/>
      <c r="W263" s="14"/>
      <c r="X263" s="14"/>
      <c r="Y263" s="14"/>
      <c r="Z263" s="14"/>
      <c r="AA263" s="14"/>
    </row>
    <row r="264" spans="1:27" ht="15.75" customHeight="1" x14ac:dyDescent="0.25">
      <c r="A264" s="14">
        <v>1997</v>
      </c>
      <c r="B264" s="41">
        <f>'Global Carbon Budget'!B60</f>
        <v>6.6020000000000003</v>
      </c>
      <c r="C264" s="41">
        <v>1.78843772655996</v>
      </c>
      <c r="D264" s="41">
        <v>4.1948999999999996</v>
      </c>
      <c r="E264" s="41">
        <f>'Ocean Sink'!B64</f>
        <v>1.9857089882402299</v>
      </c>
      <c r="F264" s="143">
        <v>3.2636202947265498</v>
      </c>
      <c r="G264" s="143">
        <v>7.9486561999999997E-2</v>
      </c>
      <c r="H264" s="41">
        <f t="shared" si="0"/>
        <v>-1.1332781184068184</v>
      </c>
      <c r="I264" s="41"/>
      <c r="J264" s="176"/>
      <c r="K264" s="14"/>
      <c r="L264" s="14"/>
      <c r="M264" s="14"/>
      <c r="N264" s="14"/>
      <c r="O264" s="14"/>
      <c r="P264" s="14"/>
      <c r="Q264" s="14"/>
      <c r="R264" s="14"/>
      <c r="S264" s="14"/>
      <c r="T264" s="14"/>
      <c r="U264" s="14"/>
      <c r="V264" s="14"/>
      <c r="W264" s="14"/>
      <c r="X264" s="14"/>
      <c r="Y264" s="14"/>
      <c r="Z264" s="14"/>
      <c r="AA264" s="14"/>
    </row>
    <row r="265" spans="1:27" ht="15.75" customHeight="1" x14ac:dyDescent="0.25">
      <c r="A265" s="14">
        <v>1998</v>
      </c>
      <c r="B265" s="41">
        <f>'Global Carbon Budget'!B61</f>
        <v>6.5810000000000004</v>
      </c>
      <c r="C265" s="41">
        <v>1.2464324997151699</v>
      </c>
      <c r="D265" s="41">
        <v>6.0427799999999996</v>
      </c>
      <c r="E265" s="41">
        <f>'Ocean Sink'!B65</f>
        <v>2.1000041077418548</v>
      </c>
      <c r="F265" s="143">
        <v>1.94182355306986</v>
      </c>
      <c r="G265" s="143">
        <v>8.0461868500000006E-2</v>
      </c>
      <c r="H265" s="41">
        <f t="shared" si="0"/>
        <v>-2.3376370295965438</v>
      </c>
      <c r="I265" s="41"/>
      <c r="J265" s="176"/>
      <c r="K265" s="14"/>
      <c r="L265" s="14"/>
      <c r="M265" s="14"/>
      <c r="N265" s="14"/>
      <c r="O265" s="14"/>
      <c r="P265" s="14"/>
      <c r="Q265" s="14"/>
      <c r="R265" s="14"/>
      <c r="S265" s="14"/>
      <c r="T265" s="14"/>
      <c r="U265" s="14"/>
      <c r="V265" s="14"/>
      <c r="W265" s="14"/>
      <c r="X265" s="14"/>
      <c r="Y265" s="14"/>
      <c r="Z265" s="14"/>
      <c r="AA265" s="14"/>
    </row>
    <row r="266" spans="1:27" ht="15.75" customHeight="1" x14ac:dyDescent="0.25">
      <c r="A266" s="14">
        <v>1999</v>
      </c>
      <c r="B266" s="41">
        <f>'Global Carbon Budget'!B62</f>
        <v>6.6680000000000001</v>
      </c>
      <c r="C266" s="41">
        <v>1.23020562252553</v>
      </c>
      <c r="D266" s="41">
        <v>2.8673999999999999</v>
      </c>
      <c r="E266" s="41">
        <f>'Ocean Sink'!B66</f>
        <v>1.9083523221544785</v>
      </c>
      <c r="F266" s="143">
        <v>3.5376547554356299</v>
      </c>
      <c r="G266" s="143">
        <v>8.3429614499999999E-2</v>
      </c>
      <c r="H266" s="41">
        <f t="shared" si="0"/>
        <v>-0.4986310695645777</v>
      </c>
      <c r="I266" s="41"/>
      <c r="J266" s="176"/>
      <c r="K266" s="14"/>
      <c r="L266" s="14"/>
      <c r="M266" s="14"/>
      <c r="N266" s="14"/>
      <c r="O266" s="14"/>
      <c r="P266" s="14"/>
      <c r="Q266" s="14"/>
      <c r="R266" s="14"/>
      <c r="S266" s="14"/>
      <c r="T266" s="14"/>
      <c r="U266" s="14"/>
      <c r="V266" s="14"/>
      <c r="W266" s="14"/>
      <c r="X266" s="14"/>
      <c r="Y266" s="14"/>
      <c r="Z266" s="14"/>
      <c r="AA266" s="14"/>
    </row>
    <row r="267" spans="1:27" ht="15.75" customHeight="1" x14ac:dyDescent="0.25">
      <c r="A267" s="14">
        <v>2000</v>
      </c>
      <c r="B267" s="41">
        <f>'Global Carbon Budget'!B63</f>
        <v>6.8559999999999999</v>
      </c>
      <c r="C267" s="41">
        <v>1.3781452411066699</v>
      </c>
      <c r="D267" s="41">
        <v>2.6656200000000001</v>
      </c>
      <c r="E267" s="41">
        <f>'Ocean Sink'!B67</f>
        <v>1.8665259163515679</v>
      </c>
      <c r="F267" s="143">
        <v>3.7569989316121499</v>
      </c>
      <c r="G267" s="143">
        <v>8.6772776499999996E-2</v>
      </c>
      <c r="H267" s="41">
        <f t="shared" si="0"/>
        <v>-0.14177238335704817</v>
      </c>
      <c r="I267" s="41"/>
      <c r="J267" s="176"/>
      <c r="K267" s="14"/>
      <c r="L267" s="14"/>
      <c r="M267" s="14"/>
      <c r="N267" s="14"/>
      <c r="O267" s="14"/>
      <c r="P267" s="14"/>
      <c r="Q267" s="14"/>
      <c r="R267" s="14"/>
      <c r="S267" s="14"/>
      <c r="T267" s="14"/>
      <c r="U267" s="14"/>
      <c r="V267" s="14"/>
      <c r="W267" s="14"/>
      <c r="X267" s="14"/>
      <c r="Y267" s="14"/>
      <c r="Z267" s="14"/>
      <c r="AA267" s="14"/>
    </row>
    <row r="268" spans="1:27" ht="15.75" customHeight="1" x14ac:dyDescent="0.25">
      <c r="A268" s="14">
        <v>2001</v>
      </c>
      <c r="B268" s="41">
        <f>'Global Carbon Budget'!B64</f>
        <v>6.9139999999999997</v>
      </c>
      <c r="C268" s="41">
        <v>1.3333161024347899</v>
      </c>
      <c r="D268" s="41">
        <v>3.8975399999999998</v>
      </c>
      <c r="E268" s="41">
        <f>'Ocean Sink'!B68</f>
        <v>1.7710314128621798</v>
      </c>
      <c r="F268" s="143">
        <v>2.6761945625167098</v>
      </c>
      <c r="G268" s="143">
        <v>8.9617011999999996E-2</v>
      </c>
      <c r="H268" s="41">
        <f t="shared" si="0"/>
        <v>-0.18706688494409979</v>
      </c>
      <c r="I268" s="41"/>
      <c r="J268" s="176"/>
      <c r="K268" s="14"/>
      <c r="L268" s="14"/>
      <c r="M268" s="14"/>
      <c r="N268" s="14"/>
      <c r="O268" s="14"/>
      <c r="P268" s="14"/>
      <c r="Q268" s="14"/>
      <c r="R268" s="14"/>
      <c r="S268" s="14"/>
      <c r="T268" s="14"/>
      <c r="U268" s="14"/>
      <c r="V268" s="14"/>
      <c r="W268" s="14"/>
      <c r="X268" s="14"/>
      <c r="Y268" s="14"/>
      <c r="Z268" s="14"/>
      <c r="AA268" s="14"/>
    </row>
    <row r="269" spans="1:27" ht="15.75" customHeight="1" x14ac:dyDescent="0.25">
      <c r="A269" s="14">
        <v>2002</v>
      </c>
      <c r="B269" s="41">
        <f>'Global Carbon Budget'!B65</f>
        <v>7.0720000000000001</v>
      </c>
      <c r="C269" s="41">
        <v>1.5008891783701599</v>
      </c>
      <c r="D269" s="41">
        <v>5.0020199999999999</v>
      </c>
      <c r="E269" s="41">
        <f>'Ocean Sink'!B69</f>
        <v>2.1591553618491042</v>
      </c>
      <c r="F269" s="143">
        <v>1.6130452766906</v>
      </c>
      <c r="G269" s="143">
        <v>9.4394431500000001E-2</v>
      </c>
      <c r="H269" s="41">
        <f t="shared" si="0"/>
        <v>-0.2957258916695446</v>
      </c>
      <c r="I269" s="41"/>
      <c r="J269" s="176"/>
      <c r="K269" s="14"/>
      <c r="L269" s="14"/>
      <c r="M269" s="14"/>
      <c r="N269" s="14"/>
      <c r="O269" s="14"/>
      <c r="P269" s="14"/>
      <c r="Q269" s="14"/>
      <c r="R269" s="14"/>
      <c r="S269" s="14"/>
      <c r="T269" s="14"/>
      <c r="U269" s="14"/>
      <c r="V269" s="14"/>
      <c r="W269" s="14"/>
      <c r="X269" s="14"/>
      <c r="Y269" s="14"/>
      <c r="Z269" s="14"/>
      <c r="AA269" s="14"/>
    </row>
    <row r="270" spans="1:27" ht="15.75" customHeight="1" x14ac:dyDescent="0.25">
      <c r="A270" s="14">
        <v>2003</v>
      </c>
      <c r="B270" s="41">
        <f>'Global Carbon Budget'!B66</f>
        <v>7.4169999999999998</v>
      </c>
      <c r="C270" s="41">
        <v>1.5459852282867399</v>
      </c>
      <c r="D270" s="41">
        <v>4.8108599999999999</v>
      </c>
      <c r="E270" s="41">
        <f>'Ocean Sink'!B70</f>
        <v>2.2353264992022068</v>
      </c>
      <c r="F270" s="143">
        <v>2.5565146492653001</v>
      </c>
      <c r="G270" s="143">
        <v>0.101384393</v>
      </c>
      <c r="H270" s="41">
        <f t="shared" si="0"/>
        <v>-0.74110031318076652</v>
      </c>
      <c r="I270" s="41"/>
      <c r="J270" s="176"/>
      <c r="K270" s="14"/>
      <c r="L270" s="14"/>
      <c r="M270" s="14"/>
      <c r="N270" s="14"/>
      <c r="O270" s="14"/>
      <c r="P270" s="14"/>
      <c r="Q270" s="14"/>
      <c r="R270" s="14"/>
      <c r="S270" s="14"/>
      <c r="T270" s="14"/>
      <c r="U270" s="14"/>
      <c r="V270" s="14"/>
      <c r="W270" s="14"/>
      <c r="X270" s="14"/>
      <c r="Y270" s="14"/>
      <c r="Z270" s="14"/>
      <c r="AA270" s="14"/>
    </row>
    <row r="271" spans="1:27" ht="15.75" customHeight="1" x14ac:dyDescent="0.25">
      <c r="A271" s="14">
        <v>2004</v>
      </c>
      <c r="B271" s="41">
        <f>'Global Carbon Budget'!B67</f>
        <v>7.77</v>
      </c>
      <c r="C271" s="41">
        <v>1.5136065421498599</v>
      </c>
      <c r="D271" s="41">
        <v>3.3984000000000001</v>
      </c>
      <c r="E271" s="41">
        <f>'Ocean Sink'!B71</f>
        <v>2.1367992291905078</v>
      </c>
      <c r="F271" s="143">
        <v>3.6016347352497</v>
      </c>
      <c r="G271" s="143">
        <v>0.1084485235</v>
      </c>
      <c r="H271" s="41">
        <f t="shared" si="0"/>
        <v>3.832405420965157E-2</v>
      </c>
      <c r="I271" s="41"/>
      <c r="J271" s="176"/>
      <c r="K271" s="14"/>
      <c r="L271" s="14"/>
      <c r="M271" s="14"/>
      <c r="N271" s="14"/>
      <c r="O271" s="14"/>
      <c r="P271" s="14"/>
      <c r="Q271" s="14"/>
      <c r="R271" s="14"/>
      <c r="S271" s="14"/>
      <c r="T271" s="14"/>
      <c r="U271" s="14"/>
      <c r="V271" s="14"/>
      <c r="W271" s="14"/>
      <c r="X271" s="14"/>
      <c r="Y271" s="14"/>
      <c r="Z271" s="14"/>
      <c r="AA271" s="14"/>
    </row>
    <row r="272" spans="1:27" ht="15.75" customHeight="1" x14ac:dyDescent="0.25">
      <c r="A272" s="14">
        <v>2005</v>
      </c>
      <c r="B272" s="41">
        <f>'Global Carbon Budget'!B68</f>
        <v>8.0269999999999992</v>
      </c>
      <c r="C272" s="41">
        <v>1.4174884580942799</v>
      </c>
      <c r="D272" s="41">
        <v>5.2250399999999999</v>
      </c>
      <c r="E272" s="41">
        <f>'Ocean Sink'!B72</f>
        <v>2.2078722222984335</v>
      </c>
      <c r="F272" s="143">
        <v>2.2010543347676599</v>
      </c>
      <c r="G272" s="143">
        <v>0.1160547635</v>
      </c>
      <c r="H272" s="41">
        <f t="shared" si="0"/>
        <v>-0.30553286247181455</v>
      </c>
      <c r="I272" s="41"/>
      <c r="J272" s="176"/>
      <c r="K272" s="14"/>
      <c r="L272" s="14"/>
      <c r="M272" s="14"/>
      <c r="N272" s="14"/>
      <c r="O272" s="14"/>
      <c r="P272" s="14"/>
      <c r="Q272" s="14"/>
      <c r="R272" s="14"/>
      <c r="S272" s="14"/>
      <c r="T272" s="14"/>
      <c r="U272" s="14"/>
      <c r="V272" s="14"/>
      <c r="W272" s="14"/>
      <c r="X272" s="14"/>
      <c r="Y272" s="14"/>
      <c r="Z272" s="14"/>
      <c r="AA272" s="14"/>
    </row>
    <row r="273" spans="1:27" ht="15.75" customHeight="1" x14ac:dyDescent="0.25">
      <c r="A273" s="14">
        <v>2006</v>
      </c>
      <c r="B273" s="41">
        <f>'Global Carbon Budget'!B69</f>
        <v>8.2899999999999991</v>
      </c>
      <c r="C273" s="41">
        <v>1.49563747166951</v>
      </c>
      <c r="D273" s="41">
        <v>3.7276199999999999</v>
      </c>
      <c r="E273" s="41">
        <f>'Ocean Sink'!B73</f>
        <v>2.2621646926612331</v>
      </c>
      <c r="F273" s="143">
        <v>3.2177723256776098</v>
      </c>
      <c r="G273" s="143">
        <v>0.126380984</v>
      </c>
      <c r="H273" s="41">
        <f t="shared" si="0"/>
        <v>0.45169946933066718</v>
      </c>
      <c r="I273" s="41"/>
      <c r="J273" s="176"/>
      <c r="K273" s="14"/>
      <c r="L273" s="14"/>
      <c r="M273" s="14"/>
      <c r="N273" s="14"/>
      <c r="O273" s="14"/>
      <c r="P273" s="14"/>
      <c r="Q273" s="14"/>
      <c r="R273" s="14"/>
      <c r="S273" s="14"/>
      <c r="T273" s="14"/>
      <c r="U273" s="14"/>
      <c r="V273" s="14"/>
      <c r="W273" s="14"/>
      <c r="X273" s="14"/>
      <c r="Y273" s="14"/>
      <c r="Z273" s="14"/>
      <c r="AA273" s="14"/>
    </row>
    <row r="274" spans="1:27" ht="15.75" customHeight="1" x14ac:dyDescent="0.25">
      <c r="A274" s="14">
        <v>2007</v>
      </c>
      <c r="B274" s="41">
        <f>'Global Carbon Budget'!B70</f>
        <v>8.5410000000000004</v>
      </c>
      <c r="C274" s="41">
        <v>1.31168138922628</v>
      </c>
      <c r="D274" s="41">
        <v>4.4603999999999999</v>
      </c>
      <c r="E274" s="41">
        <f>'Ocean Sink'!B74</f>
        <v>2.2995438409123867</v>
      </c>
      <c r="F274" s="143">
        <v>2.9947696499507401</v>
      </c>
      <c r="G274" s="143">
        <v>0.13621108800000001</v>
      </c>
      <c r="H274" s="41">
        <f t="shared" si="0"/>
        <v>-3.8243189636846669E-2</v>
      </c>
      <c r="I274" s="41"/>
      <c r="J274" s="176"/>
      <c r="K274" s="14"/>
      <c r="L274" s="14"/>
      <c r="M274" s="14"/>
      <c r="N274" s="14"/>
      <c r="O274" s="14"/>
      <c r="P274" s="14"/>
      <c r="Q274" s="14"/>
      <c r="R274" s="14"/>
      <c r="S274" s="14"/>
      <c r="T274" s="14"/>
      <c r="U274" s="14"/>
      <c r="V274" s="14"/>
      <c r="W274" s="14"/>
      <c r="X274" s="14"/>
      <c r="Y274" s="14"/>
      <c r="Z274" s="14"/>
      <c r="AA274" s="14"/>
    </row>
    <row r="275" spans="1:27" ht="15.75" customHeight="1" x14ac:dyDescent="0.25">
      <c r="A275" s="14">
        <v>2008</v>
      </c>
      <c r="B275" s="41">
        <f>'Global Carbon Budget'!B71</f>
        <v>8.7189999999999994</v>
      </c>
      <c r="C275" s="41">
        <v>1.3573265084737101</v>
      </c>
      <c r="D275" s="41">
        <v>3.8444400000000001</v>
      </c>
      <c r="E275" s="41">
        <f>'Ocean Sink'!B75</f>
        <v>2.2152855843355135</v>
      </c>
      <c r="F275" s="143">
        <v>3.6317161439219099</v>
      </c>
      <c r="G275" s="143">
        <v>0.14096747800000001</v>
      </c>
      <c r="H275" s="41">
        <f t="shared" si="0"/>
        <v>0.2439173022162858</v>
      </c>
      <c r="I275" s="41"/>
      <c r="J275" s="176"/>
      <c r="K275" s="14"/>
      <c r="L275" s="14"/>
      <c r="M275" s="14"/>
      <c r="N275" s="14"/>
      <c r="O275" s="14"/>
      <c r="P275" s="14"/>
      <c r="Q275" s="14"/>
      <c r="R275" s="14"/>
      <c r="S275" s="14"/>
      <c r="T275" s="14"/>
      <c r="U275" s="14"/>
      <c r="V275" s="14"/>
      <c r="W275" s="14"/>
      <c r="X275" s="14"/>
      <c r="Y275" s="14"/>
      <c r="Z275" s="14"/>
      <c r="AA275" s="14"/>
    </row>
    <row r="276" spans="1:27" ht="15.75" customHeight="1" x14ac:dyDescent="0.25">
      <c r="A276" s="14">
        <v>2009</v>
      </c>
      <c r="B276" s="41">
        <f>'Global Carbon Budget'!B72</f>
        <v>8.5869999999999997</v>
      </c>
      <c r="C276" s="41">
        <v>1.6007471938120501</v>
      </c>
      <c r="D276" s="41">
        <v>3.4196399999999998</v>
      </c>
      <c r="E276" s="41">
        <f>'Ocean Sink'!B76</f>
        <v>2.2833452824044476</v>
      </c>
      <c r="F276" s="143">
        <v>3.0348858711619102</v>
      </c>
      <c r="G276" s="143">
        <v>0.148333776</v>
      </c>
      <c r="H276" s="41">
        <f t="shared" si="0"/>
        <v>1.301542264245694</v>
      </c>
      <c r="I276" s="41"/>
      <c r="J276" s="176"/>
      <c r="K276" s="14"/>
      <c r="L276" s="14"/>
      <c r="M276" s="14"/>
      <c r="N276" s="14"/>
      <c r="O276" s="14"/>
      <c r="P276" s="14"/>
      <c r="Q276" s="14"/>
      <c r="R276" s="14"/>
      <c r="S276" s="14"/>
      <c r="T276" s="14"/>
      <c r="U276" s="14"/>
      <c r="V276" s="14"/>
      <c r="W276" s="14"/>
      <c r="X276" s="14"/>
      <c r="Y276" s="14"/>
      <c r="Z276" s="14"/>
      <c r="AA276" s="14"/>
    </row>
    <row r="277" spans="1:27" ht="15.75" customHeight="1" x14ac:dyDescent="0.25">
      <c r="A277" s="14">
        <v>2010</v>
      </c>
      <c r="B277" s="41">
        <f>'Global Carbon Budget'!B73</f>
        <v>9.0429999999999993</v>
      </c>
      <c r="C277" s="41">
        <v>1.45666197244263</v>
      </c>
      <c r="D277" s="41">
        <v>5.1613199999999999</v>
      </c>
      <c r="E277" s="41">
        <f>'Ocean Sink'!B77</f>
        <v>2.27344911637993</v>
      </c>
      <c r="F277" s="143">
        <v>3.29936676685911</v>
      </c>
      <c r="G277" s="143">
        <v>0.15759733300000001</v>
      </c>
      <c r="H277" s="41">
        <f t="shared" si="0"/>
        <v>-0.39207124379641067</v>
      </c>
      <c r="I277" s="41"/>
      <c r="J277" s="176"/>
      <c r="K277" s="14"/>
      <c r="L277" s="14"/>
      <c r="M277" s="14"/>
      <c r="N277" s="14"/>
      <c r="O277" s="14"/>
      <c r="P277" s="14"/>
      <c r="Q277" s="14"/>
      <c r="R277" s="14"/>
      <c r="S277" s="14"/>
      <c r="T277" s="14"/>
      <c r="U277" s="14"/>
      <c r="V277" s="14"/>
      <c r="W277" s="14"/>
      <c r="X277" s="14"/>
      <c r="Y277" s="14"/>
      <c r="Z277" s="14"/>
      <c r="AA277" s="14"/>
    </row>
    <row r="278" spans="1:27" ht="15.75" customHeight="1" x14ac:dyDescent="0.25">
      <c r="A278" s="14">
        <v>2011</v>
      </c>
      <c r="B278" s="41">
        <f>'Global Carbon Budget'!B74</f>
        <v>9.3369999999999997</v>
      </c>
      <c r="C278" s="41">
        <v>1.3814107490336101</v>
      </c>
      <c r="D278" s="41">
        <v>3.6001799999999999</v>
      </c>
      <c r="E278" s="41">
        <f>'Ocean Sink'!B78</f>
        <v>2.3859453109854911</v>
      </c>
      <c r="F278" s="143">
        <v>4.0758513094878603</v>
      </c>
      <c r="G278" s="143">
        <v>0.170529021</v>
      </c>
      <c r="H278" s="41">
        <f t="shared" si="0"/>
        <v>0.48590510756025751</v>
      </c>
      <c r="I278" s="41"/>
      <c r="J278" s="176"/>
      <c r="K278" s="14"/>
      <c r="L278" s="14"/>
      <c r="M278" s="14"/>
      <c r="N278" s="14"/>
      <c r="O278" s="14"/>
      <c r="P278" s="14"/>
      <c r="Q278" s="14"/>
      <c r="R278" s="14"/>
      <c r="S278" s="14"/>
      <c r="T278" s="14"/>
      <c r="U278" s="14"/>
      <c r="V278" s="14"/>
      <c r="W278" s="14"/>
      <c r="X278" s="14"/>
      <c r="Y278" s="14"/>
      <c r="Z278" s="14"/>
      <c r="AA278" s="14"/>
    </row>
    <row r="279" spans="1:27" ht="15.75" customHeight="1" x14ac:dyDescent="0.25">
      <c r="A279" s="14">
        <v>2012</v>
      </c>
      <c r="B279" s="41">
        <f>'Global Carbon Budget'!B75</f>
        <v>9.4870000000000001</v>
      </c>
      <c r="C279" s="41">
        <v>1.4856612850392601</v>
      </c>
      <c r="D279" s="41">
        <v>5.0657399999999999</v>
      </c>
      <c r="E279" s="41">
        <f>'Ocean Sink'!B79</f>
        <v>2.4405023985942367</v>
      </c>
      <c r="F279" s="143">
        <v>2.8244585502885999</v>
      </c>
      <c r="G279" s="143">
        <v>0.17755105500000001</v>
      </c>
      <c r="H279" s="41">
        <f t="shared" si="0"/>
        <v>0.46440928115642366</v>
      </c>
      <c r="I279" s="41"/>
      <c r="J279" s="176"/>
      <c r="K279" s="14"/>
      <c r="L279" s="14"/>
      <c r="M279" s="14"/>
      <c r="N279" s="14"/>
      <c r="O279" s="14"/>
      <c r="P279" s="14"/>
      <c r="Q279" s="14"/>
      <c r="R279" s="14"/>
      <c r="S279" s="14"/>
      <c r="T279" s="14"/>
      <c r="U279" s="14"/>
      <c r="V279" s="14"/>
      <c r="W279" s="14"/>
      <c r="X279" s="14"/>
      <c r="Y279" s="14"/>
      <c r="Z279" s="14"/>
      <c r="AA279" s="14"/>
    </row>
    <row r="280" spans="1:27" ht="15.75" customHeight="1" x14ac:dyDescent="0.25">
      <c r="A280" s="14">
        <v>2013</v>
      </c>
      <c r="B280" s="41">
        <f>'Global Carbon Budget'!B76</f>
        <v>9.5489999999999995</v>
      </c>
      <c r="C280" s="41">
        <v>1.5333822522735601</v>
      </c>
      <c r="D280" s="41">
        <v>5.1719400000000002</v>
      </c>
      <c r="E280" s="41">
        <f>'Ocean Sink'!B80</f>
        <v>2.4778657260688846</v>
      </c>
      <c r="F280" s="143">
        <v>3.6443779622326802</v>
      </c>
      <c r="G280" s="143">
        <v>0.18599576549999999</v>
      </c>
      <c r="H280" s="41">
        <f t="shared" si="0"/>
        <v>-0.39779720152800557</v>
      </c>
      <c r="I280" s="41"/>
      <c r="J280" s="176"/>
      <c r="K280" s="14"/>
      <c r="L280" s="14"/>
      <c r="M280" s="14"/>
      <c r="N280" s="14"/>
      <c r="O280" s="14"/>
      <c r="P280" s="14"/>
      <c r="Q280" s="14"/>
      <c r="R280" s="14"/>
      <c r="S280" s="14"/>
      <c r="T280" s="14"/>
      <c r="U280" s="14"/>
      <c r="V280" s="14"/>
      <c r="W280" s="14"/>
      <c r="X280" s="14"/>
      <c r="Y280" s="14"/>
      <c r="Z280" s="14"/>
      <c r="AA280" s="14"/>
    </row>
    <row r="281" spans="1:27" ht="15.75" customHeight="1" x14ac:dyDescent="0.25">
      <c r="A281" s="14">
        <v>2014</v>
      </c>
      <c r="B281" s="41">
        <f>'Global Carbon Budget'!B77</f>
        <v>9.6189999999999998</v>
      </c>
      <c r="C281" s="41">
        <v>1.64902648764038</v>
      </c>
      <c r="D281" s="41">
        <v>4.2161400000000002</v>
      </c>
      <c r="E281" s="41">
        <f>'Ocean Sink'!B81</f>
        <v>2.5640000392749038</v>
      </c>
      <c r="F281" s="143">
        <v>3.8339451204895498</v>
      </c>
      <c r="G281" s="143">
        <v>0.19418929300000001</v>
      </c>
      <c r="H281" s="41">
        <f t="shared" si="0"/>
        <v>0.45975203487592609</v>
      </c>
      <c r="I281" s="41"/>
      <c r="J281" s="176"/>
      <c r="K281" s="14"/>
      <c r="L281" s="14"/>
      <c r="M281" s="14"/>
      <c r="N281" s="14"/>
      <c r="O281" s="14"/>
      <c r="P281" s="14"/>
      <c r="Q281" s="14"/>
      <c r="R281" s="14"/>
      <c r="S281" s="14"/>
      <c r="T281" s="14"/>
      <c r="U281" s="14"/>
      <c r="V281" s="14"/>
      <c r="W281" s="14"/>
      <c r="X281" s="14"/>
      <c r="Y281" s="14"/>
      <c r="Z281" s="14"/>
      <c r="AA281" s="14"/>
    </row>
    <row r="282" spans="1:27" ht="15.75" customHeight="1" x14ac:dyDescent="0.25">
      <c r="A282" s="14">
        <v>2015</v>
      </c>
      <c r="B282" s="41">
        <f>'Global Carbon Budget'!B78</f>
        <v>9.61</v>
      </c>
      <c r="C282" s="41">
        <v>1.7049156698455801</v>
      </c>
      <c r="D282" s="41">
        <v>6.2764199999999999</v>
      </c>
      <c r="E282" s="41">
        <f>'Ocean Sink'!B82</f>
        <v>2.6078210397626211</v>
      </c>
      <c r="F282" s="143">
        <v>2.64086199804313</v>
      </c>
      <c r="G282" s="143">
        <v>0.19621514600000001</v>
      </c>
      <c r="H282" s="41">
        <f t="shared" si="0"/>
        <v>-0.40640251396017202</v>
      </c>
      <c r="I282" s="41"/>
      <c r="J282" s="176"/>
      <c r="K282" s="14"/>
      <c r="L282" s="14"/>
      <c r="M282" s="14"/>
      <c r="N282" s="14"/>
      <c r="O282" s="14"/>
      <c r="P282" s="14"/>
      <c r="Q282" s="14"/>
      <c r="R282" s="14"/>
      <c r="S282" s="14"/>
      <c r="T282" s="14"/>
      <c r="U282" s="14"/>
      <c r="V282" s="14"/>
      <c r="W282" s="14"/>
      <c r="X282" s="14"/>
      <c r="Y282" s="14"/>
      <c r="Z282" s="14"/>
      <c r="AA282" s="14"/>
    </row>
    <row r="283" spans="1:27" ht="15.75" customHeight="1" x14ac:dyDescent="0.25">
      <c r="A283" s="14">
        <v>2016</v>
      </c>
      <c r="B283" s="41">
        <f>'Global Carbon Budget'!B79</f>
        <v>9.6129999999999995</v>
      </c>
      <c r="C283" s="41">
        <v>1.5552047698059099</v>
      </c>
      <c r="D283" s="41">
        <v>6.0746399999999996</v>
      </c>
      <c r="E283" s="41">
        <f>'Ocean Sink'!B83</f>
        <v>2.6835066044567957</v>
      </c>
      <c r="F283" s="143">
        <v>3.18343431572616</v>
      </c>
      <c r="G283" s="143">
        <v>0.19910636900000001</v>
      </c>
      <c r="H283" s="41">
        <f t="shared" si="0"/>
        <v>-0.97248251937704622</v>
      </c>
      <c r="I283" s="41"/>
      <c r="J283" s="176"/>
      <c r="K283" s="14"/>
      <c r="L283" s="14"/>
      <c r="M283" s="14"/>
      <c r="N283" s="14"/>
      <c r="O283" s="14"/>
      <c r="P283" s="14"/>
      <c r="Q283" s="14"/>
      <c r="R283" s="14"/>
      <c r="S283" s="14"/>
      <c r="T283" s="14"/>
      <c r="U283" s="14"/>
      <c r="V283" s="14"/>
      <c r="W283" s="14"/>
      <c r="X283" s="14"/>
      <c r="Y283" s="14"/>
      <c r="Z283" s="14"/>
      <c r="AA283" s="14"/>
    </row>
    <row r="284" spans="1:27" ht="15.75" customHeight="1" x14ac:dyDescent="0.25">
      <c r="A284" s="14">
        <v>2017</v>
      </c>
      <c r="B284" s="41">
        <f>'Global Carbon Budget'!B80</f>
        <v>9.7420000000000009</v>
      </c>
      <c r="C284" s="41">
        <v>1.52110941257222</v>
      </c>
      <c r="D284" s="41">
        <v>4.5772199999999996</v>
      </c>
      <c r="E284" s="41">
        <f>'Ocean Sink'!B84</f>
        <v>2.5199913899732991</v>
      </c>
      <c r="F284" s="143">
        <v>3.8294134361506398</v>
      </c>
      <c r="G284" s="143">
        <v>0.203693613</v>
      </c>
      <c r="H284" s="41">
        <f t="shared" si="0"/>
        <v>0.1327909734482815</v>
      </c>
      <c r="I284" s="41"/>
      <c r="J284" s="176"/>
      <c r="K284" s="14"/>
      <c r="L284" s="14"/>
      <c r="M284" s="14"/>
      <c r="N284" s="14"/>
      <c r="O284" s="14"/>
      <c r="P284" s="14"/>
      <c r="Q284" s="14"/>
      <c r="R284" s="14"/>
      <c r="S284" s="14"/>
      <c r="T284" s="14"/>
      <c r="U284" s="14"/>
      <c r="V284" s="14"/>
      <c r="W284" s="14"/>
      <c r="X284" s="14"/>
      <c r="Y284" s="14"/>
      <c r="Z284" s="14"/>
      <c r="AA284" s="14"/>
    </row>
    <row r="285" spans="1:27" ht="15.75" customHeight="1" x14ac:dyDescent="0.25">
      <c r="A285" s="14">
        <v>2018</v>
      </c>
      <c r="B285" s="41">
        <f>'Global Carbon Budget'!B81</f>
        <v>9.94</v>
      </c>
      <c r="C285" s="41">
        <v>1.5536369457346599</v>
      </c>
      <c r="D285" s="41">
        <v>5.0869799999999996</v>
      </c>
      <c r="E285" s="41">
        <f>'Ocean Sink'!B85</f>
        <v>2.5610906617026004</v>
      </c>
      <c r="F285" s="143">
        <v>3.7765134354254801</v>
      </c>
      <c r="G285" s="143">
        <v>0.210855607</v>
      </c>
      <c r="H285" s="41">
        <f t="shared" si="0"/>
        <v>-0.1418027583934211</v>
      </c>
      <c r="I285" s="41"/>
      <c r="J285" s="50"/>
      <c r="K285" s="14"/>
      <c r="L285" s="14"/>
      <c r="M285" s="14"/>
      <c r="N285" s="14"/>
      <c r="O285" s="14"/>
      <c r="P285" s="14"/>
      <c r="Q285" s="14"/>
      <c r="R285" s="14"/>
      <c r="S285" s="14"/>
      <c r="T285" s="14"/>
      <c r="U285" s="14"/>
      <c r="V285" s="14"/>
      <c r="W285" s="14"/>
      <c r="X285" s="14"/>
      <c r="Y285" s="14"/>
      <c r="Z285" s="14"/>
      <c r="AA285" s="14"/>
    </row>
    <row r="286" spans="1:27" ht="15.75" customHeight="1" x14ac:dyDescent="0.25">
      <c r="A286" s="14">
        <v>2019</v>
      </c>
      <c r="B286" s="41">
        <f>'Global Carbon Budget'!B82</f>
        <v>9.9456222159236809</v>
      </c>
      <c r="C286" s="41">
        <v>1.80263694573466</v>
      </c>
      <c r="D286" s="41">
        <v>5.4268200000000002</v>
      </c>
      <c r="E286" s="41">
        <f>'Ocean Sink'!B86</f>
        <v>2.6259905646281965</v>
      </c>
      <c r="F286" s="143">
        <v>3.1369795606890398</v>
      </c>
      <c r="G286" s="143">
        <v>0.21529754200000001</v>
      </c>
      <c r="H286" s="41">
        <f t="shared" si="0"/>
        <v>0.34317149434110444</v>
      </c>
      <c r="I286" s="41"/>
      <c r="J286" s="50"/>
      <c r="K286" s="14"/>
      <c r="L286" s="14"/>
      <c r="M286" s="14"/>
      <c r="N286" s="14"/>
      <c r="O286" s="14"/>
      <c r="P286" s="14"/>
      <c r="Q286" s="14"/>
      <c r="R286" s="14"/>
      <c r="S286" s="14"/>
      <c r="T286" s="14"/>
      <c r="U286" s="14"/>
      <c r="V286" s="14"/>
      <c r="W286" s="14"/>
      <c r="X286" s="14"/>
      <c r="Y286" s="14"/>
      <c r="Z286" s="14"/>
      <c r="AA286" s="14"/>
    </row>
    <row r="287" spans="1:27" ht="15.75" customHeight="1" x14ac:dyDescent="0.25">
      <c r="G287" s="14"/>
    </row>
    <row r="288" spans="1:27" ht="15.75" customHeight="1" x14ac:dyDescent="0.25">
      <c r="A288" s="51" t="s">
        <v>50</v>
      </c>
      <c r="B288" s="51" t="s">
        <v>51</v>
      </c>
      <c r="C288" s="51" t="s">
        <v>52</v>
      </c>
      <c r="D288" s="51" t="s">
        <v>53</v>
      </c>
      <c r="G288" s="14"/>
    </row>
    <row r="289" spans="1:7" ht="15.75" customHeight="1" x14ac:dyDescent="0.25">
      <c r="A289" s="14"/>
      <c r="B289" s="14"/>
      <c r="C289" s="14"/>
      <c r="D289" s="14"/>
      <c r="G289" s="14"/>
    </row>
    <row r="290" spans="1:7" ht="15.75" customHeight="1" x14ac:dyDescent="0.25">
      <c r="A290" s="52" t="s">
        <v>54</v>
      </c>
      <c r="B290" s="43"/>
      <c r="C290" s="42"/>
      <c r="D290" s="43"/>
      <c r="G290" s="14"/>
    </row>
    <row r="291" spans="1:7" ht="15.75" customHeight="1" x14ac:dyDescent="0.25">
      <c r="G291" s="14"/>
    </row>
    <row r="292" spans="1:7" ht="15.75" customHeight="1" x14ac:dyDescent="0.25">
      <c r="G292" s="14"/>
    </row>
    <row r="293" spans="1:7" ht="15.75" customHeight="1" x14ac:dyDescent="0.25">
      <c r="G293" s="14"/>
    </row>
    <row r="294" spans="1:7" ht="15.75" customHeight="1" x14ac:dyDescent="0.25">
      <c r="G294" s="14"/>
    </row>
    <row r="295" spans="1:7" ht="15.75" customHeight="1" x14ac:dyDescent="0.25">
      <c r="G295" s="14"/>
    </row>
    <row r="296" spans="1:7" ht="15.75" customHeight="1" x14ac:dyDescent="0.25">
      <c r="G296" s="14"/>
    </row>
    <row r="297" spans="1:7" ht="15.75" customHeight="1" x14ac:dyDescent="0.25">
      <c r="G297" s="14"/>
    </row>
    <row r="298" spans="1:7" ht="15.75" customHeight="1" x14ac:dyDescent="0.25">
      <c r="G298" s="14"/>
    </row>
    <row r="299" spans="1:7" ht="15.75" customHeight="1" x14ac:dyDescent="0.25">
      <c r="G299" s="14"/>
    </row>
    <row r="300" spans="1:7" ht="15.75" customHeight="1" x14ac:dyDescent="0.25">
      <c r="G300" s="14"/>
    </row>
    <row r="301" spans="1:7" ht="15.75" customHeight="1" x14ac:dyDescent="0.25">
      <c r="G301" s="14"/>
    </row>
    <row r="302" spans="1:7" ht="15.75" customHeight="1" x14ac:dyDescent="0.25">
      <c r="G302" s="14"/>
    </row>
    <row r="303" spans="1:7" ht="15.75" customHeight="1" x14ac:dyDescent="0.25">
      <c r="G303" s="14"/>
    </row>
    <row r="304" spans="1:7" ht="15.75" customHeight="1" x14ac:dyDescent="0.25">
      <c r="G304" s="14"/>
    </row>
    <row r="305" spans="7:7" ht="15.75" customHeight="1" x14ac:dyDescent="0.25">
      <c r="G305" s="14"/>
    </row>
    <row r="306" spans="7:7" ht="15.75" customHeight="1" x14ac:dyDescent="0.25">
      <c r="G306" s="14"/>
    </row>
    <row r="307" spans="7:7" ht="15.75" customHeight="1" x14ac:dyDescent="0.25">
      <c r="G307" s="14"/>
    </row>
    <row r="308" spans="7:7" ht="15.75" customHeight="1" x14ac:dyDescent="0.25">
      <c r="G308" s="14"/>
    </row>
    <row r="309" spans="7:7" ht="15.75" customHeight="1" x14ac:dyDescent="0.25">
      <c r="G309" s="14"/>
    </row>
    <row r="310" spans="7:7" ht="15.75" customHeight="1" x14ac:dyDescent="0.25">
      <c r="G310" s="14"/>
    </row>
    <row r="311" spans="7:7" ht="15.75" customHeight="1" x14ac:dyDescent="0.25">
      <c r="G311" s="14"/>
    </row>
    <row r="312" spans="7:7" ht="15.75" customHeight="1" x14ac:dyDescent="0.25">
      <c r="G312" s="14"/>
    </row>
    <row r="313" spans="7:7" ht="15.75" customHeight="1" x14ac:dyDescent="0.25">
      <c r="G313" s="14"/>
    </row>
    <row r="314" spans="7:7" ht="15.75" customHeight="1" x14ac:dyDescent="0.25">
      <c r="G314" s="14"/>
    </row>
    <row r="315" spans="7:7" ht="15.75" customHeight="1" x14ac:dyDescent="0.25">
      <c r="G315" s="14"/>
    </row>
    <row r="316" spans="7:7" ht="15.75" customHeight="1" x14ac:dyDescent="0.25">
      <c r="G316" s="14"/>
    </row>
    <row r="317" spans="7:7" ht="15.75" customHeight="1" x14ac:dyDescent="0.25">
      <c r="G317" s="14"/>
    </row>
    <row r="318" spans="7:7" ht="15.75" customHeight="1" x14ac:dyDescent="0.25">
      <c r="G318" s="14"/>
    </row>
    <row r="319" spans="7:7" ht="15.75" customHeight="1" x14ac:dyDescent="0.25">
      <c r="G319" s="14"/>
    </row>
    <row r="320" spans="7:7" ht="15.75" customHeight="1" x14ac:dyDescent="0.25">
      <c r="G320" s="14"/>
    </row>
    <row r="321" spans="7:7" ht="15.75" customHeight="1" x14ac:dyDescent="0.25">
      <c r="G321" s="14"/>
    </row>
    <row r="322" spans="7:7" ht="15.75" customHeight="1" x14ac:dyDescent="0.25">
      <c r="G322" s="14"/>
    </row>
    <row r="323" spans="7:7" ht="15.75" customHeight="1" x14ac:dyDescent="0.25">
      <c r="G323" s="14"/>
    </row>
    <row r="324" spans="7:7" ht="15.75" customHeight="1" x14ac:dyDescent="0.25">
      <c r="G324" s="14"/>
    </row>
    <row r="325" spans="7:7" ht="15.75" customHeight="1" x14ac:dyDescent="0.25">
      <c r="G325" s="14"/>
    </row>
    <row r="326" spans="7:7" ht="15.75" customHeight="1" x14ac:dyDescent="0.25">
      <c r="G326" s="14"/>
    </row>
    <row r="327" spans="7:7" ht="15.75" customHeight="1" x14ac:dyDescent="0.25">
      <c r="G327" s="14"/>
    </row>
    <row r="328" spans="7:7" ht="15.75" customHeight="1" x14ac:dyDescent="0.25">
      <c r="G328" s="14"/>
    </row>
    <row r="329" spans="7:7" ht="15.75" customHeight="1" x14ac:dyDescent="0.25">
      <c r="G329" s="14"/>
    </row>
    <row r="330" spans="7:7" ht="15.75" customHeight="1" x14ac:dyDescent="0.25">
      <c r="G330" s="14"/>
    </row>
    <row r="331" spans="7:7" ht="15.75" customHeight="1" x14ac:dyDescent="0.25">
      <c r="G331" s="14"/>
    </row>
    <row r="332" spans="7:7" ht="15.75" customHeight="1" x14ac:dyDescent="0.25">
      <c r="G332" s="14"/>
    </row>
    <row r="333" spans="7:7" ht="15.75" customHeight="1" x14ac:dyDescent="0.25">
      <c r="G333" s="14"/>
    </row>
    <row r="334" spans="7:7" ht="15.75" customHeight="1" x14ac:dyDescent="0.25">
      <c r="G334" s="14"/>
    </row>
    <row r="335" spans="7:7" ht="15.75" customHeight="1" x14ac:dyDescent="0.25">
      <c r="G335" s="14"/>
    </row>
    <row r="336" spans="7:7" ht="15.75" customHeight="1" x14ac:dyDescent="0.25">
      <c r="G336" s="14"/>
    </row>
    <row r="337" spans="7:7" ht="15.75" customHeight="1" x14ac:dyDescent="0.25">
      <c r="G337" s="14"/>
    </row>
    <row r="338" spans="7:7" ht="15.75" customHeight="1" x14ac:dyDescent="0.25">
      <c r="G338" s="14"/>
    </row>
    <row r="339" spans="7:7" ht="15.75" customHeight="1" x14ac:dyDescent="0.25">
      <c r="G339" s="14"/>
    </row>
    <row r="340" spans="7:7" ht="15.75" customHeight="1" x14ac:dyDescent="0.25">
      <c r="G340" s="14"/>
    </row>
    <row r="341" spans="7:7" ht="15.75" customHeight="1" x14ac:dyDescent="0.25">
      <c r="G341" s="14"/>
    </row>
    <row r="342" spans="7:7" ht="15.75" customHeight="1" x14ac:dyDescent="0.25">
      <c r="G342" s="14"/>
    </row>
    <row r="343" spans="7:7" ht="15.75" customHeight="1" x14ac:dyDescent="0.25">
      <c r="G343" s="14"/>
    </row>
    <row r="344" spans="7:7" ht="15.75" customHeight="1" x14ac:dyDescent="0.25">
      <c r="G344" s="14"/>
    </row>
    <row r="345" spans="7:7" ht="15.75" customHeight="1" x14ac:dyDescent="0.25">
      <c r="G345" s="14"/>
    </row>
    <row r="346" spans="7:7" ht="15.75" customHeight="1" x14ac:dyDescent="0.25">
      <c r="G346" s="14"/>
    </row>
    <row r="347" spans="7:7" ht="15.75" customHeight="1" x14ac:dyDescent="0.25">
      <c r="G347" s="14"/>
    </row>
    <row r="348" spans="7:7" ht="15.75" customHeight="1" x14ac:dyDescent="0.25">
      <c r="G348" s="14"/>
    </row>
    <row r="349" spans="7:7" ht="15.75" customHeight="1" x14ac:dyDescent="0.25">
      <c r="G349" s="14"/>
    </row>
    <row r="350" spans="7:7" ht="15.75" customHeight="1" x14ac:dyDescent="0.25">
      <c r="G350" s="14"/>
    </row>
    <row r="351" spans="7:7" ht="15.75" customHeight="1" x14ac:dyDescent="0.25">
      <c r="G351" s="14"/>
    </row>
    <row r="352" spans="7:7" ht="15.75" customHeight="1" x14ac:dyDescent="0.25">
      <c r="G352" s="14"/>
    </row>
    <row r="353" spans="7:7" ht="15.75" customHeight="1" x14ac:dyDescent="0.25">
      <c r="G353" s="14"/>
    </row>
    <row r="354" spans="7:7" ht="15.75" customHeight="1" x14ac:dyDescent="0.25">
      <c r="G354" s="14"/>
    </row>
    <row r="355" spans="7:7" ht="15.75" customHeight="1" x14ac:dyDescent="0.25">
      <c r="G355" s="14"/>
    </row>
    <row r="356" spans="7:7" ht="15.75" customHeight="1" x14ac:dyDescent="0.25">
      <c r="G356" s="14"/>
    </row>
    <row r="357" spans="7:7" ht="15.75" customHeight="1" x14ac:dyDescent="0.25">
      <c r="G357" s="14"/>
    </row>
    <row r="358" spans="7:7" ht="15.75" customHeight="1" x14ac:dyDescent="0.25">
      <c r="G358" s="14"/>
    </row>
    <row r="359" spans="7:7" ht="15.75" customHeight="1" x14ac:dyDescent="0.25">
      <c r="G359" s="14"/>
    </row>
    <row r="360" spans="7:7" ht="15.75" customHeight="1" x14ac:dyDescent="0.25">
      <c r="G360" s="14"/>
    </row>
    <row r="361" spans="7:7" ht="15.75" customHeight="1" x14ac:dyDescent="0.25">
      <c r="G361" s="14"/>
    </row>
    <row r="362" spans="7:7" ht="15.75" customHeight="1" x14ac:dyDescent="0.25">
      <c r="G362" s="14"/>
    </row>
    <row r="363" spans="7:7" ht="15.75" customHeight="1" x14ac:dyDescent="0.25">
      <c r="G363" s="14"/>
    </row>
    <row r="364" spans="7:7" ht="15.75" customHeight="1" x14ac:dyDescent="0.25">
      <c r="G364" s="14"/>
    </row>
    <row r="365" spans="7:7" ht="15.75" customHeight="1" x14ac:dyDescent="0.25">
      <c r="G365" s="14"/>
    </row>
    <row r="366" spans="7:7" ht="15.75" customHeight="1" x14ac:dyDescent="0.25">
      <c r="G366" s="14"/>
    </row>
    <row r="367" spans="7:7" ht="15.75" customHeight="1" x14ac:dyDescent="0.25">
      <c r="G367" s="14"/>
    </row>
    <row r="368" spans="7:7" ht="15.75" customHeight="1" x14ac:dyDescent="0.25">
      <c r="G368" s="14"/>
    </row>
    <row r="369" spans="7:7" ht="15.75" customHeight="1" x14ac:dyDescent="0.25">
      <c r="G369" s="14"/>
    </row>
    <row r="370" spans="7:7" ht="15.75" customHeight="1" x14ac:dyDescent="0.25">
      <c r="G370" s="14"/>
    </row>
    <row r="371" spans="7:7" ht="15.75" customHeight="1" x14ac:dyDescent="0.25">
      <c r="G371" s="14"/>
    </row>
    <row r="372" spans="7:7" ht="15.75" customHeight="1" x14ac:dyDescent="0.25">
      <c r="G372" s="14"/>
    </row>
    <row r="373" spans="7:7" ht="15.75" customHeight="1" x14ac:dyDescent="0.25">
      <c r="G373" s="14"/>
    </row>
    <row r="374" spans="7:7" ht="15.75" customHeight="1" x14ac:dyDescent="0.25">
      <c r="G374" s="14"/>
    </row>
    <row r="375" spans="7:7" ht="15.75" customHeight="1" x14ac:dyDescent="0.25">
      <c r="G375" s="14"/>
    </row>
    <row r="376" spans="7:7" ht="15.75" customHeight="1" x14ac:dyDescent="0.25">
      <c r="G376" s="14"/>
    </row>
    <row r="377" spans="7:7" ht="15.75" customHeight="1" x14ac:dyDescent="0.25">
      <c r="G377" s="14"/>
    </row>
    <row r="378" spans="7:7" ht="15.75" customHeight="1" x14ac:dyDescent="0.25">
      <c r="G378" s="14"/>
    </row>
    <row r="379" spans="7:7" ht="15.75" customHeight="1" x14ac:dyDescent="0.25">
      <c r="G379" s="14"/>
    </row>
    <row r="380" spans="7:7" ht="15.75" customHeight="1" x14ac:dyDescent="0.25">
      <c r="G380" s="14"/>
    </row>
    <row r="381" spans="7:7" ht="15.75" customHeight="1" x14ac:dyDescent="0.25">
      <c r="G381" s="14"/>
    </row>
    <row r="382" spans="7:7" ht="15.75" customHeight="1" x14ac:dyDescent="0.25">
      <c r="G382" s="14"/>
    </row>
    <row r="383" spans="7:7" ht="15.75" customHeight="1" x14ac:dyDescent="0.25">
      <c r="G383" s="14"/>
    </row>
    <row r="384" spans="7:7" ht="15.75" customHeight="1" x14ac:dyDescent="0.25">
      <c r="G384" s="14"/>
    </row>
    <row r="385" spans="7:7" ht="15.75" customHeight="1" x14ac:dyDescent="0.25">
      <c r="G385" s="14"/>
    </row>
    <row r="386" spans="7:7" ht="15.75" customHeight="1" x14ac:dyDescent="0.25">
      <c r="G386" s="14"/>
    </row>
    <row r="387" spans="7:7" ht="15.75" customHeight="1" x14ac:dyDescent="0.25">
      <c r="G387" s="14"/>
    </row>
    <row r="388" spans="7:7" ht="15.75" customHeight="1" x14ac:dyDescent="0.25">
      <c r="G388" s="14"/>
    </row>
    <row r="389" spans="7:7" ht="15.75" customHeight="1" x14ac:dyDescent="0.25">
      <c r="G389" s="14"/>
    </row>
    <row r="390" spans="7:7" ht="15.75" customHeight="1" x14ac:dyDescent="0.25">
      <c r="G390" s="14"/>
    </row>
    <row r="391" spans="7:7" ht="15.75" customHeight="1" x14ac:dyDescent="0.25">
      <c r="G391" s="14"/>
    </row>
    <row r="392" spans="7:7" ht="15.75" customHeight="1" x14ac:dyDescent="0.25">
      <c r="G392" s="14"/>
    </row>
    <row r="393" spans="7:7" ht="15.75" customHeight="1" x14ac:dyDescent="0.25">
      <c r="G393" s="14"/>
    </row>
    <row r="394" spans="7:7" ht="15.75" customHeight="1" x14ac:dyDescent="0.25">
      <c r="G394" s="14"/>
    </row>
    <row r="395" spans="7:7" ht="15.75" customHeight="1" x14ac:dyDescent="0.25">
      <c r="G395" s="14"/>
    </row>
    <row r="396" spans="7:7" ht="15.75" customHeight="1" x14ac:dyDescent="0.25">
      <c r="G396" s="14"/>
    </row>
    <row r="397" spans="7:7" ht="15.75" customHeight="1" x14ac:dyDescent="0.25">
      <c r="G397" s="14"/>
    </row>
    <row r="398" spans="7:7" ht="15.75" customHeight="1" x14ac:dyDescent="0.25">
      <c r="G398" s="14"/>
    </row>
    <row r="399" spans="7:7" ht="15.75" customHeight="1" x14ac:dyDescent="0.25">
      <c r="G399" s="14"/>
    </row>
    <row r="400" spans="7:7" ht="15.75" customHeight="1" x14ac:dyDescent="0.25">
      <c r="G400" s="14"/>
    </row>
    <row r="401" spans="7:7" ht="15.75" customHeight="1" x14ac:dyDescent="0.25">
      <c r="G401" s="14"/>
    </row>
    <row r="402" spans="7:7" ht="15.75" customHeight="1" x14ac:dyDescent="0.25">
      <c r="G402" s="14"/>
    </row>
    <row r="403" spans="7:7" ht="15.75" customHeight="1" x14ac:dyDescent="0.25">
      <c r="G403" s="14"/>
    </row>
    <row r="404" spans="7:7" ht="15.75" customHeight="1" x14ac:dyDescent="0.25">
      <c r="G404" s="14"/>
    </row>
    <row r="405" spans="7:7" ht="15.75" customHeight="1" x14ac:dyDescent="0.25">
      <c r="G405" s="14"/>
    </row>
    <row r="406" spans="7:7" ht="15.75" customHeight="1" x14ac:dyDescent="0.25">
      <c r="G406" s="14"/>
    </row>
    <row r="407" spans="7:7" ht="15.75" customHeight="1" x14ac:dyDescent="0.25">
      <c r="G407" s="14"/>
    </row>
    <row r="408" spans="7:7" ht="15.75" customHeight="1" x14ac:dyDescent="0.25">
      <c r="G408" s="14"/>
    </row>
    <row r="409" spans="7:7" ht="15.75" customHeight="1" x14ac:dyDescent="0.25">
      <c r="G409" s="14"/>
    </row>
    <row r="410" spans="7:7" ht="15.75" customHeight="1" x14ac:dyDescent="0.25">
      <c r="G410" s="14"/>
    </row>
    <row r="411" spans="7:7" ht="15.75" customHeight="1" x14ac:dyDescent="0.25">
      <c r="G411" s="14"/>
    </row>
    <row r="412" spans="7:7" ht="15.75" customHeight="1" x14ac:dyDescent="0.25">
      <c r="G412" s="14"/>
    </row>
    <row r="413" spans="7:7" ht="15.75" customHeight="1" x14ac:dyDescent="0.25">
      <c r="G413" s="14"/>
    </row>
    <row r="414" spans="7:7" ht="15.75" customHeight="1" x14ac:dyDescent="0.25">
      <c r="G414" s="14"/>
    </row>
    <row r="415" spans="7:7" ht="15.75" customHeight="1" x14ac:dyDescent="0.25">
      <c r="G415" s="14"/>
    </row>
    <row r="416" spans="7:7" ht="15.75" customHeight="1" x14ac:dyDescent="0.25">
      <c r="G416" s="14"/>
    </row>
    <row r="417" spans="7:7" ht="15.75" customHeight="1" x14ac:dyDescent="0.25">
      <c r="G417" s="14"/>
    </row>
    <row r="418" spans="7:7" ht="15.75" customHeight="1" x14ac:dyDescent="0.25">
      <c r="G418" s="14"/>
    </row>
    <row r="419" spans="7:7" ht="15.75" customHeight="1" x14ac:dyDescent="0.25">
      <c r="G419" s="14"/>
    </row>
    <row r="420" spans="7:7" ht="15.75" customHeight="1" x14ac:dyDescent="0.25">
      <c r="G420" s="14"/>
    </row>
    <row r="421" spans="7:7" ht="15.75" customHeight="1" x14ac:dyDescent="0.25">
      <c r="G421" s="14"/>
    </row>
    <row r="422" spans="7:7" ht="15.75" customHeight="1" x14ac:dyDescent="0.25">
      <c r="G422" s="14"/>
    </row>
    <row r="423" spans="7:7" ht="15.75" customHeight="1" x14ac:dyDescent="0.25">
      <c r="G423" s="14"/>
    </row>
    <row r="424" spans="7:7" ht="15.75" customHeight="1" x14ac:dyDescent="0.25">
      <c r="G424" s="14"/>
    </row>
    <row r="425" spans="7:7" ht="15.75" customHeight="1" x14ac:dyDescent="0.25">
      <c r="G425" s="14"/>
    </row>
    <row r="426" spans="7:7" ht="15.75" customHeight="1" x14ac:dyDescent="0.25">
      <c r="G426" s="14"/>
    </row>
    <row r="427" spans="7:7" ht="15.75" customHeight="1" x14ac:dyDescent="0.25">
      <c r="G427" s="14"/>
    </row>
    <row r="428" spans="7:7" ht="15.75" customHeight="1" x14ac:dyDescent="0.25">
      <c r="G428" s="14"/>
    </row>
    <row r="429" spans="7:7" ht="15.75" customHeight="1" x14ac:dyDescent="0.25">
      <c r="G429" s="14"/>
    </row>
    <row r="430" spans="7:7" ht="15.75" customHeight="1" x14ac:dyDescent="0.25">
      <c r="G430" s="14"/>
    </row>
    <row r="431" spans="7:7" ht="15.75" customHeight="1" x14ac:dyDescent="0.25">
      <c r="G431" s="14"/>
    </row>
    <row r="432" spans="7:7" ht="15.75" customHeight="1" x14ac:dyDescent="0.25">
      <c r="G432" s="14"/>
    </row>
    <row r="433" spans="7:7" ht="15.75" customHeight="1" x14ac:dyDescent="0.25">
      <c r="G433" s="14"/>
    </row>
    <row r="434" spans="7:7" ht="15.75" customHeight="1" x14ac:dyDescent="0.25">
      <c r="G434" s="14"/>
    </row>
    <row r="435" spans="7:7" ht="15.75" customHeight="1" x14ac:dyDescent="0.25">
      <c r="G435" s="14"/>
    </row>
    <row r="436" spans="7:7" ht="15.75" customHeight="1" x14ac:dyDescent="0.25">
      <c r="G436" s="14"/>
    </row>
    <row r="437" spans="7:7" ht="15.75" customHeight="1" x14ac:dyDescent="0.25">
      <c r="G437" s="14"/>
    </row>
    <row r="438" spans="7:7" ht="15.75" customHeight="1" x14ac:dyDescent="0.25">
      <c r="G438" s="14"/>
    </row>
    <row r="439" spans="7:7" ht="15.75" customHeight="1" x14ac:dyDescent="0.25">
      <c r="G439" s="14"/>
    </row>
    <row r="440" spans="7:7" ht="15.75" customHeight="1" x14ac:dyDescent="0.25">
      <c r="G440" s="14"/>
    </row>
    <row r="441" spans="7:7" ht="15.75" customHeight="1" x14ac:dyDescent="0.25">
      <c r="G441" s="14"/>
    </row>
    <row r="442" spans="7:7" ht="15.75" customHeight="1" x14ac:dyDescent="0.25">
      <c r="G442" s="14"/>
    </row>
    <row r="443" spans="7:7" ht="15.75" customHeight="1" x14ac:dyDescent="0.25">
      <c r="G443" s="14"/>
    </row>
    <row r="444" spans="7:7" ht="15.75" customHeight="1" x14ac:dyDescent="0.25">
      <c r="G444" s="14"/>
    </row>
    <row r="445" spans="7:7" ht="15.75" customHeight="1" x14ac:dyDescent="0.25">
      <c r="G445" s="14"/>
    </row>
    <row r="446" spans="7:7" ht="15.75" customHeight="1" x14ac:dyDescent="0.25">
      <c r="G446" s="14"/>
    </row>
    <row r="447" spans="7:7" ht="15.75" customHeight="1" x14ac:dyDescent="0.25">
      <c r="G447" s="14"/>
    </row>
    <row r="448" spans="7:7" ht="15.75" customHeight="1" x14ac:dyDescent="0.25">
      <c r="G448" s="14"/>
    </row>
    <row r="449" spans="7:7" ht="15.75" customHeight="1" x14ac:dyDescent="0.25">
      <c r="G449" s="14"/>
    </row>
    <row r="450" spans="7:7" ht="15.75" customHeight="1" x14ac:dyDescent="0.25">
      <c r="G450" s="14"/>
    </row>
    <row r="451" spans="7:7" ht="15.75" customHeight="1" x14ac:dyDescent="0.25">
      <c r="G451" s="14"/>
    </row>
    <row r="452" spans="7:7" ht="15.75" customHeight="1" x14ac:dyDescent="0.25">
      <c r="G452" s="14"/>
    </row>
    <row r="453" spans="7:7" ht="15.75" customHeight="1" x14ac:dyDescent="0.25">
      <c r="G453" s="14"/>
    </row>
    <row r="454" spans="7:7" ht="15.75" customHeight="1" x14ac:dyDescent="0.25">
      <c r="G454" s="14"/>
    </row>
    <row r="455" spans="7:7" ht="15.75" customHeight="1" x14ac:dyDescent="0.25">
      <c r="G455" s="14"/>
    </row>
    <row r="456" spans="7:7" ht="15.75" customHeight="1" x14ac:dyDescent="0.25">
      <c r="G456" s="14"/>
    </row>
    <row r="457" spans="7:7" ht="15.75" customHeight="1" x14ac:dyDescent="0.25">
      <c r="G457" s="14"/>
    </row>
    <row r="458" spans="7:7" ht="15.75" customHeight="1" x14ac:dyDescent="0.25">
      <c r="G458" s="14"/>
    </row>
    <row r="459" spans="7:7" ht="15.75" customHeight="1" x14ac:dyDescent="0.25">
      <c r="G459" s="14"/>
    </row>
    <row r="460" spans="7:7" ht="15.75" customHeight="1" x14ac:dyDescent="0.25">
      <c r="G460" s="14"/>
    </row>
    <row r="461" spans="7:7" ht="15.75" customHeight="1" x14ac:dyDescent="0.25">
      <c r="G461" s="14"/>
    </row>
    <row r="462" spans="7:7" ht="15.75" customHeight="1" x14ac:dyDescent="0.25">
      <c r="G462" s="14"/>
    </row>
    <row r="463" spans="7:7" ht="15.75" customHeight="1" x14ac:dyDescent="0.25">
      <c r="G463" s="14"/>
    </row>
    <row r="464" spans="7:7" ht="15.75" customHeight="1" x14ac:dyDescent="0.25">
      <c r="G464" s="14"/>
    </row>
    <row r="465" spans="7:7" ht="15.75" customHeight="1" x14ac:dyDescent="0.25">
      <c r="G465" s="14"/>
    </row>
    <row r="466" spans="7:7" ht="15.75" customHeight="1" x14ac:dyDescent="0.25">
      <c r="G466" s="14"/>
    </row>
    <row r="467" spans="7:7" ht="15.75" customHeight="1" x14ac:dyDescent="0.25">
      <c r="G467" s="14"/>
    </row>
    <row r="468" spans="7:7" ht="15.75" customHeight="1" x14ac:dyDescent="0.25">
      <c r="G468" s="14"/>
    </row>
    <row r="469" spans="7:7" ht="15.75" customHeight="1" x14ac:dyDescent="0.25">
      <c r="G469" s="14"/>
    </row>
    <row r="470" spans="7:7" ht="15.75" customHeight="1" x14ac:dyDescent="0.25">
      <c r="G470" s="14"/>
    </row>
    <row r="471" spans="7:7" ht="15.75" customHeight="1" x14ac:dyDescent="0.25">
      <c r="G471" s="14"/>
    </row>
    <row r="472" spans="7:7" ht="15.75" customHeight="1" x14ac:dyDescent="0.25">
      <c r="G472" s="14"/>
    </row>
    <row r="473" spans="7:7" ht="15.75" customHeight="1" x14ac:dyDescent="0.25">
      <c r="G473" s="14"/>
    </row>
    <row r="474" spans="7:7" ht="15.75" customHeight="1" x14ac:dyDescent="0.25">
      <c r="G474" s="14"/>
    </row>
    <row r="475" spans="7:7" ht="15.75" customHeight="1" x14ac:dyDescent="0.25">
      <c r="G475" s="14"/>
    </row>
    <row r="476" spans="7:7" ht="15.75" customHeight="1" x14ac:dyDescent="0.25">
      <c r="G476" s="14"/>
    </row>
    <row r="477" spans="7:7" ht="15.75" customHeight="1" x14ac:dyDescent="0.25">
      <c r="G477" s="14"/>
    </row>
    <row r="478" spans="7:7" ht="15.75" customHeight="1" x14ac:dyDescent="0.25">
      <c r="G478" s="14"/>
    </row>
    <row r="479" spans="7:7" ht="15.75" customHeight="1" x14ac:dyDescent="0.25">
      <c r="G479" s="14"/>
    </row>
    <row r="480" spans="7:7" ht="15.75" customHeight="1" x14ac:dyDescent="0.25">
      <c r="G480" s="14"/>
    </row>
    <row r="481" spans="7:7" ht="15.75" customHeight="1" x14ac:dyDescent="0.25">
      <c r="G481" s="14"/>
    </row>
    <row r="482" spans="7:7" ht="15.75" customHeight="1" x14ac:dyDescent="0.25">
      <c r="G482" s="14"/>
    </row>
    <row r="483" spans="7:7" ht="15.75" customHeight="1" x14ac:dyDescent="0.25">
      <c r="G483" s="14"/>
    </row>
    <row r="484" spans="7:7" ht="15.75" customHeight="1" x14ac:dyDescent="0.25">
      <c r="G484" s="14"/>
    </row>
    <row r="485" spans="7:7" ht="15.75" customHeight="1" x14ac:dyDescent="0.25">
      <c r="G485" s="14"/>
    </row>
    <row r="486" spans="7:7" ht="15.75" customHeight="1" x14ac:dyDescent="0.25">
      <c r="G486" s="14"/>
    </row>
    <row r="487" spans="7:7" ht="15.75" customHeight="1" x14ac:dyDescent="0.25">
      <c r="G487" s="14"/>
    </row>
    <row r="488" spans="7:7" ht="15.75" customHeight="1" x14ac:dyDescent="0.25">
      <c r="G488" s="14"/>
    </row>
    <row r="489" spans="7:7" ht="15.75" customHeight="1" x14ac:dyDescent="0.25">
      <c r="G489" s="14"/>
    </row>
    <row r="490" spans="7:7" ht="15.75" customHeight="1" x14ac:dyDescent="0.25">
      <c r="G490" s="14"/>
    </row>
    <row r="491" spans="7:7" ht="15.75" customHeight="1" x14ac:dyDescent="0.25">
      <c r="G491" s="14"/>
    </row>
    <row r="492" spans="7:7" ht="15.75" customHeight="1" x14ac:dyDescent="0.25">
      <c r="G492" s="14"/>
    </row>
    <row r="493" spans="7:7" ht="15.75" customHeight="1" x14ac:dyDescent="0.25">
      <c r="G493" s="14"/>
    </row>
    <row r="494" spans="7:7" ht="15.75" customHeight="1" x14ac:dyDescent="0.25">
      <c r="G494" s="14"/>
    </row>
    <row r="495" spans="7:7" ht="15.75" customHeight="1" x14ac:dyDescent="0.25">
      <c r="G495" s="14"/>
    </row>
    <row r="496" spans="7:7" ht="15.75" customHeight="1" x14ac:dyDescent="0.25">
      <c r="G496" s="14"/>
    </row>
    <row r="497" spans="7:7" ht="15.75" customHeight="1" x14ac:dyDescent="0.25">
      <c r="G497" s="14"/>
    </row>
    <row r="498" spans="7:7" ht="15.75" customHeight="1" x14ac:dyDescent="0.25">
      <c r="G498" s="14"/>
    </row>
    <row r="499" spans="7:7" ht="15.75" customHeight="1" x14ac:dyDescent="0.25">
      <c r="G499" s="14"/>
    </row>
    <row r="500" spans="7:7" ht="15.75" customHeight="1" x14ac:dyDescent="0.25">
      <c r="G500" s="14"/>
    </row>
    <row r="501" spans="7:7" ht="15.75" customHeight="1" x14ac:dyDescent="0.25">
      <c r="G501" s="14"/>
    </row>
    <row r="502" spans="7:7" ht="15.75" customHeight="1" x14ac:dyDescent="0.25">
      <c r="G502" s="14"/>
    </row>
    <row r="503" spans="7:7" ht="15.75" customHeight="1" x14ac:dyDescent="0.25">
      <c r="G503" s="14"/>
    </row>
    <row r="504" spans="7:7" ht="15.75" customHeight="1" x14ac:dyDescent="0.25">
      <c r="G504" s="14"/>
    </row>
    <row r="505" spans="7:7" ht="15.75" customHeight="1" x14ac:dyDescent="0.25">
      <c r="G505" s="14"/>
    </row>
    <row r="506" spans="7:7" ht="15.75" customHeight="1" x14ac:dyDescent="0.25">
      <c r="G506" s="14"/>
    </row>
    <row r="507" spans="7:7" ht="15.75" customHeight="1" x14ac:dyDescent="0.25">
      <c r="G507" s="14"/>
    </row>
    <row r="508" spans="7:7" ht="15.75" customHeight="1" x14ac:dyDescent="0.25">
      <c r="G508" s="14"/>
    </row>
    <row r="509" spans="7:7" ht="15.75" customHeight="1" x14ac:dyDescent="0.25">
      <c r="G509" s="14"/>
    </row>
    <row r="510" spans="7:7" ht="15.75" customHeight="1" x14ac:dyDescent="0.25">
      <c r="G510" s="14"/>
    </row>
    <row r="511" spans="7:7" ht="15.75" customHeight="1" x14ac:dyDescent="0.25">
      <c r="G511" s="14"/>
    </row>
    <row r="512" spans="7:7" ht="15.75" customHeight="1" x14ac:dyDescent="0.25">
      <c r="G512" s="14"/>
    </row>
    <row r="513" spans="7:7" ht="15.75" customHeight="1" x14ac:dyDescent="0.25">
      <c r="G513" s="14"/>
    </row>
    <row r="514" spans="7:7" ht="15.75" customHeight="1" x14ac:dyDescent="0.25">
      <c r="G514" s="14"/>
    </row>
    <row r="515" spans="7:7" ht="15.75" customHeight="1" x14ac:dyDescent="0.25">
      <c r="G515" s="14"/>
    </row>
    <row r="516" spans="7:7" ht="15.75" customHeight="1" x14ac:dyDescent="0.25">
      <c r="G516" s="14"/>
    </row>
    <row r="517" spans="7:7" ht="15.75" customHeight="1" x14ac:dyDescent="0.25">
      <c r="G517" s="14"/>
    </row>
    <row r="518" spans="7:7" ht="15.75" customHeight="1" x14ac:dyDescent="0.25">
      <c r="G518" s="14"/>
    </row>
    <row r="519" spans="7:7" ht="15.75" customHeight="1" x14ac:dyDescent="0.25">
      <c r="G519" s="14"/>
    </row>
    <row r="520" spans="7:7" ht="15.75" customHeight="1" x14ac:dyDescent="0.25">
      <c r="G520" s="14"/>
    </row>
    <row r="521" spans="7:7" ht="15.75" customHeight="1" x14ac:dyDescent="0.25">
      <c r="G521" s="14"/>
    </row>
    <row r="522" spans="7:7" ht="15.75" customHeight="1" x14ac:dyDescent="0.25">
      <c r="G522" s="14"/>
    </row>
    <row r="523" spans="7:7" ht="15.75" customHeight="1" x14ac:dyDescent="0.25">
      <c r="G523" s="14"/>
    </row>
    <row r="524" spans="7:7" ht="15.75" customHeight="1" x14ac:dyDescent="0.25">
      <c r="G524" s="14"/>
    </row>
    <row r="525" spans="7:7" ht="15.75" customHeight="1" x14ac:dyDescent="0.25">
      <c r="G525" s="14"/>
    </row>
    <row r="526" spans="7:7" ht="15.75" customHeight="1" x14ac:dyDescent="0.25">
      <c r="G526" s="14"/>
    </row>
    <row r="527" spans="7:7" ht="15.75" customHeight="1" x14ac:dyDescent="0.25">
      <c r="G527" s="14"/>
    </row>
    <row r="528" spans="7:7" ht="15.75" customHeight="1" x14ac:dyDescent="0.25">
      <c r="G528" s="14"/>
    </row>
    <row r="529" spans="7:7" ht="15.75" customHeight="1" x14ac:dyDescent="0.25">
      <c r="G529" s="14"/>
    </row>
    <row r="530" spans="7:7" ht="15.75" customHeight="1" x14ac:dyDescent="0.25">
      <c r="G530" s="14"/>
    </row>
    <row r="531" spans="7:7" ht="15.75" customHeight="1" x14ac:dyDescent="0.25">
      <c r="G531" s="14"/>
    </row>
    <row r="532" spans="7:7" ht="15.75" customHeight="1" x14ac:dyDescent="0.25">
      <c r="G532" s="14"/>
    </row>
    <row r="533" spans="7:7" ht="15.75" customHeight="1" x14ac:dyDescent="0.25">
      <c r="G533" s="14"/>
    </row>
    <row r="534" spans="7:7" ht="15.75" customHeight="1" x14ac:dyDescent="0.25">
      <c r="G534" s="14"/>
    </row>
    <row r="535" spans="7:7" ht="15.75" customHeight="1" x14ac:dyDescent="0.25">
      <c r="G535" s="14"/>
    </row>
    <row r="536" spans="7:7" ht="15.75" customHeight="1" x14ac:dyDescent="0.25">
      <c r="G536" s="14"/>
    </row>
    <row r="537" spans="7:7" ht="15.75" customHeight="1" x14ac:dyDescent="0.25">
      <c r="G537" s="14"/>
    </row>
    <row r="538" spans="7:7" ht="15.75" customHeight="1" x14ac:dyDescent="0.25">
      <c r="G538" s="14"/>
    </row>
    <row r="539" spans="7:7" ht="15.75" customHeight="1" x14ac:dyDescent="0.25">
      <c r="G539" s="14"/>
    </row>
    <row r="540" spans="7:7" ht="15.75" customHeight="1" x14ac:dyDescent="0.25">
      <c r="G540" s="14"/>
    </row>
    <row r="541" spans="7:7" ht="15.75" customHeight="1" x14ac:dyDescent="0.25">
      <c r="G541" s="14"/>
    </row>
    <row r="542" spans="7:7" ht="15.75" customHeight="1" x14ac:dyDescent="0.25">
      <c r="G542" s="14"/>
    </row>
    <row r="543" spans="7:7" ht="15.75" customHeight="1" x14ac:dyDescent="0.25">
      <c r="G543" s="14"/>
    </row>
    <row r="544" spans="7:7" ht="15.75" customHeight="1" x14ac:dyDescent="0.25">
      <c r="G544" s="14"/>
    </row>
    <row r="545" spans="7:7" ht="15.75" customHeight="1" x14ac:dyDescent="0.25">
      <c r="G545" s="14"/>
    </row>
    <row r="546" spans="7:7" ht="15.75" customHeight="1" x14ac:dyDescent="0.25">
      <c r="G546" s="14"/>
    </row>
    <row r="547" spans="7:7" ht="15.75" customHeight="1" x14ac:dyDescent="0.25">
      <c r="G547" s="14"/>
    </row>
    <row r="548" spans="7:7" ht="15.75" customHeight="1" x14ac:dyDescent="0.25">
      <c r="G548" s="14"/>
    </row>
    <row r="549" spans="7:7" ht="15.75" customHeight="1" x14ac:dyDescent="0.25">
      <c r="G549" s="14"/>
    </row>
    <row r="550" spans="7:7" ht="15.75" customHeight="1" x14ac:dyDescent="0.25">
      <c r="G550" s="14"/>
    </row>
    <row r="551" spans="7:7" ht="15.75" customHeight="1" x14ac:dyDescent="0.25">
      <c r="G551" s="14"/>
    </row>
    <row r="552" spans="7:7" ht="15.75" customHeight="1" x14ac:dyDescent="0.25">
      <c r="G552" s="14"/>
    </row>
    <row r="553" spans="7:7" ht="15.75" customHeight="1" x14ac:dyDescent="0.25">
      <c r="G553" s="14"/>
    </row>
    <row r="554" spans="7:7" ht="15.75" customHeight="1" x14ac:dyDescent="0.25">
      <c r="G554" s="14"/>
    </row>
    <row r="555" spans="7:7" ht="15.75" customHeight="1" x14ac:dyDescent="0.25">
      <c r="G555" s="14"/>
    </row>
    <row r="556" spans="7:7" ht="15.75" customHeight="1" x14ac:dyDescent="0.25">
      <c r="G556" s="14"/>
    </row>
    <row r="557" spans="7:7" ht="15.75" customHeight="1" x14ac:dyDescent="0.25">
      <c r="G557" s="14"/>
    </row>
    <row r="558" spans="7:7" ht="15.75" customHeight="1" x14ac:dyDescent="0.25">
      <c r="G558" s="14"/>
    </row>
    <row r="559" spans="7:7" ht="15.75" customHeight="1" x14ac:dyDescent="0.25">
      <c r="G559" s="14"/>
    </row>
    <row r="560" spans="7:7" ht="15.75" customHeight="1" x14ac:dyDescent="0.25">
      <c r="G560" s="14"/>
    </row>
    <row r="561" spans="7:7" ht="15.75" customHeight="1" x14ac:dyDescent="0.25">
      <c r="G561" s="14"/>
    </row>
    <row r="562" spans="7:7" ht="15.75" customHeight="1" x14ac:dyDescent="0.25">
      <c r="G562" s="14"/>
    </row>
    <row r="563" spans="7:7" ht="15.75" customHeight="1" x14ac:dyDescent="0.25">
      <c r="G563" s="14"/>
    </row>
    <row r="564" spans="7:7" ht="15.75" customHeight="1" x14ac:dyDescent="0.25">
      <c r="G564" s="14"/>
    </row>
    <row r="565" spans="7:7" ht="15.75" customHeight="1" x14ac:dyDescent="0.25">
      <c r="G565" s="14"/>
    </row>
    <row r="566" spans="7:7" ht="15.75" customHeight="1" x14ac:dyDescent="0.25">
      <c r="G566" s="14"/>
    </row>
    <row r="567" spans="7:7" ht="15.75" customHeight="1" x14ac:dyDescent="0.25">
      <c r="G567" s="14"/>
    </row>
    <row r="568" spans="7:7" ht="15.75" customHeight="1" x14ac:dyDescent="0.25">
      <c r="G568" s="14"/>
    </row>
    <row r="569" spans="7:7" ht="15.75" customHeight="1" x14ac:dyDescent="0.25">
      <c r="G569" s="14"/>
    </row>
    <row r="570" spans="7:7" ht="15.75" customHeight="1" x14ac:dyDescent="0.25">
      <c r="G570" s="14"/>
    </row>
    <row r="571" spans="7:7" ht="15.75" customHeight="1" x14ac:dyDescent="0.25">
      <c r="G571" s="14"/>
    </row>
    <row r="572" spans="7:7" ht="15.75" customHeight="1" x14ac:dyDescent="0.25">
      <c r="G572" s="14"/>
    </row>
    <row r="573" spans="7:7" ht="15.75" customHeight="1" x14ac:dyDescent="0.25">
      <c r="G573" s="14"/>
    </row>
    <row r="574" spans="7:7" ht="15.75" customHeight="1" x14ac:dyDescent="0.25">
      <c r="G574" s="14"/>
    </row>
    <row r="575" spans="7:7" ht="15.75" customHeight="1" x14ac:dyDescent="0.25">
      <c r="G575" s="14"/>
    </row>
    <row r="576" spans="7:7" ht="15.75" customHeight="1" x14ac:dyDescent="0.25">
      <c r="G576" s="14"/>
    </row>
    <row r="577" spans="7:7" ht="15.75" customHeight="1" x14ac:dyDescent="0.25">
      <c r="G577" s="14"/>
    </row>
    <row r="578" spans="7:7" ht="15.75" customHeight="1" x14ac:dyDescent="0.25">
      <c r="G578" s="14"/>
    </row>
    <row r="579" spans="7:7" ht="15.75" customHeight="1" x14ac:dyDescent="0.25">
      <c r="G579" s="14"/>
    </row>
    <row r="580" spans="7:7" ht="15.75" customHeight="1" x14ac:dyDescent="0.25">
      <c r="G580" s="14"/>
    </row>
    <row r="581" spans="7:7" ht="15.75" customHeight="1" x14ac:dyDescent="0.25">
      <c r="G581" s="14"/>
    </row>
    <row r="582" spans="7:7" ht="15.75" customHeight="1" x14ac:dyDescent="0.25">
      <c r="G582" s="14"/>
    </row>
    <row r="583" spans="7:7" ht="15.75" customHeight="1" x14ac:dyDescent="0.25">
      <c r="G583" s="14"/>
    </row>
    <row r="584" spans="7:7" ht="15.75" customHeight="1" x14ac:dyDescent="0.25">
      <c r="G584" s="14"/>
    </row>
    <row r="585" spans="7:7" ht="15.75" customHeight="1" x14ac:dyDescent="0.25">
      <c r="G585" s="14"/>
    </row>
    <row r="586" spans="7:7" ht="15.75" customHeight="1" x14ac:dyDescent="0.25">
      <c r="G586" s="14"/>
    </row>
    <row r="587" spans="7:7" ht="15.75" customHeight="1" x14ac:dyDescent="0.25">
      <c r="G587" s="14"/>
    </row>
    <row r="588" spans="7:7" ht="15.75" customHeight="1" x14ac:dyDescent="0.25">
      <c r="G588" s="14"/>
    </row>
    <row r="589" spans="7:7" ht="15.75" customHeight="1" x14ac:dyDescent="0.25">
      <c r="G589" s="14"/>
    </row>
    <row r="590" spans="7:7" ht="15.75" customHeight="1" x14ac:dyDescent="0.25">
      <c r="G590" s="14"/>
    </row>
    <row r="591" spans="7:7" ht="15.75" customHeight="1" x14ac:dyDescent="0.25">
      <c r="G591" s="14"/>
    </row>
    <row r="592" spans="7:7" ht="15.75" customHeight="1" x14ac:dyDescent="0.25">
      <c r="G592" s="14"/>
    </row>
    <row r="593" spans="7:7" ht="15.75" customHeight="1" x14ac:dyDescent="0.25">
      <c r="G593" s="14"/>
    </row>
    <row r="594" spans="7:7" ht="15.75" customHeight="1" x14ac:dyDescent="0.25">
      <c r="G594" s="14"/>
    </row>
    <row r="595" spans="7:7" ht="15.75" customHeight="1" x14ac:dyDescent="0.25">
      <c r="G595" s="14"/>
    </row>
    <row r="596" spans="7:7" ht="15.75" customHeight="1" x14ac:dyDescent="0.25">
      <c r="G596" s="14"/>
    </row>
    <row r="597" spans="7:7" ht="15.75" customHeight="1" x14ac:dyDescent="0.25">
      <c r="G597" s="14"/>
    </row>
    <row r="598" spans="7:7" ht="15.75" customHeight="1" x14ac:dyDescent="0.25">
      <c r="G598" s="14"/>
    </row>
    <row r="599" spans="7:7" ht="15.75" customHeight="1" x14ac:dyDescent="0.25">
      <c r="G599" s="14"/>
    </row>
    <row r="600" spans="7:7" ht="15.75" customHeight="1" x14ac:dyDescent="0.25">
      <c r="G600" s="14"/>
    </row>
    <row r="601" spans="7:7" ht="15.75" customHeight="1" x14ac:dyDescent="0.25">
      <c r="G601" s="14"/>
    </row>
    <row r="602" spans="7:7" ht="15.75" customHeight="1" x14ac:dyDescent="0.25">
      <c r="G602" s="14"/>
    </row>
    <row r="603" spans="7:7" ht="15.75" customHeight="1" x14ac:dyDescent="0.25">
      <c r="G603" s="14"/>
    </row>
    <row r="604" spans="7:7" ht="15.75" customHeight="1" x14ac:dyDescent="0.25">
      <c r="G604" s="14"/>
    </row>
    <row r="605" spans="7:7" ht="15.75" customHeight="1" x14ac:dyDescent="0.25">
      <c r="G605" s="14"/>
    </row>
    <row r="606" spans="7:7" ht="15.75" customHeight="1" x14ac:dyDescent="0.25">
      <c r="G606" s="14"/>
    </row>
    <row r="607" spans="7:7" ht="15.75" customHeight="1" x14ac:dyDescent="0.25">
      <c r="G607" s="14"/>
    </row>
    <row r="608" spans="7:7" ht="15.75" customHeight="1" x14ac:dyDescent="0.25">
      <c r="G608" s="14"/>
    </row>
    <row r="609" spans="7:7" ht="15.75" customHeight="1" x14ac:dyDescent="0.25">
      <c r="G609" s="14"/>
    </row>
    <row r="610" spans="7:7" ht="15.75" customHeight="1" x14ac:dyDescent="0.25">
      <c r="G610" s="14"/>
    </row>
    <row r="611" spans="7:7" ht="15.75" customHeight="1" x14ac:dyDescent="0.25">
      <c r="G611" s="14"/>
    </row>
    <row r="612" spans="7:7" ht="15.75" customHeight="1" x14ac:dyDescent="0.25">
      <c r="G612" s="14"/>
    </row>
    <row r="613" spans="7:7" ht="15.75" customHeight="1" x14ac:dyDescent="0.25">
      <c r="G613" s="14"/>
    </row>
    <row r="614" spans="7:7" ht="15.75" customHeight="1" x14ac:dyDescent="0.25">
      <c r="G614" s="14"/>
    </row>
    <row r="615" spans="7:7" ht="15.75" customHeight="1" x14ac:dyDescent="0.25">
      <c r="G615" s="14"/>
    </row>
    <row r="616" spans="7:7" ht="15.75" customHeight="1" x14ac:dyDescent="0.25">
      <c r="G616" s="14"/>
    </row>
    <row r="617" spans="7:7" ht="15.75" customHeight="1" x14ac:dyDescent="0.25">
      <c r="G617" s="14"/>
    </row>
    <row r="618" spans="7:7" ht="15.75" customHeight="1" x14ac:dyDescent="0.25">
      <c r="G618" s="14"/>
    </row>
    <row r="619" spans="7:7" ht="15.75" customHeight="1" x14ac:dyDescent="0.25">
      <c r="G619" s="14"/>
    </row>
    <row r="620" spans="7:7" ht="15.75" customHeight="1" x14ac:dyDescent="0.25">
      <c r="G620" s="14"/>
    </row>
    <row r="621" spans="7:7" ht="15.75" customHeight="1" x14ac:dyDescent="0.25">
      <c r="G621" s="14"/>
    </row>
    <row r="622" spans="7:7" ht="15.75" customHeight="1" x14ac:dyDescent="0.25">
      <c r="G622" s="14"/>
    </row>
    <row r="623" spans="7:7" ht="15.75" customHeight="1" x14ac:dyDescent="0.25">
      <c r="G623" s="14"/>
    </row>
    <row r="624" spans="7:7" ht="15.75" customHeight="1" x14ac:dyDescent="0.25">
      <c r="G624" s="14"/>
    </row>
    <row r="625" spans="7:7" ht="15.75" customHeight="1" x14ac:dyDescent="0.25">
      <c r="G625" s="14"/>
    </row>
    <row r="626" spans="7:7" ht="15.75" customHeight="1" x14ac:dyDescent="0.25">
      <c r="G626" s="14"/>
    </row>
    <row r="627" spans="7:7" ht="15.75" customHeight="1" x14ac:dyDescent="0.25">
      <c r="G627" s="14"/>
    </row>
    <row r="628" spans="7:7" ht="15.75" customHeight="1" x14ac:dyDescent="0.25">
      <c r="G628" s="14"/>
    </row>
    <row r="629" spans="7:7" ht="15.75" customHeight="1" x14ac:dyDescent="0.25">
      <c r="G629" s="14"/>
    </row>
    <row r="630" spans="7:7" ht="15.75" customHeight="1" x14ac:dyDescent="0.25">
      <c r="G630" s="14"/>
    </row>
    <row r="631" spans="7:7" ht="15.75" customHeight="1" x14ac:dyDescent="0.25">
      <c r="G631" s="14"/>
    </row>
    <row r="632" spans="7:7" ht="15.75" customHeight="1" x14ac:dyDescent="0.25">
      <c r="G632" s="14"/>
    </row>
    <row r="633" spans="7:7" ht="15.75" customHeight="1" x14ac:dyDescent="0.25">
      <c r="G633" s="14"/>
    </row>
    <row r="634" spans="7:7" ht="15.75" customHeight="1" x14ac:dyDescent="0.25">
      <c r="G634" s="14"/>
    </row>
    <row r="635" spans="7:7" ht="15.75" customHeight="1" x14ac:dyDescent="0.25">
      <c r="G635" s="14"/>
    </row>
    <row r="636" spans="7:7" ht="15.75" customHeight="1" x14ac:dyDescent="0.25">
      <c r="G636" s="14"/>
    </row>
    <row r="637" spans="7:7" ht="15.75" customHeight="1" x14ac:dyDescent="0.25">
      <c r="G637" s="14"/>
    </row>
    <row r="638" spans="7:7" ht="15.75" customHeight="1" x14ac:dyDescent="0.25">
      <c r="G638" s="14"/>
    </row>
    <row r="639" spans="7:7" ht="15.75" customHeight="1" x14ac:dyDescent="0.25">
      <c r="G639" s="14"/>
    </row>
    <row r="640" spans="7:7" ht="15.75" customHeight="1" x14ac:dyDescent="0.25">
      <c r="G640" s="14"/>
    </row>
    <row r="641" spans="7:7" ht="15.75" customHeight="1" x14ac:dyDescent="0.25">
      <c r="G641" s="14"/>
    </row>
    <row r="642" spans="7:7" ht="15.75" customHeight="1" x14ac:dyDescent="0.25">
      <c r="G642" s="14"/>
    </row>
    <row r="643" spans="7:7" ht="15.75" customHeight="1" x14ac:dyDescent="0.25">
      <c r="G643" s="14"/>
    </row>
    <row r="644" spans="7:7" ht="15.75" customHeight="1" x14ac:dyDescent="0.25">
      <c r="G644" s="14"/>
    </row>
    <row r="645" spans="7:7" ht="15.75" customHeight="1" x14ac:dyDescent="0.25">
      <c r="G645" s="14"/>
    </row>
    <row r="646" spans="7:7" ht="15.75" customHeight="1" x14ac:dyDescent="0.25">
      <c r="G646" s="14"/>
    </row>
    <row r="647" spans="7:7" ht="15.75" customHeight="1" x14ac:dyDescent="0.25">
      <c r="G647" s="14"/>
    </row>
    <row r="648" spans="7:7" ht="15.75" customHeight="1" x14ac:dyDescent="0.25">
      <c r="G648" s="14"/>
    </row>
    <row r="649" spans="7:7" ht="15.75" customHeight="1" x14ac:dyDescent="0.25">
      <c r="G649" s="14"/>
    </row>
    <row r="650" spans="7:7" ht="15.75" customHeight="1" x14ac:dyDescent="0.25">
      <c r="G650" s="14"/>
    </row>
    <row r="651" spans="7:7" ht="15.75" customHeight="1" x14ac:dyDescent="0.25">
      <c r="G651" s="14"/>
    </row>
    <row r="652" spans="7:7" ht="15.75" customHeight="1" x14ac:dyDescent="0.25">
      <c r="G652" s="14"/>
    </row>
    <row r="653" spans="7:7" ht="15.75" customHeight="1" x14ac:dyDescent="0.25">
      <c r="G653" s="14"/>
    </row>
    <row r="654" spans="7:7" ht="15.75" customHeight="1" x14ac:dyDescent="0.25">
      <c r="G654" s="14"/>
    </row>
    <row r="655" spans="7:7" ht="15.75" customHeight="1" x14ac:dyDescent="0.25">
      <c r="G655" s="14"/>
    </row>
    <row r="656" spans="7:7" ht="15.75" customHeight="1" x14ac:dyDescent="0.25">
      <c r="G656" s="14"/>
    </row>
    <row r="657" spans="7:7" ht="15.75" customHeight="1" x14ac:dyDescent="0.25">
      <c r="G657" s="14"/>
    </row>
    <row r="658" spans="7:7" ht="15.75" customHeight="1" x14ac:dyDescent="0.25">
      <c r="G658" s="14"/>
    </row>
    <row r="659" spans="7:7" ht="15.75" customHeight="1" x14ac:dyDescent="0.25">
      <c r="G659" s="14"/>
    </row>
    <row r="660" spans="7:7" ht="15.75" customHeight="1" x14ac:dyDescent="0.25">
      <c r="G660" s="14"/>
    </row>
    <row r="661" spans="7:7" ht="15.75" customHeight="1" x14ac:dyDescent="0.25">
      <c r="G661" s="14"/>
    </row>
    <row r="662" spans="7:7" ht="15.75" customHeight="1" x14ac:dyDescent="0.25">
      <c r="G662" s="14"/>
    </row>
    <row r="663" spans="7:7" ht="15.75" customHeight="1" x14ac:dyDescent="0.25">
      <c r="G663" s="14"/>
    </row>
    <row r="664" spans="7:7" ht="15.75" customHeight="1" x14ac:dyDescent="0.25">
      <c r="G664" s="14"/>
    </row>
    <row r="665" spans="7:7" ht="15.75" customHeight="1" x14ac:dyDescent="0.25">
      <c r="G665" s="14"/>
    </row>
    <row r="666" spans="7:7" ht="15.75" customHeight="1" x14ac:dyDescent="0.25">
      <c r="G666" s="14"/>
    </row>
    <row r="667" spans="7:7" ht="15.75" customHeight="1" x14ac:dyDescent="0.25">
      <c r="G667" s="14"/>
    </row>
    <row r="668" spans="7:7" ht="15.75" customHeight="1" x14ac:dyDescent="0.25">
      <c r="G668" s="14"/>
    </row>
    <row r="669" spans="7:7" ht="15.75" customHeight="1" x14ac:dyDescent="0.25">
      <c r="G669" s="14"/>
    </row>
    <row r="670" spans="7:7" ht="15.75" customHeight="1" x14ac:dyDescent="0.25">
      <c r="G670" s="14"/>
    </row>
    <row r="671" spans="7:7" ht="15.75" customHeight="1" x14ac:dyDescent="0.25">
      <c r="G671" s="14"/>
    </row>
    <row r="672" spans="7:7" ht="15.75" customHeight="1" x14ac:dyDescent="0.25">
      <c r="G672" s="14"/>
    </row>
    <row r="673" spans="7:7" ht="15.75" customHeight="1" x14ac:dyDescent="0.25">
      <c r="G673" s="14"/>
    </row>
    <row r="674" spans="7:7" ht="15.75" customHeight="1" x14ac:dyDescent="0.25">
      <c r="G674" s="14"/>
    </row>
    <row r="675" spans="7:7" ht="15.75" customHeight="1" x14ac:dyDescent="0.25">
      <c r="G675" s="14"/>
    </row>
    <row r="676" spans="7:7" ht="15.75" customHeight="1" x14ac:dyDescent="0.25">
      <c r="G676" s="14"/>
    </row>
    <row r="677" spans="7:7" ht="15.75" customHeight="1" x14ac:dyDescent="0.25">
      <c r="G677" s="14"/>
    </row>
    <row r="678" spans="7:7" ht="15.75" customHeight="1" x14ac:dyDescent="0.25">
      <c r="G678" s="14"/>
    </row>
    <row r="679" spans="7:7" ht="15.75" customHeight="1" x14ac:dyDescent="0.25">
      <c r="G679" s="14"/>
    </row>
    <row r="680" spans="7:7" ht="15.75" customHeight="1" x14ac:dyDescent="0.25">
      <c r="G680" s="14"/>
    </row>
    <row r="681" spans="7:7" ht="15.75" customHeight="1" x14ac:dyDescent="0.25">
      <c r="G681" s="14"/>
    </row>
    <row r="682" spans="7:7" ht="15.75" customHeight="1" x14ac:dyDescent="0.25">
      <c r="G682" s="14"/>
    </row>
    <row r="683" spans="7:7" ht="15.75" customHeight="1" x14ac:dyDescent="0.25">
      <c r="G683" s="14"/>
    </row>
    <row r="684" spans="7:7" ht="15.75" customHeight="1" x14ac:dyDescent="0.25">
      <c r="G684" s="14"/>
    </row>
    <row r="685" spans="7:7" ht="15.75" customHeight="1" x14ac:dyDescent="0.25">
      <c r="G685" s="14"/>
    </row>
    <row r="686" spans="7:7" ht="15.75" customHeight="1" x14ac:dyDescent="0.25">
      <c r="G686" s="14"/>
    </row>
    <row r="687" spans="7:7" ht="15.75" customHeight="1" x14ac:dyDescent="0.25">
      <c r="G687" s="14"/>
    </row>
    <row r="688" spans="7:7" ht="15.75" customHeight="1" x14ac:dyDescent="0.25">
      <c r="G688" s="14"/>
    </row>
    <row r="689" spans="7:7" ht="15.75" customHeight="1" x14ac:dyDescent="0.25">
      <c r="G689" s="14"/>
    </row>
    <row r="690" spans="7:7" ht="15.75" customHeight="1" x14ac:dyDescent="0.25">
      <c r="G690" s="14"/>
    </row>
    <row r="691" spans="7:7" ht="15.75" customHeight="1" x14ac:dyDescent="0.25">
      <c r="G691" s="14"/>
    </row>
    <row r="692" spans="7:7" ht="15.75" customHeight="1" x14ac:dyDescent="0.25">
      <c r="G692" s="14"/>
    </row>
    <row r="693" spans="7:7" ht="15.75" customHeight="1" x14ac:dyDescent="0.25">
      <c r="G693" s="14"/>
    </row>
    <row r="694" spans="7:7" ht="15.75" customHeight="1" x14ac:dyDescent="0.25">
      <c r="G694" s="14"/>
    </row>
    <row r="695" spans="7:7" ht="15.75" customHeight="1" x14ac:dyDescent="0.25">
      <c r="G695" s="14"/>
    </row>
    <row r="696" spans="7:7" ht="15.75" customHeight="1" x14ac:dyDescent="0.25">
      <c r="G696" s="14"/>
    </row>
    <row r="697" spans="7:7" ht="15.75" customHeight="1" x14ac:dyDescent="0.25">
      <c r="G697" s="14"/>
    </row>
    <row r="698" spans="7:7" ht="15.75" customHeight="1" x14ac:dyDescent="0.25">
      <c r="G698" s="14"/>
    </row>
    <row r="699" spans="7:7" ht="15.75" customHeight="1" x14ac:dyDescent="0.25">
      <c r="G699" s="14"/>
    </row>
    <row r="700" spans="7:7" ht="15.75" customHeight="1" x14ac:dyDescent="0.25">
      <c r="G700" s="14"/>
    </row>
    <row r="701" spans="7:7" ht="15.75" customHeight="1" x14ac:dyDescent="0.25">
      <c r="G701" s="14"/>
    </row>
    <row r="702" spans="7:7" ht="15.75" customHeight="1" x14ac:dyDescent="0.25">
      <c r="G702" s="14"/>
    </row>
    <row r="703" spans="7:7" ht="15.75" customHeight="1" x14ac:dyDescent="0.25">
      <c r="G703" s="14"/>
    </row>
    <row r="704" spans="7:7" ht="15.75" customHeight="1" x14ac:dyDescent="0.25">
      <c r="G704" s="14"/>
    </row>
    <row r="705" spans="7:7" ht="15.75" customHeight="1" x14ac:dyDescent="0.25">
      <c r="G705" s="14"/>
    </row>
    <row r="706" spans="7:7" ht="15.75" customHeight="1" x14ac:dyDescent="0.25">
      <c r="G706" s="14"/>
    </row>
    <row r="707" spans="7:7" ht="15.75" customHeight="1" x14ac:dyDescent="0.25">
      <c r="G707" s="14"/>
    </row>
    <row r="708" spans="7:7" ht="15.75" customHeight="1" x14ac:dyDescent="0.25">
      <c r="G708" s="14"/>
    </row>
    <row r="709" spans="7:7" ht="15.75" customHeight="1" x14ac:dyDescent="0.25">
      <c r="G709" s="14"/>
    </row>
    <row r="710" spans="7:7" ht="15.75" customHeight="1" x14ac:dyDescent="0.25">
      <c r="G710" s="14"/>
    </row>
    <row r="711" spans="7:7" ht="15.75" customHeight="1" x14ac:dyDescent="0.25">
      <c r="G711" s="14"/>
    </row>
    <row r="712" spans="7:7" ht="15.75" customHeight="1" x14ac:dyDescent="0.25">
      <c r="G712" s="14"/>
    </row>
    <row r="713" spans="7:7" ht="15.75" customHeight="1" x14ac:dyDescent="0.25">
      <c r="G713" s="14"/>
    </row>
    <row r="714" spans="7:7" ht="15.75" customHeight="1" x14ac:dyDescent="0.25">
      <c r="G714" s="14"/>
    </row>
    <row r="715" spans="7:7" ht="15.75" customHeight="1" x14ac:dyDescent="0.25">
      <c r="G715" s="14"/>
    </row>
    <row r="716" spans="7:7" ht="15.75" customHeight="1" x14ac:dyDescent="0.25">
      <c r="G716" s="14"/>
    </row>
    <row r="717" spans="7:7" ht="15.75" customHeight="1" x14ac:dyDescent="0.25">
      <c r="G717" s="14"/>
    </row>
    <row r="718" spans="7:7" ht="15.75" customHeight="1" x14ac:dyDescent="0.25">
      <c r="G718" s="14"/>
    </row>
    <row r="719" spans="7:7" ht="15.75" customHeight="1" x14ac:dyDescent="0.25">
      <c r="G719" s="14"/>
    </row>
    <row r="720" spans="7:7" ht="15.75" customHeight="1" x14ac:dyDescent="0.25">
      <c r="G720" s="14"/>
    </row>
    <row r="721" spans="7:7" ht="15.75" customHeight="1" x14ac:dyDescent="0.25">
      <c r="G721" s="14"/>
    </row>
    <row r="722" spans="7:7" ht="15.75" customHeight="1" x14ac:dyDescent="0.25">
      <c r="G722" s="14"/>
    </row>
    <row r="723" spans="7:7" ht="15.75" customHeight="1" x14ac:dyDescent="0.25">
      <c r="G723" s="14"/>
    </row>
    <row r="724" spans="7:7" ht="15.75" customHeight="1" x14ac:dyDescent="0.25">
      <c r="G724" s="14"/>
    </row>
    <row r="725" spans="7:7" ht="15.75" customHeight="1" x14ac:dyDescent="0.25">
      <c r="G725" s="14"/>
    </row>
    <row r="726" spans="7:7" ht="15.75" customHeight="1" x14ac:dyDescent="0.25">
      <c r="G726" s="14"/>
    </row>
    <row r="727" spans="7:7" ht="15.75" customHeight="1" x14ac:dyDescent="0.25">
      <c r="G727" s="14"/>
    </row>
    <row r="728" spans="7:7" ht="15.75" customHeight="1" x14ac:dyDescent="0.25">
      <c r="G728" s="14"/>
    </row>
    <row r="729" spans="7:7" ht="15.75" customHeight="1" x14ac:dyDescent="0.25">
      <c r="G729" s="14"/>
    </row>
    <row r="730" spans="7:7" ht="15.75" customHeight="1" x14ac:dyDescent="0.25">
      <c r="G730" s="14"/>
    </row>
    <row r="731" spans="7:7" ht="15.75" customHeight="1" x14ac:dyDescent="0.25">
      <c r="G731" s="14"/>
    </row>
    <row r="732" spans="7:7" ht="15.75" customHeight="1" x14ac:dyDescent="0.25">
      <c r="G732" s="14"/>
    </row>
    <row r="733" spans="7:7" ht="15.75" customHeight="1" x14ac:dyDescent="0.25">
      <c r="G733" s="14"/>
    </row>
    <row r="734" spans="7:7" ht="15.75" customHeight="1" x14ac:dyDescent="0.25">
      <c r="G734" s="14"/>
    </row>
    <row r="735" spans="7:7" ht="15.75" customHeight="1" x14ac:dyDescent="0.25">
      <c r="G735" s="14"/>
    </row>
    <row r="736" spans="7:7" ht="15.75" customHeight="1" x14ac:dyDescent="0.25">
      <c r="G736" s="14"/>
    </row>
    <row r="737" spans="7:7" ht="15.75" customHeight="1" x14ac:dyDescent="0.25">
      <c r="G737" s="14"/>
    </row>
    <row r="738" spans="7:7" ht="15.75" customHeight="1" x14ac:dyDescent="0.25">
      <c r="G738" s="14"/>
    </row>
    <row r="739" spans="7:7" ht="15.75" customHeight="1" x14ac:dyDescent="0.25">
      <c r="G739" s="14"/>
    </row>
    <row r="740" spans="7:7" ht="15.75" customHeight="1" x14ac:dyDescent="0.25">
      <c r="G740" s="14"/>
    </row>
    <row r="741" spans="7:7" ht="15.75" customHeight="1" x14ac:dyDescent="0.25">
      <c r="G741" s="14"/>
    </row>
    <row r="742" spans="7:7" ht="15.75" customHeight="1" x14ac:dyDescent="0.25">
      <c r="G742" s="14"/>
    </row>
    <row r="743" spans="7:7" ht="15.75" customHeight="1" x14ac:dyDescent="0.25">
      <c r="G743" s="14"/>
    </row>
    <row r="744" spans="7:7" ht="15.75" customHeight="1" x14ac:dyDescent="0.25">
      <c r="G744" s="14"/>
    </row>
    <row r="745" spans="7:7" ht="15.75" customHeight="1" x14ac:dyDescent="0.25">
      <c r="G745" s="14"/>
    </row>
    <row r="746" spans="7:7" ht="15.75" customHeight="1" x14ac:dyDescent="0.25">
      <c r="G746" s="14"/>
    </row>
    <row r="747" spans="7:7" ht="15.75" customHeight="1" x14ac:dyDescent="0.25">
      <c r="G747" s="14"/>
    </row>
    <row r="748" spans="7:7" ht="15.75" customHeight="1" x14ac:dyDescent="0.25">
      <c r="G748" s="14"/>
    </row>
    <row r="749" spans="7:7" ht="15.75" customHeight="1" x14ac:dyDescent="0.25">
      <c r="G749" s="14"/>
    </row>
    <row r="750" spans="7:7" ht="15.75" customHeight="1" x14ac:dyDescent="0.25">
      <c r="G750" s="14"/>
    </row>
    <row r="751" spans="7:7" ht="15.75" customHeight="1" x14ac:dyDescent="0.25">
      <c r="G751" s="14"/>
    </row>
    <row r="752" spans="7:7" ht="15.75" customHeight="1" x14ac:dyDescent="0.25">
      <c r="G752" s="14"/>
    </row>
    <row r="753" spans="7:7" ht="15.75" customHeight="1" x14ac:dyDescent="0.25">
      <c r="G753" s="14"/>
    </row>
    <row r="754" spans="7:7" ht="15.75" customHeight="1" x14ac:dyDescent="0.25">
      <c r="G754" s="14"/>
    </row>
    <row r="755" spans="7:7" ht="15.75" customHeight="1" x14ac:dyDescent="0.25">
      <c r="G755" s="14"/>
    </row>
    <row r="756" spans="7:7" ht="15.75" customHeight="1" x14ac:dyDescent="0.25">
      <c r="G756" s="14"/>
    </row>
    <row r="757" spans="7:7" ht="15.75" customHeight="1" x14ac:dyDescent="0.25">
      <c r="G757" s="14"/>
    </row>
    <row r="758" spans="7:7" ht="15.75" customHeight="1" x14ac:dyDescent="0.25">
      <c r="G758" s="14"/>
    </row>
    <row r="759" spans="7:7" ht="15.75" customHeight="1" x14ac:dyDescent="0.25">
      <c r="G759" s="14"/>
    </row>
    <row r="760" spans="7:7" ht="15.75" customHeight="1" x14ac:dyDescent="0.25">
      <c r="G760" s="14"/>
    </row>
    <row r="761" spans="7:7" ht="15.75" customHeight="1" x14ac:dyDescent="0.25">
      <c r="G761" s="14"/>
    </row>
    <row r="762" spans="7:7" ht="15.75" customHeight="1" x14ac:dyDescent="0.25">
      <c r="G762" s="14"/>
    </row>
    <row r="763" spans="7:7" ht="15.75" customHeight="1" x14ac:dyDescent="0.25">
      <c r="G763" s="14"/>
    </row>
    <row r="764" spans="7:7" ht="15.75" customHeight="1" x14ac:dyDescent="0.25">
      <c r="G764" s="14"/>
    </row>
    <row r="765" spans="7:7" ht="15.75" customHeight="1" x14ac:dyDescent="0.25">
      <c r="G765" s="14"/>
    </row>
    <row r="766" spans="7:7" ht="15.75" customHeight="1" x14ac:dyDescent="0.25">
      <c r="G766" s="14"/>
    </row>
    <row r="767" spans="7:7" ht="15.75" customHeight="1" x14ac:dyDescent="0.25">
      <c r="G767" s="14"/>
    </row>
    <row r="768" spans="7:7" ht="15.75" customHeight="1" x14ac:dyDescent="0.25">
      <c r="G768" s="14"/>
    </row>
    <row r="769" spans="7:7" ht="15.75" customHeight="1" x14ac:dyDescent="0.25">
      <c r="G769" s="14"/>
    </row>
    <row r="770" spans="7:7" ht="15.75" customHeight="1" x14ac:dyDescent="0.25">
      <c r="G770" s="14"/>
    </row>
    <row r="771" spans="7:7" ht="15.75" customHeight="1" x14ac:dyDescent="0.25">
      <c r="G771" s="14"/>
    </row>
    <row r="772" spans="7:7" ht="15.75" customHeight="1" x14ac:dyDescent="0.25">
      <c r="G772" s="14"/>
    </row>
    <row r="773" spans="7:7" ht="15.75" customHeight="1" x14ac:dyDescent="0.25">
      <c r="G773" s="14"/>
    </row>
    <row r="774" spans="7:7" ht="15.75" customHeight="1" x14ac:dyDescent="0.25">
      <c r="G774" s="14"/>
    </row>
    <row r="775" spans="7:7" ht="15.75" customHeight="1" x14ac:dyDescent="0.25">
      <c r="G775" s="14"/>
    </row>
    <row r="776" spans="7:7" ht="15.75" customHeight="1" x14ac:dyDescent="0.25">
      <c r="G776" s="14"/>
    </row>
    <row r="777" spans="7:7" ht="15.75" customHeight="1" x14ac:dyDescent="0.25">
      <c r="G777" s="14"/>
    </row>
    <row r="778" spans="7:7" ht="15.75" customHeight="1" x14ac:dyDescent="0.25">
      <c r="G778" s="14"/>
    </row>
    <row r="779" spans="7:7" ht="15.75" customHeight="1" x14ac:dyDescent="0.25">
      <c r="G779" s="14"/>
    </row>
    <row r="780" spans="7:7" ht="15.75" customHeight="1" x14ac:dyDescent="0.25">
      <c r="G780" s="14"/>
    </row>
    <row r="781" spans="7:7" ht="15.75" customHeight="1" x14ac:dyDescent="0.25">
      <c r="G781" s="14"/>
    </row>
    <row r="782" spans="7:7" ht="15.75" customHeight="1" x14ac:dyDescent="0.25">
      <c r="G782" s="14"/>
    </row>
    <row r="783" spans="7:7" ht="15.75" customHeight="1" x14ac:dyDescent="0.25">
      <c r="G783" s="14"/>
    </row>
    <row r="784" spans="7:7" ht="15.75" customHeight="1" x14ac:dyDescent="0.25">
      <c r="G784" s="14"/>
    </row>
    <row r="785" spans="7:7" ht="15.75" customHeight="1" x14ac:dyDescent="0.25">
      <c r="G785" s="14"/>
    </row>
    <row r="786" spans="7:7" ht="15.75" customHeight="1" x14ac:dyDescent="0.25">
      <c r="G786" s="14"/>
    </row>
    <row r="787" spans="7:7" ht="15.75" customHeight="1" x14ac:dyDescent="0.25">
      <c r="G787" s="14"/>
    </row>
    <row r="788" spans="7:7" ht="15.75" customHeight="1" x14ac:dyDescent="0.25">
      <c r="G788" s="14"/>
    </row>
    <row r="789" spans="7:7" ht="15.75" customHeight="1" x14ac:dyDescent="0.25">
      <c r="G789" s="14"/>
    </row>
    <row r="790" spans="7:7" ht="15.75" customHeight="1" x14ac:dyDescent="0.25">
      <c r="G790" s="14"/>
    </row>
    <row r="791" spans="7:7" ht="15.75" customHeight="1" x14ac:dyDescent="0.25">
      <c r="G791" s="14"/>
    </row>
    <row r="792" spans="7:7" ht="15.75" customHeight="1" x14ac:dyDescent="0.25">
      <c r="G792" s="14"/>
    </row>
    <row r="793" spans="7:7" ht="15.75" customHeight="1" x14ac:dyDescent="0.25">
      <c r="G793" s="14"/>
    </row>
    <row r="794" spans="7:7" ht="15.75" customHeight="1" x14ac:dyDescent="0.25">
      <c r="G794" s="14"/>
    </row>
    <row r="795" spans="7:7" ht="15.75" customHeight="1" x14ac:dyDescent="0.25">
      <c r="G795" s="14"/>
    </row>
    <row r="796" spans="7:7" ht="15.75" customHeight="1" x14ac:dyDescent="0.25">
      <c r="G796" s="14"/>
    </row>
    <row r="797" spans="7:7" ht="15.75" customHeight="1" x14ac:dyDescent="0.25">
      <c r="G797" s="14"/>
    </row>
    <row r="798" spans="7:7" ht="15.75" customHeight="1" x14ac:dyDescent="0.25">
      <c r="G798" s="14"/>
    </row>
    <row r="799" spans="7:7" ht="15.75" customHeight="1" x14ac:dyDescent="0.25">
      <c r="G799" s="14"/>
    </row>
    <row r="800" spans="7:7" ht="15.75" customHeight="1" x14ac:dyDescent="0.25">
      <c r="G800" s="14"/>
    </row>
    <row r="801" spans="7:7" ht="15.75" customHeight="1" x14ac:dyDescent="0.25">
      <c r="G801" s="14"/>
    </row>
    <row r="802" spans="7:7" ht="15.75" customHeight="1" x14ac:dyDescent="0.25">
      <c r="G802" s="14"/>
    </row>
    <row r="803" spans="7:7" ht="15.75" customHeight="1" x14ac:dyDescent="0.25">
      <c r="G803" s="14"/>
    </row>
    <row r="804" spans="7:7" ht="15.75" customHeight="1" x14ac:dyDescent="0.25">
      <c r="G804" s="14"/>
    </row>
    <row r="805" spans="7:7" ht="15.75" customHeight="1" x14ac:dyDescent="0.25">
      <c r="G805" s="14"/>
    </row>
    <row r="806" spans="7:7" ht="15.75" customHeight="1" x14ac:dyDescent="0.25">
      <c r="G806" s="14"/>
    </row>
    <row r="807" spans="7:7" ht="15.75" customHeight="1" x14ac:dyDescent="0.25">
      <c r="G807" s="14"/>
    </row>
    <row r="808" spans="7:7" ht="15.75" customHeight="1" x14ac:dyDescent="0.25">
      <c r="G808" s="14"/>
    </row>
    <row r="809" spans="7:7" ht="15.75" customHeight="1" x14ac:dyDescent="0.25">
      <c r="G809" s="14"/>
    </row>
    <row r="810" spans="7:7" ht="15.75" customHeight="1" x14ac:dyDescent="0.25">
      <c r="G810" s="14"/>
    </row>
    <row r="811" spans="7:7" ht="15.75" customHeight="1" x14ac:dyDescent="0.25">
      <c r="G811" s="14"/>
    </row>
    <row r="812" spans="7:7" ht="15.75" customHeight="1" x14ac:dyDescent="0.25">
      <c r="G812" s="14"/>
    </row>
    <row r="813" spans="7:7" ht="15.75" customHeight="1" x14ac:dyDescent="0.25">
      <c r="G813" s="14"/>
    </row>
    <row r="814" spans="7:7" ht="15.75" customHeight="1" x14ac:dyDescent="0.25">
      <c r="G814" s="14"/>
    </row>
    <row r="815" spans="7:7" ht="15.75" customHeight="1" x14ac:dyDescent="0.25">
      <c r="G815" s="14"/>
    </row>
    <row r="816" spans="7:7" ht="15.75" customHeight="1" x14ac:dyDescent="0.25">
      <c r="G816" s="14"/>
    </row>
    <row r="817" spans="7:7" ht="15.75" customHeight="1" x14ac:dyDescent="0.25">
      <c r="G817" s="14"/>
    </row>
    <row r="818" spans="7:7" ht="15.75" customHeight="1" x14ac:dyDescent="0.25">
      <c r="G818" s="14"/>
    </row>
    <row r="819" spans="7:7" ht="15.75" customHeight="1" x14ac:dyDescent="0.25">
      <c r="G819" s="14"/>
    </row>
    <row r="820" spans="7:7" ht="15.75" customHeight="1" x14ac:dyDescent="0.25">
      <c r="G820" s="14"/>
    </row>
    <row r="821" spans="7:7" ht="15.75" customHeight="1" x14ac:dyDescent="0.25">
      <c r="G821" s="14"/>
    </row>
    <row r="822" spans="7:7" ht="15.75" customHeight="1" x14ac:dyDescent="0.25">
      <c r="G822" s="14"/>
    </row>
    <row r="823" spans="7:7" ht="15.75" customHeight="1" x14ac:dyDescent="0.25">
      <c r="G823" s="14"/>
    </row>
    <row r="824" spans="7:7" ht="15.75" customHeight="1" x14ac:dyDescent="0.25">
      <c r="G824" s="14"/>
    </row>
    <row r="825" spans="7:7" ht="15.75" customHeight="1" x14ac:dyDescent="0.25">
      <c r="G825" s="14"/>
    </row>
    <row r="826" spans="7:7" ht="15.75" customHeight="1" x14ac:dyDescent="0.25">
      <c r="G826" s="14"/>
    </row>
    <row r="827" spans="7:7" ht="15.75" customHeight="1" x14ac:dyDescent="0.25">
      <c r="G827" s="14"/>
    </row>
    <row r="828" spans="7:7" ht="15.75" customHeight="1" x14ac:dyDescent="0.25">
      <c r="G828" s="14"/>
    </row>
    <row r="829" spans="7:7" ht="15.75" customHeight="1" x14ac:dyDescent="0.25">
      <c r="G829" s="14"/>
    </row>
    <row r="830" spans="7:7" ht="15.75" customHeight="1" x14ac:dyDescent="0.25">
      <c r="G830" s="14"/>
    </row>
    <row r="831" spans="7:7" ht="15.75" customHeight="1" x14ac:dyDescent="0.25">
      <c r="G831" s="14"/>
    </row>
    <row r="832" spans="7:7" ht="15.75" customHeight="1" x14ac:dyDescent="0.25">
      <c r="G832" s="14"/>
    </row>
    <row r="833" spans="7:7" ht="15.75" customHeight="1" x14ac:dyDescent="0.25">
      <c r="G833" s="14"/>
    </row>
    <row r="834" spans="7:7" ht="15.75" customHeight="1" x14ac:dyDescent="0.25">
      <c r="G834" s="14"/>
    </row>
    <row r="835" spans="7:7" ht="15.75" customHeight="1" x14ac:dyDescent="0.25">
      <c r="G835" s="14"/>
    </row>
    <row r="836" spans="7:7" ht="15.75" customHeight="1" x14ac:dyDescent="0.25">
      <c r="G836" s="14"/>
    </row>
    <row r="837" spans="7:7" ht="15.75" customHeight="1" x14ac:dyDescent="0.25">
      <c r="G837" s="14"/>
    </row>
    <row r="838" spans="7:7" ht="15.75" customHeight="1" x14ac:dyDescent="0.25">
      <c r="G838" s="14"/>
    </row>
    <row r="839" spans="7:7" ht="15.75" customHeight="1" x14ac:dyDescent="0.25">
      <c r="G839" s="14"/>
    </row>
    <row r="840" spans="7:7" ht="15.75" customHeight="1" x14ac:dyDescent="0.25">
      <c r="G840" s="14"/>
    </row>
    <row r="841" spans="7:7" ht="15.75" customHeight="1" x14ac:dyDescent="0.25">
      <c r="G841" s="14"/>
    </row>
    <row r="842" spans="7:7" ht="15.75" customHeight="1" x14ac:dyDescent="0.25">
      <c r="G842" s="14"/>
    </row>
    <row r="843" spans="7:7" ht="15.75" customHeight="1" x14ac:dyDescent="0.25">
      <c r="G843" s="14"/>
    </row>
    <row r="844" spans="7:7" ht="15.75" customHeight="1" x14ac:dyDescent="0.25">
      <c r="G844" s="14"/>
    </row>
    <row r="845" spans="7:7" ht="15.75" customHeight="1" x14ac:dyDescent="0.25">
      <c r="G845" s="14"/>
    </row>
    <row r="846" spans="7:7" ht="15.75" customHeight="1" x14ac:dyDescent="0.25">
      <c r="G846" s="14"/>
    </row>
    <row r="847" spans="7:7" ht="15.75" customHeight="1" x14ac:dyDescent="0.25">
      <c r="G847" s="14"/>
    </row>
    <row r="848" spans="7:7" ht="15.75" customHeight="1" x14ac:dyDescent="0.25">
      <c r="G848" s="14"/>
    </row>
    <row r="849" spans="7:7" ht="15.75" customHeight="1" x14ac:dyDescent="0.25">
      <c r="G849" s="14"/>
    </row>
    <row r="850" spans="7:7" ht="15.75" customHeight="1" x14ac:dyDescent="0.25">
      <c r="G850" s="14"/>
    </row>
    <row r="851" spans="7:7" ht="15.75" customHeight="1" x14ac:dyDescent="0.25">
      <c r="G851" s="14"/>
    </row>
    <row r="852" spans="7:7" ht="15.75" customHeight="1" x14ac:dyDescent="0.25">
      <c r="G852" s="14"/>
    </row>
    <row r="853" spans="7:7" ht="15.75" customHeight="1" x14ac:dyDescent="0.25">
      <c r="G853" s="14"/>
    </row>
    <row r="854" spans="7:7" ht="15.75" customHeight="1" x14ac:dyDescent="0.25">
      <c r="G854" s="14"/>
    </row>
    <row r="855" spans="7:7" ht="15.75" customHeight="1" x14ac:dyDescent="0.25">
      <c r="G855" s="14"/>
    </row>
    <row r="856" spans="7:7" ht="15.75" customHeight="1" x14ac:dyDescent="0.25">
      <c r="G856" s="14"/>
    </row>
    <row r="857" spans="7:7" ht="15.75" customHeight="1" x14ac:dyDescent="0.25">
      <c r="G857" s="14"/>
    </row>
    <row r="858" spans="7:7" ht="15.75" customHeight="1" x14ac:dyDescent="0.25">
      <c r="G858" s="14"/>
    </row>
    <row r="859" spans="7:7" ht="15.75" customHeight="1" x14ac:dyDescent="0.25">
      <c r="G859" s="14"/>
    </row>
    <row r="860" spans="7:7" ht="15.75" customHeight="1" x14ac:dyDescent="0.25">
      <c r="G860" s="14"/>
    </row>
    <row r="861" spans="7:7" ht="15.75" customHeight="1" x14ac:dyDescent="0.25">
      <c r="G861" s="14"/>
    </row>
    <row r="862" spans="7:7" ht="15.75" customHeight="1" x14ac:dyDescent="0.25">
      <c r="G862" s="14"/>
    </row>
    <row r="863" spans="7:7" ht="15.75" customHeight="1" x14ac:dyDescent="0.25">
      <c r="G863" s="14"/>
    </row>
    <row r="864" spans="7:7" ht="15.75" customHeight="1" x14ac:dyDescent="0.25">
      <c r="G864" s="14"/>
    </row>
    <row r="865" spans="7:7" ht="15.75" customHeight="1" x14ac:dyDescent="0.25">
      <c r="G865" s="14"/>
    </row>
    <row r="866" spans="7:7" ht="15.75" customHeight="1" x14ac:dyDescent="0.25">
      <c r="G866" s="14"/>
    </row>
    <row r="867" spans="7:7" ht="15.75" customHeight="1" x14ac:dyDescent="0.25">
      <c r="G867" s="14"/>
    </row>
    <row r="868" spans="7:7" ht="15.75" customHeight="1" x14ac:dyDescent="0.25">
      <c r="G868" s="14"/>
    </row>
    <row r="869" spans="7:7" ht="15.75" customHeight="1" x14ac:dyDescent="0.25">
      <c r="G869" s="14"/>
    </row>
    <row r="870" spans="7:7" ht="15.75" customHeight="1" x14ac:dyDescent="0.25">
      <c r="G870" s="14"/>
    </row>
    <row r="871" spans="7:7" ht="15.75" customHeight="1" x14ac:dyDescent="0.25">
      <c r="G871" s="14"/>
    </row>
    <row r="872" spans="7:7" ht="15.75" customHeight="1" x14ac:dyDescent="0.25">
      <c r="G872" s="14"/>
    </row>
    <row r="873" spans="7:7" ht="15.75" customHeight="1" x14ac:dyDescent="0.25">
      <c r="G873" s="14"/>
    </row>
    <row r="874" spans="7:7" ht="15.75" customHeight="1" x14ac:dyDescent="0.25">
      <c r="G874" s="14"/>
    </row>
    <row r="875" spans="7:7" ht="15.75" customHeight="1" x14ac:dyDescent="0.25">
      <c r="G875" s="14"/>
    </row>
    <row r="876" spans="7:7" ht="15.75" customHeight="1" x14ac:dyDescent="0.25">
      <c r="G876" s="14"/>
    </row>
    <row r="877" spans="7:7" ht="15.75" customHeight="1" x14ac:dyDescent="0.25">
      <c r="G877" s="14"/>
    </row>
    <row r="878" spans="7:7" ht="15.75" customHeight="1" x14ac:dyDescent="0.25">
      <c r="G878" s="14"/>
    </row>
    <row r="879" spans="7:7" ht="15.75" customHeight="1" x14ac:dyDescent="0.25">
      <c r="G879" s="14"/>
    </row>
    <row r="880" spans="7:7" ht="15.75" customHeight="1" x14ac:dyDescent="0.25">
      <c r="G880" s="14"/>
    </row>
    <row r="881" spans="7:7" ht="15.75" customHeight="1" x14ac:dyDescent="0.25">
      <c r="G881" s="14"/>
    </row>
    <row r="882" spans="7:7" ht="15.75" customHeight="1" x14ac:dyDescent="0.25">
      <c r="G882" s="14"/>
    </row>
    <row r="883" spans="7:7" ht="15.75" customHeight="1" x14ac:dyDescent="0.25">
      <c r="G883" s="14"/>
    </row>
    <row r="884" spans="7:7" ht="15.75" customHeight="1" x14ac:dyDescent="0.25">
      <c r="G884" s="14"/>
    </row>
    <row r="885" spans="7:7" ht="15.75" customHeight="1" x14ac:dyDescent="0.25">
      <c r="G885" s="14"/>
    </row>
    <row r="886" spans="7:7" ht="15.75" customHeight="1" x14ac:dyDescent="0.25">
      <c r="G886" s="14"/>
    </row>
    <row r="887" spans="7:7" ht="15.75" customHeight="1" x14ac:dyDescent="0.25">
      <c r="G887" s="14"/>
    </row>
    <row r="888" spans="7:7" ht="15.75" customHeight="1" x14ac:dyDescent="0.25">
      <c r="G888" s="14"/>
    </row>
    <row r="889" spans="7:7" ht="15.75" customHeight="1" x14ac:dyDescent="0.25">
      <c r="G889" s="14"/>
    </row>
    <row r="890" spans="7:7" ht="15.75" customHeight="1" x14ac:dyDescent="0.25">
      <c r="G890" s="14"/>
    </row>
    <row r="891" spans="7:7" ht="15.75" customHeight="1" x14ac:dyDescent="0.25">
      <c r="G891" s="14"/>
    </row>
    <row r="892" spans="7:7" ht="15.75" customHeight="1" x14ac:dyDescent="0.25">
      <c r="G892" s="14"/>
    </row>
    <row r="893" spans="7:7" ht="15.75" customHeight="1" x14ac:dyDescent="0.25">
      <c r="G893" s="14"/>
    </row>
    <row r="894" spans="7:7" ht="15.75" customHeight="1" x14ac:dyDescent="0.25">
      <c r="G894" s="14"/>
    </row>
    <row r="895" spans="7:7" ht="15.75" customHeight="1" x14ac:dyDescent="0.25">
      <c r="G895" s="14"/>
    </row>
    <row r="896" spans="7:7" ht="15.75" customHeight="1" x14ac:dyDescent="0.25">
      <c r="G896" s="14"/>
    </row>
    <row r="897" spans="7:7" ht="15.75" customHeight="1" x14ac:dyDescent="0.25">
      <c r="G897" s="14"/>
    </row>
    <row r="898" spans="7:7" ht="15.75" customHeight="1" x14ac:dyDescent="0.25">
      <c r="G898" s="14"/>
    </row>
    <row r="899" spans="7:7" ht="15.75" customHeight="1" x14ac:dyDescent="0.25">
      <c r="G899" s="14"/>
    </row>
    <row r="900" spans="7:7" ht="15.75" customHeight="1" x14ac:dyDescent="0.25">
      <c r="G900" s="14"/>
    </row>
    <row r="901" spans="7:7" ht="15.75" customHeight="1" x14ac:dyDescent="0.25">
      <c r="G901" s="14"/>
    </row>
    <row r="902" spans="7:7" ht="15.75" customHeight="1" x14ac:dyDescent="0.25">
      <c r="G902" s="14"/>
    </row>
    <row r="903" spans="7:7" ht="15.75" customHeight="1" x14ac:dyDescent="0.25">
      <c r="G903" s="14"/>
    </row>
    <row r="904" spans="7:7" ht="15.75" customHeight="1" x14ac:dyDescent="0.25">
      <c r="G904" s="14"/>
    </row>
    <row r="905" spans="7:7" ht="15.75" customHeight="1" x14ac:dyDescent="0.25">
      <c r="G905" s="14"/>
    </row>
    <row r="906" spans="7:7" ht="15.75" customHeight="1" x14ac:dyDescent="0.25">
      <c r="G906" s="14"/>
    </row>
    <row r="907" spans="7:7" ht="15.75" customHeight="1" x14ac:dyDescent="0.25">
      <c r="G907" s="14"/>
    </row>
    <row r="908" spans="7:7" ht="15.75" customHeight="1" x14ac:dyDescent="0.25">
      <c r="G908" s="14"/>
    </row>
    <row r="909" spans="7:7" ht="15.75" customHeight="1" x14ac:dyDescent="0.25">
      <c r="G909" s="14"/>
    </row>
    <row r="910" spans="7:7" ht="15.75" customHeight="1" x14ac:dyDescent="0.25">
      <c r="G910" s="14"/>
    </row>
    <row r="911" spans="7:7" ht="15.75" customHeight="1" x14ac:dyDescent="0.25">
      <c r="G911" s="14"/>
    </row>
    <row r="912" spans="7:7" ht="15.75" customHeight="1" x14ac:dyDescent="0.25">
      <c r="G912" s="14"/>
    </row>
    <row r="913" spans="7:7" ht="15.75" customHeight="1" x14ac:dyDescent="0.25">
      <c r="G913" s="14"/>
    </row>
    <row r="914" spans="7:7" ht="15.75" customHeight="1" x14ac:dyDescent="0.25">
      <c r="G914" s="14"/>
    </row>
    <row r="915" spans="7:7" ht="15.75" customHeight="1" x14ac:dyDescent="0.25">
      <c r="G915" s="14"/>
    </row>
    <row r="916" spans="7:7" ht="15.75" customHeight="1" x14ac:dyDescent="0.25">
      <c r="G916" s="14"/>
    </row>
    <row r="917" spans="7:7" ht="15.75" customHeight="1" x14ac:dyDescent="0.25">
      <c r="G917" s="14"/>
    </row>
    <row r="918" spans="7:7" ht="15.75" customHeight="1" x14ac:dyDescent="0.25">
      <c r="G918" s="14"/>
    </row>
    <row r="919" spans="7:7" ht="15.75" customHeight="1" x14ac:dyDescent="0.25">
      <c r="G919" s="14"/>
    </row>
    <row r="920" spans="7:7" ht="15.75" customHeight="1" x14ac:dyDescent="0.25">
      <c r="G920" s="14"/>
    </row>
    <row r="921" spans="7:7" ht="15.75" customHeight="1" x14ac:dyDescent="0.25">
      <c r="G921" s="14"/>
    </row>
    <row r="922" spans="7:7" ht="15.75" customHeight="1" x14ac:dyDescent="0.25">
      <c r="G922" s="14"/>
    </row>
    <row r="923" spans="7:7" ht="15.75" customHeight="1" x14ac:dyDescent="0.25">
      <c r="G923" s="14"/>
    </row>
    <row r="924" spans="7:7" ht="15.75" customHeight="1" x14ac:dyDescent="0.25">
      <c r="G924" s="14"/>
    </row>
    <row r="925" spans="7:7" ht="15.75" customHeight="1" x14ac:dyDescent="0.25">
      <c r="G925" s="14"/>
    </row>
    <row r="926" spans="7:7" ht="15.75" customHeight="1" x14ac:dyDescent="0.25">
      <c r="G926" s="14"/>
    </row>
    <row r="927" spans="7:7" ht="15.75" customHeight="1" x14ac:dyDescent="0.25">
      <c r="G927" s="14"/>
    </row>
    <row r="928" spans="7:7" ht="15.75" customHeight="1" x14ac:dyDescent="0.25">
      <c r="G928" s="14"/>
    </row>
    <row r="929" spans="7:7" ht="15.75" customHeight="1" x14ac:dyDescent="0.25">
      <c r="G929" s="14"/>
    </row>
    <row r="930" spans="7:7" ht="15.75" customHeight="1" x14ac:dyDescent="0.25">
      <c r="G930" s="14"/>
    </row>
    <row r="931" spans="7:7" ht="15.75" customHeight="1" x14ac:dyDescent="0.25">
      <c r="G931" s="14"/>
    </row>
    <row r="932" spans="7:7" ht="15.75" customHeight="1" x14ac:dyDescent="0.25">
      <c r="G932" s="14"/>
    </row>
    <row r="933" spans="7:7" ht="15.75" customHeight="1" x14ac:dyDescent="0.25">
      <c r="G933" s="14"/>
    </row>
    <row r="934" spans="7:7" ht="15.75" customHeight="1" x14ac:dyDescent="0.25">
      <c r="G934" s="14"/>
    </row>
    <row r="935" spans="7:7" ht="15.75" customHeight="1" x14ac:dyDescent="0.25">
      <c r="G935" s="14"/>
    </row>
    <row r="936" spans="7:7" ht="15.75" customHeight="1" x14ac:dyDescent="0.25">
      <c r="G936" s="14"/>
    </row>
    <row r="937" spans="7:7" ht="15.75" customHeight="1" x14ac:dyDescent="0.25">
      <c r="G937" s="14"/>
    </row>
    <row r="938" spans="7:7" ht="15.75" customHeight="1" x14ac:dyDescent="0.25">
      <c r="G938" s="14"/>
    </row>
    <row r="939" spans="7:7" ht="15.75" customHeight="1" x14ac:dyDescent="0.25">
      <c r="G939" s="14"/>
    </row>
    <row r="940" spans="7:7" ht="15.75" customHeight="1" x14ac:dyDescent="0.25">
      <c r="G940" s="14"/>
    </row>
    <row r="941" spans="7:7" ht="15.75" customHeight="1" x14ac:dyDescent="0.25">
      <c r="G941" s="14"/>
    </row>
    <row r="942" spans="7:7" ht="15.75" customHeight="1" x14ac:dyDescent="0.25">
      <c r="G942" s="14"/>
    </row>
    <row r="943" spans="7:7" ht="15.75" customHeight="1" x14ac:dyDescent="0.25">
      <c r="G943" s="14"/>
    </row>
    <row r="944" spans="7:7" ht="15.75" customHeight="1" x14ac:dyDescent="0.25">
      <c r="G944" s="14"/>
    </row>
    <row r="945" spans="7:7" ht="15.75" customHeight="1" x14ac:dyDescent="0.25">
      <c r="G945" s="14"/>
    </row>
    <row r="946" spans="7:7" ht="15.75" customHeight="1" x14ac:dyDescent="0.25">
      <c r="G946" s="14"/>
    </row>
    <row r="947" spans="7:7" ht="15.75" customHeight="1" x14ac:dyDescent="0.25">
      <c r="G947" s="14"/>
    </row>
    <row r="948" spans="7:7" ht="15.75" customHeight="1" x14ac:dyDescent="0.25">
      <c r="G948" s="14"/>
    </row>
    <row r="949" spans="7:7" ht="15.75" customHeight="1" x14ac:dyDescent="0.25">
      <c r="G949" s="14"/>
    </row>
    <row r="950" spans="7:7" ht="15.75" customHeight="1" x14ac:dyDescent="0.25">
      <c r="G950" s="14"/>
    </row>
    <row r="951" spans="7:7" ht="15.75" customHeight="1" x14ac:dyDescent="0.25">
      <c r="G951" s="14"/>
    </row>
    <row r="952" spans="7:7" ht="15.75" customHeight="1" x14ac:dyDescent="0.25">
      <c r="G952" s="14"/>
    </row>
    <row r="953" spans="7:7" ht="15.75" customHeight="1" x14ac:dyDescent="0.25">
      <c r="G953" s="14"/>
    </row>
    <row r="954" spans="7:7" ht="15.75" customHeight="1" x14ac:dyDescent="0.25">
      <c r="G954" s="14"/>
    </row>
    <row r="955" spans="7:7" ht="15.75" customHeight="1" x14ac:dyDescent="0.25">
      <c r="G955" s="14"/>
    </row>
    <row r="956" spans="7:7" ht="15.75" customHeight="1" x14ac:dyDescent="0.25">
      <c r="G956" s="14"/>
    </row>
    <row r="957" spans="7:7" ht="15.75" customHeight="1" x14ac:dyDescent="0.25">
      <c r="G957" s="14"/>
    </row>
    <row r="958" spans="7:7" ht="15.75" customHeight="1" x14ac:dyDescent="0.25">
      <c r="G958" s="14"/>
    </row>
    <row r="959" spans="7:7" ht="15.75" customHeight="1" x14ac:dyDescent="0.25">
      <c r="G959" s="14"/>
    </row>
    <row r="960" spans="7:7" ht="15.75" customHeight="1" x14ac:dyDescent="0.25">
      <c r="G960" s="14"/>
    </row>
    <row r="961" spans="7:7" ht="15.75" customHeight="1" x14ac:dyDescent="0.25">
      <c r="G961" s="14"/>
    </row>
    <row r="962" spans="7:7" ht="15.75" customHeight="1" x14ac:dyDescent="0.25">
      <c r="G962" s="14"/>
    </row>
    <row r="963" spans="7:7" ht="15.75" customHeight="1" x14ac:dyDescent="0.25">
      <c r="G963" s="14"/>
    </row>
    <row r="964" spans="7:7" ht="15.75" customHeight="1" x14ac:dyDescent="0.25">
      <c r="G964" s="14"/>
    </row>
    <row r="965" spans="7:7" ht="15.75" customHeight="1" x14ac:dyDescent="0.25">
      <c r="G965" s="14"/>
    </row>
    <row r="966" spans="7:7" ht="15.75" customHeight="1" x14ac:dyDescent="0.25">
      <c r="G966" s="14"/>
    </row>
    <row r="967" spans="7:7" ht="15.75" customHeight="1" x14ac:dyDescent="0.25">
      <c r="G967" s="14"/>
    </row>
    <row r="968" spans="7:7" ht="15.75" customHeight="1" x14ac:dyDescent="0.25">
      <c r="G968" s="14"/>
    </row>
    <row r="969" spans="7:7" ht="15.75" customHeight="1" x14ac:dyDescent="0.25">
      <c r="G969" s="14"/>
    </row>
    <row r="970" spans="7:7" ht="15.75" customHeight="1" x14ac:dyDescent="0.25">
      <c r="G970" s="14"/>
    </row>
    <row r="971" spans="7:7" ht="15.75" customHeight="1" x14ac:dyDescent="0.25">
      <c r="G971" s="14"/>
    </row>
    <row r="972" spans="7:7" ht="15.75" customHeight="1" x14ac:dyDescent="0.25">
      <c r="G972" s="14"/>
    </row>
    <row r="973" spans="7:7" ht="15.75" customHeight="1" x14ac:dyDescent="0.25">
      <c r="G973" s="14"/>
    </row>
    <row r="974" spans="7:7" ht="15.75" customHeight="1" x14ac:dyDescent="0.25">
      <c r="G974" s="14"/>
    </row>
    <row r="975" spans="7:7" ht="15.75" customHeight="1" x14ac:dyDescent="0.25">
      <c r="G975" s="14"/>
    </row>
    <row r="976" spans="7:7" ht="15.75" customHeight="1" x14ac:dyDescent="0.25">
      <c r="G976" s="14"/>
    </row>
    <row r="977" spans="7:7" ht="15.75" customHeight="1" x14ac:dyDescent="0.25">
      <c r="G977" s="14"/>
    </row>
    <row r="978" spans="7:7" ht="15.75" customHeight="1" x14ac:dyDescent="0.25">
      <c r="G978" s="14"/>
    </row>
    <row r="979" spans="7:7" ht="15.75" customHeight="1" x14ac:dyDescent="0.25">
      <c r="G979" s="14"/>
    </row>
    <row r="980" spans="7:7" ht="15.75" customHeight="1" x14ac:dyDescent="0.25">
      <c r="G980" s="14"/>
    </row>
    <row r="981" spans="7:7" ht="15.75" customHeight="1" x14ac:dyDescent="0.25">
      <c r="G981" s="14"/>
    </row>
    <row r="982" spans="7:7" ht="15.75" customHeight="1" x14ac:dyDescent="0.25">
      <c r="G982" s="14"/>
    </row>
    <row r="983" spans="7:7" ht="15.75" customHeight="1" x14ac:dyDescent="0.25">
      <c r="G983" s="14"/>
    </row>
    <row r="984" spans="7:7" ht="15.75" customHeight="1" x14ac:dyDescent="0.25">
      <c r="G984" s="14"/>
    </row>
    <row r="985" spans="7:7" ht="15.75" customHeight="1" x14ac:dyDescent="0.25">
      <c r="G985" s="14"/>
    </row>
    <row r="986" spans="7:7" ht="15.75" customHeight="1" x14ac:dyDescent="0.25">
      <c r="G986" s="14"/>
    </row>
    <row r="987" spans="7:7" ht="15.75" customHeight="1" x14ac:dyDescent="0.25">
      <c r="G987" s="14"/>
    </row>
    <row r="988" spans="7:7" ht="15.75" customHeight="1" x14ac:dyDescent="0.25">
      <c r="G988" s="14"/>
    </row>
    <row r="989" spans="7:7" ht="15.75" customHeight="1" x14ac:dyDescent="0.25">
      <c r="G989" s="14"/>
    </row>
    <row r="990" spans="7:7" ht="15.75" customHeight="1" x14ac:dyDescent="0.25">
      <c r="G990" s="14"/>
    </row>
    <row r="991" spans="7:7" ht="15.75" customHeight="1" x14ac:dyDescent="0.25">
      <c r="G991" s="14"/>
    </row>
    <row r="992" spans="7:7" ht="15.75" customHeight="1" x14ac:dyDescent="0.25">
      <c r="G992" s="14"/>
    </row>
    <row r="993" spans="7:7" ht="15.75" customHeight="1" x14ac:dyDescent="0.25">
      <c r="G993" s="14"/>
    </row>
    <row r="994" spans="7:7" ht="15.75" customHeight="1" x14ac:dyDescent="0.25">
      <c r="G994" s="14"/>
    </row>
    <row r="995" spans="7:7" ht="15.75" customHeight="1" x14ac:dyDescent="0.25">
      <c r="G995" s="14"/>
    </row>
    <row r="996" spans="7:7" ht="15.75" customHeight="1" x14ac:dyDescent="0.25">
      <c r="G996" s="14"/>
    </row>
    <row r="997" spans="7:7" ht="15.75" customHeight="1" x14ac:dyDescent="0.25">
      <c r="G997" s="14"/>
    </row>
    <row r="998" spans="7:7" ht="15.75" customHeight="1" x14ac:dyDescent="0.25">
      <c r="G998" s="14"/>
    </row>
    <row r="999" spans="7:7" ht="15.75" customHeight="1" x14ac:dyDescent="0.25">
      <c r="G999" s="14"/>
    </row>
    <row r="1000" spans="7:7" ht="15.75" customHeight="1" x14ac:dyDescent="0.25">
      <c r="G1000" s="14"/>
    </row>
  </sheetData>
  <conditionalFormatting sqref="D226:D247">
    <cfRule type="cellIs" dxfId="0" priority="1" operator="equal">
      <formula>"NaN"</formula>
    </cfRule>
  </conditionalFormatting>
  <hyperlinks>
    <hyperlink ref="B9" r:id="rId1"/>
  </hyperlinks>
  <pageMargins left="0.75" right="0.75" top="1" bottom="1"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1859C"/>
  </sheetPr>
  <dimension ref="A1:Z1000"/>
  <sheetViews>
    <sheetView tabSelected="1" topLeftCell="A65" workbookViewId="0">
      <selection activeCell="D74" sqref="D74"/>
    </sheetView>
  </sheetViews>
  <sheetFormatPr baseColWidth="10" defaultColWidth="11.125" defaultRowHeight="15" customHeight="1" x14ac:dyDescent="0.25"/>
  <cols>
    <col min="1" max="1" width="16.125" customWidth="1"/>
    <col min="2" max="2" width="30.875" customWidth="1"/>
    <col min="3" max="3" width="25.875" customWidth="1"/>
    <col min="4" max="4" width="17.125" customWidth="1"/>
    <col min="5" max="5" width="11.5" customWidth="1"/>
    <col min="6" max="6" width="9.625" customWidth="1"/>
    <col min="7" max="7" width="21" customWidth="1"/>
    <col min="8" max="9" width="17.125" customWidth="1"/>
    <col min="10" max="10" width="15.5" customWidth="1"/>
    <col min="11" max="11" width="11" customWidth="1"/>
    <col min="12" max="12" width="17.875" customWidth="1"/>
    <col min="13" max="13" width="17.125" customWidth="1"/>
    <col min="14" max="14" width="14.375" customWidth="1"/>
    <col min="15" max="15" width="17.625" customWidth="1"/>
    <col min="16" max="25" width="11" customWidth="1"/>
    <col min="26" max="26" width="8.5" customWidth="1"/>
  </cols>
  <sheetData>
    <row r="1" spans="1:26" ht="16.5" customHeight="1" x14ac:dyDescent="0.25">
      <c r="A1" s="14"/>
      <c r="B1" s="15" t="s">
        <v>23</v>
      </c>
      <c r="C1" s="15"/>
      <c r="D1" s="16"/>
      <c r="E1" s="16"/>
      <c r="F1" s="16"/>
      <c r="G1" s="15"/>
      <c r="H1" s="16"/>
      <c r="I1" s="17"/>
      <c r="J1" s="17"/>
      <c r="K1" s="16"/>
      <c r="L1" s="16"/>
      <c r="M1" s="16"/>
      <c r="N1" s="16"/>
      <c r="O1" s="16"/>
      <c r="P1" s="16"/>
      <c r="Q1" s="16"/>
      <c r="R1" s="16"/>
      <c r="S1" s="16"/>
      <c r="T1" s="16"/>
      <c r="U1" s="16"/>
      <c r="V1" s="16"/>
      <c r="W1" s="16"/>
      <c r="X1" s="16"/>
      <c r="Y1" s="16"/>
      <c r="Z1" s="14"/>
    </row>
    <row r="2" spans="1:26" ht="16.5" customHeight="1" x14ac:dyDescent="0.25">
      <c r="A2" s="18"/>
      <c r="B2" s="15" t="s">
        <v>24</v>
      </c>
      <c r="C2" s="15"/>
      <c r="D2" s="15"/>
      <c r="E2" s="15"/>
      <c r="F2" s="16"/>
      <c r="G2" s="15"/>
      <c r="H2" s="16"/>
      <c r="I2" s="19"/>
      <c r="J2" s="19"/>
      <c r="K2" s="15"/>
      <c r="L2" s="15"/>
      <c r="M2" s="15"/>
      <c r="N2" s="15"/>
      <c r="O2" s="15"/>
      <c r="P2" s="15"/>
      <c r="Q2" s="15"/>
      <c r="R2" s="15"/>
      <c r="S2" s="15"/>
      <c r="T2" s="15"/>
      <c r="U2" s="15"/>
      <c r="V2" s="15"/>
      <c r="W2" s="15"/>
      <c r="X2" s="15"/>
      <c r="Y2" s="15"/>
      <c r="Z2" s="18"/>
    </row>
    <row r="3" spans="1:26" ht="16.5" customHeight="1" x14ac:dyDescent="0.25">
      <c r="A3" s="18"/>
      <c r="B3" s="16" t="s">
        <v>25</v>
      </c>
      <c r="C3" s="16"/>
      <c r="D3" s="15"/>
      <c r="E3" s="15"/>
      <c r="F3" s="16"/>
      <c r="G3" s="16"/>
      <c r="H3" s="16"/>
      <c r="I3" s="19"/>
      <c r="J3" s="19"/>
      <c r="K3" s="15"/>
      <c r="L3" s="15"/>
      <c r="M3" s="15"/>
      <c r="N3" s="15"/>
      <c r="O3" s="15"/>
      <c r="P3" s="15"/>
      <c r="Q3" s="15"/>
      <c r="R3" s="15"/>
      <c r="S3" s="15"/>
      <c r="T3" s="15"/>
      <c r="U3" s="15"/>
      <c r="V3" s="15"/>
      <c r="W3" s="15"/>
      <c r="X3" s="15"/>
      <c r="Y3" s="15"/>
      <c r="Z3" s="18"/>
    </row>
    <row r="4" spans="1:26" ht="16.5" customHeight="1" x14ac:dyDescent="0.25">
      <c r="A4" s="14"/>
      <c r="B4" s="20" t="s">
        <v>26</v>
      </c>
      <c r="C4" s="21"/>
      <c r="D4" s="21"/>
      <c r="E4" s="21"/>
      <c r="F4" s="21"/>
      <c r="G4" s="20"/>
      <c r="H4" s="21"/>
      <c r="I4" s="22"/>
      <c r="J4" s="22"/>
      <c r="K4" s="21"/>
      <c r="L4" s="21"/>
      <c r="M4" s="21"/>
      <c r="N4" s="21"/>
      <c r="O4" s="21"/>
      <c r="P4" s="21"/>
      <c r="Q4" s="21"/>
      <c r="R4" s="21"/>
      <c r="S4" s="21"/>
      <c r="T4" s="21"/>
      <c r="U4" s="21"/>
      <c r="V4" s="21"/>
      <c r="W4" s="21"/>
      <c r="X4" s="21"/>
      <c r="Y4" s="21"/>
      <c r="Z4" s="14"/>
    </row>
    <row r="5" spans="1:26" ht="16.5" customHeight="1" x14ac:dyDescent="0.25">
      <c r="A5" s="14"/>
      <c r="B5" s="20"/>
      <c r="C5" s="20" t="s">
        <v>27</v>
      </c>
      <c r="D5" s="21"/>
      <c r="E5" s="21"/>
      <c r="F5" s="21"/>
      <c r="G5" s="20"/>
      <c r="H5" s="21"/>
      <c r="I5" s="22"/>
      <c r="J5" s="22"/>
      <c r="K5" s="21"/>
      <c r="L5" s="21"/>
      <c r="M5" s="21"/>
      <c r="N5" s="21"/>
      <c r="O5" s="21"/>
      <c r="P5" s="21"/>
      <c r="Q5" s="21"/>
      <c r="R5" s="21"/>
      <c r="S5" s="21"/>
      <c r="T5" s="21"/>
      <c r="U5" s="21"/>
      <c r="V5" s="21"/>
      <c r="W5" s="21"/>
      <c r="X5" s="21"/>
      <c r="Y5" s="21"/>
      <c r="Z5" s="14"/>
    </row>
    <row r="6" spans="1:26" ht="16.5" customHeight="1" x14ac:dyDescent="0.25">
      <c r="A6" s="14"/>
      <c r="B6" s="23" t="s">
        <v>28</v>
      </c>
      <c r="C6" s="24"/>
      <c r="D6" s="24"/>
      <c r="E6" s="24"/>
      <c r="F6" s="24"/>
      <c r="G6" s="23"/>
      <c r="H6" s="24"/>
      <c r="I6" s="25"/>
      <c r="J6" s="25"/>
      <c r="K6" s="24"/>
      <c r="L6" s="24"/>
      <c r="M6" s="24"/>
      <c r="N6" s="24"/>
      <c r="O6" s="24"/>
      <c r="P6" s="24"/>
      <c r="Q6" s="24"/>
      <c r="R6" s="24"/>
      <c r="S6" s="24"/>
      <c r="T6" s="24"/>
      <c r="U6" s="24"/>
      <c r="V6" s="24"/>
      <c r="W6" s="24"/>
      <c r="X6" s="24"/>
      <c r="Y6" s="24"/>
      <c r="Z6" s="14"/>
    </row>
    <row r="7" spans="1:26" ht="16.5" customHeight="1" x14ac:dyDescent="0.25">
      <c r="A7" s="14"/>
      <c r="B7" s="24"/>
      <c r="C7" s="23" t="s">
        <v>29</v>
      </c>
      <c r="D7" s="24"/>
      <c r="E7" s="24"/>
      <c r="F7" s="24"/>
      <c r="G7" s="24"/>
      <c r="H7" s="24"/>
      <c r="I7" s="25"/>
      <c r="J7" s="25"/>
      <c r="K7" s="24"/>
      <c r="L7" s="24"/>
      <c r="M7" s="24"/>
      <c r="N7" s="24"/>
      <c r="O7" s="24"/>
      <c r="P7" s="24"/>
      <c r="Q7" s="24"/>
      <c r="R7" s="24"/>
      <c r="S7" s="24"/>
      <c r="T7" s="24"/>
      <c r="U7" s="24"/>
      <c r="V7" s="24"/>
      <c r="W7" s="24"/>
      <c r="X7" s="24"/>
      <c r="Y7" s="24"/>
      <c r="Z7" s="14"/>
    </row>
    <row r="8" spans="1:26" ht="16.5" customHeight="1" x14ac:dyDescent="0.25">
      <c r="A8" s="14"/>
      <c r="B8" s="26" t="s">
        <v>30</v>
      </c>
      <c r="C8" s="21"/>
      <c r="D8" s="21"/>
      <c r="E8" s="21"/>
      <c r="F8" s="21"/>
      <c r="G8" s="26"/>
      <c r="H8" s="21"/>
      <c r="I8" s="22"/>
      <c r="J8" s="22"/>
      <c r="K8" s="21"/>
      <c r="L8" s="21"/>
      <c r="M8" s="21"/>
      <c r="N8" s="21"/>
      <c r="O8" s="21"/>
      <c r="P8" s="21"/>
      <c r="Q8" s="21"/>
      <c r="R8" s="21"/>
      <c r="S8" s="21"/>
      <c r="T8" s="21"/>
      <c r="U8" s="21"/>
      <c r="V8" s="21"/>
      <c r="W8" s="21"/>
      <c r="X8" s="21"/>
      <c r="Y8" s="21"/>
      <c r="Z8" s="14"/>
    </row>
    <row r="9" spans="1:26" ht="16.5" customHeight="1" x14ac:dyDescent="0.25">
      <c r="A9" s="14"/>
      <c r="B9" s="21"/>
      <c r="C9" s="20" t="s">
        <v>31</v>
      </c>
      <c r="D9" s="21"/>
      <c r="E9" s="21"/>
      <c r="F9" s="21"/>
      <c r="G9" s="21"/>
      <c r="H9" s="21"/>
      <c r="I9" s="22"/>
      <c r="J9" s="22"/>
      <c r="K9" s="21"/>
      <c r="L9" s="21"/>
      <c r="M9" s="21"/>
      <c r="N9" s="21"/>
      <c r="O9" s="21"/>
      <c r="P9" s="21"/>
      <c r="Q9" s="21"/>
      <c r="R9" s="21"/>
      <c r="S9" s="21"/>
      <c r="T9" s="21"/>
      <c r="U9" s="21"/>
      <c r="V9" s="21"/>
      <c r="W9" s="21"/>
      <c r="X9" s="21"/>
      <c r="Y9" s="21"/>
      <c r="Z9" s="14"/>
    </row>
    <row r="10" spans="1:26" ht="16.5" customHeight="1" x14ac:dyDescent="0.25">
      <c r="A10" s="14"/>
      <c r="B10" s="21"/>
      <c r="C10" s="21" t="s">
        <v>32</v>
      </c>
      <c r="D10" s="21"/>
      <c r="E10" s="21"/>
      <c r="F10" s="21"/>
      <c r="G10" s="21"/>
      <c r="H10" s="21"/>
      <c r="I10" s="22"/>
      <c r="J10" s="22"/>
      <c r="K10" s="21"/>
      <c r="L10" s="21"/>
      <c r="M10" s="21"/>
      <c r="N10" s="21"/>
      <c r="O10" s="21"/>
      <c r="P10" s="21"/>
      <c r="Q10" s="21"/>
      <c r="R10" s="21"/>
      <c r="S10" s="21"/>
      <c r="T10" s="21"/>
      <c r="U10" s="21"/>
      <c r="V10" s="21"/>
      <c r="W10" s="21"/>
      <c r="X10" s="21"/>
      <c r="Y10" s="21"/>
      <c r="Z10" s="14"/>
    </row>
    <row r="11" spans="1:26" ht="16.5" customHeight="1" x14ac:dyDescent="0.25">
      <c r="A11" s="14"/>
      <c r="B11" s="21"/>
      <c r="C11" s="21" t="s">
        <v>33</v>
      </c>
      <c r="D11" s="21"/>
      <c r="E11" s="21"/>
      <c r="F11" s="21"/>
      <c r="G11" s="21"/>
      <c r="H11" s="21"/>
      <c r="I11" s="22"/>
      <c r="J11" s="22"/>
      <c r="K11" s="21"/>
      <c r="L11" s="21"/>
      <c r="M11" s="21"/>
      <c r="N11" s="21"/>
      <c r="O11" s="21"/>
      <c r="P11" s="21"/>
      <c r="Q11" s="21"/>
      <c r="R11" s="21"/>
      <c r="S11" s="21"/>
      <c r="T11" s="21"/>
      <c r="U11" s="21"/>
      <c r="V11" s="21"/>
      <c r="W11" s="21"/>
      <c r="X11" s="21"/>
      <c r="Y11" s="21"/>
      <c r="Z11" s="14"/>
    </row>
    <row r="12" spans="1:26" ht="16.5" customHeight="1" x14ac:dyDescent="0.25">
      <c r="A12" s="14"/>
      <c r="B12" s="27" t="s">
        <v>34</v>
      </c>
      <c r="C12" s="27"/>
      <c r="D12" s="27"/>
      <c r="E12" s="27"/>
      <c r="F12" s="27"/>
      <c r="G12" s="27"/>
      <c r="H12" s="27"/>
      <c r="I12" s="28"/>
      <c r="J12" s="28"/>
      <c r="K12" s="27"/>
      <c r="L12" s="27"/>
      <c r="M12" s="27"/>
      <c r="N12" s="27"/>
      <c r="O12" s="27"/>
      <c r="P12" s="27"/>
      <c r="Q12" s="27"/>
      <c r="R12" s="27"/>
      <c r="S12" s="27"/>
      <c r="T12" s="27"/>
      <c r="U12" s="27"/>
      <c r="V12" s="27"/>
      <c r="W12" s="27"/>
      <c r="X12" s="27"/>
      <c r="Y12" s="27"/>
      <c r="Z12" s="14"/>
    </row>
    <row r="13" spans="1:26" ht="16.5" customHeight="1" x14ac:dyDescent="0.25">
      <c r="A13" s="14"/>
      <c r="B13" s="27"/>
      <c r="C13" s="27" t="s">
        <v>35</v>
      </c>
      <c r="D13" s="27"/>
      <c r="E13" s="27"/>
      <c r="F13" s="27"/>
      <c r="G13" s="27"/>
      <c r="H13" s="27"/>
      <c r="I13" s="28"/>
      <c r="J13" s="28"/>
      <c r="K13" s="27"/>
      <c r="L13" s="27"/>
      <c r="M13" s="27"/>
      <c r="N13" s="27"/>
      <c r="O13" s="27"/>
      <c r="P13" s="27"/>
      <c r="Q13" s="27"/>
      <c r="R13" s="27"/>
      <c r="S13" s="27"/>
      <c r="T13" s="27"/>
      <c r="U13" s="27"/>
      <c r="V13" s="27"/>
      <c r="W13" s="27"/>
      <c r="X13" s="27"/>
      <c r="Y13" s="27"/>
      <c r="Z13" s="14"/>
    </row>
    <row r="14" spans="1:26" ht="16.5" customHeight="1" x14ac:dyDescent="0.25">
      <c r="A14" s="14"/>
      <c r="B14" s="29" t="s">
        <v>36</v>
      </c>
      <c r="C14" s="30"/>
      <c r="D14" s="29"/>
      <c r="E14" s="29"/>
      <c r="F14" s="29"/>
      <c r="G14" s="29"/>
      <c r="H14" s="29"/>
      <c r="I14" s="31"/>
      <c r="J14" s="31"/>
      <c r="K14" s="29"/>
      <c r="L14" s="29"/>
      <c r="M14" s="29"/>
      <c r="N14" s="29"/>
      <c r="O14" s="29"/>
      <c r="P14" s="29"/>
      <c r="Q14" s="29"/>
      <c r="R14" s="29"/>
      <c r="S14" s="29"/>
      <c r="T14" s="29"/>
      <c r="U14" s="29"/>
      <c r="V14" s="29"/>
      <c r="W14" s="29"/>
      <c r="X14" s="29"/>
      <c r="Y14" s="29"/>
      <c r="Z14" s="14"/>
    </row>
    <row r="15" spans="1:26" ht="16.5" customHeight="1" x14ac:dyDescent="0.25">
      <c r="A15" s="14"/>
      <c r="B15" s="29"/>
      <c r="C15" s="32" t="s">
        <v>37</v>
      </c>
      <c r="D15" s="29"/>
      <c r="E15" s="29"/>
      <c r="F15" s="29"/>
      <c r="G15" s="29"/>
      <c r="H15" s="29"/>
      <c r="I15" s="31"/>
      <c r="J15" s="31"/>
      <c r="K15" s="29"/>
      <c r="L15" s="29"/>
      <c r="M15" s="29"/>
      <c r="N15" s="29"/>
      <c r="O15" s="29"/>
      <c r="P15" s="29"/>
      <c r="Q15" s="29"/>
      <c r="R15" s="29"/>
      <c r="S15" s="29"/>
      <c r="T15" s="29"/>
      <c r="U15" s="29"/>
      <c r="V15" s="29"/>
      <c r="W15" s="29"/>
      <c r="X15" s="29"/>
      <c r="Y15" s="29"/>
      <c r="Z15" s="14"/>
    </row>
    <row r="16" spans="1:26" ht="16.5" customHeight="1" x14ac:dyDescent="0.25">
      <c r="A16" s="14"/>
      <c r="B16" s="33" t="s">
        <v>38</v>
      </c>
      <c r="C16" s="33"/>
      <c r="D16" s="33"/>
      <c r="E16" s="33"/>
      <c r="F16" s="33"/>
      <c r="G16" s="33"/>
      <c r="H16" s="33"/>
      <c r="I16" s="34"/>
      <c r="J16" s="34"/>
      <c r="K16" s="33"/>
      <c r="L16" s="33"/>
      <c r="M16" s="33"/>
      <c r="N16" s="33"/>
      <c r="O16" s="33"/>
      <c r="P16" s="33"/>
      <c r="Q16" s="33"/>
      <c r="R16" s="33"/>
      <c r="S16" s="33"/>
      <c r="T16" s="33"/>
      <c r="U16" s="33"/>
      <c r="V16" s="33"/>
      <c r="W16" s="33"/>
      <c r="X16" s="33"/>
      <c r="Y16" s="33"/>
      <c r="Z16" s="14"/>
    </row>
    <row r="17" spans="1:26" ht="16.5" customHeight="1" x14ac:dyDescent="0.25">
      <c r="A17" s="14"/>
      <c r="B17" s="33"/>
      <c r="C17" s="33" t="s">
        <v>39</v>
      </c>
      <c r="D17" s="33"/>
      <c r="E17" s="33"/>
      <c r="F17" s="33"/>
      <c r="G17" s="33"/>
      <c r="H17" s="33"/>
      <c r="I17" s="34"/>
      <c r="J17" s="34"/>
      <c r="K17" s="33"/>
      <c r="L17" s="33"/>
      <c r="M17" s="33"/>
      <c r="N17" s="33"/>
      <c r="O17" s="33"/>
      <c r="P17" s="33"/>
      <c r="Q17" s="33"/>
      <c r="R17" s="33"/>
      <c r="S17" s="33"/>
      <c r="T17" s="33"/>
      <c r="U17" s="33"/>
      <c r="V17" s="33"/>
      <c r="W17" s="33"/>
      <c r="X17" s="33"/>
      <c r="Y17" s="33"/>
      <c r="Z17" s="14"/>
    </row>
    <row r="18" spans="1:26" ht="16.5" customHeight="1" x14ac:dyDescent="0.25">
      <c r="A18" s="14"/>
      <c r="B18" s="35" t="s">
        <v>40</v>
      </c>
      <c r="C18" s="36"/>
      <c r="D18" s="37"/>
      <c r="E18" s="37"/>
      <c r="F18" s="37"/>
      <c r="G18" s="37"/>
      <c r="H18" s="37"/>
      <c r="I18" s="38"/>
      <c r="J18" s="38"/>
      <c r="K18" s="37"/>
      <c r="L18" s="37"/>
      <c r="M18" s="37"/>
      <c r="N18" s="37"/>
      <c r="O18" s="37"/>
      <c r="P18" s="37"/>
      <c r="Q18" s="37"/>
      <c r="R18" s="37"/>
      <c r="S18" s="37"/>
      <c r="T18" s="37"/>
      <c r="U18" s="37"/>
      <c r="V18" s="37"/>
      <c r="W18" s="37"/>
      <c r="X18" s="37"/>
      <c r="Y18" s="37"/>
      <c r="Z18" s="36"/>
    </row>
    <row r="19" spans="1:26" ht="16.5" customHeight="1" x14ac:dyDescent="0.25">
      <c r="A19" s="14"/>
      <c r="B19" s="39"/>
      <c r="C19" s="39" t="s">
        <v>41</v>
      </c>
      <c r="D19" s="37"/>
      <c r="E19" s="37"/>
      <c r="F19" s="37"/>
      <c r="G19" s="39"/>
      <c r="H19" s="37"/>
      <c r="I19" s="38"/>
      <c r="J19" s="38"/>
      <c r="K19" s="37"/>
      <c r="L19" s="37"/>
      <c r="M19" s="37"/>
      <c r="N19" s="37"/>
      <c r="O19" s="37"/>
      <c r="P19" s="37"/>
      <c r="Q19" s="37"/>
      <c r="R19" s="37"/>
      <c r="S19" s="37"/>
      <c r="T19" s="37"/>
      <c r="U19" s="37"/>
      <c r="V19" s="37"/>
      <c r="W19" s="37"/>
      <c r="X19" s="37"/>
      <c r="Y19" s="37"/>
      <c r="Z19" s="36"/>
    </row>
    <row r="20" spans="1:26" ht="16.5" customHeight="1" x14ac:dyDescent="0.25">
      <c r="A20" s="14"/>
      <c r="B20" s="40"/>
      <c r="C20" s="14"/>
      <c r="D20" s="14"/>
      <c r="E20" s="14"/>
      <c r="F20" s="14"/>
      <c r="G20" s="40"/>
      <c r="H20" s="14"/>
      <c r="I20" s="41"/>
      <c r="J20" s="41"/>
      <c r="K20" s="14"/>
      <c r="L20" s="14"/>
      <c r="M20" s="14"/>
      <c r="N20" s="14"/>
      <c r="O20" s="14"/>
      <c r="P20" s="14"/>
      <c r="Q20" s="14"/>
      <c r="R20" s="14"/>
      <c r="S20" s="14"/>
      <c r="T20" s="14"/>
      <c r="U20" s="14"/>
      <c r="V20" s="14"/>
      <c r="W20" s="14"/>
      <c r="X20" s="14"/>
      <c r="Y20" s="14"/>
      <c r="Z20" s="14"/>
    </row>
    <row r="21" spans="1:26" ht="16.5" customHeight="1" x14ac:dyDescent="0.25">
      <c r="A21" s="42" t="s">
        <v>42</v>
      </c>
      <c r="B21" s="43" t="s">
        <v>43</v>
      </c>
      <c r="C21" s="42" t="s">
        <v>44</v>
      </c>
      <c r="D21" s="43" t="s">
        <v>45</v>
      </c>
      <c r="E21" s="42" t="s">
        <v>46</v>
      </c>
      <c r="F21" s="42" t="s">
        <v>47</v>
      </c>
      <c r="G21" s="43" t="s">
        <v>48</v>
      </c>
      <c r="H21" s="42" t="s">
        <v>49</v>
      </c>
      <c r="I21" s="44"/>
      <c r="J21" s="44"/>
      <c r="K21" s="45"/>
      <c r="L21" s="45"/>
      <c r="M21" s="45"/>
      <c r="N21" s="45"/>
      <c r="O21" s="45"/>
      <c r="P21" s="46"/>
      <c r="Q21" s="47"/>
      <c r="R21" s="46"/>
      <c r="S21" s="47"/>
      <c r="T21" s="47"/>
      <c r="U21" s="47"/>
      <c r="V21" s="45"/>
      <c r="W21" s="45"/>
      <c r="X21" s="45"/>
      <c r="Y21" s="45"/>
      <c r="Z21" s="45"/>
    </row>
    <row r="22" spans="1:26" ht="16.5" customHeight="1" x14ac:dyDescent="0.25">
      <c r="A22" s="14">
        <v>1959</v>
      </c>
      <c r="B22" s="41">
        <f>'Fossil Emissions by Category'!B10/1000</f>
        <v>2.415</v>
      </c>
      <c r="C22" s="41">
        <f>'Land-Use Change Emissions'!B30</f>
        <v>1.8041998730239868</v>
      </c>
      <c r="D22" s="41">
        <v>2.0448</v>
      </c>
      <c r="E22" s="41">
        <f>'Ocean Sink'!B26</f>
        <v>0.86136776002847193</v>
      </c>
      <c r="F22" s="41">
        <f>'Terrestrial Sink'!B26</f>
        <v>0.67744484723529408</v>
      </c>
      <c r="G22" s="41">
        <f>'Cement Carbonation Sink'!B11/1000</f>
        <v>1.2683730499999999E-2</v>
      </c>
      <c r="H22" s="41">
        <f t="shared" ref="H22:H82" si="0">B22+C22-D22-E22-F22-G22</f>
        <v>0.62290353526022102</v>
      </c>
      <c r="I22" s="48"/>
      <c r="J22" s="48"/>
      <c r="K22" s="14"/>
      <c r="L22" s="41"/>
      <c r="M22" s="14"/>
      <c r="N22" s="14"/>
      <c r="O22" s="14"/>
      <c r="P22" s="14"/>
      <c r="Q22" s="14"/>
      <c r="R22" s="14"/>
      <c r="S22" s="14"/>
      <c r="T22" s="14"/>
      <c r="U22" s="14"/>
      <c r="V22" s="14"/>
      <c r="W22" s="14"/>
      <c r="X22" s="14"/>
      <c r="Y22" s="14"/>
      <c r="Z22" s="14"/>
    </row>
    <row r="23" spans="1:26" ht="16.5" customHeight="1" x14ac:dyDescent="0.25">
      <c r="A23" s="14">
        <v>1960</v>
      </c>
      <c r="B23" s="41">
        <f>'Fossil Emissions by Category'!B11/1000</f>
        <v>2.548</v>
      </c>
      <c r="C23" s="41">
        <f>'Land-Use Change Emissions'!B31</f>
        <v>1.6594406334330234</v>
      </c>
      <c r="D23" s="41">
        <v>1.5123</v>
      </c>
      <c r="E23" s="41">
        <f>'Ocean Sink'!B27</f>
        <v>0.83909649867894509</v>
      </c>
      <c r="F23" s="41">
        <f>'Terrestrial Sink'!B27</f>
        <v>1.2583989870588235</v>
      </c>
      <c r="G23" s="41">
        <f>'Cement Carbonation Sink'!B12/1000</f>
        <v>1.38387995E-2</v>
      </c>
      <c r="H23" s="41">
        <f t="shared" si="0"/>
        <v>0.58380634819525512</v>
      </c>
      <c r="I23" s="48"/>
      <c r="J23" s="48"/>
      <c r="K23" s="14"/>
      <c r="L23" s="41"/>
      <c r="M23" s="14"/>
      <c r="N23" s="14"/>
      <c r="O23" s="14"/>
      <c r="P23" s="14"/>
      <c r="Q23" s="14"/>
      <c r="R23" s="14"/>
      <c r="S23" s="14"/>
      <c r="T23" s="14"/>
      <c r="U23" s="14"/>
      <c r="V23" s="14"/>
      <c r="W23" s="14"/>
      <c r="X23" s="14"/>
      <c r="Y23" s="14"/>
      <c r="Z23" s="14"/>
    </row>
    <row r="24" spans="1:26" ht="16.5" customHeight="1" x14ac:dyDescent="0.25">
      <c r="A24" s="14">
        <v>1961</v>
      </c>
      <c r="B24" s="41">
        <f>'Fossil Emissions by Category'!B12/1000</f>
        <v>2.5529999999999999</v>
      </c>
      <c r="C24" s="41">
        <f>'Land-Use Change Emissions'!B32</f>
        <v>1.5936361338857001</v>
      </c>
      <c r="D24" s="41">
        <v>1.6614</v>
      </c>
      <c r="E24" s="41">
        <f>'Ocean Sink'!B28</f>
        <v>0.71651577881586037</v>
      </c>
      <c r="F24" s="41">
        <f>'Terrestrial Sink'!B28</f>
        <v>0.66030620841176479</v>
      </c>
      <c r="G24" s="41">
        <f>'Cement Carbonation Sink'!B13/1000</f>
        <v>1.4726463500000002E-2</v>
      </c>
      <c r="H24" s="41">
        <f t="shared" si="0"/>
        <v>1.0936876831580746</v>
      </c>
      <c r="I24" s="48"/>
      <c r="J24" s="48"/>
      <c r="K24" s="14"/>
      <c r="L24" s="41"/>
      <c r="M24" s="14"/>
      <c r="N24" s="14"/>
      <c r="O24" s="14"/>
      <c r="P24" s="14"/>
      <c r="Q24" s="14"/>
      <c r="R24" s="14"/>
      <c r="S24" s="14"/>
      <c r="T24" s="14"/>
      <c r="U24" s="14"/>
      <c r="V24" s="14"/>
      <c r="W24" s="14"/>
      <c r="X24" s="14"/>
      <c r="Y24" s="14"/>
      <c r="Z24" s="14"/>
    </row>
    <row r="25" spans="1:26" ht="16.5" customHeight="1" x14ac:dyDescent="0.25">
      <c r="A25" s="14">
        <v>1962</v>
      </c>
      <c r="B25" s="41">
        <f>'Fossil Emissions by Category'!B13/1000</f>
        <v>2.6440000000000001</v>
      </c>
      <c r="C25" s="41">
        <f>'Land-Use Change Emissions'!B33</f>
        <v>1.55592163940938</v>
      </c>
      <c r="D25" s="41">
        <v>1.1928000000000001</v>
      </c>
      <c r="E25" s="41">
        <f>'Ocean Sink'!B29</f>
        <v>0.7684019670510992</v>
      </c>
      <c r="F25" s="41">
        <f>'Terrestrial Sink'!B29</f>
        <v>1.4082209219999999</v>
      </c>
      <c r="G25" s="41">
        <f>'Cement Carbonation Sink'!B14/1000</f>
        <v>1.5871007499999999E-2</v>
      </c>
      <c r="H25" s="41">
        <f t="shared" si="0"/>
        <v>0.81462774285828121</v>
      </c>
      <c r="I25" s="48"/>
      <c r="J25" s="48"/>
      <c r="K25" s="14"/>
      <c r="L25" s="41"/>
      <c r="M25" s="14"/>
      <c r="N25" s="14"/>
      <c r="O25" s="14"/>
      <c r="P25" s="14"/>
      <c r="Q25" s="14"/>
      <c r="R25" s="14"/>
      <c r="S25" s="14"/>
      <c r="T25" s="14"/>
      <c r="U25" s="14"/>
      <c r="V25" s="14"/>
      <c r="W25" s="14"/>
      <c r="X25" s="14"/>
      <c r="Y25" s="14"/>
      <c r="Z25" s="14"/>
    </row>
    <row r="26" spans="1:26" ht="16.5" customHeight="1" x14ac:dyDescent="0.25">
      <c r="A26" s="14">
        <v>1963</v>
      </c>
      <c r="B26" s="41">
        <f>'Fossil Emissions by Category'!B14/1000</f>
        <v>2.794</v>
      </c>
      <c r="C26" s="41">
        <f>'Land-Use Change Emissions'!B34</f>
        <v>1.5112429549967432</v>
      </c>
      <c r="D26" s="41">
        <v>1.2141</v>
      </c>
      <c r="E26" s="41">
        <f>'Ocean Sink'!B30</f>
        <v>0.91736474517766764</v>
      </c>
      <c r="F26" s="41">
        <f>'Terrestrial Sink'!B30</f>
        <v>1.0238226213529413</v>
      </c>
      <c r="G26" s="41">
        <f>'Cement Carbonation Sink'!B15/1000</f>
        <v>1.6862708000000001E-2</v>
      </c>
      <c r="H26" s="41">
        <f t="shared" si="0"/>
        <v>1.1330928804661338</v>
      </c>
      <c r="I26" s="48"/>
      <c r="J26" s="48"/>
      <c r="K26" s="14"/>
      <c r="L26" s="41"/>
      <c r="M26" s="14"/>
      <c r="N26" s="14"/>
      <c r="O26" s="14"/>
      <c r="P26" s="14"/>
      <c r="Q26" s="14"/>
      <c r="R26" s="14"/>
      <c r="S26" s="14"/>
      <c r="T26" s="14"/>
      <c r="U26" s="14"/>
      <c r="V26" s="14"/>
      <c r="W26" s="14"/>
      <c r="X26" s="14"/>
      <c r="Y26" s="14"/>
      <c r="Z26" s="14"/>
    </row>
    <row r="27" spans="1:26" ht="16.5" customHeight="1" x14ac:dyDescent="0.25">
      <c r="A27" s="14">
        <v>1964</v>
      </c>
      <c r="B27" s="41">
        <f>'Fossil Emissions by Category'!B15/1000</f>
        <v>2.9390000000000001</v>
      </c>
      <c r="C27" s="41">
        <f>'Land-Use Change Emissions'!B35</f>
        <v>1.4674677584762568</v>
      </c>
      <c r="D27" s="41">
        <v>1.0437000000000001</v>
      </c>
      <c r="E27" s="41">
        <f>'Ocean Sink'!B31</f>
        <v>1.1113255525543564</v>
      </c>
      <c r="F27" s="41">
        <f>'Terrestrial Sink'!B31</f>
        <v>1.5295234982941177</v>
      </c>
      <c r="G27" s="41">
        <f>'Cement Carbonation Sink'!B16/1000</f>
        <v>1.8451229E-2</v>
      </c>
      <c r="H27" s="41">
        <f t="shared" si="0"/>
        <v>0.70346747862778269</v>
      </c>
      <c r="I27" s="48"/>
      <c r="J27" s="48"/>
      <c r="K27" s="14"/>
      <c r="L27" s="41"/>
      <c r="M27" s="14"/>
      <c r="N27" s="14"/>
      <c r="O27" s="14"/>
      <c r="P27" s="14"/>
      <c r="Q27" s="14"/>
      <c r="R27" s="14"/>
      <c r="S27" s="14"/>
      <c r="T27" s="14"/>
      <c r="U27" s="14"/>
      <c r="V27" s="14"/>
      <c r="W27" s="14"/>
      <c r="X27" s="14"/>
      <c r="Y27" s="14"/>
      <c r="Z27" s="14"/>
    </row>
    <row r="28" spans="1:26" ht="16.5" customHeight="1" x14ac:dyDescent="0.25">
      <c r="A28" s="14">
        <v>1965</v>
      </c>
      <c r="B28" s="41">
        <f>'Fossil Emissions by Category'!B16/1000</f>
        <v>3.0760000000000001</v>
      </c>
      <c r="C28" s="41">
        <f>'Land-Use Change Emissions'!B36</f>
        <v>1.4221802365976968</v>
      </c>
      <c r="D28" s="41">
        <v>2.343</v>
      </c>
      <c r="E28" s="41">
        <f>'Ocean Sink'!B32</f>
        <v>1.2309506893908972</v>
      </c>
      <c r="F28" s="41">
        <f>'Terrestrial Sink'!B32</f>
        <v>0.4807770951176471</v>
      </c>
      <c r="G28" s="41">
        <f>'Cement Carbonation Sink'!B17/1000</f>
        <v>1.9485973E-2</v>
      </c>
      <c r="H28" s="41">
        <f t="shared" si="0"/>
        <v>0.4239664790891523</v>
      </c>
      <c r="I28" s="48"/>
      <c r="J28" s="48"/>
      <c r="K28" s="14"/>
      <c r="L28" s="41"/>
      <c r="M28" s="14"/>
      <c r="N28" s="14"/>
      <c r="O28" s="14"/>
      <c r="P28" s="14"/>
      <c r="Q28" s="14"/>
      <c r="R28" s="14"/>
      <c r="S28" s="14"/>
      <c r="T28" s="14"/>
      <c r="U28" s="14"/>
      <c r="V28" s="14"/>
      <c r="W28" s="14"/>
      <c r="X28" s="14"/>
      <c r="Y28" s="14"/>
      <c r="Z28" s="14"/>
    </row>
    <row r="29" spans="1:26" ht="16.5" customHeight="1" x14ac:dyDescent="0.25">
      <c r="A29" s="14">
        <v>1966</v>
      </c>
      <c r="B29" s="41">
        <f>'Fossil Emissions by Category'!B17/1000</f>
        <v>3.2189999999999999</v>
      </c>
      <c r="C29" s="41">
        <f>'Land-Use Change Emissions'!B37</f>
        <v>1.3918454160995466</v>
      </c>
      <c r="D29" s="41">
        <v>2.343</v>
      </c>
      <c r="E29" s="41">
        <f>'Ocean Sink'!B33</f>
        <v>1.1881256406512233</v>
      </c>
      <c r="F29" s="41">
        <f>'Terrestrial Sink'!B33</f>
        <v>1.4343294637647059</v>
      </c>
      <c r="G29" s="41">
        <f>'Cement Carbonation Sink'!B18/1000</f>
        <v>2.0914842499999999E-2</v>
      </c>
      <c r="H29" s="41">
        <f t="shared" si="0"/>
        <v>-0.37552453081638293</v>
      </c>
      <c r="I29" s="48"/>
      <c r="J29" s="48"/>
      <c r="K29" s="14"/>
      <c r="L29" s="41"/>
      <c r="M29" s="14"/>
      <c r="N29" s="14"/>
      <c r="O29" s="14"/>
      <c r="P29" s="14"/>
      <c r="Q29" s="14"/>
      <c r="R29" s="14"/>
      <c r="S29" s="14"/>
      <c r="T29" s="14"/>
      <c r="U29" s="14"/>
      <c r="V29" s="14"/>
      <c r="W29" s="14"/>
      <c r="X29" s="14"/>
      <c r="Y29" s="14"/>
      <c r="Z29" s="14"/>
    </row>
    <row r="30" spans="1:26" ht="16.5" customHeight="1" x14ac:dyDescent="0.25">
      <c r="A30" s="14">
        <v>1967</v>
      </c>
      <c r="B30" s="41">
        <f>'Fossil Emissions by Category'!B18/1000</f>
        <v>3.3220000000000001</v>
      </c>
      <c r="C30" s="41">
        <f>'Land-Use Change Emissions'!B38</f>
        <v>1.3733657603403699</v>
      </c>
      <c r="D30" s="41">
        <v>1.2992999999999999</v>
      </c>
      <c r="E30" s="41">
        <f>'Ocean Sink'!B34</f>
        <v>0.99484157431723852</v>
      </c>
      <c r="F30" s="41">
        <f>'Terrestrial Sink'!B34</f>
        <v>1.6408221295882353</v>
      </c>
      <c r="G30" s="41">
        <f>'Cement Carbonation Sink'!B19/1000</f>
        <v>2.1952477500000001E-2</v>
      </c>
      <c r="H30" s="41">
        <f t="shared" si="0"/>
        <v>0.73844957893489682</v>
      </c>
      <c r="I30" s="48"/>
      <c r="J30" s="48"/>
      <c r="K30" s="14"/>
      <c r="L30" s="41"/>
      <c r="M30" s="14"/>
      <c r="N30" s="14"/>
      <c r="O30" s="14"/>
      <c r="P30" s="14"/>
      <c r="Q30" s="14"/>
      <c r="R30" s="14"/>
      <c r="S30" s="14"/>
      <c r="T30" s="14"/>
      <c r="U30" s="14"/>
      <c r="V30" s="14"/>
      <c r="W30" s="14"/>
      <c r="X30" s="14"/>
      <c r="Y30" s="14"/>
      <c r="Z30" s="14"/>
    </row>
    <row r="31" spans="1:26" ht="16.5" customHeight="1" x14ac:dyDescent="0.25">
      <c r="A31" s="14">
        <v>1968</v>
      </c>
      <c r="B31" s="41">
        <f>'Fossil Emissions by Category'!B19/1000</f>
        <v>3.5030000000000001</v>
      </c>
      <c r="C31" s="41">
        <f>'Land-Use Change Emissions'!B39</f>
        <v>1.3668350554962132</v>
      </c>
      <c r="D31" s="41">
        <v>2.1086999999999998</v>
      </c>
      <c r="E31" s="41">
        <f>'Ocean Sink'!B35</f>
        <v>1.0675975450682718</v>
      </c>
      <c r="F31" s="41">
        <f>'Terrestrial Sink'!B35</f>
        <v>2.3674042239411763</v>
      </c>
      <c r="G31" s="41">
        <f>'Cement Carbonation Sink'!B20/1000</f>
        <v>2.3532642999999999E-2</v>
      </c>
      <c r="H31" s="41">
        <f t="shared" si="0"/>
        <v>-0.69739935651323481</v>
      </c>
      <c r="I31" s="48"/>
      <c r="J31" s="48"/>
      <c r="K31" s="14"/>
      <c r="L31" s="41"/>
      <c r="M31" s="14"/>
      <c r="N31" s="14"/>
      <c r="O31" s="14"/>
      <c r="P31" s="14"/>
      <c r="Q31" s="14"/>
      <c r="R31" s="14"/>
      <c r="S31" s="14"/>
      <c r="T31" s="14"/>
      <c r="U31" s="14"/>
      <c r="V31" s="14"/>
      <c r="W31" s="14"/>
      <c r="X31" s="14"/>
      <c r="Y31" s="14"/>
      <c r="Z31" s="14"/>
    </row>
    <row r="32" spans="1:26" ht="16.5" customHeight="1" x14ac:dyDescent="0.25">
      <c r="A32" s="14">
        <v>1969</v>
      </c>
      <c r="B32" s="41">
        <f>'Fossil Emissions by Category'!B20/1000</f>
        <v>3.7370000000000001</v>
      </c>
      <c r="C32" s="41">
        <f>'Land-Use Change Emissions'!B40</f>
        <v>1.3727037706502265</v>
      </c>
      <c r="D32" s="41">
        <v>2.8115999999999999</v>
      </c>
      <c r="E32" s="41">
        <f>'Ocean Sink'!B36</f>
        <v>1.1083964995285946</v>
      </c>
      <c r="F32" s="41">
        <f>'Terrestrial Sink'!B36</f>
        <v>0.74821112317647043</v>
      </c>
      <c r="G32" s="41">
        <f>'Cement Carbonation Sink'!B21/1000</f>
        <v>2.4966522500000001E-2</v>
      </c>
      <c r="H32" s="41">
        <f t="shared" si="0"/>
        <v>0.41652962544516192</v>
      </c>
      <c r="I32" s="48"/>
      <c r="J32" s="48"/>
      <c r="K32" s="14"/>
      <c r="L32" s="41"/>
      <c r="M32" s="14"/>
      <c r="N32" s="14"/>
      <c r="O32" s="14"/>
      <c r="P32" s="14"/>
      <c r="Q32" s="14"/>
      <c r="R32" s="14"/>
      <c r="S32" s="14"/>
      <c r="T32" s="14"/>
      <c r="U32" s="14"/>
      <c r="V32" s="14"/>
      <c r="W32" s="14"/>
      <c r="X32" s="14"/>
      <c r="Y32" s="14"/>
      <c r="Z32" s="14"/>
    </row>
    <row r="33" spans="1:26" ht="16.5" customHeight="1" x14ac:dyDescent="0.25">
      <c r="A33" s="14">
        <v>1970</v>
      </c>
      <c r="B33" s="41">
        <f>'Fossil Emissions by Category'!B21/1000</f>
        <v>4.0469999999999997</v>
      </c>
      <c r="C33" s="41">
        <f>'Land-Use Change Emissions'!B41</f>
        <v>1.3583775639368667</v>
      </c>
      <c r="D33" s="41">
        <v>2.4068999999999998</v>
      </c>
      <c r="E33" s="41">
        <f>'Ocean Sink'!B37</f>
        <v>1.0327881693546896</v>
      </c>
      <c r="F33" s="41">
        <f>'Terrestrial Sink'!B37</f>
        <v>0.72390931700000005</v>
      </c>
      <c r="G33" s="41">
        <f>'Cement Carbonation Sink'!B22/1000</f>
        <v>2.6489823000000003E-2</v>
      </c>
      <c r="H33" s="41">
        <f t="shared" si="0"/>
        <v>1.2152902545821771</v>
      </c>
      <c r="I33" s="48"/>
      <c r="J33" s="48"/>
      <c r="K33" s="14"/>
      <c r="L33" s="41"/>
      <c r="M33" s="14"/>
      <c r="N33" s="14"/>
      <c r="O33" s="14"/>
      <c r="P33" s="14"/>
      <c r="Q33" s="14"/>
      <c r="R33" s="14"/>
      <c r="S33" s="14"/>
      <c r="T33" s="14"/>
      <c r="U33" s="14"/>
      <c r="V33" s="14"/>
      <c r="W33" s="14"/>
      <c r="X33" s="14"/>
      <c r="Y33" s="14"/>
      <c r="Z33" s="14"/>
    </row>
    <row r="34" spans="1:26" ht="16.5" customHeight="1" x14ac:dyDescent="0.25">
      <c r="A34" s="14">
        <v>1971</v>
      </c>
      <c r="B34" s="41">
        <f>'Fossil Emissions by Category'!B22/1000</f>
        <v>4.21</v>
      </c>
      <c r="C34" s="41">
        <f>'Land-Use Change Emissions'!B42</f>
        <v>1.3358898952992735</v>
      </c>
      <c r="D34" s="41">
        <v>1.5548999999999999</v>
      </c>
      <c r="E34" s="41">
        <f>'Ocean Sink'!B38</f>
        <v>1.0972820569079396</v>
      </c>
      <c r="F34" s="41">
        <f>'Terrestrial Sink'!B38</f>
        <v>2.2851294841176473</v>
      </c>
      <c r="G34" s="41">
        <f>'Cement Carbonation Sink'!B23/1000</f>
        <v>2.7991509999999997E-2</v>
      </c>
      <c r="H34" s="41">
        <f t="shared" si="0"/>
        <v>0.5805868442736869</v>
      </c>
      <c r="I34" s="48"/>
      <c r="J34" s="48"/>
      <c r="K34" s="14"/>
      <c r="L34" s="41"/>
      <c r="M34" s="14"/>
      <c r="N34" s="14"/>
      <c r="O34" s="14"/>
      <c r="P34" s="14"/>
      <c r="Q34" s="14"/>
      <c r="R34" s="14"/>
      <c r="S34" s="14"/>
      <c r="T34" s="14"/>
      <c r="U34" s="14"/>
      <c r="V34" s="14"/>
      <c r="W34" s="14"/>
      <c r="X34" s="14"/>
      <c r="Y34" s="14"/>
      <c r="Z34" s="14"/>
    </row>
    <row r="35" spans="1:26" ht="16.5" customHeight="1" x14ac:dyDescent="0.25">
      <c r="A35" s="14">
        <v>1972</v>
      </c>
      <c r="B35" s="41">
        <f>'Fossil Emissions by Category'!B23/1000</f>
        <v>4.4059999999999997</v>
      </c>
      <c r="C35" s="41">
        <f>'Land-Use Change Emissions'!B43</f>
        <v>1.3063292389882399</v>
      </c>
      <c r="D35" s="41">
        <v>3.1311</v>
      </c>
      <c r="E35" s="41">
        <f>'Ocean Sink'!B39</f>
        <v>1.3335998151029456</v>
      </c>
      <c r="F35" s="41">
        <f>'Terrestrial Sink'!B39</f>
        <v>1.3217626578823529</v>
      </c>
      <c r="G35" s="41">
        <f>'Cement Carbonation Sink'!B24/1000</f>
        <v>3.04854505E-2</v>
      </c>
      <c r="H35" s="41">
        <f t="shared" si="0"/>
        <v>-0.10461868449705906</v>
      </c>
      <c r="I35" s="48"/>
      <c r="J35" s="48"/>
      <c r="K35" s="14"/>
      <c r="L35" s="41"/>
      <c r="M35" s="14"/>
      <c r="N35" s="14"/>
      <c r="O35" s="14"/>
      <c r="P35" s="14"/>
      <c r="Q35" s="14"/>
      <c r="R35" s="14"/>
      <c r="S35" s="14"/>
      <c r="T35" s="14"/>
      <c r="U35" s="14"/>
      <c r="V35" s="14"/>
      <c r="W35" s="14"/>
      <c r="X35" s="14"/>
      <c r="Y35" s="14"/>
      <c r="Z35" s="14"/>
    </row>
    <row r="36" spans="1:26" ht="16.5" customHeight="1" x14ac:dyDescent="0.25">
      <c r="A36" s="14">
        <v>1973</v>
      </c>
      <c r="B36" s="41">
        <f>'Fossil Emissions by Category'!B24/1000</f>
        <v>4.6399999999999997</v>
      </c>
      <c r="C36" s="41">
        <f>'Land-Use Change Emissions'!B44</f>
        <v>1.2978376414337134</v>
      </c>
      <c r="D36" s="41">
        <v>3.1097999999999999</v>
      </c>
      <c r="E36" s="41">
        <f>'Ocean Sink'!B40</f>
        <v>1.3008105041228921</v>
      </c>
      <c r="F36" s="41">
        <f>'Terrestrial Sink'!B40</f>
        <v>1.7956086300588239</v>
      </c>
      <c r="G36" s="41">
        <f>'Cement Carbonation Sink'!B25/1000</f>
        <v>3.2610441000000004E-2</v>
      </c>
      <c r="H36" s="41">
        <f t="shared" si="0"/>
        <v>-0.30099193374800259</v>
      </c>
      <c r="I36" s="48"/>
      <c r="J36" s="48"/>
      <c r="K36" s="14"/>
      <c r="L36" s="41"/>
      <c r="M36" s="14"/>
      <c r="N36" s="14"/>
      <c r="O36" s="14"/>
      <c r="P36" s="14"/>
      <c r="Q36" s="14"/>
      <c r="R36" s="14"/>
      <c r="S36" s="14"/>
      <c r="T36" s="14"/>
      <c r="U36" s="14"/>
      <c r="V36" s="14"/>
      <c r="W36" s="14"/>
      <c r="X36" s="14"/>
      <c r="Y36" s="14"/>
      <c r="Z36" s="14"/>
    </row>
    <row r="37" spans="1:26" ht="16.5" customHeight="1" x14ac:dyDescent="0.25">
      <c r="A37" s="14">
        <v>1974</v>
      </c>
      <c r="B37" s="41">
        <f>'Fossil Emissions by Category'!B25/1000</f>
        <v>4.62</v>
      </c>
      <c r="C37" s="41">
        <f>'Land-Use Change Emissions'!B45</f>
        <v>1.2685654112752267</v>
      </c>
      <c r="D37" s="41">
        <v>1.4483999999999999</v>
      </c>
      <c r="E37" s="41">
        <f>'Ocean Sink'!B41</f>
        <v>1.2139213155453064</v>
      </c>
      <c r="F37" s="41">
        <f>'Terrestrial Sink'!B41</f>
        <v>3.5479576307058824</v>
      </c>
      <c r="G37" s="41">
        <f>'Cement Carbonation Sink'!B26/1000</f>
        <v>3.3395811000000004E-2</v>
      </c>
      <c r="H37" s="41">
        <f t="shared" si="0"/>
        <v>-0.35510934597596122</v>
      </c>
      <c r="I37" s="48"/>
      <c r="J37" s="48"/>
      <c r="K37" s="14"/>
      <c r="L37" s="41"/>
      <c r="M37" s="14"/>
      <c r="N37" s="14"/>
      <c r="O37" s="14"/>
      <c r="P37" s="14"/>
      <c r="Q37" s="14"/>
      <c r="R37" s="14"/>
      <c r="S37" s="14"/>
      <c r="T37" s="14"/>
      <c r="U37" s="14"/>
      <c r="V37" s="14"/>
      <c r="W37" s="14"/>
      <c r="X37" s="14"/>
      <c r="Y37" s="14"/>
      <c r="Z37" s="14"/>
    </row>
    <row r="38" spans="1:26" ht="16.5" customHeight="1" x14ac:dyDescent="0.25">
      <c r="A38" s="14">
        <v>1975</v>
      </c>
      <c r="B38" s="41">
        <f>'Fossil Emissions by Category'!B26/1000</f>
        <v>4.6130000000000004</v>
      </c>
      <c r="C38" s="41">
        <f>'Land-Use Change Emissions'!B46</f>
        <v>1.2531180858027133</v>
      </c>
      <c r="D38" s="41">
        <v>2.6198999999999999</v>
      </c>
      <c r="E38" s="41">
        <f>'Ocean Sink'!B42</f>
        <v>1.1759591561024993</v>
      </c>
      <c r="F38" s="41">
        <f>'Terrestrial Sink'!B42</f>
        <v>2.4070230579411769</v>
      </c>
      <c r="G38" s="41">
        <f>'Cement Carbonation Sink'!B27/1000</f>
        <v>3.4104432500000004E-2</v>
      </c>
      <c r="H38" s="41">
        <f t="shared" si="0"/>
        <v>-0.37086856074096236</v>
      </c>
      <c r="I38" s="48"/>
      <c r="J38" s="48"/>
      <c r="K38" s="14"/>
      <c r="L38" s="41"/>
      <c r="M38" s="14"/>
      <c r="N38" s="14"/>
      <c r="O38" s="14"/>
      <c r="P38" s="14"/>
      <c r="Q38" s="14"/>
      <c r="R38" s="14"/>
      <c r="S38" s="14"/>
      <c r="T38" s="14"/>
      <c r="U38" s="14"/>
      <c r="V38" s="14"/>
      <c r="W38" s="14"/>
      <c r="X38" s="14"/>
      <c r="Y38" s="14"/>
      <c r="Z38" s="14"/>
    </row>
    <row r="39" spans="1:26" ht="16.5" customHeight="1" x14ac:dyDescent="0.25">
      <c r="A39" s="14">
        <v>1976</v>
      </c>
      <c r="B39" s="41">
        <f>'Fossil Emissions by Category'!B27/1000</f>
        <v>4.8579999999999997</v>
      </c>
      <c r="C39" s="41">
        <f>'Land-Use Change Emissions'!B47</f>
        <v>1.2349822038523335</v>
      </c>
      <c r="D39" s="41">
        <v>2.0661</v>
      </c>
      <c r="E39" s="41">
        <f>'Ocean Sink'!B43</f>
        <v>1.2820402294813853</v>
      </c>
      <c r="F39" s="41">
        <f>'Terrestrial Sink'!B43</f>
        <v>2.8694461109999998</v>
      </c>
      <c r="G39" s="41">
        <f>'Cement Carbonation Sink'!B28/1000</f>
        <v>3.6066967499999998E-2</v>
      </c>
      <c r="H39" s="41">
        <f t="shared" si="0"/>
        <v>-0.16067110412905222</v>
      </c>
      <c r="I39" s="48"/>
      <c r="J39" s="48"/>
      <c r="K39" s="14"/>
      <c r="L39" s="41"/>
      <c r="M39" s="14"/>
      <c r="N39" s="14"/>
      <c r="O39" s="14"/>
      <c r="P39" s="14"/>
      <c r="Q39" s="14"/>
      <c r="R39" s="14"/>
      <c r="S39" s="14"/>
      <c r="T39" s="14"/>
      <c r="U39" s="14"/>
      <c r="V39" s="14"/>
      <c r="W39" s="14"/>
      <c r="X39" s="14"/>
      <c r="Y39" s="14"/>
      <c r="Z39" s="14"/>
    </row>
    <row r="40" spans="1:26" ht="16.5" customHeight="1" x14ac:dyDescent="0.25">
      <c r="A40" s="14">
        <v>1977</v>
      </c>
      <c r="B40" s="41">
        <f>'Fossil Emissions by Category'!B28/1000</f>
        <v>4.9909999999999997</v>
      </c>
      <c r="C40" s="41">
        <f>'Land-Use Change Emissions'!B48</f>
        <v>1.2205240717798866</v>
      </c>
      <c r="D40" s="41">
        <v>4.0895999999999999</v>
      </c>
      <c r="E40" s="41">
        <f>'Ocean Sink'!B44</f>
        <v>1.3903840301462687</v>
      </c>
      <c r="F40" s="41">
        <f>'Terrestrial Sink'!B44</f>
        <v>1.5822215735294116</v>
      </c>
      <c r="G40" s="41">
        <f>'Cement Carbonation Sink'!B29/1000</f>
        <v>3.8465277999999999E-2</v>
      </c>
      <c r="H40" s="41">
        <f t="shared" si="0"/>
        <v>-0.88914680989579431</v>
      </c>
      <c r="I40" s="48"/>
      <c r="J40" s="48"/>
      <c r="K40" s="14"/>
      <c r="L40" s="41"/>
      <c r="M40" s="14"/>
      <c r="N40" s="14"/>
      <c r="O40" s="14"/>
      <c r="P40" s="14"/>
      <c r="Q40" s="14"/>
      <c r="R40" s="14"/>
      <c r="S40" s="14"/>
      <c r="T40" s="14"/>
      <c r="U40" s="14"/>
      <c r="V40" s="14"/>
      <c r="W40" s="14"/>
      <c r="X40" s="14"/>
      <c r="Y40" s="14"/>
      <c r="Z40" s="14"/>
    </row>
    <row r="41" spans="1:26" ht="16.5" customHeight="1" x14ac:dyDescent="0.25">
      <c r="A41" s="14">
        <v>1978</v>
      </c>
      <c r="B41" s="41">
        <f>'Fossil Emissions by Category'!B29/1000</f>
        <v>5.1740000000000004</v>
      </c>
      <c r="C41" s="41">
        <f>'Land-Use Change Emissions'!B49</f>
        <v>1.1927833299585966</v>
      </c>
      <c r="D41" s="41">
        <v>2.7477</v>
      </c>
      <c r="E41" s="41">
        <f>'Ocean Sink'!B45</f>
        <v>1.4467608211209464</v>
      </c>
      <c r="F41" s="41">
        <f>'Terrestrial Sink'!B45</f>
        <v>2.5516755477058823</v>
      </c>
      <c r="G41" s="41">
        <f>'Cement Carbonation Sink'!B30/1000</f>
        <v>4.1111291000000001E-2</v>
      </c>
      <c r="H41" s="41">
        <f t="shared" si="0"/>
        <v>-0.42046432986823179</v>
      </c>
      <c r="I41" s="48"/>
      <c r="J41" s="48"/>
      <c r="K41" s="14"/>
      <c r="L41" s="41"/>
      <c r="M41" s="14"/>
      <c r="N41" s="14"/>
      <c r="O41" s="14"/>
      <c r="P41" s="14"/>
      <c r="Q41" s="14"/>
      <c r="R41" s="14"/>
      <c r="S41" s="14"/>
      <c r="T41" s="14"/>
      <c r="U41" s="14"/>
      <c r="V41" s="14"/>
      <c r="W41" s="14"/>
      <c r="X41" s="14"/>
      <c r="Y41" s="14"/>
      <c r="Z41" s="14"/>
    </row>
    <row r="42" spans="1:26" ht="16.5" customHeight="1" x14ac:dyDescent="0.25">
      <c r="A42" s="14">
        <v>1979</v>
      </c>
      <c r="B42" s="41">
        <f>'Fossil Emissions by Category'!B30/1000</f>
        <v>5.3120000000000003</v>
      </c>
      <c r="C42" s="41">
        <f>'Land-Use Change Emissions'!B50</f>
        <v>1.1630157124404901</v>
      </c>
      <c r="D42" s="41">
        <v>4.5582000000000003</v>
      </c>
      <c r="E42" s="41">
        <f>'Ocean Sink'!B46</f>
        <v>1.3215336785386855</v>
      </c>
      <c r="F42" s="41">
        <f>'Terrestrial Sink'!B46</f>
        <v>1.618457512</v>
      </c>
      <c r="G42" s="41">
        <f>'Cement Carbonation Sink'!B31/1000</f>
        <v>4.259889E-2</v>
      </c>
      <c r="H42" s="41">
        <f t="shared" si="0"/>
        <v>-1.0657743680981953</v>
      </c>
      <c r="I42" s="48"/>
      <c r="J42" s="48"/>
      <c r="K42" s="14"/>
      <c r="L42" s="41"/>
      <c r="M42" s="14"/>
      <c r="N42" s="14"/>
      <c r="O42" s="14"/>
      <c r="P42" s="14"/>
      <c r="Q42" s="14"/>
      <c r="R42" s="14"/>
      <c r="S42" s="14"/>
      <c r="T42" s="14"/>
      <c r="U42" s="14"/>
      <c r="V42" s="14"/>
      <c r="W42" s="14"/>
      <c r="X42" s="14"/>
      <c r="Y42" s="14"/>
      <c r="Z42" s="14"/>
    </row>
    <row r="43" spans="1:26" ht="16.5" customHeight="1" x14ac:dyDescent="0.25">
      <c r="A43" s="14">
        <v>1980</v>
      </c>
      <c r="B43" s="41">
        <f>'Fossil Emissions by Category'!B31/1000</f>
        <v>5.2859999999999996</v>
      </c>
      <c r="C43" s="41">
        <f>'Land-Use Change Emissions'!B51</f>
        <v>1.1971534031422901</v>
      </c>
      <c r="D43" s="41">
        <v>3.621</v>
      </c>
      <c r="E43" s="41">
        <f>'Ocean Sink'!B47</f>
        <v>1.6335833126806323</v>
      </c>
      <c r="F43" s="41">
        <f>'Terrestrial Sink'!B47</f>
        <v>0.78091309682352938</v>
      </c>
      <c r="G43" s="41">
        <f>'Cement Carbonation Sink'!B32/1000</f>
        <v>4.3860726999999995E-2</v>
      </c>
      <c r="H43" s="41">
        <f t="shared" si="0"/>
        <v>0.40379626663812829</v>
      </c>
      <c r="I43" s="48"/>
      <c r="J43" s="48"/>
      <c r="K43" s="14"/>
      <c r="L43" s="41"/>
      <c r="M43" s="14"/>
      <c r="N43" s="14"/>
      <c r="O43" s="14"/>
      <c r="P43" s="14"/>
      <c r="Q43" s="14"/>
      <c r="R43" s="14"/>
      <c r="S43" s="14"/>
      <c r="T43" s="14"/>
      <c r="U43" s="14"/>
      <c r="V43" s="14"/>
      <c r="W43" s="14"/>
      <c r="X43" s="14"/>
      <c r="Y43" s="14"/>
      <c r="Z43" s="14"/>
    </row>
    <row r="44" spans="1:26" ht="16.5" customHeight="1" x14ac:dyDescent="0.25">
      <c r="A44" s="14">
        <v>1981</v>
      </c>
      <c r="B44" s="41">
        <f>'Fossil Emissions by Category'!B32/1000</f>
        <v>5.1420000000000003</v>
      </c>
      <c r="C44" s="41">
        <f>'Land-Use Change Emissions'!B52</f>
        <v>1.2124057412498266</v>
      </c>
      <c r="D44" s="41">
        <v>2.4107400000000001</v>
      </c>
      <c r="E44" s="41">
        <f>'Ocean Sink'!B48</f>
        <v>1.6169517496686165</v>
      </c>
      <c r="F44" s="41">
        <f>'Terrestrial Sink'!B48</f>
        <v>2.2586901892941178</v>
      </c>
      <c r="G44" s="41">
        <f>'Cement Carbonation Sink'!B33/1000</f>
        <v>4.4740826499999997E-2</v>
      </c>
      <c r="H44" s="41">
        <f t="shared" si="0"/>
        <v>2.3282975787092042E-2</v>
      </c>
      <c r="I44" s="48"/>
      <c r="J44" s="48"/>
      <c r="K44" s="14"/>
      <c r="L44" s="41"/>
      <c r="M44" s="14"/>
      <c r="N44" s="14"/>
      <c r="O44" s="14"/>
      <c r="P44" s="14"/>
      <c r="Q44" s="14"/>
      <c r="R44" s="14"/>
      <c r="S44" s="14"/>
      <c r="T44" s="14"/>
      <c r="U44" s="14"/>
      <c r="V44" s="14"/>
      <c r="W44" s="14"/>
      <c r="X44" s="14"/>
      <c r="Y44" s="14"/>
      <c r="Z44" s="14"/>
    </row>
    <row r="45" spans="1:26" ht="16.5" customHeight="1" x14ac:dyDescent="0.25">
      <c r="A45" s="14">
        <v>1982</v>
      </c>
      <c r="B45" s="41">
        <f>'Fossil Emissions by Category'!B33/1000</f>
        <v>5.1040000000000001</v>
      </c>
      <c r="C45" s="41">
        <f>'Land-Use Change Emissions'!B53</f>
        <v>1.2137048881672801</v>
      </c>
      <c r="D45" s="41">
        <v>2.1770999999999998</v>
      </c>
      <c r="E45" s="41">
        <f>'Ocean Sink'!B49</f>
        <v>1.7093406769060586</v>
      </c>
      <c r="F45" s="41">
        <f>'Terrestrial Sink'!B49</f>
        <v>1.7863882421176471</v>
      </c>
      <c r="G45" s="41">
        <f>'Cement Carbonation Sink'!B34/1000</f>
        <v>4.5586188E-2</v>
      </c>
      <c r="H45" s="41">
        <f t="shared" si="0"/>
        <v>0.59928978114357434</v>
      </c>
      <c r="I45" s="48"/>
      <c r="J45" s="48"/>
      <c r="K45" s="14"/>
      <c r="L45" s="41"/>
      <c r="M45" s="14"/>
      <c r="N45" s="14"/>
      <c r="O45" s="14"/>
      <c r="P45" s="14"/>
      <c r="Q45" s="14"/>
      <c r="R45" s="14"/>
      <c r="S45" s="14"/>
      <c r="T45" s="14"/>
      <c r="U45" s="14"/>
      <c r="V45" s="14"/>
      <c r="W45" s="14"/>
      <c r="X45" s="14"/>
      <c r="Y45" s="14"/>
      <c r="Z45" s="14"/>
    </row>
    <row r="46" spans="1:26" ht="16.5" customHeight="1" x14ac:dyDescent="0.25">
      <c r="A46" s="14">
        <v>1983</v>
      </c>
      <c r="B46" s="41">
        <f>'Fossil Emissions by Category'!B34/1000</f>
        <v>5.1520000000000001</v>
      </c>
      <c r="C46" s="41">
        <f>'Land-Use Change Emissions'!B54</f>
        <v>1.2445701068722501</v>
      </c>
      <c r="D46" s="41">
        <v>3.8975399999999998</v>
      </c>
      <c r="E46" s="41">
        <f>'Ocean Sink'!B50</f>
        <v>1.8654547759591962</v>
      </c>
      <c r="F46" s="41">
        <f>'Terrestrial Sink'!B50</f>
        <v>0.67382370011764703</v>
      </c>
      <c r="G46" s="41">
        <f>'Cement Carbonation Sink'!B35/1000</f>
        <v>4.7107128000000005E-2</v>
      </c>
      <c r="H46" s="41">
        <f t="shared" si="0"/>
        <v>-8.7355497204592736E-2</v>
      </c>
      <c r="I46" s="48"/>
      <c r="J46" s="48"/>
      <c r="K46" s="14"/>
      <c r="L46" s="41"/>
      <c r="M46" s="14"/>
      <c r="N46" s="14"/>
      <c r="O46" s="14"/>
      <c r="P46" s="14"/>
      <c r="Q46" s="14"/>
      <c r="R46" s="14"/>
      <c r="S46" s="14"/>
      <c r="T46" s="14"/>
      <c r="U46" s="14"/>
      <c r="V46" s="14"/>
      <c r="W46" s="14"/>
      <c r="X46" s="14"/>
      <c r="Y46" s="14"/>
      <c r="Z46" s="14"/>
    </row>
    <row r="47" spans="1:26" ht="16.5" customHeight="1" x14ac:dyDescent="0.25">
      <c r="A47" s="14">
        <v>1984</v>
      </c>
      <c r="B47" s="41">
        <f>'Fossil Emissions by Category'!B35/1000</f>
        <v>5.3019999999999996</v>
      </c>
      <c r="C47" s="41">
        <f>'Land-Use Change Emissions'!B55</f>
        <v>1.2784823650339032</v>
      </c>
      <c r="D47" s="41">
        <v>2.7505799999999998</v>
      </c>
      <c r="E47" s="41">
        <f>'Ocean Sink'!B51</f>
        <v>1.7311343942300657</v>
      </c>
      <c r="F47" s="41">
        <f>'Terrestrial Sink'!B51</f>
        <v>2.835898103764706</v>
      </c>
      <c r="G47" s="41">
        <f>'Cement Carbonation Sink'!B36/1000</f>
        <v>4.8557116499999997E-2</v>
      </c>
      <c r="H47" s="41">
        <f t="shared" si="0"/>
        <v>-0.7856872494608691</v>
      </c>
      <c r="I47" s="48"/>
      <c r="J47" s="48"/>
      <c r="K47" s="14"/>
      <c r="L47" s="41"/>
      <c r="M47" s="14"/>
      <c r="N47" s="14"/>
      <c r="O47" s="14"/>
      <c r="P47" s="14"/>
      <c r="Q47" s="14"/>
      <c r="R47" s="14"/>
      <c r="S47" s="14"/>
      <c r="T47" s="14"/>
      <c r="U47" s="14"/>
      <c r="V47" s="14"/>
      <c r="W47" s="14"/>
      <c r="X47" s="14"/>
      <c r="Y47" s="14"/>
      <c r="Z47" s="14"/>
    </row>
    <row r="48" spans="1:26" ht="16.5" customHeight="1" x14ac:dyDescent="0.25">
      <c r="A48" s="14">
        <v>1985</v>
      </c>
      <c r="B48" s="41">
        <f>'Fossil Emissions by Category'!B36/1000</f>
        <v>5.49</v>
      </c>
      <c r="C48" s="41">
        <f>'Land-Use Change Emissions'!B56</f>
        <v>1.2953513513627766</v>
      </c>
      <c r="D48" s="41">
        <v>3.4514999999999998</v>
      </c>
      <c r="E48" s="41">
        <f>'Ocean Sink'!B52</f>
        <v>1.6285349547999479</v>
      </c>
      <c r="F48" s="41">
        <f>'Terrestrial Sink'!B52</f>
        <v>2.7068002572352934</v>
      </c>
      <c r="G48" s="41">
        <f>'Cement Carbonation Sink'!B37/1000</f>
        <v>4.9960639000000001E-2</v>
      </c>
      <c r="H48" s="41">
        <f t="shared" si="0"/>
        <v>-1.0514444996724646</v>
      </c>
      <c r="I48" s="48"/>
      <c r="J48" s="48"/>
      <c r="K48" s="14"/>
      <c r="L48" s="41"/>
      <c r="M48" s="14"/>
      <c r="N48" s="14"/>
      <c r="O48" s="14"/>
      <c r="P48" s="14"/>
      <c r="Q48" s="14"/>
      <c r="R48" s="14"/>
      <c r="S48" s="14"/>
      <c r="T48" s="14"/>
      <c r="U48" s="14"/>
      <c r="V48" s="14"/>
      <c r="W48" s="14"/>
      <c r="X48" s="14"/>
      <c r="Y48" s="14"/>
      <c r="Z48" s="14"/>
    </row>
    <row r="49" spans="1:26" ht="16.5" customHeight="1" x14ac:dyDescent="0.25">
      <c r="A49" s="14">
        <v>1986</v>
      </c>
      <c r="B49" s="41">
        <f>'Fossil Emissions by Category'!B37/1000</f>
        <v>5.5679999999999996</v>
      </c>
      <c r="C49" s="41">
        <f>'Land-Use Change Emissions'!B57</f>
        <v>1.3190526466668666</v>
      </c>
      <c r="D49" s="41">
        <v>2.2726799999999998</v>
      </c>
      <c r="E49" s="41">
        <f>'Ocean Sink'!B53</f>
        <v>1.7007639968018486</v>
      </c>
      <c r="F49" s="41">
        <f>'Terrestrial Sink'!B53</f>
        <v>2.3485686908823524</v>
      </c>
      <c r="G49" s="41">
        <f>'Cement Carbonation Sink'!B38/1000</f>
        <v>5.2336416499999996E-2</v>
      </c>
      <c r="H49" s="41">
        <f t="shared" si="0"/>
        <v>0.51270354248266625</v>
      </c>
      <c r="I49" s="48"/>
      <c r="J49" s="48"/>
      <c r="K49" s="14"/>
      <c r="L49" s="41"/>
      <c r="M49" s="14"/>
      <c r="N49" s="14"/>
      <c r="O49" s="14"/>
      <c r="P49" s="14"/>
      <c r="Q49" s="14"/>
      <c r="R49" s="14"/>
      <c r="S49" s="14"/>
      <c r="T49" s="14"/>
      <c r="U49" s="14"/>
      <c r="V49" s="14"/>
      <c r="W49" s="14"/>
      <c r="X49" s="14"/>
      <c r="Y49" s="14"/>
      <c r="Z49" s="14"/>
    </row>
    <row r="50" spans="1:26" ht="16.5" customHeight="1" x14ac:dyDescent="0.25">
      <c r="A50" s="14">
        <v>1987</v>
      </c>
      <c r="B50" s="41">
        <f>'Fossil Emissions by Category'!B38/1000</f>
        <v>5.7489999999999997</v>
      </c>
      <c r="C50" s="41">
        <f>'Land-Use Change Emissions'!B58</f>
        <v>1.3401167865907067</v>
      </c>
      <c r="D50" s="41">
        <v>5.7560399999999996</v>
      </c>
      <c r="E50" s="41">
        <f>'Ocean Sink'!B54</f>
        <v>1.8072158620246443</v>
      </c>
      <c r="F50" s="41">
        <f>'Terrestrial Sink'!B54</f>
        <v>0.82402237194117656</v>
      </c>
      <c r="G50" s="41">
        <f>'Cement Carbonation Sink'!B39/1000</f>
        <v>5.4798024000000001E-2</v>
      </c>
      <c r="H50" s="41">
        <f t="shared" si="0"/>
        <v>-1.3529594713751143</v>
      </c>
      <c r="I50" s="48"/>
      <c r="J50" s="48"/>
      <c r="K50" s="14"/>
      <c r="L50" s="41"/>
      <c r="M50" s="14"/>
      <c r="N50" s="14"/>
      <c r="O50" s="14"/>
      <c r="P50" s="14"/>
      <c r="Q50" s="14"/>
      <c r="R50" s="14"/>
      <c r="S50" s="14"/>
      <c r="T50" s="14"/>
      <c r="U50" s="14"/>
      <c r="V50" s="14"/>
      <c r="W50" s="14"/>
      <c r="X50" s="14"/>
      <c r="Y50" s="14"/>
      <c r="Z50" s="14"/>
    </row>
    <row r="51" spans="1:26" ht="16.5" customHeight="1" x14ac:dyDescent="0.25">
      <c r="A51" s="14">
        <v>1988</v>
      </c>
      <c r="B51" s="41">
        <f>'Fossil Emissions by Category'!B39/1000</f>
        <v>5.968</v>
      </c>
      <c r="C51" s="41">
        <f>'Land-Use Change Emissions'!B59</f>
        <v>1.3696194800550965</v>
      </c>
      <c r="D51" s="41">
        <v>4.7896200000000002</v>
      </c>
      <c r="E51" s="41">
        <f>'Ocean Sink'!B55</f>
        <v>1.7076116075735901</v>
      </c>
      <c r="F51" s="41">
        <f>'Terrestrial Sink'!B55</f>
        <v>2.1968909119999998</v>
      </c>
      <c r="G51" s="41">
        <f>'Cement Carbonation Sink'!B40/1000</f>
        <v>5.8076626000000006E-2</v>
      </c>
      <c r="H51" s="41">
        <f t="shared" si="0"/>
        <v>-1.4145796655184939</v>
      </c>
      <c r="I51" s="48"/>
      <c r="J51" s="48"/>
      <c r="K51" s="14"/>
      <c r="L51" s="41"/>
      <c r="M51" s="14"/>
      <c r="N51" s="14"/>
      <c r="O51" s="14"/>
      <c r="P51" s="14"/>
      <c r="Q51" s="14"/>
      <c r="R51" s="14"/>
      <c r="S51" s="14"/>
      <c r="T51" s="14"/>
      <c r="U51" s="14"/>
      <c r="V51" s="14"/>
      <c r="W51" s="14"/>
      <c r="X51" s="14"/>
      <c r="Y51" s="14"/>
      <c r="Z51" s="14"/>
    </row>
    <row r="52" spans="1:26" ht="16.5" customHeight="1" x14ac:dyDescent="0.25">
      <c r="A52" s="14">
        <v>1989</v>
      </c>
      <c r="B52" s="41">
        <f>'Fossil Emissions by Category'!B40/1000</f>
        <v>6.0570000000000004</v>
      </c>
      <c r="C52" s="41">
        <f>'Land-Use Change Emissions'!B60</f>
        <v>1.3914406383861235</v>
      </c>
      <c r="D52" s="41">
        <v>2.8992599999999999</v>
      </c>
      <c r="E52" s="41">
        <f>'Ocean Sink'!B56</f>
        <v>1.6653753327251632</v>
      </c>
      <c r="F52" s="41">
        <f>'Terrestrial Sink'!B56</f>
        <v>3.5118323873529405</v>
      </c>
      <c r="G52" s="41">
        <f>'Cement Carbonation Sink'!B41/1000</f>
        <v>5.8036533999999994E-2</v>
      </c>
      <c r="H52" s="41">
        <f t="shared" si="0"/>
        <v>-0.68606361569197927</v>
      </c>
      <c r="I52" s="48"/>
      <c r="J52" s="48"/>
      <c r="K52" s="14"/>
      <c r="L52" s="41"/>
      <c r="M52" s="14"/>
      <c r="N52" s="14"/>
      <c r="O52" s="14"/>
      <c r="P52" s="14"/>
      <c r="Q52" s="14"/>
      <c r="R52" s="14"/>
      <c r="S52" s="14"/>
      <c r="T52" s="14"/>
      <c r="U52" s="14"/>
      <c r="V52" s="14"/>
      <c r="W52" s="14"/>
      <c r="X52" s="14"/>
      <c r="Y52" s="14"/>
      <c r="Z52" s="14"/>
    </row>
    <row r="53" spans="1:26" ht="16.5" customHeight="1" x14ac:dyDescent="0.25">
      <c r="A53" s="14">
        <v>1990</v>
      </c>
      <c r="B53" s="41">
        <f>'Fossil Emissions by Category'!B41/1000</f>
        <v>6.1950000000000003</v>
      </c>
      <c r="C53" s="41">
        <f>'Land-Use Change Emissions'!B61</f>
        <v>1.3589592638217434</v>
      </c>
      <c r="D53" s="41">
        <v>2.64438</v>
      </c>
      <c r="E53" s="41">
        <f>'Ocean Sink'!B57</f>
        <v>1.7926782349487058</v>
      </c>
      <c r="F53" s="41">
        <f>'Terrestrial Sink'!B57</f>
        <v>2.622000591058824</v>
      </c>
      <c r="G53" s="41">
        <f>'Cement Carbonation Sink'!B42/1000</f>
        <v>5.7503869500000006E-2</v>
      </c>
      <c r="H53" s="41">
        <f t="shared" si="0"/>
        <v>0.43739656831421408</v>
      </c>
      <c r="I53" s="48"/>
      <c r="J53" s="48"/>
      <c r="K53" s="14"/>
      <c r="L53" s="41"/>
      <c r="M53" s="14"/>
      <c r="N53" s="14"/>
      <c r="O53" s="14"/>
      <c r="P53" s="14"/>
      <c r="Q53" s="14"/>
      <c r="R53" s="14"/>
      <c r="S53" s="14"/>
      <c r="T53" s="14"/>
      <c r="U53" s="14"/>
      <c r="V53" s="14"/>
      <c r="W53" s="14"/>
      <c r="X53" s="14"/>
      <c r="Y53" s="14"/>
      <c r="Z53" s="14"/>
    </row>
    <row r="54" spans="1:26" ht="16.5" customHeight="1" x14ac:dyDescent="0.25">
      <c r="A54" s="14">
        <v>1991</v>
      </c>
      <c r="B54" s="41">
        <f>'Fossil Emissions by Category'!B42/1000</f>
        <v>6.3239999999999998</v>
      </c>
      <c r="C54" s="41">
        <f>'Land-Use Change Emissions'!B62</f>
        <v>1.3474304542852369</v>
      </c>
      <c r="D54" s="41">
        <v>1.63548</v>
      </c>
      <c r="E54" s="41">
        <f>'Ocean Sink'!B58</f>
        <v>1.9042764598253901</v>
      </c>
      <c r="F54" s="41">
        <f>'Terrestrial Sink'!B58</f>
        <v>2.2135593497058825</v>
      </c>
      <c r="G54" s="41">
        <f>'Cement Carbonation Sink'!B43/1000</f>
        <v>6.10532175E-2</v>
      </c>
      <c r="H54" s="41">
        <f t="shared" si="0"/>
        <v>1.8570614272539645</v>
      </c>
      <c r="I54" s="48"/>
      <c r="J54" s="48"/>
      <c r="K54" s="14"/>
      <c r="L54" s="41"/>
      <c r="M54" s="14"/>
      <c r="N54" s="14"/>
      <c r="O54" s="14"/>
      <c r="P54" s="14"/>
      <c r="Q54" s="14"/>
      <c r="R54" s="14"/>
      <c r="S54" s="14"/>
      <c r="T54" s="14"/>
      <c r="U54" s="14"/>
      <c r="V54" s="14"/>
      <c r="W54" s="14"/>
      <c r="X54" s="14"/>
      <c r="Y54" s="14"/>
      <c r="Z54" s="14"/>
    </row>
    <row r="55" spans="1:26" ht="16.5" customHeight="1" x14ac:dyDescent="0.25">
      <c r="A55" s="14">
        <v>1992</v>
      </c>
      <c r="B55" s="41">
        <f>'Fossil Emissions by Category'!B43/1000</f>
        <v>6.1260000000000003</v>
      </c>
      <c r="C55" s="41">
        <f>'Land-Use Change Emissions'!B63</f>
        <v>1.3495337660917066</v>
      </c>
      <c r="D55" s="41">
        <v>1.5186599999999999</v>
      </c>
      <c r="E55" s="41">
        <f>'Ocean Sink'!B59</f>
        <v>2.1310074107327446</v>
      </c>
      <c r="F55" s="41">
        <f>'Terrestrial Sink'!B59</f>
        <v>2.2905663081176471</v>
      </c>
      <c r="G55" s="41">
        <f>'Cement Carbonation Sink'!B44/1000</f>
        <v>6.1916218500000002E-2</v>
      </c>
      <c r="H55" s="41">
        <f t="shared" si="0"/>
        <v>1.4733838287413157</v>
      </c>
      <c r="I55" s="48"/>
      <c r="J55" s="48"/>
      <c r="K55" s="14"/>
      <c r="L55" s="41"/>
      <c r="M55" s="14"/>
      <c r="N55" s="14"/>
      <c r="O55" s="14"/>
      <c r="P55" s="14"/>
      <c r="Q55" s="14"/>
      <c r="R55" s="14"/>
      <c r="S55" s="14"/>
      <c r="T55" s="14"/>
      <c r="U55" s="14"/>
      <c r="V55" s="14"/>
      <c r="W55" s="14"/>
      <c r="X55" s="14"/>
      <c r="Y55" s="14"/>
      <c r="Z55" s="14"/>
    </row>
    <row r="56" spans="1:26" ht="16.5" customHeight="1" x14ac:dyDescent="0.25">
      <c r="A56" s="14">
        <v>1993</v>
      </c>
      <c r="B56" s="41">
        <f>'Fossil Emissions by Category'!B44/1000</f>
        <v>6.1909999999999998</v>
      </c>
      <c r="C56" s="41">
        <f>'Land-Use Change Emissions'!B64</f>
        <v>1.3511041994013733</v>
      </c>
      <c r="D56" s="41">
        <v>2.4956999999999998</v>
      </c>
      <c r="E56" s="41">
        <f>'Ocean Sink'!B60</f>
        <v>2.0693164039606153</v>
      </c>
      <c r="F56" s="41">
        <f>'Terrestrial Sink'!B60</f>
        <v>3.1015709327058825</v>
      </c>
      <c r="G56" s="41">
        <f>'Cement Carbonation Sink'!B45/1000</f>
        <v>6.6167605500000004E-2</v>
      </c>
      <c r="H56" s="41">
        <f t="shared" si="0"/>
        <v>-0.19065074276512517</v>
      </c>
      <c r="I56" s="48"/>
      <c r="J56" s="48"/>
      <c r="K56" s="14"/>
      <c r="L56" s="41"/>
      <c r="M56" s="14"/>
      <c r="N56" s="14"/>
      <c r="O56" s="14"/>
      <c r="P56" s="14"/>
      <c r="Q56" s="14"/>
      <c r="R56" s="14"/>
      <c r="S56" s="14"/>
      <c r="T56" s="14"/>
      <c r="U56" s="14"/>
      <c r="V56" s="14"/>
      <c r="W56" s="14"/>
      <c r="X56" s="14"/>
      <c r="Y56" s="14"/>
      <c r="Z56" s="14"/>
    </row>
    <row r="57" spans="1:26" ht="16.5" customHeight="1" x14ac:dyDescent="0.25">
      <c r="A57" s="14">
        <v>1994</v>
      </c>
      <c r="B57" s="41">
        <f>'Fossil Emissions by Category'!B45/1000</f>
        <v>6.2350000000000003</v>
      </c>
      <c r="C57" s="41">
        <f>'Land-Use Change Emissions'!B65</f>
        <v>1.3447605092826933</v>
      </c>
      <c r="D57" s="41">
        <v>3.5683199999999999</v>
      </c>
      <c r="E57" s="41">
        <f>'Ocean Sink'!B61</f>
        <v>1.9296573393514744</v>
      </c>
      <c r="F57" s="41">
        <f>'Terrestrial Sink'!B61</f>
        <v>1.7898306208235297</v>
      </c>
      <c r="G57" s="41">
        <f>'Cement Carbonation Sink'!B46/1000</f>
        <v>6.9813709500000001E-2</v>
      </c>
      <c r="H57" s="41">
        <f t="shared" si="0"/>
        <v>0.22213883960768932</v>
      </c>
      <c r="I57" s="48"/>
      <c r="J57" s="48"/>
      <c r="K57" s="14"/>
      <c r="L57" s="41"/>
      <c r="M57" s="14"/>
      <c r="N57" s="14"/>
      <c r="O57" s="14"/>
      <c r="P57" s="14"/>
      <c r="Q57" s="14"/>
      <c r="R57" s="14"/>
      <c r="S57" s="14"/>
      <c r="T57" s="14"/>
      <c r="U57" s="14"/>
      <c r="V57" s="14"/>
      <c r="W57" s="14"/>
      <c r="X57" s="14"/>
      <c r="Y57" s="14"/>
      <c r="Z57" s="14"/>
    </row>
    <row r="58" spans="1:26" ht="16.5" customHeight="1" x14ac:dyDescent="0.25">
      <c r="A58" s="14">
        <v>1995</v>
      </c>
      <c r="B58" s="41">
        <f>'Fossil Emissions by Category'!B46/1000</f>
        <v>6.3680000000000003</v>
      </c>
      <c r="C58" s="41">
        <f>'Land-Use Change Emissions'!B66</f>
        <v>1.3351500024347833</v>
      </c>
      <c r="D58" s="41">
        <v>4.3329599999999999</v>
      </c>
      <c r="E58" s="41">
        <f>'Ocean Sink'!B62</f>
        <v>1.9241048860052363</v>
      </c>
      <c r="F58" s="41">
        <f>'Terrestrial Sink'!B62</f>
        <v>2.0213692814705881</v>
      </c>
      <c r="G58" s="41">
        <f>'Cement Carbonation Sink'!B47/1000</f>
        <v>7.3664286999999995E-2</v>
      </c>
      <c r="H58" s="41">
        <f t="shared" si="0"/>
        <v>-0.64894845204104046</v>
      </c>
      <c r="I58" s="48"/>
      <c r="J58" s="48"/>
      <c r="K58" s="14"/>
      <c r="L58" s="41"/>
      <c r="M58" s="14"/>
      <c r="N58" s="14"/>
      <c r="O58" s="14"/>
      <c r="P58" s="14"/>
      <c r="Q58" s="14"/>
      <c r="R58" s="14"/>
      <c r="S58" s="14"/>
      <c r="T58" s="14"/>
      <c r="U58" s="14"/>
      <c r="V58" s="14"/>
      <c r="W58" s="14"/>
      <c r="X58" s="14"/>
      <c r="Y58" s="14"/>
      <c r="Z58" s="14"/>
    </row>
    <row r="59" spans="1:26" ht="16.5" customHeight="1" x14ac:dyDescent="0.25">
      <c r="A59" s="14">
        <v>1996</v>
      </c>
      <c r="B59" s="41">
        <f>'Fossil Emissions by Category'!B47/1000</f>
        <v>6.5640000000000001</v>
      </c>
      <c r="C59" s="41">
        <f>'Land-Use Change Emissions'!B67</f>
        <v>1.3181965945096066</v>
      </c>
      <c r="D59" s="41">
        <v>2.2514400000000001</v>
      </c>
      <c r="E59" s="41">
        <f>'Ocean Sink'!B63</f>
        <v>1.8790207011574422</v>
      </c>
      <c r="F59" s="41">
        <f>'Terrestrial Sink'!B63</f>
        <v>3.0745489458235293</v>
      </c>
      <c r="G59" s="41">
        <f>'Cement Carbonation Sink'!B48/1000</f>
        <v>7.6577975000000006E-2</v>
      </c>
      <c r="H59" s="41">
        <f t="shared" si="0"/>
        <v>0.60060897252863454</v>
      </c>
      <c r="I59" s="48"/>
      <c r="J59" s="48"/>
      <c r="K59" s="14"/>
      <c r="L59" s="41"/>
      <c r="M59" s="14"/>
      <c r="N59" s="14"/>
      <c r="O59" s="14"/>
      <c r="P59" s="14"/>
      <c r="Q59" s="14"/>
      <c r="R59" s="14"/>
      <c r="S59" s="14"/>
      <c r="T59" s="14"/>
      <c r="U59" s="14"/>
      <c r="V59" s="14"/>
      <c r="W59" s="14"/>
      <c r="X59" s="14"/>
      <c r="Y59" s="14"/>
      <c r="Z59" s="14"/>
    </row>
    <row r="60" spans="1:26" ht="16.5" customHeight="1" x14ac:dyDescent="0.25">
      <c r="A60" s="14">
        <v>1997</v>
      </c>
      <c r="B60" s="41">
        <f>'Fossil Emissions by Category'!B48/1000</f>
        <v>6.6020000000000003</v>
      </c>
      <c r="C60" s="41">
        <f>'Land-Use Change Emissions'!B68</f>
        <v>1.7884377265599565</v>
      </c>
      <c r="D60" s="41">
        <v>4.1948999999999996</v>
      </c>
      <c r="E60" s="41">
        <f>'Ocean Sink'!B64</f>
        <v>1.9857089882402299</v>
      </c>
      <c r="F60" s="41">
        <f>'Terrestrial Sink'!B64</f>
        <v>3.2637011385882353</v>
      </c>
      <c r="G60" s="41">
        <f>'Cement Carbonation Sink'!B49/1000</f>
        <v>7.9486561999999997E-2</v>
      </c>
      <c r="H60" s="41">
        <f t="shared" si="0"/>
        <v>-1.1333589622685074</v>
      </c>
      <c r="I60" s="48"/>
      <c r="J60" s="48"/>
      <c r="K60" s="14"/>
      <c r="L60" s="41"/>
      <c r="M60" s="14"/>
      <c r="N60" s="14"/>
      <c r="O60" s="14"/>
      <c r="P60" s="14"/>
      <c r="Q60" s="14"/>
      <c r="R60" s="14"/>
      <c r="S60" s="14"/>
      <c r="T60" s="14"/>
      <c r="U60" s="14"/>
      <c r="V60" s="14"/>
      <c r="W60" s="14"/>
      <c r="X60" s="14"/>
      <c r="Y60" s="14"/>
      <c r="Z60" s="14"/>
    </row>
    <row r="61" spans="1:26" ht="16.5" customHeight="1" x14ac:dyDescent="0.25">
      <c r="A61" s="14">
        <v>1998</v>
      </c>
      <c r="B61" s="41">
        <f>'Fossil Emissions by Category'!B49/1000</f>
        <v>6.5810000000000004</v>
      </c>
      <c r="C61" s="41">
        <f>'Land-Use Change Emissions'!B69</f>
        <v>1.2464324997151666</v>
      </c>
      <c r="D61" s="41">
        <v>6.0427799999999996</v>
      </c>
      <c r="E61" s="41">
        <f>'Ocean Sink'!B65</f>
        <v>2.1000041077418548</v>
      </c>
      <c r="F61" s="41">
        <f>'Terrestrial Sink'!B65</f>
        <v>1.9414887531176475</v>
      </c>
      <c r="G61" s="41">
        <f>'Cement Carbonation Sink'!B50/1000</f>
        <v>8.0461868500000006E-2</v>
      </c>
      <c r="H61" s="41">
        <f t="shared" si="0"/>
        <v>-2.3373022296443349</v>
      </c>
      <c r="I61" s="48"/>
      <c r="J61" s="48"/>
      <c r="K61" s="14"/>
      <c r="L61" s="41"/>
      <c r="M61" s="14"/>
      <c r="N61" s="14"/>
      <c r="O61" s="14"/>
      <c r="P61" s="14"/>
      <c r="Q61" s="14"/>
      <c r="R61" s="14"/>
      <c r="S61" s="14"/>
      <c r="T61" s="14"/>
      <c r="U61" s="14"/>
      <c r="V61" s="14"/>
      <c r="W61" s="14"/>
      <c r="X61" s="14"/>
      <c r="Y61" s="14"/>
      <c r="Z61" s="14"/>
    </row>
    <row r="62" spans="1:26" ht="16.5" customHeight="1" x14ac:dyDescent="0.25">
      <c r="A62" s="14">
        <v>1999</v>
      </c>
      <c r="B62" s="41">
        <f>'Fossil Emissions by Category'!B50/1000</f>
        <v>6.6680000000000001</v>
      </c>
      <c r="C62" s="41">
        <f>'Land-Use Change Emissions'!B70</f>
        <v>1.2302056225255298</v>
      </c>
      <c r="D62" s="41">
        <v>2.8673999999999999</v>
      </c>
      <c r="E62" s="41">
        <f>'Ocean Sink'!B66</f>
        <v>1.9083523221544785</v>
      </c>
      <c r="F62" s="41">
        <f>'Terrestrial Sink'!B66</f>
        <v>3.5387244448235289</v>
      </c>
      <c r="G62" s="41">
        <f>'Cement Carbonation Sink'!B51/1000</f>
        <v>8.3429614499999999E-2</v>
      </c>
      <c r="H62" s="41">
        <f t="shared" si="0"/>
        <v>-0.49970075895247756</v>
      </c>
      <c r="I62" s="48"/>
      <c r="J62" s="48"/>
      <c r="K62" s="14"/>
      <c r="L62" s="41"/>
      <c r="M62" s="14"/>
      <c r="N62" s="14"/>
      <c r="O62" s="14"/>
      <c r="P62" s="14"/>
      <c r="Q62" s="14"/>
      <c r="R62" s="14"/>
      <c r="S62" s="14"/>
      <c r="T62" s="14"/>
      <c r="U62" s="14"/>
      <c r="V62" s="14"/>
      <c r="W62" s="14"/>
      <c r="X62" s="14"/>
      <c r="Y62" s="14"/>
      <c r="Z62" s="14"/>
    </row>
    <row r="63" spans="1:26" ht="16.5" customHeight="1" x14ac:dyDescent="0.25">
      <c r="A63" s="14">
        <v>2000</v>
      </c>
      <c r="B63" s="41">
        <f>'Fossil Emissions by Category'!B51/1000</f>
        <v>6.8559999999999999</v>
      </c>
      <c r="C63" s="41">
        <f>'Land-Use Change Emissions'!B71</f>
        <v>1.3781452411066668</v>
      </c>
      <c r="D63" s="41">
        <v>2.6656200000000001</v>
      </c>
      <c r="E63" s="41">
        <f>'Ocean Sink'!B67</f>
        <v>1.8665259163515679</v>
      </c>
      <c r="F63" s="41">
        <f>'Terrestrial Sink'!B67</f>
        <v>3.7566633352352934</v>
      </c>
      <c r="G63" s="41">
        <f>'Cement Carbonation Sink'!B52/1000</f>
        <v>8.6772776499999996E-2</v>
      </c>
      <c r="H63" s="41">
        <f t="shared" si="0"/>
        <v>-0.14143678698019518</v>
      </c>
      <c r="I63" s="48"/>
      <c r="J63" s="48"/>
      <c r="K63" s="14"/>
      <c r="L63" s="41"/>
      <c r="M63" s="14"/>
      <c r="N63" s="14"/>
      <c r="O63" s="14"/>
      <c r="P63" s="14"/>
      <c r="Q63" s="14"/>
      <c r="R63" s="14"/>
      <c r="S63" s="14"/>
      <c r="T63" s="14"/>
      <c r="U63" s="14"/>
      <c r="V63" s="14"/>
      <c r="W63" s="14"/>
      <c r="X63" s="14"/>
      <c r="Y63" s="14"/>
      <c r="Z63" s="14"/>
    </row>
    <row r="64" spans="1:26" ht="16.5" customHeight="1" x14ac:dyDescent="0.25">
      <c r="A64" s="14">
        <v>2001</v>
      </c>
      <c r="B64" s="41">
        <f>'Fossil Emissions by Category'!B52/1000</f>
        <v>6.9139999999999997</v>
      </c>
      <c r="C64" s="41">
        <f>'Land-Use Change Emissions'!B72</f>
        <v>1.3333161024347933</v>
      </c>
      <c r="D64" s="41">
        <v>3.8975399999999998</v>
      </c>
      <c r="E64" s="41">
        <f>'Ocean Sink'!B68</f>
        <v>1.7710314128621798</v>
      </c>
      <c r="F64" s="41">
        <f>'Terrestrial Sink'!B68</f>
        <v>2.6759434565294118</v>
      </c>
      <c r="G64" s="41">
        <f>'Cement Carbonation Sink'!B53/1000</f>
        <v>8.9617011999999982E-2</v>
      </c>
      <c r="H64" s="41">
        <f t="shared" si="0"/>
        <v>-0.18681577895679818</v>
      </c>
      <c r="I64" s="48"/>
      <c r="J64" s="48"/>
      <c r="K64" s="14"/>
      <c r="L64" s="41"/>
      <c r="M64" s="14"/>
      <c r="N64" s="14"/>
      <c r="O64" s="14"/>
      <c r="P64" s="14"/>
      <c r="Q64" s="14"/>
      <c r="R64" s="14"/>
      <c r="S64" s="14"/>
      <c r="T64" s="14"/>
      <c r="U64" s="14"/>
      <c r="V64" s="14"/>
      <c r="W64" s="14"/>
      <c r="X64" s="14"/>
      <c r="Y64" s="14"/>
      <c r="Z64" s="14"/>
    </row>
    <row r="65" spans="1:26" ht="16.5" customHeight="1" x14ac:dyDescent="0.25">
      <c r="A65" s="14">
        <v>2002</v>
      </c>
      <c r="B65" s="41">
        <f>'Fossil Emissions by Category'!B53/1000</f>
        <v>7.0720000000000001</v>
      </c>
      <c r="C65" s="41">
        <f>'Land-Use Change Emissions'!B73</f>
        <v>1.5008891783701568</v>
      </c>
      <c r="D65" s="41">
        <v>5.0020199999999999</v>
      </c>
      <c r="E65" s="41">
        <f>'Ocean Sink'!B69</f>
        <v>2.1591553618491042</v>
      </c>
      <c r="F65" s="41">
        <f>'Terrestrial Sink'!B69</f>
        <v>1.6136065051176471</v>
      </c>
      <c r="G65" s="41">
        <f>'Cement Carbonation Sink'!B54/1000</f>
        <v>9.4394431500000001E-2</v>
      </c>
      <c r="H65" s="41">
        <f t="shared" si="0"/>
        <v>-0.29628712009659347</v>
      </c>
      <c r="I65" s="48"/>
      <c r="J65" s="48"/>
      <c r="K65" s="14"/>
      <c r="L65" s="41"/>
      <c r="M65" s="14"/>
      <c r="N65" s="14"/>
      <c r="O65" s="14"/>
      <c r="P65" s="14"/>
      <c r="Q65" s="14"/>
      <c r="R65" s="14"/>
      <c r="S65" s="14"/>
      <c r="T65" s="14"/>
      <c r="U65" s="14"/>
      <c r="V65" s="14"/>
      <c r="W65" s="14"/>
      <c r="X65" s="14"/>
      <c r="Y65" s="14"/>
      <c r="Z65" s="14"/>
    </row>
    <row r="66" spans="1:26" ht="16.5" customHeight="1" x14ac:dyDescent="0.25">
      <c r="A66" s="14">
        <v>2003</v>
      </c>
      <c r="B66" s="41">
        <f>'Fossil Emissions by Category'!B54/1000</f>
        <v>7.4169999999999998</v>
      </c>
      <c r="C66" s="41">
        <f>'Land-Use Change Emissions'!B74</f>
        <v>1.5459852282867399</v>
      </c>
      <c r="D66" s="41">
        <v>4.8108599999999999</v>
      </c>
      <c r="E66" s="41">
        <f>'Ocean Sink'!B70</f>
        <v>2.2353264992022068</v>
      </c>
      <c r="F66" s="41">
        <f>'Terrestrial Sink'!B70</f>
        <v>2.556661948529412</v>
      </c>
      <c r="G66" s="41">
        <f>'Cement Carbonation Sink'!B55/1000</f>
        <v>0.101384393</v>
      </c>
      <c r="H66" s="41">
        <f t="shared" si="0"/>
        <v>-0.74124761244487836</v>
      </c>
      <c r="I66" s="48"/>
      <c r="J66" s="48"/>
      <c r="K66" s="14"/>
      <c r="L66" s="41"/>
      <c r="M66" s="14"/>
      <c r="N66" s="14"/>
      <c r="O66" s="14"/>
      <c r="P66" s="14"/>
      <c r="Q66" s="14"/>
      <c r="R66" s="14"/>
      <c r="S66" s="14"/>
      <c r="T66" s="14"/>
      <c r="U66" s="14"/>
      <c r="V66" s="14"/>
      <c r="W66" s="14"/>
      <c r="X66" s="14"/>
      <c r="Y66" s="14"/>
      <c r="Z66" s="14"/>
    </row>
    <row r="67" spans="1:26" ht="16.5" customHeight="1" x14ac:dyDescent="0.25">
      <c r="A67" s="14">
        <v>2004</v>
      </c>
      <c r="B67" s="41">
        <f>'Fossil Emissions by Category'!B55/1000</f>
        <v>7.77</v>
      </c>
      <c r="C67" s="41">
        <f>'Land-Use Change Emissions'!B75</f>
        <v>1.5136065421498601</v>
      </c>
      <c r="D67" s="41">
        <v>3.3984000000000001</v>
      </c>
      <c r="E67" s="41">
        <f>'Ocean Sink'!B71</f>
        <v>2.1367992291905078</v>
      </c>
      <c r="F67" s="41">
        <f>'Terrestrial Sink'!B71</f>
        <v>3.601666568823529</v>
      </c>
      <c r="G67" s="41">
        <f>'Cement Carbonation Sink'!B56/1000</f>
        <v>0.10844852349999999</v>
      </c>
      <c r="H67" s="41">
        <f t="shared" si="0"/>
        <v>3.8292220635822619E-2</v>
      </c>
      <c r="I67" s="48"/>
      <c r="J67" s="48"/>
      <c r="K67" s="14"/>
      <c r="L67" s="41"/>
      <c r="M67" s="14"/>
      <c r="N67" s="14"/>
      <c r="O67" s="14"/>
      <c r="P67" s="14"/>
      <c r="Q67" s="14"/>
      <c r="R67" s="14"/>
      <c r="S67" s="14"/>
      <c r="T67" s="14"/>
      <c r="U67" s="14"/>
      <c r="V67" s="14"/>
      <c r="W67" s="14"/>
      <c r="X67" s="14"/>
      <c r="Y67" s="14"/>
      <c r="Z67" s="14"/>
    </row>
    <row r="68" spans="1:26" ht="16.5" customHeight="1" x14ac:dyDescent="0.25">
      <c r="A68" s="14">
        <v>2005</v>
      </c>
      <c r="B68" s="41">
        <f>'Fossil Emissions by Category'!B56/1000</f>
        <v>8.0269999999999992</v>
      </c>
      <c r="C68" s="41">
        <f>'Land-Use Change Emissions'!B76</f>
        <v>1.4174884580942766</v>
      </c>
      <c r="D68" s="41">
        <v>5.2250399999999999</v>
      </c>
      <c r="E68" s="41">
        <f>'Ocean Sink'!B72</f>
        <v>2.2078722222984335</v>
      </c>
      <c r="F68" s="41">
        <f>'Terrestrial Sink'!B72</f>
        <v>2.2009526920588236</v>
      </c>
      <c r="G68" s="41">
        <f>'Cement Carbonation Sink'!B57/1000</f>
        <v>0.1160547635</v>
      </c>
      <c r="H68" s="41">
        <f t="shared" si="0"/>
        <v>-0.30543121976298182</v>
      </c>
      <c r="I68" s="48"/>
      <c r="J68" s="48"/>
      <c r="K68" s="14"/>
      <c r="L68" s="41"/>
      <c r="M68" s="14"/>
      <c r="N68" s="14"/>
      <c r="O68" s="14"/>
      <c r="P68" s="14"/>
      <c r="Q68" s="14"/>
      <c r="R68" s="14"/>
      <c r="S68" s="14"/>
      <c r="T68" s="14"/>
      <c r="U68" s="14"/>
      <c r="V68" s="14"/>
      <c r="W68" s="14"/>
      <c r="X68" s="14"/>
      <c r="Y68" s="14"/>
      <c r="Z68" s="14"/>
    </row>
    <row r="69" spans="1:26" ht="16.5" customHeight="1" x14ac:dyDescent="0.25">
      <c r="A69" s="14">
        <v>2006</v>
      </c>
      <c r="B69" s="41">
        <f>'Fossil Emissions by Category'!B57/1000</f>
        <v>8.2899999999999991</v>
      </c>
      <c r="C69" s="41">
        <f>'Land-Use Change Emissions'!B77</f>
        <v>1.4956374716695133</v>
      </c>
      <c r="D69" s="41">
        <v>3.7276199999999999</v>
      </c>
      <c r="E69" s="41">
        <f>'Ocean Sink'!B73</f>
        <v>2.2621646926612331</v>
      </c>
      <c r="F69" s="41">
        <f>'Terrestrial Sink'!B73</f>
        <v>3.2179600561764703</v>
      </c>
      <c r="G69" s="41">
        <f>'Cement Carbonation Sink'!B58/1000</f>
        <v>0.126380984</v>
      </c>
      <c r="H69" s="41">
        <f t="shared" si="0"/>
        <v>0.45151173883180851</v>
      </c>
      <c r="I69" s="48"/>
      <c r="J69" s="48"/>
      <c r="K69" s="14"/>
      <c r="L69" s="41"/>
      <c r="M69" s="14"/>
      <c r="N69" s="14"/>
      <c r="O69" s="14"/>
      <c r="P69" s="14"/>
      <c r="Q69" s="14"/>
      <c r="R69" s="14"/>
      <c r="S69" s="14"/>
      <c r="T69" s="14"/>
      <c r="U69" s="14"/>
      <c r="V69" s="14"/>
      <c r="W69" s="14"/>
      <c r="X69" s="14"/>
      <c r="Y69" s="14"/>
      <c r="Z69" s="14"/>
    </row>
    <row r="70" spans="1:26" ht="16.5" customHeight="1" x14ac:dyDescent="0.25">
      <c r="A70" s="14">
        <v>2007</v>
      </c>
      <c r="B70" s="41">
        <f>'Fossil Emissions by Category'!B58/1000</f>
        <v>8.5410000000000004</v>
      </c>
      <c r="C70" s="41">
        <f>'Land-Use Change Emissions'!B78</f>
        <v>1.3116813892262766</v>
      </c>
      <c r="D70" s="41">
        <v>4.4603999999999999</v>
      </c>
      <c r="E70" s="41">
        <f>'Ocean Sink'!B74</f>
        <v>2.2995438409123867</v>
      </c>
      <c r="F70" s="41">
        <f>'Terrestrial Sink'!B74</f>
        <v>2.9945770012941177</v>
      </c>
      <c r="G70" s="41">
        <f>'Cement Carbonation Sink'!B59/1000</f>
        <v>0.13621108800000001</v>
      </c>
      <c r="H70" s="41">
        <f t="shared" si="0"/>
        <v>-3.8050540980227837E-2</v>
      </c>
      <c r="I70" s="48"/>
      <c r="J70" s="48"/>
      <c r="K70" s="14"/>
      <c r="L70" s="41"/>
      <c r="M70" s="14"/>
      <c r="N70" s="14"/>
      <c r="O70" s="14"/>
      <c r="P70" s="14"/>
      <c r="Q70" s="14"/>
      <c r="R70" s="14"/>
      <c r="S70" s="14"/>
      <c r="T70" s="14"/>
      <c r="U70" s="14"/>
      <c r="V70" s="14"/>
      <c r="W70" s="14"/>
      <c r="X70" s="14"/>
      <c r="Y70" s="14"/>
      <c r="Z70" s="14"/>
    </row>
    <row r="71" spans="1:26" ht="16.5" customHeight="1" x14ac:dyDescent="0.25">
      <c r="A71" s="14">
        <v>2008</v>
      </c>
      <c r="B71" s="41">
        <f>'Fossil Emissions by Category'!B59/1000</f>
        <v>8.7189999999999994</v>
      </c>
      <c r="C71" s="41">
        <f>'Land-Use Change Emissions'!B79</f>
        <v>1.3573265084737134</v>
      </c>
      <c r="D71" s="41">
        <v>3.8444400000000001</v>
      </c>
      <c r="E71" s="41">
        <f>'Ocean Sink'!B75</f>
        <v>2.2152855843355135</v>
      </c>
      <c r="F71" s="41">
        <f>'Terrestrial Sink'!B75</f>
        <v>3.6322706695882356</v>
      </c>
      <c r="G71" s="41">
        <f>'Cement Carbonation Sink'!B60/1000</f>
        <v>0.14096747800000001</v>
      </c>
      <c r="H71" s="41">
        <f t="shared" si="0"/>
        <v>0.24336277654996361</v>
      </c>
      <c r="I71" s="48"/>
      <c r="J71" s="48"/>
      <c r="K71" s="14"/>
      <c r="L71" s="41"/>
      <c r="M71" s="14"/>
      <c r="N71" s="14"/>
      <c r="O71" s="14"/>
      <c r="P71" s="14"/>
      <c r="Q71" s="14"/>
      <c r="R71" s="14"/>
      <c r="S71" s="14"/>
      <c r="T71" s="14"/>
      <c r="U71" s="14"/>
      <c r="V71" s="14"/>
      <c r="W71" s="14"/>
      <c r="X71" s="14"/>
      <c r="Y71" s="14"/>
      <c r="Z71" s="14"/>
    </row>
    <row r="72" spans="1:26" ht="16.5" customHeight="1" x14ac:dyDescent="0.25">
      <c r="A72" s="14">
        <v>2009</v>
      </c>
      <c r="B72" s="41">
        <f>'Fossil Emissions by Category'!B60/1000</f>
        <v>8.5869999999999997</v>
      </c>
      <c r="C72" s="41">
        <f>'Land-Use Change Emissions'!B80</f>
        <v>1.6007471938120501</v>
      </c>
      <c r="D72" s="41">
        <v>3.4196399999999998</v>
      </c>
      <c r="E72" s="41">
        <f>'Ocean Sink'!B76</f>
        <v>2.2833452824044476</v>
      </c>
      <c r="F72" s="41">
        <f>'Terrestrial Sink'!B76</f>
        <v>3.0345224855294113</v>
      </c>
      <c r="G72" s="41">
        <f>'Cement Carbonation Sink'!B61/1000</f>
        <v>0.148333776</v>
      </c>
      <c r="H72" s="41">
        <f t="shared" si="0"/>
        <v>1.3019056498781929</v>
      </c>
      <c r="I72" s="48"/>
      <c r="J72" s="48"/>
      <c r="K72" s="14"/>
      <c r="L72" s="41"/>
      <c r="M72" s="14"/>
      <c r="N72" s="14"/>
      <c r="O72" s="14"/>
      <c r="P72" s="14"/>
      <c r="Q72" s="14"/>
      <c r="R72" s="14"/>
      <c r="S72" s="14"/>
      <c r="T72" s="14"/>
      <c r="U72" s="14"/>
      <c r="V72" s="14"/>
      <c r="W72" s="14"/>
      <c r="X72" s="14"/>
      <c r="Y72" s="14"/>
      <c r="Z72" s="14"/>
    </row>
    <row r="73" spans="1:26" ht="16.5" customHeight="1" x14ac:dyDescent="0.25">
      <c r="A73" s="14">
        <v>2010</v>
      </c>
      <c r="B73" s="41">
        <f>'Fossil Emissions by Category'!B61/1000</f>
        <v>9.0429999999999993</v>
      </c>
      <c r="C73" s="41">
        <f>'Land-Use Change Emissions'!B81</f>
        <v>1.4566619724426266</v>
      </c>
      <c r="D73" s="41">
        <v>5.1613199999999999</v>
      </c>
      <c r="E73" s="41">
        <f>'Ocean Sink'!B77</f>
        <v>2.27344911637993</v>
      </c>
      <c r="F73" s="41">
        <f>'Terrestrial Sink'!B77</f>
        <v>3.2997764297647065</v>
      </c>
      <c r="G73" s="41">
        <f>'Cement Carbonation Sink'!B62/1000</f>
        <v>0.15759733299999998</v>
      </c>
      <c r="H73" s="41">
        <f t="shared" si="0"/>
        <v>-0.39248090670201075</v>
      </c>
      <c r="I73" s="48"/>
      <c r="J73" s="48"/>
      <c r="K73" s="14"/>
      <c r="L73" s="41"/>
      <c r="M73" s="14"/>
      <c r="N73" s="14"/>
      <c r="O73" s="14"/>
      <c r="P73" s="14"/>
      <c r="Q73" s="14"/>
      <c r="R73" s="14"/>
      <c r="S73" s="14"/>
      <c r="T73" s="14"/>
      <c r="U73" s="14"/>
      <c r="V73" s="14"/>
      <c r="W73" s="14"/>
      <c r="X73" s="14"/>
      <c r="Y73" s="14"/>
      <c r="Z73" s="14"/>
    </row>
    <row r="74" spans="1:26" ht="16.5" customHeight="1" x14ac:dyDescent="0.25">
      <c r="A74" s="14">
        <v>2011</v>
      </c>
      <c r="B74" s="41">
        <f>'Fossil Emissions by Category'!B62/1000</f>
        <v>9.3369999999999997</v>
      </c>
      <c r="C74" s="41">
        <f>'Land-Use Change Emissions'!B82</f>
        <v>1.3814107490336101</v>
      </c>
      <c r="D74" s="41">
        <v>3.6001799999999999</v>
      </c>
      <c r="E74" s="41">
        <f>'Ocean Sink'!B78</f>
        <v>2.3859453109854911</v>
      </c>
      <c r="F74" s="41">
        <f>'Terrestrial Sink'!B78</f>
        <v>4.076728145647059</v>
      </c>
      <c r="G74" s="41">
        <f>'Cement Carbonation Sink'!B63/1000</f>
        <v>0.170529021</v>
      </c>
      <c r="H74" s="41">
        <f t="shared" si="0"/>
        <v>0.48502827140105886</v>
      </c>
      <c r="I74" s="48"/>
      <c r="J74" s="48"/>
      <c r="K74" s="14"/>
      <c r="L74" s="41"/>
      <c r="M74" s="14"/>
      <c r="N74" s="14"/>
      <c r="O74" s="14"/>
      <c r="P74" s="14"/>
      <c r="Q74" s="14"/>
      <c r="R74" s="14"/>
      <c r="S74" s="14"/>
      <c r="T74" s="14"/>
      <c r="U74" s="14"/>
      <c r="V74" s="14"/>
      <c r="W74" s="14"/>
      <c r="X74" s="14"/>
      <c r="Y74" s="14"/>
      <c r="Z74" s="14"/>
    </row>
    <row r="75" spans="1:26" ht="16.5" customHeight="1" x14ac:dyDescent="0.25">
      <c r="A75" s="14">
        <v>2012</v>
      </c>
      <c r="B75" s="41">
        <f>'Fossil Emissions by Category'!B63/1000</f>
        <v>9.4870000000000001</v>
      </c>
      <c r="C75" s="41">
        <f>'Land-Use Change Emissions'!B83</f>
        <v>1.4856612850392634</v>
      </c>
      <c r="D75" s="41">
        <v>5.0657399999999999</v>
      </c>
      <c r="E75" s="41">
        <f>'Ocean Sink'!B79</f>
        <v>2.4405023985942367</v>
      </c>
      <c r="F75" s="41">
        <f>'Terrestrial Sink'!B79</f>
        <v>2.8244340117058822</v>
      </c>
      <c r="G75" s="41">
        <f>'Cement Carbonation Sink'!B64/1000</f>
        <v>0.17755105500000001</v>
      </c>
      <c r="H75" s="41">
        <f t="shared" si="0"/>
        <v>0.46443381973914499</v>
      </c>
      <c r="I75" s="48"/>
      <c r="J75" s="48"/>
      <c r="K75" s="14"/>
      <c r="L75" s="41"/>
      <c r="M75" s="14"/>
      <c r="N75" s="14"/>
      <c r="O75" s="14"/>
      <c r="P75" s="14"/>
      <c r="Q75" s="14"/>
      <c r="R75" s="14"/>
      <c r="S75" s="14"/>
      <c r="T75" s="14"/>
      <c r="U75" s="14"/>
      <c r="V75" s="14"/>
      <c r="W75" s="14"/>
      <c r="X75" s="14"/>
      <c r="Y75" s="14"/>
      <c r="Z75" s="14"/>
    </row>
    <row r="76" spans="1:26" ht="16.5" customHeight="1" x14ac:dyDescent="0.25">
      <c r="A76" s="14">
        <v>2013</v>
      </c>
      <c r="B76" s="41">
        <f>'Fossil Emissions by Category'!B64/1000</f>
        <v>9.5489999999999995</v>
      </c>
      <c r="C76" s="41">
        <f>'Land-Use Change Emissions'!B84</f>
        <v>1.533382252273557</v>
      </c>
      <c r="D76" s="41">
        <v>5.1719400000000002</v>
      </c>
      <c r="E76" s="41">
        <f>'Ocean Sink'!B80</f>
        <v>2.4778657260688846</v>
      </c>
      <c r="F76" s="41">
        <f>'Terrestrial Sink'!B80</f>
        <v>3.6449099508823535</v>
      </c>
      <c r="G76" s="41">
        <f>'Cement Carbonation Sink'!B65/1000</f>
        <v>0.18599576549999999</v>
      </c>
      <c r="H76" s="41">
        <f t="shared" si="0"/>
        <v>-0.39832919017768242</v>
      </c>
      <c r="I76" s="48"/>
      <c r="J76" s="48"/>
      <c r="K76" s="14"/>
      <c r="L76" s="41"/>
      <c r="M76" s="14"/>
      <c r="N76" s="14"/>
      <c r="O76" s="14"/>
      <c r="P76" s="14"/>
      <c r="Q76" s="14"/>
      <c r="R76" s="14"/>
      <c r="S76" s="14"/>
      <c r="T76" s="14"/>
      <c r="U76" s="14"/>
      <c r="V76" s="14"/>
      <c r="W76" s="14"/>
      <c r="X76" s="14"/>
      <c r="Y76" s="14"/>
      <c r="Z76" s="14"/>
    </row>
    <row r="77" spans="1:26" ht="16.5" customHeight="1" x14ac:dyDescent="0.25">
      <c r="A77" s="14">
        <v>2014</v>
      </c>
      <c r="B77" s="41">
        <f>'Fossil Emissions by Category'!B65/1000</f>
        <v>9.6189999999999998</v>
      </c>
      <c r="C77" s="41">
        <f>'Land-Use Change Emissions'!B85</f>
        <v>1.64902648764038</v>
      </c>
      <c r="D77" s="41">
        <v>4.2161400000000002</v>
      </c>
      <c r="E77" s="41">
        <f>'Ocean Sink'!B81</f>
        <v>2.5640000392749038</v>
      </c>
      <c r="F77" s="41">
        <f>'Terrestrial Sink'!B81</f>
        <v>3.834119221058824</v>
      </c>
      <c r="G77" s="41">
        <f>'Cement Carbonation Sink'!B66/1000</f>
        <v>0.19418929300000001</v>
      </c>
      <c r="H77" s="41">
        <f t="shared" si="0"/>
        <v>0.45957793430665195</v>
      </c>
      <c r="I77" s="48"/>
      <c r="J77" s="48"/>
      <c r="K77" s="14"/>
      <c r="L77" s="41"/>
      <c r="M77" s="14"/>
      <c r="N77" s="14"/>
      <c r="O77" s="14"/>
      <c r="P77" s="14"/>
      <c r="Q77" s="14"/>
      <c r="R77" s="14"/>
      <c r="S77" s="14"/>
      <c r="T77" s="14"/>
      <c r="U77" s="14"/>
      <c r="V77" s="14"/>
      <c r="W77" s="14"/>
      <c r="X77" s="14"/>
      <c r="Y77" s="14"/>
      <c r="Z77" s="14"/>
    </row>
    <row r="78" spans="1:26" ht="16.5" customHeight="1" x14ac:dyDescent="0.25">
      <c r="A78" s="14">
        <v>2015</v>
      </c>
      <c r="B78" s="41">
        <f>'Fossil Emissions by Category'!B66/1000</f>
        <v>9.61</v>
      </c>
      <c r="C78" s="41">
        <f>'Land-Use Change Emissions'!B86</f>
        <v>1.7049156698455799</v>
      </c>
      <c r="D78" s="41">
        <v>6.2764199999999999</v>
      </c>
      <c r="E78" s="41">
        <f>'Ocean Sink'!B82</f>
        <v>2.6078210397626211</v>
      </c>
      <c r="F78" s="41">
        <f>'Terrestrial Sink'!B82</f>
        <v>2.6415017337647062</v>
      </c>
      <c r="G78" s="41">
        <f>'Cement Carbonation Sink'!B67/1000</f>
        <v>0.19621514600000001</v>
      </c>
      <c r="H78" s="41">
        <f t="shared" si="0"/>
        <v>-0.40704224968174818</v>
      </c>
      <c r="I78" s="48"/>
      <c r="J78" s="48"/>
      <c r="K78" s="14"/>
      <c r="L78" s="41"/>
      <c r="M78" s="14"/>
      <c r="N78" s="14"/>
      <c r="O78" s="14"/>
      <c r="P78" s="14"/>
      <c r="Q78" s="14"/>
      <c r="R78" s="14"/>
      <c r="S78" s="14"/>
      <c r="T78" s="14"/>
      <c r="U78" s="14"/>
      <c r="V78" s="14"/>
      <c r="W78" s="14"/>
      <c r="X78" s="14"/>
      <c r="Y78" s="14"/>
      <c r="Z78" s="14"/>
    </row>
    <row r="79" spans="1:26" ht="16.5" customHeight="1" x14ac:dyDescent="0.25">
      <c r="A79" s="14">
        <v>2016</v>
      </c>
      <c r="B79" s="41">
        <f>'Fossil Emissions by Category'!B67/1000</f>
        <v>9.6129999999999995</v>
      </c>
      <c r="C79" s="41">
        <f>'Land-Use Change Emissions'!B87</f>
        <v>1.5552047698059066</v>
      </c>
      <c r="D79" s="41">
        <v>6.0746399999999996</v>
      </c>
      <c r="E79" s="41">
        <f>'Ocean Sink'!B83</f>
        <v>2.6835066044567957</v>
      </c>
      <c r="F79" s="41">
        <f>'Terrestrial Sink'!B83</f>
        <v>3.1832322397647066</v>
      </c>
      <c r="G79" s="41">
        <f>'Cement Carbonation Sink'!B68/1000</f>
        <v>0.19910636900000001</v>
      </c>
      <c r="H79" s="41">
        <f t="shared" si="0"/>
        <v>-0.97228044341559638</v>
      </c>
      <c r="I79" s="48"/>
      <c r="J79" s="48"/>
      <c r="K79" s="14"/>
      <c r="L79" s="41"/>
      <c r="M79" s="14"/>
      <c r="N79" s="14"/>
      <c r="O79" s="14"/>
      <c r="P79" s="14"/>
      <c r="Q79" s="14"/>
      <c r="R79" s="14"/>
      <c r="S79" s="14"/>
      <c r="T79" s="14"/>
      <c r="U79" s="14"/>
      <c r="V79" s="14"/>
      <c r="W79" s="14"/>
      <c r="X79" s="14"/>
      <c r="Y79" s="14"/>
      <c r="Z79" s="14"/>
    </row>
    <row r="80" spans="1:26" ht="16.5" customHeight="1" x14ac:dyDescent="0.25">
      <c r="A80" s="49">
        <v>2017</v>
      </c>
      <c r="B80" s="41">
        <f>'Fossil Emissions by Category'!B68/1000</f>
        <v>9.7420000000000009</v>
      </c>
      <c r="C80" s="41">
        <f>'Land-Use Change Emissions'!B88</f>
        <v>1.5211094125722233</v>
      </c>
      <c r="D80" s="41">
        <v>4.5772199999999996</v>
      </c>
      <c r="E80" s="41">
        <f>'Ocean Sink'!B84</f>
        <v>2.5199913899732991</v>
      </c>
      <c r="F80" s="41">
        <f>'Terrestrial Sink'!B84</f>
        <v>3.8300333237647055</v>
      </c>
      <c r="G80" s="41">
        <f>'Cement Carbonation Sink'!B69/1000</f>
        <v>0.203693613</v>
      </c>
      <c r="H80" s="41">
        <f t="shared" si="0"/>
        <v>0.13217108583421933</v>
      </c>
      <c r="I80" s="48"/>
      <c r="J80" s="48"/>
      <c r="K80" s="14"/>
      <c r="L80" s="41"/>
      <c r="M80" s="14"/>
      <c r="N80" s="14"/>
      <c r="O80" s="14"/>
      <c r="P80" s="14"/>
      <c r="Q80" s="14"/>
      <c r="R80" s="14"/>
      <c r="S80" s="14"/>
      <c r="T80" s="14"/>
      <c r="U80" s="14"/>
      <c r="V80" s="14"/>
      <c r="W80" s="14"/>
      <c r="X80" s="14"/>
      <c r="Y80" s="14"/>
      <c r="Z80" s="14"/>
    </row>
    <row r="81" spans="1:26" ht="16.5" customHeight="1" x14ac:dyDescent="0.25">
      <c r="A81" s="14">
        <v>2018</v>
      </c>
      <c r="B81" s="41">
        <f>'Fossil Emissions by Category'!B69/1000</f>
        <v>9.94</v>
      </c>
      <c r="C81" s="41">
        <f>'Land-Use Change Emissions'!B89</f>
        <v>1.5536369457346566</v>
      </c>
      <c r="D81" s="41">
        <v>5.0869799999999996</v>
      </c>
      <c r="E81" s="41">
        <f>'Ocean Sink'!B85</f>
        <v>2.5610906617026004</v>
      </c>
      <c r="F81" s="41">
        <f>'Terrestrial Sink'!B85</f>
        <v>3.7763938615882351</v>
      </c>
      <c r="G81" s="41">
        <f>'Cement Carbonation Sink'!B70/1000</f>
        <v>0.210855607</v>
      </c>
      <c r="H81" s="41">
        <f t="shared" si="0"/>
        <v>-0.14168318455617962</v>
      </c>
      <c r="I81" s="48"/>
      <c r="J81" s="48"/>
      <c r="K81" s="14"/>
      <c r="L81" s="50"/>
      <c r="M81" s="48"/>
      <c r="N81" s="14"/>
      <c r="O81" s="50"/>
      <c r="P81" s="14"/>
      <c r="Q81" s="14"/>
      <c r="R81" s="14"/>
      <c r="S81" s="14"/>
      <c r="T81" s="14"/>
      <c r="U81" s="14"/>
      <c r="V81" s="14"/>
      <c r="W81" s="50"/>
      <c r="X81" s="50"/>
      <c r="Y81" s="50"/>
      <c r="Z81" s="50"/>
    </row>
    <row r="82" spans="1:26" ht="16.5" customHeight="1" x14ac:dyDescent="0.25">
      <c r="A82" s="14">
        <v>2019</v>
      </c>
      <c r="B82" s="41">
        <f>'Fossil Emissions by Category'!B70/1000</f>
        <v>9.9456222159236809</v>
      </c>
      <c r="C82" s="41">
        <f>'Land-Use Change Emissions'!B90</f>
        <v>1.8026369457346567</v>
      </c>
      <c r="D82" s="41">
        <v>5.4268200000000002</v>
      </c>
      <c r="E82" s="41">
        <f>'Ocean Sink'!B86</f>
        <v>2.6259905646281965</v>
      </c>
      <c r="F82" s="41">
        <f>'Terrestrial Sink'!B86</f>
        <v>3.1367427728823536</v>
      </c>
      <c r="G82" s="41">
        <f>'Cement Carbonation Sink'!B71/1000</f>
        <v>0.21529754199999998</v>
      </c>
      <c r="H82" s="41">
        <f t="shared" si="0"/>
        <v>0.34340828214778718</v>
      </c>
      <c r="I82" s="48"/>
      <c r="J82" s="41"/>
      <c r="K82" s="41"/>
      <c r="L82" s="41"/>
      <c r="M82" s="41"/>
      <c r="N82" s="41"/>
      <c r="O82" s="14"/>
      <c r="P82" s="14"/>
      <c r="Q82" s="14"/>
      <c r="R82" s="14"/>
      <c r="S82" s="14"/>
      <c r="T82" s="14"/>
      <c r="U82" s="14"/>
      <c r="V82" s="14"/>
      <c r="W82" s="14"/>
      <c r="X82" s="14"/>
      <c r="Y82" s="14"/>
      <c r="Z82" s="14"/>
    </row>
    <row r="83" spans="1:26" ht="16.5" customHeight="1" x14ac:dyDescent="0.25">
      <c r="G83" s="14"/>
    </row>
    <row r="84" spans="1:26" ht="16.5" customHeight="1" x14ac:dyDescent="0.25">
      <c r="A84" s="51">
        <v>2020</v>
      </c>
      <c r="B84" s="41">
        <v>9.3000000000000007</v>
      </c>
      <c r="C84" s="51" t="s">
        <v>52</v>
      </c>
      <c r="D84" s="51" t="s">
        <v>53</v>
      </c>
      <c r="G84" s="14"/>
    </row>
    <row r="85" spans="1:26" ht="16.5" customHeight="1" x14ac:dyDescent="0.25">
      <c r="G85" s="14"/>
    </row>
    <row r="86" spans="1:26" ht="16.5" customHeight="1" x14ac:dyDescent="0.25">
      <c r="A86" s="52" t="s">
        <v>54</v>
      </c>
      <c r="B86" s="43"/>
      <c r="C86" s="42"/>
      <c r="D86" s="43"/>
      <c r="E86" s="42"/>
      <c r="F86" s="42"/>
      <c r="G86" s="43"/>
      <c r="H86" s="42"/>
      <c r="J86" s="42"/>
    </row>
    <row r="87" spans="1:26" ht="16.5" customHeight="1" x14ac:dyDescent="0.25">
      <c r="A87" s="14"/>
      <c r="B87" s="41"/>
      <c r="C87" s="41"/>
      <c r="D87" s="41"/>
      <c r="E87" s="41"/>
      <c r="F87" s="41"/>
      <c r="G87" s="41"/>
      <c r="H87" s="41"/>
      <c r="J87" s="41"/>
    </row>
    <row r="88" spans="1:26" ht="15" customHeight="1" x14ac:dyDescent="0.25">
      <c r="A88" s="14"/>
      <c r="B88" s="41"/>
      <c r="C88" s="41"/>
      <c r="D88" s="41"/>
      <c r="E88" s="41"/>
      <c r="F88" s="41"/>
      <c r="G88" s="41"/>
      <c r="H88" s="41"/>
      <c r="J88" s="41"/>
    </row>
    <row r="89" spans="1:26" ht="16.5" customHeight="1" x14ac:dyDescent="0.25">
      <c r="G89" s="14"/>
      <c r="J89" s="41"/>
    </row>
    <row r="90" spans="1:26" ht="16.5" customHeight="1" x14ac:dyDescent="0.25">
      <c r="A90" s="14"/>
      <c r="B90" s="41"/>
      <c r="C90" s="41"/>
      <c r="D90" s="41"/>
      <c r="E90" s="41"/>
      <c r="F90" s="41"/>
      <c r="G90" s="41"/>
      <c r="H90" s="41"/>
      <c r="J90" s="41"/>
    </row>
    <row r="91" spans="1:26" ht="16.5" customHeight="1" x14ac:dyDescent="0.25">
      <c r="A91" s="14"/>
      <c r="B91" s="41"/>
      <c r="C91" s="41"/>
      <c r="G91" s="14"/>
    </row>
    <row r="92" spans="1:26" ht="16.5" customHeight="1" x14ac:dyDescent="0.25">
      <c r="B92" s="14"/>
      <c r="G92" s="14"/>
    </row>
    <row r="93" spans="1:26" ht="15.75" customHeight="1" x14ac:dyDescent="0.25">
      <c r="G93" s="14"/>
    </row>
    <row r="94" spans="1:26" ht="15.75" customHeight="1" x14ac:dyDescent="0.25">
      <c r="G94" s="14"/>
    </row>
    <row r="95" spans="1:26" ht="15.75" customHeight="1" x14ac:dyDescent="0.25">
      <c r="G95" s="14"/>
    </row>
    <row r="96" spans="1:26" ht="15.75" customHeight="1" x14ac:dyDescent="0.25">
      <c r="G96" s="14"/>
    </row>
    <row r="97" spans="7:7" ht="15.75" customHeight="1" x14ac:dyDescent="0.25">
      <c r="G97" s="14"/>
    </row>
    <row r="98" spans="7:7" ht="15.75" customHeight="1" x14ac:dyDescent="0.25">
      <c r="G98" s="14"/>
    </row>
    <row r="99" spans="7:7" ht="15.75" customHeight="1" x14ac:dyDescent="0.25">
      <c r="G99" s="14"/>
    </row>
    <row r="100" spans="7:7" ht="15.75" customHeight="1" x14ac:dyDescent="0.25">
      <c r="G100" s="14"/>
    </row>
    <row r="101" spans="7:7" ht="15.75" customHeight="1" x14ac:dyDescent="0.25">
      <c r="G101" s="14"/>
    </row>
    <row r="102" spans="7:7" ht="15.75" customHeight="1" x14ac:dyDescent="0.25">
      <c r="G102" s="14"/>
    </row>
    <row r="103" spans="7:7" ht="15.75" customHeight="1" x14ac:dyDescent="0.25">
      <c r="G103" s="14"/>
    </row>
    <row r="104" spans="7:7" ht="15.75" customHeight="1" x14ac:dyDescent="0.25">
      <c r="G104" s="14"/>
    </row>
    <row r="105" spans="7:7" ht="15.75" customHeight="1" x14ac:dyDescent="0.25">
      <c r="G105" s="14"/>
    </row>
    <row r="106" spans="7:7" ht="15.75" customHeight="1" x14ac:dyDescent="0.25">
      <c r="G106" s="14"/>
    </row>
    <row r="107" spans="7:7" ht="15.75" customHeight="1" x14ac:dyDescent="0.25">
      <c r="G107" s="14"/>
    </row>
    <row r="108" spans="7:7" ht="15.75" customHeight="1" x14ac:dyDescent="0.25">
      <c r="G108" s="14"/>
    </row>
    <row r="109" spans="7:7" ht="15.75" customHeight="1" x14ac:dyDescent="0.25">
      <c r="G109" s="14"/>
    </row>
    <row r="110" spans="7:7" ht="15.75" customHeight="1" x14ac:dyDescent="0.25">
      <c r="G110" s="14"/>
    </row>
    <row r="111" spans="7:7" ht="15.75" customHeight="1" x14ac:dyDescent="0.25">
      <c r="G111" s="14"/>
    </row>
    <row r="112" spans="7:7" ht="15.75" customHeight="1" x14ac:dyDescent="0.25">
      <c r="G112" s="14"/>
    </row>
    <row r="113" spans="7:7" ht="15.75" customHeight="1" x14ac:dyDescent="0.25">
      <c r="G113" s="14"/>
    </row>
    <row r="114" spans="7:7" ht="15.75" customHeight="1" x14ac:dyDescent="0.25">
      <c r="G114" s="14"/>
    </row>
    <row r="115" spans="7:7" ht="15.75" customHeight="1" x14ac:dyDescent="0.25">
      <c r="G115" s="14"/>
    </row>
    <row r="116" spans="7:7" ht="15.75" customHeight="1" x14ac:dyDescent="0.25">
      <c r="G116" s="14"/>
    </row>
    <row r="117" spans="7:7" ht="15.75" customHeight="1" x14ac:dyDescent="0.25">
      <c r="G117" s="14"/>
    </row>
    <row r="118" spans="7:7" ht="15.75" customHeight="1" x14ac:dyDescent="0.25">
      <c r="G118" s="14"/>
    </row>
    <row r="119" spans="7:7" ht="15.75" customHeight="1" x14ac:dyDescent="0.25">
      <c r="G119" s="14"/>
    </row>
    <row r="120" spans="7:7" ht="15.75" customHeight="1" x14ac:dyDescent="0.25">
      <c r="G120" s="14"/>
    </row>
    <row r="121" spans="7:7" ht="15.75" customHeight="1" x14ac:dyDescent="0.25">
      <c r="G121" s="14"/>
    </row>
    <row r="122" spans="7:7" ht="15.75" customHeight="1" x14ac:dyDescent="0.25">
      <c r="G122" s="14"/>
    </row>
    <row r="123" spans="7:7" ht="15.75" customHeight="1" x14ac:dyDescent="0.25">
      <c r="G123" s="14"/>
    </row>
    <row r="124" spans="7:7" ht="15.75" customHeight="1" x14ac:dyDescent="0.25">
      <c r="G124" s="14"/>
    </row>
    <row r="125" spans="7:7" ht="15.75" customHeight="1" x14ac:dyDescent="0.25">
      <c r="G125" s="14"/>
    </row>
    <row r="126" spans="7:7" ht="15.75" customHeight="1" x14ac:dyDescent="0.25">
      <c r="G126" s="14"/>
    </row>
    <row r="127" spans="7:7" ht="15.75" customHeight="1" x14ac:dyDescent="0.25">
      <c r="G127" s="14"/>
    </row>
    <row r="128" spans="7:7" ht="15.75" customHeight="1" x14ac:dyDescent="0.25">
      <c r="G128" s="14"/>
    </row>
    <row r="129" spans="7:7" ht="15.75" customHeight="1" x14ac:dyDescent="0.25">
      <c r="G129" s="14"/>
    </row>
    <row r="130" spans="7:7" ht="15.75" customHeight="1" x14ac:dyDescent="0.25">
      <c r="G130" s="14"/>
    </row>
    <row r="131" spans="7:7" ht="15.75" customHeight="1" x14ac:dyDescent="0.25">
      <c r="G131" s="14"/>
    </row>
    <row r="132" spans="7:7" ht="15.75" customHeight="1" x14ac:dyDescent="0.25">
      <c r="G132" s="14"/>
    </row>
    <row r="133" spans="7:7" ht="15.75" customHeight="1" x14ac:dyDescent="0.25">
      <c r="G133" s="14"/>
    </row>
    <row r="134" spans="7:7" ht="15.75" customHeight="1" x14ac:dyDescent="0.25">
      <c r="G134" s="14"/>
    </row>
    <row r="135" spans="7:7" ht="15.75" customHeight="1" x14ac:dyDescent="0.25">
      <c r="G135" s="14"/>
    </row>
    <row r="136" spans="7:7" ht="15.75" customHeight="1" x14ac:dyDescent="0.25">
      <c r="G136" s="14"/>
    </row>
    <row r="137" spans="7:7" ht="15.75" customHeight="1" x14ac:dyDescent="0.25">
      <c r="G137" s="14"/>
    </row>
    <row r="138" spans="7:7" ht="15.75" customHeight="1" x14ac:dyDescent="0.25">
      <c r="G138" s="14"/>
    </row>
    <row r="139" spans="7:7" ht="15.75" customHeight="1" x14ac:dyDescent="0.25">
      <c r="G139" s="14"/>
    </row>
    <row r="140" spans="7:7" ht="15.75" customHeight="1" x14ac:dyDescent="0.25">
      <c r="G140" s="14"/>
    </row>
    <row r="141" spans="7:7" ht="15.75" customHeight="1" x14ac:dyDescent="0.25">
      <c r="G141" s="14"/>
    </row>
    <row r="142" spans="7:7" ht="15.75" customHeight="1" x14ac:dyDescent="0.25">
      <c r="G142" s="14"/>
    </row>
    <row r="143" spans="7:7" ht="15.75" customHeight="1" x14ac:dyDescent="0.25">
      <c r="G143" s="14"/>
    </row>
    <row r="144" spans="7:7" ht="15.75" customHeight="1" x14ac:dyDescent="0.25">
      <c r="G144" s="14"/>
    </row>
    <row r="145" spans="7:7" ht="15.75" customHeight="1" x14ac:dyDescent="0.25">
      <c r="G145" s="14"/>
    </row>
    <row r="146" spans="7:7" ht="15.75" customHeight="1" x14ac:dyDescent="0.25">
      <c r="G146" s="14"/>
    </row>
    <row r="147" spans="7:7" ht="15.75" customHeight="1" x14ac:dyDescent="0.25">
      <c r="G147" s="14"/>
    </row>
    <row r="148" spans="7:7" ht="15.75" customHeight="1" x14ac:dyDescent="0.25">
      <c r="G148" s="14"/>
    </row>
    <row r="149" spans="7:7" ht="15.75" customHeight="1" x14ac:dyDescent="0.25">
      <c r="G149" s="14"/>
    </row>
    <row r="150" spans="7:7" ht="15.75" customHeight="1" x14ac:dyDescent="0.25">
      <c r="G150" s="14"/>
    </row>
    <row r="151" spans="7:7" ht="15.75" customHeight="1" x14ac:dyDescent="0.25">
      <c r="G151" s="14"/>
    </row>
    <row r="152" spans="7:7" ht="15.75" customHeight="1" x14ac:dyDescent="0.25">
      <c r="G152" s="14"/>
    </row>
    <row r="153" spans="7:7" ht="15.75" customHeight="1" x14ac:dyDescent="0.25">
      <c r="G153" s="14"/>
    </row>
    <row r="154" spans="7:7" ht="15.75" customHeight="1" x14ac:dyDescent="0.25">
      <c r="G154" s="14"/>
    </row>
    <row r="155" spans="7:7" ht="15.75" customHeight="1" x14ac:dyDescent="0.25">
      <c r="G155" s="14"/>
    </row>
    <row r="156" spans="7:7" ht="15.75" customHeight="1" x14ac:dyDescent="0.25">
      <c r="G156" s="14"/>
    </row>
    <row r="157" spans="7:7" ht="15.75" customHeight="1" x14ac:dyDescent="0.25">
      <c r="G157" s="14"/>
    </row>
    <row r="158" spans="7:7" ht="15.75" customHeight="1" x14ac:dyDescent="0.25">
      <c r="G158" s="14"/>
    </row>
    <row r="159" spans="7:7" ht="15.75" customHeight="1" x14ac:dyDescent="0.25">
      <c r="G159" s="14"/>
    </row>
    <row r="160" spans="7:7" ht="15.75" customHeight="1" x14ac:dyDescent="0.25">
      <c r="G160" s="14"/>
    </row>
    <row r="161" spans="7:7" ht="15.75" customHeight="1" x14ac:dyDescent="0.25">
      <c r="G161" s="14"/>
    </row>
    <row r="162" spans="7:7" ht="15.75" customHeight="1" x14ac:dyDescent="0.25">
      <c r="G162" s="14"/>
    </row>
    <row r="163" spans="7:7" ht="15.75" customHeight="1" x14ac:dyDescent="0.25">
      <c r="G163" s="14"/>
    </row>
    <row r="164" spans="7:7" ht="15.75" customHeight="1" x14ac:dyDescent="0.25">
      <c r="G164" s="14"/>
    </row>
    <row r="165" spans="7:7" ht="15.75" customHeight="1" x14ac:dyDescent="0.25">
      <c r="G165" s="14"/>
    </row>
    <row r="166" spans="7:7" ht="15.75" customHeight="1" x14ac:dyDescent="0.25">
      <c r="G166" s="14"/>
    </row>
    <row r="167" spans="7:7" ht="15.75" customHeight="1" x14ac:dyDescent="0.25">
      <c r="G167" s="14"/>
    </row>
    <row r="168" spans="7:7" ht="15.75" customHeight="1" x14ac:dyDescent="0.25">
      <c r="G168" s="14"/>
    </row>
    <row r="169" spans="7:7" ht="15.75" customHeight="1" x14ac:dyDescent="0.25">
      <c r="G169" s="14"/>
    </row>
    <row r="170" spans="7:7" ht="15.75" customHeight="1" x14ac:dyDescent="0.25">
      <c r="G170" s="14"/>
    </row>
    <row r="171" spans="7:7" ht="15.75" customHeight="1" x14ac:dyDescent="0.25">
      <c r="G171" s="14"/>
    </row>
    <row r="172" spans="7:7" ht="15.75" customHeight="1" x14ac:dyDescent="0.25">
      <c r="G172" s="14"/>
    </row>
    <row r="173" spans="7:7" ht="15.75" customHeight="1" x14ac:dyDescent="0.25">
      <c r="G173" s="14"/>
    </row>
    <row r="174" spans="7:7" ht="15.75" customHeight="1" x14ac:dyDescent="0.25">
      <c r="G174" s="14"/>
    </row>
    <row r="175" spans="7:7" ht="15.75" customHeight="1" x14ac:dyDescent="0.25">
      <c r="G175" s="14"/>
    </row>
    <row r="176" spans="7:7" ht="15.75" customHeight="1" x14ac:dyDescent="0.25">
      <c r="G176" s="14"/>
    </row>
    <row r="177" spans="7:7" ht="15.75" customHeight="1" x14ac:dyDescent="0.25">
      <c r="G177" s="14"/>
    </row>
    <row r="178" spans="7:7" ht="15.75" customHeight="1" x14ac:dyDescent="0.25">
      <c r="G178" s="14"/>
    </row>
    <row r="179" spans="7:7" ht="15.75" customHeight="1" x14ac:dyDescent="0.25">
      <c r="G179" s="14"/>
    </row>
    <row r="180" spans="7:7" ht="15.75" customHeight="1" x14ac:dyDescent="0.25">
      <c r="G180" s="14"/>
    </row>
    <row r="181" spans="7:7" ht="15.75" customHeight="1" x14ac:dyDescent="0.25">
      <c r="G181" s="14"/>
    </row>
    <row r="182" spans="7:7" ht="15.75" customHeight="1" x14ac:dyDescent="0.25">
      <c r="G182" s="14"/>
    </row>
    <row r="183" spans="7:7" ht="15.75" customHeight="1" x14ac:dyDescent="0.25">
      <c r="G183" s="14"/>
    </row>
    <row r="184" spans="7:7" ht="15.75" customHeight="1" x14ac:dyDescent="0.25">
      <c r="G184" s="14"/>
    </row>
    <row r="185" spans="7:7" ht="15.75" customHeight="1" x14ac:dyDescent="0.25">
      <c r="G185" s="14"/>
    </row>
    <row r="186" spans="7:7" ht="15.75" customHeight="1" x14ac:dyDescent="0.25">
      <c r="G186" s="14"/>
    </row>
    <row r="187" spans="7:7" ht="15.75" customHeight="1" x14ac:dyDescent="0.25">
      <c r="G187" s="14"/>
    </row>
    <row r="188" spans="7:7" ht="15.75" customHeight="1" x14ac:dyDescent="0.25">
      <c r="G188" s="14"/>
    </row>
    <row r="189" spans="7:7" ht="15.75" customHeight="1" x14ac:dyDescent="0.25">
      <c r="G189" s="14"/>
    </row>
    <row r="190" spans="7:7" ht="15.75" customHeight="1" x14ac:dyDescent="0.25">
      <c r="G190" s="14"/>
    </row>
    <row r="191" spans="7:7" ht="15.75" customHeight="1" x14ac:dyDescent="0.25">
      <c r="G191" s="14"/>
    </row>
    <row r="192" spans="7:7" ht="15.75" customHeight="1" x14ac:dyDescent="0.25">
      <c r="G192" s="14"/>
    </row>
    <row r="193" spans="7:7" ht="15.75" customHeight="1" x14ac:dyDescent="0.25">
      <c r="G193" s="14"/>
    </row>
    <row r="194" spans="7:7" ht="15.75" customHeight="1" x14ac:dyDescent="0.25">
      <c r="G194" s="14"/>
    </row>
    <row r="195" spans="7:7" ht="15.75" customHeight="1" x14ac:dyDescent="0.25">
      <c r="G195" s="14"/>
    </row>
    <row r="196" spans="7:7" ht="15.75" customHeight="1" x14ac:dyDescent="0.25">
      <c r="G196" s="14"/>
    </row>
    <row r="197" spans="7:7" ht="15.75" customHeight="1" x14ac:dyDescent="0.25">
      <c r="G197" s="14"/>
    </row>
    <row r="198" spans="7:7" ht="15.75" customHeight="1" x14ac:dyDescent="0.25">
      <c r="G198" s="14"/>
    </row>
    <row r="199" spans="7:7" ht="15.75" customHeight="1" x14ac:dyDescent="0.25">
      <c r="G199" s="14"/>
    </row>
    <row r="200" spans="7:7" ht="15.75" customHeight="1" x14ac:dyDescent="0.25">
      <c r="G200" s="14"/>
    </row>
    <row r="201" spans="7:7" ht="15.75" customHeight="1" x14ac:dyDescent="0.25">
      <c r="G201" s="14"/>
    </row>
    <row r="202" spans="7:7" ht="15.75" customHeight="1" x14ac:dyDescent="0.25">
      <c r="G202" s="14"/>
    </row>
    <row r="203" spans="7:7" ht="15.75" customHeight="1" x14ac:dyDescent="0.25">
      <c r="G203" s="14"/>
    </row>
    <row r="204" spans="7:7" ht="15.75" customHeight="1" x14ac:dyDescent="0.25">
      <c r="G204" s="14"/>
    </row>
    <row r="205" spans="7:7" ht="15.75" customHeight="1" x14ac:dyDescent="0.25">
      <c r="G205" s="14"/>
    </row>
    <row r="206" spans="7:7" ht="15.75" customHeight="1" x14ac:dyDescent="0.25">
      <c r="G206" s="14"/>
    </row>
    <row r="207" spans="7:7" ht="15.75" customHeight="1" x14ac:dyDescent="0.25">
      <c r="G207" s="14"/>
    </row>
    <row r="208" spans="7:7" ht="15.75" customHeight="1" x14ac:dyDescent="0.25">
      <c r="G208" s="14"/>
    </row>
    <row r="209" spans="7:7" ht="15.75" customHeight="1" x14ac:dyDescent="0.25">
      <c r="G209" s="14"/>
    </row>
    <row r="210" spans="7:7" ht="15.75" customHeight="1" x14ac:dyDescent="0.25">
      <c r="G210" s="14"/>
    </row>
    <row r="211" spans="7:7" ht="15.75" customHeight="1" x14ac:dyDescent="0.25">
      <c r="G211" s="14"/>
    </row>
    <row r="212" spans="7:7" ht="15.75" customHeight="1" x14ac:dyDescent="0.25">
      <c r="G212" s="14"/>
    </row>
    <row r="213" spans="7:7" ht="15.75" customHeight="1" x14ac:dyDescent="0.25">
      <c r="G213" s="14"/>
    </row>
    <row r="214" spans="7:7" ht="15.75" customHeight="1" x14ac:dyDescent="0.25">
      <c r="G214" s="14"/>
    </row>
    <row r="215" spans="7:7" ht="15.75" customHeight="1" x14ac:dyDescent="0.25">
      <c r="G215" s="14"/>
    </row>
    <row r="216" spans="7:7" ht="15.75" customHeight="1" x14ac:dyDescent="0.25">
      <c r="G216" s="14"/>
    </row>
    <row r="217" spans="7:7" ht="15.75" customHeight="1" x14ac:dyDescent="0.25">
      <c r="G217" s="14"/>
    </row>
    <row r="218" spans="7:7" ht="15.75" customHeight="1" x14ac:dyDescent="0.25">
      <c r="G218" s="14"/>
    </row>
    <row r="219" spans="7:7" ht="15.75" customHeight="1" x14ac:dyDescent="0.25">
      <c r="G219" s="14"/>
    </row>
    <row r="220" spans="7:7" ht="15.75" customHeight="1" x14ac:dyDescent="0.25">
      <c r="G220" s="14"/>
    </row>
    <row r="221" spans="7:7" ht="15.75" customHeight="1" x14ac:dyDescent="0.25">
      <c r="G221" s="14"/>
    </row>
    <row r="222" spans="7:7" ht="15.75" customHeight="1" x14ac:dyDescent="0.25">
      <c r="G222" s="14"/>
    </row>
    <row r="223" spans="7:7" ht="15.75" customHeight="1" x14ac:dyDescent="0.25">
      <c r="G223" s="14"/>
    </row>
    <row r="224" spans="7:7" ht="15.75" customHeight="1" x14ac:dyDescent="0.25">
      <c r="G224" s="14"/>
    </row>
    <row r="225" spans="7:7" ht="15.75" customHeight="1" x14ac:dyDescent="0.25">
      <c r="G225" s="14"/>
    </row>
    <row r="226" spans="7:7" ht="15.75" customHeight="1" x14ac:dyDescent="0.25">
      <c r="G226" s="14"/>
    </row>
    <row r="227" spans="7:7" ht="15.75" customHeight="1" x14ac:dyDescent="0.25">
      <c r="G227" s="14"/>
    </row>
    <row r="228" spans="7:7" ht="15.75" customHeight="1" x14ac:dyDescent="0.25">
      <c r="G228" s="14"/>
    </row>
    <row r="229" spans="7:7" ht="15.75" customHeight="1" x14ac:dyDescent="0.25">
      <c r="G229" s="14"/>
    </row>
    <row r="230" spans="7:7" ht="15.75" customHeight="1" x14ac:dyDescent="0.25">
      <c r="G230" s="14"/>
    </row>
    <row r="231" spans="7:7" ht="15.75" customHeight="1" x14ac:dyDescent="0.25">
      <c r="G231" s="14"/>
    </row>
    <row r="232" spans="7:7" ht="15.75" customHeight="1" x14ac:dyDescent="0.25">
      <c r="G232" s="14"/>
    </row>
    <row r="233" spans="7:7" ht="15.75" customHeight="1" x14ac:dyDescent="0.25">
      <c r="G233" s="14"/>
    </row>
    <row r="234" spans="7:7" ht="15.75" customHeight="1" x14ac:dyDescent="0.25">
      <c r="G234" s="14"/>
    </row>
    <row r="235" spans="7:7" ht="15.75" customHeight="1" x14ac:dyDescent="0.25">
      <c r="G235" s="14"/>
    </row>
    <row r="236" spans="7:7" ht="15.75" customHeight="1" x14ac:dyDescent="0.25">
      <c r="G236" s="14"/>
    </row>
    <row r="237" spans="7:7" ht="15.75" customHeight="1" x14ac:dyDescent="0.25">
      <c r="G237" s="14"/>
    </row>
    <row r="238" spans="7:7" ht="15.75" customHeight="1" x14ac:dyDescent="0.25">
      <c r="G238" s="14"/>
    </row>
    <row r="239" spans="7:7" ht="15.75" customHeight="1" x14ac:dyDescent="0.25">
      <c r="G239" s="14"/>
    </row>
    <row r="240" spans="7:7" ht="15.75" customHeight="1" x14ac:dyDescent="0.25">
      <c r="G240" s="14"/>
    </row>
    <row r="241" spans="7:7" ht="15.75" customHeight="1" x14ac:dyDescent="0.25">
      <c r="G241" s="14"/>
    </row>
    <row r="242" spans="7:7" ht="15.75" customHeight="1" x14ac:dyDescent="0.25">
      <c r="G242" s="14"/>
    </row>
    <row r="243" spans="7:7" ht="15.75" customHeight="1" x14ac:dyDescent="0.25">
      <c r="G243" s="14"/>
    </row>
    <row r="244" spans="7:7" ht="15.75" customHeight="1" x14ac:dyDescent="0.25">
      <c r="G244" s="14"/>
    </row>
    <row r="245" spans="7:7" ht="15.75" customHeight="1" x14ac:dyDescent="0.25">
      <c r="G245" s="14"/>
    </row>
    <row r="246" spans="7:7" ht="15.75" customHeight="1" x14ac:dyDescent="0.25">
      <c r="G246" s="14"/>
    </row>
    <row r="247" spans="7:7" ht="15.75" customHeight="1" x14ac:dyDescent="0.25">
      <c r="G247" s="14"/>
    </row>
    <row r="248" spans="7:7" ht="15.75" customHeight="1" x14ac:dyDescent="0.25">
      <c r="G248" s="14"/>
    </row>
    <row r="249" spans="7:7" ht="15.75" customHeight="1" x14ac:dyDescent="0.25">
      <c r="G249" s="14"/>
    </row>
    <row r="250" spans="7:7" ht="15.75" customHeight="1" x14ac:dyDescent="0.25">
      <c r="G250" s="14"/>
    </row>
    <row r="251" spans="7:7" ht="15.75" customHeight="1" x14ac:dyDescent="0.25">
      <c r="G251" s="14"/>
    </row>
    <row r="252" spans="7:7" ht="15.75" customHeight="1" x14ac:dyDescent="0.25">
      <c r="G252" s="14"/>
    </row>
    <row r="253" spans="7:7" ht="15.75" customHeight="1" x14ac:dyDescent="0.25">
      <c r="G253" s="14"/>
    </row>
    <row r="254" spans="7:7" ht="15.75" customHeight="1" x14ac:dyDescent="0.25">
      <c r="G254" s="14"/>
    </row>
    <row r="255" spans="7:7" ht="15.75" customHeight="1" x14ac:dyDescent="0.25">
      <c r="G255" s="14"/>
    </row>
    <row r="256" spans="7:7" ht="15.75" customHeight="1" x14ac:dyDescent="0.25">
      <c r="G256" s="14"/>
    </row>
    <row r="257" spans="7:7" ht="15.75" customHeight="1" x14ac:dyDescent="0.25">
      <c r="G257" s="14"/>
    </row>
    <row r="258" spans="7:7" ht="15.75" customHeight="1" x14ac:dyDescent="0.25">
      <c r="G258" s="14"/>
    </row>
    <row r="259" spans="7:7" ht="15.75" customHeight="1" x14ac:dyDescent="0.25">
      <c r="G259" s="14"/>
    </row>
    <row r="260" spans="7:7" ht="15.75" customHeight="1" x14ac:dyDescent="0.25">
      <c r="G260" s="14"/>
    </row>
    <row r="261" spans="7:7" ht="15.75" customHeight="1" x14ac:dyDescent="0.25">
      <c r="G261" s="14"/>
    </row>
    <row r="262" spans="7:7" ht="15.75" customHeight="1" x14ac:dyDescent="0.25">
      <c r="G262" s="14"/>
    </row>
    <row r="263" spans="7:7" ht="15.75" customHeight="1" x14ac:dyDescent="0.25">
      <c r="G263" s="14"/>
    </row>
    <row r="264" spans="7:7" ht="15.75" customHeight="1" x14ac:dyDescent="0.25">
      <c r="G264" s="14"/>
    </row>
    <row r="265" spans="7:7" ht="15.75" customHeight="1" x14ac:dyDescent="0.25">
      <c r="G265" s="14"/>
    </row>
    <row r="266" spans="7:7" ht="15.75" customHeight="1" x14ac:dyDescent="0.25">
      <c r="G266" s="14"/>
    </row>
    <row r="267" spans="7:7" ht="15.75" customHeight="1" x14ac:dyDescent="0.25">
      <c r="G267" s="14"/>
    </row>
    <row r="268" spans="7:7" ht="15.75" customHeight="1" x14ac:dyDescent="0.25">
      <c r="G268" s="14"/>
    </row>
    <row r="269" spans="7:7" ht="15.75" customHeight="1" x14ac:dyDescent="0.25">
      <c r="G269" s="14"/>
    </row>
    <row r="270" spans="7:7" ht="15.75" customHeight="1" x14ac:dyDescent="0.25">
      <c r="G270" s="14"/>
    </row>
    <row r="271" spans="7:7" ht="15.75" customHeight="1" x14ac:dyDescent="0.25">
      <c r="G271" s="14"/>
    </row>
    <row r="272" spans="7:7" ht="15.75" customHeight="1" x14ac:dyDescent="0.25">
      <c r="G272" s="14"/>
    </row>
    <row r="273" spans="7:7" ht="15.75" customHeight="1" x14ac:dyDescent="0.25">
      <c r="G273" s="14"/>
    </row>
    <row r="274" spans="7:7" ht="15.75" customHeight="1" x14ac:dyDescent="0.25">
      <c r="G274" s="14"/>
    </row>
    <row r="275" spans="7:7" ht="15.75" customHeight="1" x14ac:dyDescent="0.25">
      <c r="G275" s="14"/>
    </row>
    <row r="276" spans="7:7" ht="15.75" customHeight="1" x14ac:dyDescent="0.25">
      <c r="G276" s="14"/>
    </row>
    <row r="277" spans="7:7" ht="15.75" customHeight="1" x14ac:dyDescent="0.25">
      <c r="G277" s="14"/>
    </row>
    <row r="278" spans="7:7" ht="15.75" customHeight="1" x14ac:dyDescent="0.25">
      <c r="G278" s="14"/>
    </row>
    <row r="279" spans="7:7" ht="15.75" customHeight="1" x14ac:dyDescent="0.25">
      <c r="G279" s="14"/>
    </row>
    <row r="280" spans="7:7" ht="15.75" customHeight="1" x14ac:dyDescent="0.25">
      <c r="G280" s="14"/>
    </row>
    <row r="281" spans="7:7" ht="15.75" customHeight="1" x14ac:dyDescent="0.25">
      <c r="G281" s="14"/>
    </row>
    <row r="282" spans="7:7" ht="15.75" customHeight="1" x14ac:dyDescent="0.25">
      <c r="G282" s="14"/>
    </row>
    <row r="283" spans="7:7" ht="15.75" customHeight="1" x14ac:dyDescent="0.25">
      <c r="G283" s="14"/>
    </row>
    <row r="284" spans="7:7" ht="15.75" customHeight="1" x14ac:dyDescent="0.25">
      <c r="G284" s="14"/>
    </row>
    <row r="285" spans="7:7" ht="15.75" customHeight="1" x14ac:dyDescent="0.25">
      <c r="G285" s="14"/>
    </row>
    <row r="286" spans="7:7" ht="15.75" customHeight="1" x14ac:dyDescent="0.25">
      <c r="G286" s="14"/>
    </row>
    <row r="287" spans="7:7" ht="15.75" customHeight="1" x14ac:dyDescent="0.25">
      <c r="G287" s="14"/>
    </row>
    <row r="288" spans="7:7" ht="15.75" customHeight="1" x14ac:dyDescent="0.25">
      <c r="G288" s="14"/>
    </row>
    <row r="289" spans="7:7" ht="15.75" customHeight="1" x14ac:dyDescent="0.25">
      <c r="G289" s="14"/>
    </row>
    <row r="290" spans="7:7" ht="15.75" customHeight="1" x14ac:dyDescent="0.25">
      <c r="G290" s="14"/>
    </row>
    <row r="291" spans="7:7" ht="15.75" customHeight="1" x14ac:dyDescent="0.25">
      <c r="G291" s="14"/>
    </row>
    <row r="292" spans="7:7" ht="15.75" customHeight="1" x14ac:dyDescent="0.25">
      <c r="G292" s="14"/>
    </row>
    <row r="293" spans="7:7" ht="15.75" customHeight="1" x14ac:dyDescent="0.25">
      <c r="G293" s="14"/>
    </row>
    <row r="294" spans="7:7" ht="15.75" customHeight="1" x14ac:dyDescent="0.25">
      <c r="G294" s="14"/>
    </row>
    <row r="295" spans="7:7" ht="15.75" customHeight="1" x14ac:dyDescent="0.25">
      <c r="G295" s="14"/>
    </row>
    <row r="296" spans="7:7" ht="15.75" customHeight="1" x14ac:dyDescent="0.25">
      <c r="G296" s="14"/>
    </row>
    <row r="297" spans="7:7" ht="15.75" customHeight="1" x14ac:dyDescent="0.25">
      <c r="G297" s="14"/>
    </row>
    <row r="298" spans="7:7" ht="15.75" customHeight="1" x14ac:dyDescent="0.25">
      <c r="G298" s="14"/>
    </row>
    <row r="299" spans="7:7" ht="15.75" customHeight="1" x14ac:dyDescent="0.25">
      <c r="G299" s="14"/>
    </row>
    <row r="300" spans="7:7" ht="15.75" customHeight="1" x14ac:dyDescent="0.25">
      <c r="G300" s="14"/>
    </row>
    <row r="301" spans="7:7" ht="15.75" customHeight="1" x14ac:dyDescent="0.25">
      <c r="G301" s="14"/>
    </row>
    <row r="302" spans="7:7" ht="15.75" customHeight="1" x14ac:dyDescent="0.25">
      <c r="G302" s="14"/>
    </row>
    <row r="303" spans="7:7" ht="15.75" customHeight="1" x14ac:dyDescent="0.25">
      <c r="G303" s="14"/>
    </row>
    <row r="304" spans="7:7" ht="15.75" customHeight="1" x14ac:dyDescent="0.25">
      <c r="G304" s="14"/>
    </row>
    <row r="305" spans="7:7" ht="15.75" customHeight="1" x14ac:dyDescent="0.25">
      <c r="G305" s="14"/>
    </row>
    <row r="306" spans="7:7" ht="15.75" customHeight="1" x14ac:dyDescent="0.25">
      <c r="G306" s="14"/>
    </row>
    <row r="307" spans="7:7" ht="15.75" customHeight="1" x14ac:dyDescent="0.25">
      <c r="G307" s="14"/>
    </row>
    <row r="308" spans="7:7" ht="15.75" customHeight="1" x14ac:dyDescent="0.25">
      <c r="G308" s="14"/>
    </row>
    <row r="309" spans="7:7" ht="15.75" customHeight="1" x14ac:dyDescent="0.25">
      <c r="G309" s="14"/>
    </row>
    <row r="310" spans="7:7" ht="15.75" customHeight="1" x14ac:dyDescent="0.25">
      <c r="G310" s="14"/>
    </row>
    <row r="311" spans="7:7" ht="15.75" customHeight="1" x14ac:dyDescent="0.25">
      <c r="G311" s="14"/>
    </row>
    <row r="312" spans="7:7" ht="15.75" customHeight="1" x14ac:dyDescent="0.25">
      <c r="G312" s="14"/>
    </row>
    <row r="313" spans="7:7" ht="15.75" customHeight="1" x14ac:dyDescent="0.25">
      <c r="G313" s="14"/>
    </row>
    <row r="314" spans="7:7" ht="15.75" customHeight="1" x14ac:dyDescent="0.25">
      <c r="G314" s="14"/>
    </row>
    <row r="315" spans="7:7" ht="15.75" customHeight="1" x14ac:dyDescent="0.25">
      <c r="G315" s="14"/>
    </row>
    <row r="316" spans="7:7" ht="15.75" customHeight="1" x14ac:dyDescent="0.25">
      <c r="G316" s="14"/>
    </row>
    <row r="317" spans="7:7" ht="15.75" customHeight="1" x14ac:dyDescent="0.25">
      <c r="G317" s="14"/>
    </row>
    <row r="318" spans="7:7" ht="15.75" customHeight="1" x14ac:dyDescent="0.25">
      <c r="G318" s="14"/>
    </row>
    <row r="319" spans="7:7" ht="15.75" customHeight="1" x14ac:dyDescent="0.25">
      <c r="G319" s="14"/>
    </row>
    <row r="320" spans="7:7" ht="15.75" customHeight="1" x14ac:dyDescent="0.25">
      <c r="G320" s="14"/>
    </row>
    <row r="321" spans="7:7" ht="15.75" customHeight="1" x14ac:dyDescent="0.25">
      <c r="G321" s="14"/>
    </row>
    <row r="322" spans="7:7" ht="15.75" customHeight="1" x14ac:dyDescent="0.25">
      <c r="G322" s="14"/>
    </row>
    <row r="323" spans="7:7" ht="15.75" customHeight="1" x14ac:dyDescent="0.25">
      <c r="G323" s="14"/>
    </row>
    <row r="324" spans="7:7" ht="15.75" customHeight="1" x14ac:dyDescent="0.25">
      <c r="G324" s="14"/>
    </row>
    <row r="325" spans="7:7" ht="15.75" customHeight="1" x14ac:dyDescent="0.25">
      <c r="G325" s="14"/>
    </row>
    <row r="326" spans="7:7" ht="15.75" customHeight="1" x14ac:dyDescent="0.25">
      <c r="G326" s="14"/>
    </row>
    <row r="327" spans="7:7" ht="15.75" customHeight="1" x14ac:dyDescent="0.25">
      <c r="G327" s="14"/>
    </row>
    <row r="328" spans="7:7" ht="15.75" customHeight="1" x14ac:dyDescent="0.25">
      <c r="G328" s="14"/>
    </row>
    <row r="329" spans="7:7" ht="15.75" customHeight="1" x14ac:dyDescent="0.25">
      <c r="G329" s="14"/>
    </row>
    <row r="330" spans="7:7" ht="15.75" customHeight="1" x14ac:dyDescent="0.25">
      <c r="G330" s="14"/>
    </row>
    <row r="331" spans="7:7" ht="15.75" customHeight="1" x14ac:dyDescent="0.25">
      <c r="G331" s="14"/>
    </row>
    <row r="332" spans="7:7" ht="15.75" customHeight="1" x14ac:dyDescent="0.25">
      <c r="G332" s="14"/>
    </row>
    <row r="333" spans="7:7" ht="15.75" customHeight="1" x14ac:dyDescent="0.25">
      <c r="G333" s="14"/>
    </row>
    <row r="334" spans="7:7" ht="15.75" customHeight="1" x14ac:dyDescent="0.25">
      <c r="G334" s="14"/>
    </row>
    <row r="335" spans="7:7" ht="15.75" customHeight="1" x14ac:dyDescent="0.25">
      <c r="G335" s="14"/>
    </row>
    <row r="336" spans="7:7" ht="15.75" customHeight="1" x14ac:dyDescent="0.25">
      <c r="G336" s="14"/>
    </row>
    <row r="337" spans="7:7" ht="15.75" customHeight="1" x14ac:dyDescent="0.25">
      <c r="G337" s="14"/>
    </row>
    <row r="338" spans="7:7" ht="15.75" customHeight="1" x14ac:dyDescent="0.25">
      <c r="G338" s="14"/>
    </row>
    <row r="339" spans="7:7" ht="15.75" customHeight="1" x14ac:dyDescent="0.25">
      <c r="G339" s="14"/>
    </row>
    <row r="340" spans="7:7" ht="15.75" customHeight="1" x14ac:dyDescent="0.25">
      <c r="G340" s="14"/>
    </row>
    <row r="341" spans="7:7" ht="15.75" customHeight="1" x14ac:dyDescent="0.25">
      <c r="G341" s="14"/>
    </row>
    <row r="342" spans="7:7" ht="15.75" customHeight="1" x14ac:dyDescent="0.25">
      <c r="G342" s="14"/>
    </row>
    <row r="343" spans="7:7" ht="15.75" customHeight="1" x14ac:dyDescent="0.25">
      <c r="G343" s="14"/>
    </row>
    <row r="344" spans="7:7" ht="15.75" customHeight="1" x14ac:dyDescent="0.25">
      <c r="G344" s="14"/>
    </row>
    <row r="345" spans="7:7" ht="15.75" customHeight="1" x14ac:dyDescent="0.25">
      <c r="G345" s="14"/>
    </row>
    <row r="346" spans="7:7" ht="15.75" customHeight="1" x14ac:dyDescent="0.25">
      <c r="G346" s="14"/>
    </row>
    <row r="347" spans="7:7" ht="15.75" customHeight="1" x14ac:dyDescent="0.25">
      <c r="G347" s="14"/>
    </row>
    <row r="348" spans="7:7" ht="15.75" customHeight="1" x14ac:dyDescent="0.25">
      <c r="G348" s="14"/>
    </row>
    <row r="349" spans="7:7" ht="15.75" customHeight="1" x14ac:dyDescent="0.25">
      <c r="G349" s="14"/>
    </row>
    <row r="350" spans="7:7" ht="15.75" customHeight="1" x14ac:dyDescent="0.25">
      <c r="G350" s="14"/>
    </row>
    <row r="351" spans="7:7" ht="15.75" customHeight="1" x14ac:dyDescent="0.25">
      <c r="G351" s="14"/>
    </row>
    <row r="352" spans="7:7" ht="15.75" customHeight="1" x14ac:dyDescent="0.25">
      <c r="G352" s="14"/>
    </row>
    <row r="353" spans="7:7" ht="15.75" customHeight="1" x14ac:dyDescent="0.25">
      <c r="G353" s="14"/>
    </row>
    <row r="354" spans="7:7" ht="15.75" customHeight="1" x14ac:dyDescent="0.25">
      <c r="G354" s="14"/>
    </row>
    <row r="355" spans="7:7" ht="15.75" customHeight="1" x14ac:dyDescent="0.25">
      <c r="G355" s="14"/>
    </row>
    <row r="356" spans="7:7" ht="15.75" customHeight="1" x14ac:dyDescent="0.25">
      <c r="G356" s="14"/>
    </row>
    <row r="357" spans="7:7" ht="15.75" customHeight="1" x14ac:dyDescent="0.25">
      <c r="G357" s="14"/>
    </row>
    <row r="358" spans="7:7" ht="15.75" customHeight="1" x14ac:dyDescent="0.25">
      <c r="G358" s="14"/>
    </row>
    <row r="359" spans="7:7" ht="15.75" customHeight="1" x14ac:dyDescent="0.25">
      <c r="G359" s="14"/>
    </row>
    <row r="360" spans="7:7" ht="15.75" customHeight="1" x14ac:dyDescent="0.25">
      <c r="G360" s="14"/>
    </row>
    <row r="361" spans="7:7" ht="15.75" customHeight="1" x14ac:dyDescent="0.25">
      <c r="G361" s="14"/>
    </row>
    <row r="362" spans="7:7" ht="15.75" customHeight="1" x14ac:dyDescent="0.25">
      <c r="G362" s="14"/>
    </row>
    <row r="363" spans="7:7" ht="15.75" customHeight="1" x14ac:dyDescent="0.25">
      <c r="G363" s="14"/>
    </row>
    <row r="364" spans="7:7" ht="15.75" customHeight="1" x14ac:dyDescent="0.25">
      <c r="G364" s="14"/>
    </row>
    <row r="365" spans="7:7" ht="15.75" customHeight="1" x14ac:dyDescent="0.25">
      <c r="G365" s="14"/>
    </row>
    <row r="366" spans="7:7" ht="15.75" customHeight="1" x14ac:dyDescent="0.25">
      <c r="G366" s="14"/>
    </row>
    <row r="367" spans="7:7" ht="15.75" customHeight="1" x14ac:dyDescent="0.25">
      <c r="G367" s="14"/>
    </row>
    <row r="368" spans="7:7" ht="15.75" customHeight="1" x14ac:dyDescent="0.25">
      <c r="G368" s="14"/>
    </row>
    <row r="369" spans="7:7" ht="15.75" customHeight="1" x14ac:dyDescent="0.25">
      <c r="G369" s="14"/>
    </row>
    <row r="370" spans="7:7" ht="15.75" customHeight="1" x14ac:dyDescent="0.25">
      <c r="G370" s="14"/>
    </row>
    <row r="371" spans="7:7" ht="15.75" customHeight="1" x14ac:dyDescent="0.25">
      <c r="G371" s="14"/>
    </row>
    <row r="372" spans="7:7" ht="15.75" customHeight="1" x14ac:dyDescent="0.25">
      <c r="G372" s="14"/>
    </row>
    <row r="373" spans="7:7" ht="15.75" customHeight="1" x14ac:dyDescent="0.25">
      <c r="G373" s="14"/>
    </row>
    <row r="374" spans="7:7" ht="15.75" customHeight="1" x14ac:dyDescent="0.25">
      <c r="G374" s="14"/>
    </row>
    <row r="375" spans="7:7" ht="15.75" customHeight="1" x14ac:dyDescent="0.25">
      <c r="G375" s="14"/>
    </row>
    <row r="376" spans="7:7" ht="15.75" customHeight="1" x14ac:dyDescent="0.25">
      <c r="G376" s="14"/>
    </row>
    <row r="377" spans="7:7" ht="15.75" customHeight="1" x14ac:dyDescent="0.25">
      <c r="G377" s="14"/>
    </row>
    <row r="378" spans="7:7" ht="15.75" customHeight="1" x14ac:dyDescent="0.25">
      <c r="G378" s="14"/>
    </row>
    <row r="379" spans="7:7" ht="15.75" customHeight="1" x14ac:dyDescent="0.25">
      <c r="G379" s="14"/>
    </row>
    <row r="380" spans="7:7" ht="15.75" customHeight="1" x14ac:dyDescent="0.25">
      <c r="G380" s="14"/>
    </row>
    <row r="381" spans="7:7" ht="15.75" customHeight="1" x14ac:dyDescent="0.25">
      <c r="G381" s="14"/>
    </row>
    <row r="382" spans="7:7" ht="15.75" customHeight="1" x14ac:dyDescent="0.25">
      <c r="G382" s="14"/>
    </row>
    <row r="383" spans="7:7" ht="15.75" customHeight="1" x14ac:dyDescent="0.25">
      <c r="G383" s="14"/>
    </row>
    <row r="384" spans="7:7" ht="15.75" customHeight="1" x14ac:dyDescent="0.25">
      <c r="G384" s="14"/>
    </row>
    <row r="385" spans="7:7" ht="15.75" customHeight="1" x14ac:dyDescent="0.25">
      <c r="G385" s="14"/>
    </row>
    <row r="386" spans="7:7" ht="15.75" customHeight="1" x14ac:dyDescent="0.25">
      <c r="G386" s="14"/>
    </row>
    <row r="387" spans="7:7" ht="15.75" customHeight="1" x14ac:dyDescent="0.25">
      <c r="G387" s="14"/>
    </row>
    <row r="388" spans="7:7" ht="15.75" customHeight="1" x14ac:dyDescent="0.25">
      <c r="G388" s="14"/>
    </row>
    <row r="389" spans="7:7" ht="15.75" customHeight="1" x14ac:dyDescent="0.25">
      <c r="G389" s="14"/>
    </row>
    <row r="390" spans="7:7" ht="15.75" customHeight="1" x14ac:dyDescent="0.25">
      <c r="G390" s="14"/>
    </row>
    <row r="391" spans="7:7" ht="15.75" customHeight="1" x14ac:dyDescent="0.25">
      <c r="G391" s="14"/>
    </row>
    <row r="392" spans="7:7" ht="15.75" customHeight="1" x14ac:dyDescent="0.25">
      <c r="G392" s="14"/>
    </row>
    <row r="393" spans="7:7" ht="15.75" customHeight="1" x14ac:dyDescent="0.25">
      <c r="G393" s="14"/>
    </row>
    <row r="394" spans="7:7" ht="15.75" customHeight="1" x14ac:dyDescent="0.25">
      <c r="G394" s="14"/>
    </row>
    <row r="395" spans="7:7" ht="15.75" customHeight="1" x14ac:dyDescent="0.25">
      <c r="G395" s="14"/>
    </row>
    <row r="396" spans="7:7" ht="15.75" customHeight="1" x14ac:dyDescent="0.25">
      <c r="G396" s="14"/>
    </row>
    <row r="397" spans="7:7" ht="15.75" customHeight="1" x14ac:dyDescent="0.25">
      <c r="G397" s="14"/>
    </row>
    <row r="398" spans="7:7" ht="15.75" customHeight="1" x14ac:dyDescent="0.25">
      <c r="G398" s="14"/>
    </row>
    <row r="399" spans="7:7" ht="15.75" customHeight="1" x14ac:dyDescent="0.25">
      <c r="G399" s="14"/>
    </row>
    <row r="400" spans="7:7" ht="15.75" customHeight="1" x14ac:dyDescent="0.25">
      <c r="G400" s="14"/>
    </row>
    <row r="401" spans="7:7" ht="15.75" customHeight="1" x14ac:dyDescent="0.25">
      <c r="G401" s="14"/>
    </row>
    <row r="402" spans="7:7" ht="15.75" customHeight="1" x14ac:dyDescent="0.25">
      <c r="G402" s="14"/>
    </row>
    <row r="403" spans="7:7" ht="15.75" customHeight="1" x14ac:dyDescent="0.25">
      <c r="G403" s="14"/>
    </row>
    <row r="404" spans="7:7" ht="15.75" customHeight="1" x14ac:dyDescent="0.25">
      <c r="G404" s="14"/>
    </row>
    <row r="405" spans="7:7" ht="15.75" customHeight="1" x14ac:dyDescent="0.25">
      <c r="G405" s="14"/>
    </row>
    <row r="406" spans="7:7" ht="15.75" customHeight="1" x14ac:dyDescent="0.25">
      <c r="G406" s="14"/>
    </row>
    <row r="407" spans="7:7" ht="15.75" customHeight="1" x14ac:dyDescent="0.25">
      <c r="G407" s="14"/>
    </row>
    <row r="408" spans="7:7" ht="15.75" customHeight="1" x14ac:dyDescent="0.25">
      <c r="G408" s="14"/>
    </row>
    <row r="409" spans="7:7" ht="15.75" customHeight="1" x14ac:dyDescent="0.25">
      <c r="G409" s="14"/>
    </row>
    <row r="410" spans="7:7" ht="15.75" customHeight="1" x14ac:dyDescent="0.25">
      <c r="G410" s="14"/>
    </row>
    <row r="411" spans="7:7" ht="15.75" customHeight="1" x14ac:dyDescent="0.25">
      <c r="G411" s="14"/>
    </row>
    <row r="412" spans="7:7" ht="15.75" customHeight="1" x14ac:dyDescent="0.25">
      <c r="G412" s="14"/>
    </row>
    <row r="413" spans="7:7" ht="15.75" customHeight="1" x14ac:dyDescent="0.25">
      <c r="G413" s="14"/>
    </row>
    <row r="414" spans="7:7" ht="15.75" customHeight="1" x14ac:dyDescent="0.25">
      <c r="G414" s="14"/>
    </row>
    <row r="415" spans="7:7" ht="15.75" customHeight="1" x14ac:dyDescent="0.25">
      <c r="G415" s="14"/>
    </row>
    <row r="416" spans="7:7" ht="15.75" customHeight="1" x14ac:dyDescent="0.25">
      <c r="G416" s="14"/>
    </row>
    <row r="417" spans="7:7" ht="15.75" customHeight="1" x14ac:dyDescent="0.25">
      <c r="G417" s="14"/>
    </row>
    <row r="418" spans="7:7" ht="15.75" customHeight="1" x14ac:dyDescent="0.25">
      <c r="G418" s="14"/>
    </row>
    <row r="419" spans="7:7" ht="15.75" customHeight="1" x14ac:dyDescent="0.25">
      <c r="G419" s="14"/>
    </row>
    <row r="420" spans="7:7" ht="15.75" customHeight="1" x14ac:dyDescent="0.25">
      <c r="G420" s="14"/>
    </row>
    <row r="421" spans="7:7" ht="15.75" customHeight="1" x14ac:dyDescent="0.25">
      <c r="G421" s="14"/>
    </row>
    <row r="422" spans="7:7" ht="15.75" customHeight="1" x14ac:dyDescent="0.25">
      <c r="G422" s="14"/>
    </row>
    <row r="423" spans="7:7" ht="15.75" customHeight="1" x14ac:dyDescent="0.25">
      <c r="G423" s="14"/>
    </row>
    <row r="424" spans="7:7" ht="15.75" customHeight="1" x14ac:dyDescent="0.25">
      <c r="G424" s="14"/>
    </row>
    <row r="425" spans="7:7" ht="15.75" customHeight="1" x14ac:dyDescent="0.25">
      <c r="G425" s="14"/>
    </row>
    <row r="426" spans="7:7" ht="15.75" customHeight="1" x14ac:dyDescent="0.25">
      <c r="G426" s="14"/>
    </row>
    <row r="427" spans="7:7" ht="15.75" customHeight="1" x14ac:dyDescent="0.25">
      <c r="G427" s="14"/>
    </row>
    <row r="428" spans="7:7" ht="15.75" customHeight="1" x14ac:dyDescent="0.25">
      <c r="G428" s="14"/>
    </row>
    <row r="429" spans="7:7" ht="15.75" customHeight="1" x14ac:dyDescent="0.25">
      <c r="G429" s="14"/>
    </row>
    <row r="430" spans="7:7" ht="15.75" customHeight="1" x14ac:dyDescent="0.25">
      <c r="G430" s="14"/>
    </row>
    <row r="431" spans="7:7" ht="15.75" customHeight="1" x14ac:dyDescent="0.25">
      <c r="G431" s="14"/>
    </row>
    <row r="432" spans="7:7" ht="15.75" customHeight="1" x14ac:dyDescent="0.25">
      <c r="G432" s="14"/>
    </row>
    <row r="433" spans="7:7" ht="15.75" customHeight="1" x14ac:dyDescent="0.25">
      <c r="G433" s="14"/>
    </row>
    <row r="434" spans="7:7" ht="15.75" customHeight="1" x14ac:dyDescent="0.25">
      <c r="G434" s="14"/>
    </row>
    <row r="435" spans="7:7" ht="15.75" customHeight="1" x14ac:dyDescent="0.25">
      <c r="G435" s="14"/>
    </row>
    <row r="436" spans="7:7" ht="15.75" customHeight="1" x14ac:dyDescent="0.25">
      <c r="G436" s="14"/>
    </row>
    <row r="437" spans="7:7" ht="15.75" customHeight="1" x14ac:dyDescent="0.25">
      <c r="G437" s="14"/>
    </row>
    <row r="438" spans="7:7" ht="15.75" customHeight="1" x14ac:dyDescent="0.25">
      <c r="G438" s="14"/>
    </row>
    <row r="439" spans="7:7" ht="15.75" customHeight="1" x14ac:dyDescent="0.25">
      <c r="G439" s="14"/>
    </row>
    <row r="440" spans="7:7" ht="15.75" customHeight="1" x14ac:dyDescent="0.25">
      <c r="G440" s="14"/>
    </row>
    <row r="441" spans="7:7" ht="15.75" customHeight="1" x14ac:dyDescent="0.25">
      <c r="G441" s="14"/>
    </row>
    <row r="442" spans="7:7" ht="15.75" customHeight="1" x14ac:dyDescent="0.25">
      <c r="G442" s="14"/>
    </row>
    <row r="443" spans="7:7" ht="15.75" customHeight="1" x14ac:dyDescent="0.25">
      <c r="G443" s="14"/>
    </row>
    <row r="444" spans="7:7" ht="15.75" customHeight="1" x14ac:dyDescent="0.25">
      <c r="G444" s="14"/>
    </row>
    <row r="445" spans="7:7" ht="15.75" customHeight="1" x14ac:dyDescent="0.25">
      <c r="G445" s="14"/>
    </row>
    <row r="446" spans="7:7" ht="15.75" customHeight="1" x14ac:dyDescent="0.25">
      <c r="G446" s="14"/>
    </row>
    <row r="447" spans="7:7" ht="15.75" customHeight="1" x14ac:dyDescent="0.25">
      <c r="G447" s="14"/>
    </row>
    <row r="448" spans="7:7" ht="15.75" customHeight="1" x14ac:dyDescent="0.25">
      <c r="G448" s="14"/>
    </row>
    <row r="449" spans="7:7" ht="15.75" customHeight="1" x14ac:dyDescent="0.25">
      <c r="G449" s="14"/>
    </row>
    <row r="450" spans="7:7" ht="15.75" customHeight="1" x14ac:dyDescent="0.25">
      <c r="G450" s="14"/>
    </row>
    <row r="451" spans="7:7" ht="15.75" customHeight="1" x14ac:dyDescent="0.25">
      <c r="G451" s="14"/>
    </row>
    <row r="452" spans="7:7" ht="15.75" customHeight="1" x14ac:dyDescent="0.25">
      <c r="G452" s="14"/>
    </row>
    <row r="453" spans="7:7" ht="15.75" customHeight="1" x14ac:dyDescent="0.25">
      <c r="G453" s="14"/>
    </row>
    <row r="454" spans="7:7" ht="15.75" customHeight="1" x14ac:dyDescent="0.25">
      <c r="G454" s="14"/>
    </row>
    <row r="455" spans="7:7" ht="15.75" customHeight="1" x14ac:dyDescent="0.25">
      <c r="G455" s="14"/>
    </row>
    <row r="456" spans="7:7" ht="15.75" customHeight="1" x14ac:dyDescent="0.25">
      <c r="G456" s="14"/>
    </row>
    <row r="457" spans="7:7" ht="15.75" customHeight="1" x14ac:dyDescent="0.25">
      <c r="G457" s="14"/>
    </row>
    <row r="458" spans="7:7" ht="15.75" customHeight="1" x14ac:dyDescent="0.25">
      <c r="G458" s="14"/>
    </row>
    <row r="459" spans="7:7" ht="15.75" customHeight="1" x14ac:dyDescent="0.25">
      <c r="G459" s="14"/>
    </row>
    <row r="460" spans="7:7" ht="15.75" customHeight="1" x14ac:dyDescent="0.25">
      <c r="G460" s="14"/>
    </row>
    <row r="461" spans="7:7" ht="15.75" customHeight="1" x14ac:dyDescent="0.25">
      <c r="G461" s="14"/>
    </row>
    <row r="462" spans="7:7" ht="15.75" customHeight="1" x14ac:dyDescent="0.25">
      <c r="G462" s="14"/>
    </row>
    <row r="463" spans="7:7" ht="15.75" customHeight="1" x14ac:dyDescent="0.25">
      <c r="G463" s="14"/>
    </row>
    <row r="464" spans="7:7" ht="15.75" customHeight="1" x14ac:dyDescent="0.25">
      <c r="G464" s="14"/>
    </row>
    <row r="465" spans="7:7" ht="15.75" customHeight="1" x14ac:dyDescent="0.25">
      <c r="G465" s="14"/>
    </row>
    <row r="466" spans="7:7" ht="15.75" customHeight="1" x14ac:dyDescent="0.25">
      <c r="G466" s="14"/>
    </row>
    <row r="467" spans="7:7" ht="15.75" customHeight="1" x14ac:dyDescent="0.25">
      <c r="G467" s="14"/>
    </row>
    <row r="468" spans="7:7" ht="15.75" customHeight="1" x14ac:dyDescent="0.25">
      <c r="G468" s="14"/>
    </row>
    <row r="469" spans="7:7" ht="15.75" customHeight="1" x14ac:dyDescent="0.25">
      <c r="G469" s="14"/>
    </row>
    <row r="470" spans="7:7" ht="15.75" customHeight="1" x14ac:dyDescent="0.25">
      <c r="G470" s="14"/>
    </row>
    <row r="471" spans="7:7" ht="15.75" customHeight="1" x14ac:dyDescent="0.25">
      <c r="G471" s="14"/>
    </row>
    <row r="472" spans="7:7" ht="15.75" customHeight="1" x14ac:dyDescent="0.25">
      <c r="G472" s="14"/>
    </row>
    <row r="473" spans="7:7" ht="15.75" customHeight="1" x14ac:dyDescent="0.25">
      <c r="G473" s="14"/>
    </row>
    <row r="474" spans="7:7" ht="15.75" customHeight="1" x14ac:dyDescent="0.25">
      <c r="G474" s="14"/>
    </row>
    <row r="475" spans="7:7" ht="15.75" customHeight="1" x14ac:dyDescent="0.25">
      <c r="G475" s="14"/>
    </row>
    <row r="476" spans="7:7" ht="15.75" customHeight="1" x14ac:dyDescent="0.25">
      <c r="G476" s="14"/>
    </row>
    <row r="477" spans="7:7" ht="15.75" customHeight="1" x14ac:dyDescent="0.25">
      <c r="G477" s="14"/>
    </row>
    <row r="478" spans="7:7" ht="15.75" customHeight="1" x14ac:dyDescent="0.25">
      <c r="G478" s="14"/>
    </row>
    <row r="479" spans="7:7" ht="15.75" customHeight="1" x14ac:dyDescent="0.25">
      <c r="G479" s="14"/>
    </row>
    <row r="480" spans="7:7" ht="15.75" customHeight="1" x14ac:dyDescent="0.25">
      <c r="G480" s="14"/>
    </row>
    <row r="481" spans="7:7" ht="15.75" customHeight="1" x14ac:dyDescent="0.25">
      <c r="G481" s="14"/>
    </row>
    <row r="482" spans="7:7" ht="15.75" customHeight="1" x14ac:dyDescent="0.25">
      <c r="G482" s="14"/>
    </row>
    <row r="483" spans="7:7" ht="15.75" customHeight="1" x14ac:dyDescent="0.25">
      <c r="G483" s="14"/>
    </row>
    <row r="484" spans="7:7" ht="15.75" customHeight="1" x14ac:dyDescent="0.25">
      <c r="G484" s="14"/>
    </row>
    <row r="485" spans="7:7" ht="15.75" customHeight="1" x14ac:dyDescent="0.25">
      <c r="G485" s="14"/>
    </row>
    <row r="486" spans="7:7" ht="15.75" customHeight="1" x14ac:dyDescent="0.25">
      <c r="G486" s="14"/>
    </row>
    <row r="487" spans="7:7" ht="15.75" customHeight="1" x14ac:dyDescent="0.25">
      <c r="G487" s="14"/>
    </row>
    <row r="488" spans="7:7" ht="15.75" customHeight="1" x14ac:dyDescent="0.25">
      <c r="G488" s="14"/>
    </row>
    <row r="489" spans="7:7" ht="15.75" customHeight="1" x14ac:dyDescent="0.25">
      <c r="G489" s="14"/>
    </row>
    <row r="490" spans="7:7" ht="15.75" customHeight="1" x14ac:dyDescent="0.25">
      <c r="G490" s="14"/>
    </row>
    <row r="491" spans="7:7" ht="15.75" customHeight="1" x14ac:dyDescent="0.25">
      <c r="G491" s="14"/>
    </row>
    <row r="492" spans="7:7" ht="15.75" customHeight="1" x14ac:dyDescent="0.25">
      <c r="G492" s="14"/>
    </row>
    <row r="493" spans="7:7" ht="15.75" customHeight="1" x14ac:dyDescent="0.25">
      <c r="G493" s="14"/>
    </row>
    <row r="494" spans="7:7" ht="15.75" customHeight="1" x14ac:dyDescent="0.25">
      <c r="G494" s="14"/>
    </row>
    <row r="495" spans="7:7" ht="15.75" customHeight="1" x14ac:dyDescent="0.25">
      <c r="G495" s="14"/>
    </row>
    <row r="496" spans="7:7" ht="15.75" customHeight="1" x14ac:dyDescent="0.25">
      <c r="G496" s="14"/>
    </row>
    <row r="497" spans="7:7" ht="15.75" customHeight="1" x14ac:dyDescent="0.25">
      <c r="G497" s="14"/>
    </row>
    <row r="498" spans="7:7" ht="15.75" customHeight="1" x14ac:dyDescent="0.25">
      <c r="G498" s="14"/>
    </row>
    <row r="499" spans="7:7" ht="15.75" customHeight="1" x14ac:dyDescent="0.25">
      <c r="G499" s="14"/>
    </row>
    <row r="500" spans="7:7" ht="15.75" customHeight="1" x14ac:dyDescent="0.25">
      <c r="G500" s="14"/>
    </row>
    <row r="501" spans="7:7" ht="15.75" customHeight="1" x14ac:dyDescent="0.25">
      <c r="G501" s="14"/>
    </row>
    <row r="502" spans="7:7" ht="15.75" customHeight="1" x14ac:dyDescent="0.25">
      <c r="G502" s="14"/>
    </row>
    <row r="503" spans="7:7" ht="15.75" customHeight="1" x14ac:dyDescent="0.25">
      <c r="G503" s="14"/>
    </row>
    <row r="504" spans="7:7" ht="15.75" customHeight="1" x14ac:dyDescent="0.25">
      <c r="G504" s="14"/>
    </row>
    <row r="505" spans="7:7" ht="15.75" customHeight="1" x14ac:dyDescent="0.25">
      <c r="G505" s="14"/>
    </row>
    <row r="506" spans="7:7" ht="15.75" customHeight="1" x14ac:dyDescent="0.25">
      <c r="G506" s="14"/>
    </row>
    <row r="507" spans="7:7" ht="15.75" customHeight="1" x14ac:dyDescent="0.25">
      <c r="G507" s="14"/>
    </row>
    <row r="508" spans="7:7" ht="15.75" customHeight="1" x14ac:dyDescent="0.25">
      <c r="G508" s="14"/>
    </row>
    <row r="509" spans="7:7" ht="15.75" customHeight="1" x14ac:dyDescent="0.25">
      <c r="G509" s="14"/>
    </row>
    <row r="510" spans="7:7" ht="15.75" customHeight="1" x14ac:dyDescent="0.25">
      <c r="G510" s="14"/>
    </row>
    <row r="511" spans="7:7" ht="15.75" customHeight="1" x14ac:dyDescent="0.25">
      <c r="G511" s="14"/>
    </row>
    <row r="512" spans="7:7" ht="15.75" customHeight="1" x14ac:dyDescent="0.25">
      <c r="G512" s="14"/>
    </row>
    <row r="513" spans="7:7" ht="15.75" customHeight="1" x14ac:dyDescent="0.25">
      <c r="G513" s="14"/>
    </row>
    <row r="514" spans="7:7" ht="15.75" customHeight="1" x14ac:dyDescent="0.25">
      <c r="G514" s="14"/>
    </row>
    <row r="515" spans="7:7" ht="15.75" customHeight="1" x14ac:dyDescent="0.25">
      <c r="G515" s="14"/>
    </row>
    <row r="516" spans="7:7" ht="15.75" customHeight="1" x14ac:dyDescent="0.25">
      <c r="G516" s="14"/>
    </row>
    <row r="517" spans="7:7" ht="15.75" customHeight="1" x14ac:dyDescent="0.25">
      <c r="G517" s="14"/>
    </row>
    <row r="518" spans="7:7" ht="15.75" customHeight="1" x14ac:dyDescent="0.25">
      <c r="G518" s="14"/>
    </row>
    <row r="519" spans="7:7" ht="15.75" customHeight="1" x14ac:dyDescent="0.25">
      <c r="G519" s="14"/>
    </row>
    <row r="520" spans="7:7" ht="15.75" customHeight="1" x14ac:dyDescent="0.25">
      <c r="G520" s="14"/>
    </row>
    <row r="521" spans="7:7" ht="15.75" customHeight="1" x14ac:dyDescent="0.25">
      <c r="G521" s="14"/>
    </row>
    <row r="522" spans="7:7" ht="15.75" customHeight="1" x14ac:dyDescent="0.25">
      <c r="G522" s="14"/>
    </row>
    <row r="523" spans="7:7" ht="15.75" customHeight="1" x14ac:dyDescent="0.25">
      <c r="G523" s="14"/>
    </row>
    <row r="524" spans="7:7" ht="15.75" customHeight="1" x14ac:dyDescent="0.25">
      <c r="G524" s="14"/>
    </row>
    <row r="525" spans="7:7" ht="15.75" customHeight="1" x14ac:dyDescent="0.25">
      <c r="G525" s="14"/>
    </row>
    <row r="526" spans="7:7" ht="15.75" customHeight="1" x14ac:dyDescent="0.25">
      <c r="G526" s="14"/>
    </row>
    <row r="527" spans="7:7" ht="15.75" customHeight="1" x14ac:dyDescent="0.25">
      <c r="G527" s="14"/>
    </row>
    <row r="528" spans="7:7" ht="15.75" customHeight="1" x14ac:dyDescent="0.25">
      <c r="G528" s="14"/>
    </row>
    <row r="529" spans="7:7" ht="15.75" customHeight="1" x14ac:dyDescent="0.25">
      <c r="G529" s="14"/>
    </row>
    <row r="530" spans="7:7" ht="15.75" customHeight="1" x14ac:dyDescent="0.25">
      <c r="G530" s="14"/>
    </row>
    <row r="531" spans="7:7" ht="15.75" customHeight="1" x14ac:dyDescent="0.25">
      <c r="G531" s="14"/>
    </row>
    <row r="532" spans="7:7" ht="15.75" customHeight="1" x14ac:dyDescent="0.25">
      <c r="G532" s="14"/>
    </row>
    <row r="533" spans="7:7" ht="15.75" customHeight="1" x14ac:dyDescent="0.25">
      <c r="G533" s="14"/>
    </row>
    <row r="534" spans="7:7" ht="15.75" customHeight="1" x14ac:dyDescent="0.25">
      <c r="G534" s="14"/>
    </row>
    <row r="535" spans="7:7" ht="15.75" customHeight="1" x14ac:dyDescent="0.25">
      <c r="G535" s="14"/>
    </row>
    <row r="536" spans="7:7" ht="15.75" customHeight="1" x14ac:dyDescent="0.25">
      <c r="G536" s="14"/>
    </row>
    <row r="537" spans="7:7" ht="15.75" customHeight="1" x14ac:dyDescent="0.25">
      <c r="G537" s="14"/>
    </row>
    <row r="538" spans="7:7" ht="15.75" customHeight="1" x14ac:dyDescent="0.25">
      <c r="G538" s="14"/>
    </row>
    <row r="539" spans="7:7" ht="15.75" customHeight="1" x14ac:dyDescent="0.25">
      <c r="G539" s="14"/>
    </row>
    <row r="540" spans="7:7" ht="15.75" customHeight="1" x14ac:dyDescent="0.25">
      <c r="G540" s="14"/>
    </row>
    <row r="541" spans="7:7" ht="15.75" customHeight="1" x14ac:dyDescent="0.25">
      <c r="G541" s="14"/>
    </row>
    <row r="542" spans="7:7" ht="15.75" customHeight="1" x14ac:dyDescent="0.25">
      <c r="G542" s="14"/>
    </row>
    <row r="543" spans="7:7" ht="15.75" customHeight="1" x14ac:dyDescent="0.25">
      <c r="G543" s="14"/>
    </row>
    <row r="544" spans="7:7" ht="15.75" customHeight="1" x14ac:dyDescent="0.25">
      <c r="G544" s="14"/>
    </row>
    <row r="545" spans="7:7" ht="15.75" customHeight="1" x14ac:dyDescent="0.25">
      <c r="G545" s="14"/>
    </row>
    <row r="546" spans="7:7" ht="15.75" customHeight="1" x14ac:dyDescent="0.25">
      <c r="G546" s="14"/>
    </row>
    <row r="547" spans="7:7" ht="15.75" customHeight="1" x14ac:dyDescent="0.25">
      <c r="G547" s="14"/>
    </row>
    <row r="548" spans="7:7" ht="15.75" customHeight="1" x14ac:dyDescent="0.25">
      <c r="G548" s="14"/>
    </row>
    <row r="549" spans="7:7" ht="15.75" customHeight="1" x14ac:dyDescent="0.25">
      <c r="G549" s="14"/>
    </row>
    <row r="550" spans="7:7" ht="15.75" customHeight="1" x14ac:dyDescent="0.25">
      <c r="G550" s="14"/>
    </row>
    <row r="551" spans="7:7" ht="15.75" customHeight="1" x14ac:dyDescent="0.25">
      <c r="G551" s="14"/>
    </row>
    <row r="552" spans="7:7" ht="15.75" customHeight="1" x14ac:dyDescent="0.25">
      <c r="G552" s="14"/>
    </row>
    <row r="553" spans="7:7" ht="15.75" customHeight="1" x14ac:dyDescent="0.25">
      <c r="G553" s="14"/>
    </row>
    <row r="554" spans="7:7" ht="15.75" customHeight="1" x14ac:dyDescent="0.25">
      <c r="G554" s="14"/>
    </row>
    <row r="555" spans="7:7" ht="15.75" customHeight="1" x14ac:dyDescent="0.25">
      <c r="G555" s="14"/>
    </row>
    <row r="556" spans="7:7" ht="15.75" customHeight="1" x14ac:dyDescent="0.25">
      <c r="G556" s="14"/>
    </row>
    <row r="557" spans="7:7" ht="15.75" customHeight="1" x14ac:dyDescent="0.25">
      <c r="G557" s="14"/>
    </row>
    <row r="558" spans="7:7" ht="15.75" customHeight="1" x14ac:dyDescent="0.25">
      <c r="G558" s="14"/>
    </row>
    <row r="559" spans="7:7" ht="15.75" customHeight="1" x14ac:dyDescent="0.25">
      <c r="G559" s="14"/>
    </row>
    <row r="560" spans="7:7" ht="15.75" customHeight="1" x14ac:dyDescent="0.25">
      <c r="G560" s="14"/>
    </row>
    <row r="561" spans="7:7" ht="15.75" customHeight="1" x14ac:dyDescent="0.25">
      <c r="G561" s="14"/>
    </row>
    <row r="562" spans="7:7" ht="15.75" customHeight="1" x14ac:dyDescent="0.25">
      <c r="G562" s="14"/>
    </row>
    <row r="563" spans="7:7" ht="15.75" customHeight="1" x14ac:dyDescent="0.25">
      <c r="G563" s="14"/>
    </row>
    <row r="564" spans="7:7" ht="15.75" customHeight="1" x14ac:dyDescent="0.25">
      <c r="G564" s="14"/>
    </row>
    <row r="565" spans="7:7" ht="15.75" customHeight="1" x14ac:dyDescent="0.25">
      <c r="G565" s="14"/>
    </row>
    <row r="566" spans="7:7" ht="15.75" customHeight="1" x14ac:dyDescent="0.25">
      <c r="G566" s="14"/>
    </row>
    <row r="567" spans="7:7" ht="15.75" customHeight="1" x14ac:dyDescent="0.25">
      <c r="G567" s="14"/>
    </row>
    <row r="568" spans="7:7" ht="15.75" customHeight="1" x14ac:dyDescent="0.25">
      <c r="G568" s="14"/>
    </row>
    <row r="569" spans="7:7" ht="15.75" customHeight="1" x14ac:dyDescent="0.25">
      <c r="G569" s="14"/>
    </row>
    <row r="570" spans="7:7" ht="15.75" customHeight="1" x14ac:dyDescent="0.25">
      <c r="G570" s="14"/>
    </row>
    <row r="571" spans="7:7" ht="15.75" customHeight="1" x14ac:dyDescent="0.25">
      <c r="G571" s="14"/>
    </row>
    <row r="572" spans="7:7" ht="15.75" customHeight="1" x14ac:dyDescent="0.25">
      <c r="G572" s="14"/>
    </row>
    <row r="573" spans="7:7" ht="15.75" customHeight="1" x14ac:dyDescent="0.25">
      <c r="G573" s="14"/>
    </row>
    <row r="574" spans="7:7" ht="15.75" customHeight="1" x14ac:dyDescent="0.25">
      <c r="G574" s="14"/>
    </row>
    <row r="575" spans="7:7" ht="15.75" customHeight="1" x14ac:dyDescent="0.25">
      <c r="G575" s="14"/>
    </row>
    <row r="576" spans="7:7" ht="15.75" customHeight="1" x14ac:dyDescent="0.25">
      <c r="G576" s="14"/>
    </row>
    <row r="577" spans="7:7" ht="15.75" customHeight="1" x14ac:dyDescent="0.25">
      <c r="G577" s="14"/>
    </row>
    <row r="578" spans="7:7" ht="15.75" customHeight="1" x14ac:dyDescent="0.25">
      <c r="G578" s="14"/>
    </row>
    <row r="579" spans="7:7" ht="15.75" customHeight="1" x14ac:dyDescent="0.25">
      <c r="G579" s="14"/>
    </row>
    <row r="580" spans="7:7" ht="15.75" customHeight="1" x14ac:dyDescent="0.25">
      <c r="G580" s="14"/>
    </row>
    <row r="581" spans="7:7" ht="15.75" customHeight="1" x14ac:dyDescent="0.25">
      <c r="G581" s="14"/>
    </row>
    <row r="582" spans="7:7" ht="15.75" customHeight="1" x14ac:dyDescent="0.25">
      <c r="G582" s="14"/>
    </row>
    <row r="583" spans="7:7" ht="15.75" customHeight="1" x14ac:dyDescent="0.25">
      <c r="G583" s="14"/>
    </row>
    <row r="584" spans="7:7" ht="15.75" customHeight="1" x14ac:dyDescent="0.25">
      <c r="G584" s="14"/>
    </row>
    <row r="585" spans="7:7" ht="15.75" customHeight="1" x14ac:dyDescent="0.25">
      <c r="G585" s="14"/>
    </row>
    <row r="586" spans="7:7" ht="15.75" customHeight="1" x14ac:dyDescent="0.25">
      <c r="G586" s="14"/>
    </row>
    <row r="587" spans="7:7" ht="15.75" customHeight="1" x14ac:dyDescent="0.25">
      <c r="G587" s="14"/>
    </row>
    <row r="588" spans="7:7" ht="15.75" customHeight="1" x14ac:dyDescent="0.25">
      <c r="G588" s="14"/>
    </row>
    <row r="589" spans="7:7" ht="15.75" customHeight="1" x14ac:dyDescent="0.25">
      <c r="G589" s="14"/>
    </row>
    <row r="590" spans="7:7" ht="15.75" customHeight="1" x14ac:dyDescent="0.25">
      <c r="G590" s="14"/>
    </row>
    <row r="591" spans="7:7" ht="15.75" customHeight="1" x14ac:dyDescent="0.25">
      <c r="G591" s="14"/>
    </row>
    <row r="592" spans="7:7" ht="15.75" customHeight="1" x14ac:dyDescent="0.25">
      <c r="G592" s="14"/>
    </row>
    <row r="593" spans="7:7" ht="15.75" customHeight="1" x14ac:dyDescent="0.25">
      <c r="G593" s="14"/>
    </row>
    <row r="594" spans="7:7" ht="15.75" customHeight="1" x14ac:dyDescent="0.25">
      <c r="G594" s="14"/>
    </row>
    <row r="595" spans="7:7" ht="15.75" customHeight="1" x14ac:dyDescent="0.25">
      <c r="G595" s="14"/>
    </row>
    <row r="596" spans="7:7" ht="15.75" customHeight="1" x14ac:dyDescent="0.25">
      <c r="G596" s="14"/>
    </row>
    <row r="597" spans="7:7" ht="15.75" customHeight="1" x14ac:dyDescent="0.25">
      <c r="G597" s="14"/>
    </row>
    <row r="598" spans="7:7" ht="15.75" customHeight="1" x14ac:dyDescent="0.25">
      <c r="G598" s="14"/>
    </row>
    <row r="599" spans="7:7" ht="15.75" customHeight="1" x14ac:dyDescent="0.25">
      <c r="G599" s="14"/>
    </row>
    <row r="600" spans="7:7" ht="15.75" customHeight="1" x14ac:dyDescent="0.25">
      <c r="G600" s="14"/>
    </row>
    <row r="601" spans="7:7" ht="15.75" customHeight="1" x14ac:dyDescent="0.25">
      <c r="G601" s="14"/>
    </row>
    <row r="602" spans="7:7" ht="15.75" customHeight="1" x14ac:dyDescent="0.25">
      <c r="G602" s="14"/>
    </row>
    <row r="603" spans="7:7" ht="15.75" customHeight="1" x14ac:dyDescent="0.25">
      <c r="G603" s="14"/>
    </row>
    <row r="604" spans="7:7" ht="15.75" customHeight="1" x14ac:dyDescent="0.25">
      <c r="G604" s="14"/>
    </row>
    <row r="605" spans="7:7" ht="15.75" customHeight="1" x14ac:dyDescent="0.25">
      <c r="G605" s="14"/>
    </row>
    <row r="606" spans="7:7" ht="15.75" customHeight="1" x14ac:dyDescent="0.25">
      <c r="G606" s="14"/>
    </row>
    <row r="607" spans="7:7" ht="15.75" customHeight="1" x14ac:dyDescent="0.25">
      <c r="G607" s="14"/>
    </row>
    <row r="608" spans="7:7" ht="15.75" customHeight="1" x14ac:dyDescent="0.25">
      <c r="G608" s="14"/>
    </row>
    <row r="609" spans="7:7" ht="15.75" customHeight="1" x14ac:dyDescent="0.25">
      <c r="G609" s="14"/>
    </row>
    <row r="610" spans="7:7" ht="15.75" customHeight="1" x14ac:dyDescent="0.25">
      <c r="G610" s="14"/>
    </row>
    <row r="611" spans="7:7" ht="15.75" customHeight="1" x14ac:dyDescent="0.25">
      <c r="G611" s="14"/>
    </row>
    <row r="612" spans="7:7" ht="15.75" customHeight="1" x14ac:dyDescent="0.25">
      <c r="G612" s="14"/>
    </row>
    <row r="613" spans="7:7" ht="15.75" customHeight="1" x14ac:dyDescent="0.25">
      <c r="G613" s="14"/>
    </row>
    <row r="614" spans="7:7" ht="15.75" customHeight="1" x14ac:dyDescent="0.25">
      <c r="G614" s="14"/>
    </row>
    <row r="615" spans="7:7" ht="15.75" customHeight="1" x14ac:dyDescent="0.25">
      <c r="G615" s="14"/>
    </row>
    <row r="616" spans="7:7" ht="15.75" customHeight="1" x14ac:dyDescent="0.25">
      <c r="G616" s="14"/>
    </row>
    <row r="617" spans="7:7" ht="15.75" customHeight="1" x14ac:dyDescent="0.25">
      <c r="G617" s="14"/>
    </row>
    <row r="618" spans="7:7" ht="15.75" customHeight="1" x14ac:dyDescent="0.25">
      <c r="G618" s="14"/>
    </row>
    <row r="619" spans="7:7" ht="15.75" customHeight="1" x14ac:dyDescent="0.25">
      <c r="G619" s="14"/>
    </row>
    <row r="620" spans="7:7" ht="15.75" customHeight="1" x14ac:dyDescent="0.25">
      <c r="G620" s="14"/>
    </row>
    <row r="621" spans="7:7" ht="15.75" customHeight="1" x14ac:dyDescent="0.25">
      <c r="G621" s="14"/>
    </row>
    <row r="622" spans="7:7" ht="15.75" customHeight="1" x14ac:dyDescent="0.25">
      <c r="G622" s="14"/>
    </row>
    <row r="623" spans="7:7" ht="15.75" customHeight="1" x14ac:dyDescent="0.25">
      <c r="G623" s="14"/>
    </row>
    <row r="624" spans="7:7" ht="15.75" customHeight="1" x14ac:dyDescent="0.25">
      <c r="G624" s="14"/>
    </row>
    <row r="625" spans="7:7" ht="15.75" customHeight="1" x14ac:dyDescent="0.25">
      <c r="G625" s="14"/>
    </row>
    <row r="626" spans="7:7" ht="15.75" customHeight="1" x14ac:dyDescent="0.25">
      <c r="G626" s="14"/>
    </row>
    <row r="627" spans="7:7" ht="15.75" customHeight="1" x14ac:dyDescent="0.25">
      <c r="G627" s="14"/>
    </row>
    <row r="628" spans="7:7" ht="15.75" customHeight="1" x14ac:dyDescent="0.25">
      <c r="G628" s="14"/>
    </row>
    <row r="629" spans="7:7" ht="15.75" customHeight="1" x14ac:dyDescent="0.25">
      <c r="G629" s="14"/>
    </row>
    <row r="630" spans="7:7" ht="15.75" customHeight="1" x14ac:dyDescent="0.25">
      <c r="G630" s="14"/>
    </row>
    <row r="631" spans="7:7" ht="15.75" customHeight="1" x14ac:dyDescent="0.25">
      <c r="G631" s="14"/>
    </row>
    <row r="632" spans="7:7" ht="15.75" customHeight="1" x14ac:dyDescent="0.25">
      <c r="G632" s="14"/>
    </row>
    <row r="633" spans="7:7" ht="15.75" customHeight="1" x14ac:dyDescent="0.25">
      <c r="G633" s="14"/>
    </row>
    <row r="634" spans="7:7" ht="15.75" customHeight="1" x14ac:dyDescent="0.25">
      <c r="G634" s="14"/>
    </row>
    <row r="635" spans="7:7" ht="15.75" customHeight="1" x14ac:dyDescent="0.25">
      <c r="G635" s="14"/>
    </row>
    <row r="636" spans="7:7" ht="15.75" customHeight="1" x14ac:dyDescent="0.25">
      <c r="G636" s="14"/>
    </row>
    <row r="637" spans="7:7" ht="15.75" customHeight="1" x14ac:dyDescent="0.25">
      <c r="G637" s="14"/>
    </row>
    <row r="638" spans="7:7" ht="15.75" customHeight="1" x14ac:dyDescent="0.25">
      <c r="G638" s="14"/>
    </row>
    <row r="639" spans="7:7" ht="15.75" customHeight="1" x14ac:dyDescent="0.25">
      <c r="G639" s="14"/>
    </row>
    <row r="640" spans="7:7" ht="15.75" customHeight="1" x14ac:dyDescent="0.25">
      <c r="G640" s="14"/>
    </row>
    <row r="641" spans="7:7" ht="15.75" customHeight="1" x14ac:dyDescent="0.25">
      <c r="G641" s="14"/>
    </row>
    <row r="642" spans="7:7" ht="15.75" customHeight="1" x14ac:dyDescent="0.25">
      <c r="G642" s="14"/>
    </row>
    <row r="643" spans="7:7" ht="15.75" customHeight="1" x14ac:dyDescent="0.25">
      <c r="G643" s="14"/>
    </row>
    <row r="644" spans="7:7" ht="15.75" customHeight="1" x14ac:dyDescent="0.25">
      <c r="G644" s="14"/>
    </row>
    <row r="645" spans="7:7" ht="15.75" customHeight="1" x14ac:dyDescent="0.25">
      <c r="G645" s="14"/>
    </row>
    <row r="646" spans="7:7" ht="15.75" customHeight="1" x14ac:dyDescent="0.25">
      <c r="G646" s="14"/>
    </row>
    <row r="647" spans="7:7" ht="15.75" customHeight="1" x14ac:dyDescent="0.25">
      <c r="G647" s="14"/>
    </row>
    <row r="648" spans="7:7" ht="15.75" customHeight="1" x14ac:dyDescent="0.25">
      <c r="G648" s="14"/>
    </row>
    <row r="649" spans="7:7" ht="15.75" customHeight="1" x14ac:dyDescent="0.25">
      <c r="G649" s="14"/>
    </row>
    <row r="650" spans="7:7" ht="15.75" customHeight="1" x14ac:dyDescent="0.25">
      <c r="G650" s="14"/>
    </row>
    <row r="651" spans="7:7" ht="15.75" customHeight="1" x14ac:dyDescent="0.25">
      <c r="G651" s="14"/>
    </row>
    <row r="652" spans="7:7" ht="15.75" customHeight="1" x14ac:dyDescent="0.25">
      <c r="G652" s="14"/>
    </row>
    <row r="653" spans="7:7" ht="15.75" customHeight="1" x14ac:dyDescent="0.25">
      <c r="G653" s="14"/>
    </row>
    <row r="654" spans="7:7" ht="15.75" customHeight="1" x14ac:dyDescent="0.25">
      <c r="G654" s="14"/>
    </row>
    <row r="655" spans="7:7" ht="15.75" customHeight="1" x14ac:dyDescent="0.25">
      <c r="G655" s="14"/>
    </row>
    <row r="656" spans="7:7" ht="15.75" customHeight="1" x14ac:dyDescent="0.25">
      <c r="G656" s="14"/>
    </row>
    <row r="657" spans="7:7" ht="15.75" customHeight="1" x14ac:dyDescent="0.25">
      <c r="G657" s="14"/>
    </row>
    <row r="658" spans="7:7" ht="15.75" customHeight="1" x14ac:dyDescent="0.25">
      <c r="G658" s="14"/>
    </row>
    <row r="659" spans="7:7" ht="15.75" customHeight="1" x14ac:dyDescent="0.25">
      <c r="G659" s="14"/>
    </row>
    <row r="660" spans="7:7" ht="15.75" customHeight="1" x14ac:dyDescent="0.25">
      <c r="G660" s="14"/>
    </row>
    <row r="661" spans="7:7" ht="15.75" customHeight="1" x14ac:dyDescent="0.25">
      <c r="G661" s="14"/>
    </row>
    <row r="662" spans="7:7" ht="15.75" customHeight="1" x14ac:dyDescent="0.25">
      <c r="G662" s="14"/>
    </row>
    <row r="663" spans="7:7" ht="15.75" customHeight="1" x14ac:dyDescent="0.25">
      <c r="G663" s="14"/>
    </row>
    <row r="664" spans="7:7" ht="15.75" customHeight="1" x14ac:dyDescent="0.25">
      <c r="G664" s="14"/>
    </row>
    <row r="665" spans="7:7" ht="15.75" customHeight="1" x14ac:dyDescent="0.25">
      <c r="G665" s="14"/>
    </row>
    <row r="666" spans="7:7" ht="15.75" customHeight="1" x14ac:dyDescent="0.25">
      <c r="G666" s="14"/>
    </row>
    <row r="667" spans="7:7" ht="15.75" customHeight="1" x14ac:dyDescent="0.25">
      <c r="G667" s="14"/>
    </row>
    <row r="668" spans="7:7" ht="15.75" customHeight="1" x14ac:dyDescent="0.25">
      <c r="G668" s="14"/>
    </row>
    <row r="669" spans="7:7" ht="15.75" customHeight="1" x14ac:dyDescent="0.25">
      <c r="G669" s="14"/>
    </row>
    <row r="670" spans="7:7" ht="15.75" customHeight="1" x14ac:dyDescent="0.25">
      <c r="G670" s="14"/>
    </row>
    <row r="671" spans="7:7" ht="15.75" customHeight="1" x14ac:dyDescent="0.25">
      <c r="G671" s="14"/>
    </row>
    <row r="672" spans="7:7" ht="15.75" customHeight="1" x14ac:dyDescent="0.25">
      <c r="G672" s="14"/>
    </row>
    <row r="673" spans="7:7" ht="15.75" customHeight="1" x14ac:dyDescent="0.25">
      <c r="G673" s="14"/>
    </row>
    <row r="674" spans="7:7" ht="15.75" customHeight="1" x14ac:dyDescent="0.25">
      <c r="G674" s="14"/>
    </row>
    <row r="675" spans="7:7" ht="15.75" customHeight="1" x14ac:dyDescent="0.25">
      <c r="G675" s="14"/>
    </row>
    <row r="676" spans="7:7" ht="15.75" customHeight="1" x14ac:dyDescent="0.25">
      <c r="G676" s="14"/>
    </row>
    <row r="677" spans="7:7" ht="15.75" customHeight="1" x14ac:dyDescent="0.25">
      <c r="G677" s="14"/>
    </row>
    <row r="678" spans="7:7" ht="15.75" customHeight="1" x14ac:dyDescent="0.25">
      <c r="G678" s="14"/>
    </row>
    <row r="679" spans="7:7" ht="15.75" customHeight="1" x14ac:dyDescent="0.25">
      <c r="G679" s="14"/>
    </row>
    <row r="680" spans="7:7" ht="15.75" customHeight="1" x14ac:dyDescent="0.25">
      <c r="G680" s="14"/>
    </row>
    <row r="681" spans="7:7" ht="15.75" customHeight="1" x14ac:dyDescent="0.25">
      <c r="G681" s="14"/>
    </row>
    <row r="682" spans="7:7" ht="15.75" customHeight="1" x14ac:dyDescent="0.25">
      <c r="G682" s="14"/>
    </row>
    <row r="683" spans="7:7" ht="15.75" customHeight="1" x14ac:dyDescent="0.25">
      <c r="G683" s="14"/>
    </row>
    <row r="684" spans="7:7" ht="15.75" customHeight="1" x14ac:dyDescent="0.25">
      <c r="G684" s="14"/>
    </row>
    <row r="685" spans="7:7" ht="15.75" customHeight="1" x14ac:dyDescent="0.25">
      <c r="G685" s="14"/>
    </row>
    <row r="686" spans="7:7" ht="15.75" customHeight="1" x14ac:dyDescent="0.25">
      <c r="G686" s="14"/>
    </row>
    <row r="687" spans="7:7" ht="15.75" customHeight="1" x14ac:dyDescent="0.25">
      <c r="G687" s="14"/>
    </row>
    <row r="688" spans="7:7" ht="15.75" customHeight="1" x14ac:dyDescent="0.25">
      <c r="G688" s="14"/>
    </row>
    <row r="689" spans="7:7" ht="15.75" customHeight="1" x14ac:dyDescent="0.25">
      <c r="G689" s="14"/>
    </row>
    <row r="690" spans="7:7" ht="15.75" customHeight="1" x14ac:dyDescent="0.25">
      <c r="G690" s="14"/>
    </row>
    <row r="691" spans="7:7" ht="15.75" customHeight="1" x14ac:dyDescent="0.25">
      <c r="G691" s="14"/>
    </row>
    <row r="692" spans="7:7" ht="15.75" customHeight="1" x14ac:dyDescent="0.25">
      <c r="G692" s="14"/>
    </row>
    <row r="693" spans="7:7" ht="15.75" customHeight="1" x14ac:dyDescent="0.25">
      <c r="G693" s="14"/>
    </row>
    <row r="694" spans="7:7" ht="15.75" customHeight="1" x14ac:dyDescent="0.25">
      <c r="G694" s="14"/>
    </row>
    <row r="695" spans="7:7" ht="15.75" customHeight="1" x14ac:dyDescent="0.25">
      <c r="G695" s="14"/>
    </row>
    <row r="696" spans="7:7" ht="15.75" customHeight="1" x14ac:dyDescent="0.25">
      <c r="G696" s="14"/>
    </row>
    <row r="697" spans="7:7" ht="15.75" customHeight="1" x14ac:dyDescent="0.25">
      <c r="G697" s="14"/>
    </row>
    <row r="698" spans="7:7" ht="15.75" customHeight="1" x14ac:dyDescent="0.25">
      <c r="G698" s="14"/>
    </row>
    <row r="699" spans="7:7" ht="15.75" customHeight="1" x14ac:dyDescent="0.25">
      <c r="G699" s="14"/>
    </row>
    <row r="700" spans="7:7" ht="15.75" customHeight="1" x14ac:dyDescent="0.25">
      <c r="G700" s="14"/>
    </row>
    <row r="701" spans="7:7" ht="15.75" customHeight="1" x14ac:dyDescent="0.25">
      <c r="G701" s="14"/>
    </row>
    <row r="702" spans="7:7" ht="15.75" customHeight="1" x14ac:dyDescent="0.25">
      <c r="G702" s="14"/>
    </row>
    <row r="703" spans="7:7" ht="15.75" customHeight="1" x14ac:dyDescent="0.25">
      <c r="G703" s="14"/>
    </row>
    <row r="704" spans="7:7" ht="15.75" customHeight="1" x14ac:dyDescent="0.25">
      <c r="G704" s="14"/>
    </row>
    <row r="705" spans="7:7" ht="15.75" customHeight="1" x14ac:dyDescent="0.25">
      <c r="G705" s="14"/>
    </row>
    <row r="706" spans="7:7" ht="15.75" customHeight="1" x14ac:dyDescent="0.25">
      <c r="G706" s="14"/>
    </row>
    <row r="707" spans="7:7" ht="15.75" customHeight="1" x14ac:dyDescent="0.25">
      <c r="G707" s="14"/>
    </row>
    <row r="708" spans="7:7" ht="15.75" customHeight="1" x14ac:dyDescent="0.25">
      <c r="G708" s="14"/>
    </row>
    <row r="709" spans="7:7" ht="15.75" customHeight="1" x14ac:dyDescent="0.25">
      <c r="G709" s="14"/>
    </row>
    <row r="710" spans="7:7" ht="15.75" customHeight="1" x14ac:dyDescent="0.25">
      <c r="G710" s="14"/>
    </row>
    <row r="711" spans="7:7" ht="15.75" customHeight="1" x14ac:dyDescent="0.25">
      <c r="G711" s="14"/>
    </row>
    <row r="712" spans="7:7" ht="15.75" customHeight="1" x14ac:dyDescent="0.25">
      <c r="G712" s="14"/>
    </row>
    <row r="713" spans="7:7" ht="15.75" customHeight="1" x14ac:dyDescent="0.25">
      <c r="G713" s="14"/>
    </row>
    <row r="714" spans="7:7" ht="15.75" customHeight="1" x14ac:dyDescent="0.25">
      <c r="G714" s="14"/>
    </row>
    <row r="715" spans="7:7" ht="15.75" customHeight="1" x14ac:dyDescent="0.25">
      <c r="G715" s="14"/>
    </row>
    <row r="716" spans="7:7" ht="15.75" customHeight="1" x14ac:dyDescent="0.25">
      <c r="G716" s="14"/>
    </row>
    <row r="717" spans="7:7" ht="15.75" customHeight="1" x14ac:dyDescent="0.25">
      <c r="G717" s="14"/>
    </row>
    <row r="718" spans="7:7" ht="15.75" customHeight="1" x14ac:dyDescent="0.25">
      <c r="G718" s="14"/>
    </row>
    <row r="719" spans="7:7" ht="15.75" customHeight="1" x14ac:dyDescent="0.25">
      <c r="G719" s="14"/>
    </row>
    <row r="720" spans="7:7" ht="15.75" customHeight="1" x14ac:dyDescent="0.25">
      <c r="G720" s="14"/>
    </row>
    <row r="721" spans="7:7" ht="15.75" customHeight="1" x14ac:dyDescent="0.25">
      <c r="G721" s="14"/>
    </row>
    <row r="722" spans="7:7" ht="15.75" customHeight="1" x14ac:dyDescent="0.25">
      <c r="G722" s="14"/>
    </row>
    <row r="723" spans="7:7" ht="15.75" customHeight="1" x14ac:dyDescent="0.25">
      <c r="G723" s="14"/>
    </row>
    <row r="724" spans="7:7" ht="15.75" customHeight="1" x14ac:dyDescent="0.25">
      <c r="G724" s="14"/>
    </row>
    <row r="725" spans="7:7" ht="15.75" customHeight="1" x14ac:dyDescent="0.25">
      <c r="G725" s="14"/>
    </row>
    <row r="726" spans="7:7" ht="15.75" customHeight="1" x14ac:dyDescent="0.25">
      <c r="G726" s="14"/>
    </row>
    <row r="727" spans="7:7" ht="15.75" customHeight="1" x14ac:dyDescent="0.25">
      <c r="G727" s="14"/>
    </row>
    <row r="728" spans="7:7" ht="15.75" customHeight="1" x14ac:dyDescent="0.25">
      <c r="G728" s="14"/>
    </row>
    <row r="729" spans="7:7" ht="15.75" customHeight="1" x14ac:dyDescent="0.25">
      <c r="G729" s="14"/>
    </row>
    <row r="730" spans="7:7" ht="15.75" customHeight="1" x14ac:dyDescent="0.25">
      <c r="G730" s="14"/>
    </row>
    <row r="731" spans="7:7" ht="15.75" customHeight="1" x14ac:dyDescent="0.25">
      <c r="G731" s="14"/>
    </row>
    <row r="732" spans="7:7" ht="15.75" customHeight="1" x14ac:dyDescent="0.25">
      <c r="G732" s="14"/>
    </row>
    <row r="733" spans="7:7" ht="15.75" customHeight="1" x14ac:dyDescent="0.25">
      <c r="G733" s="14"/>
    </row>
    <row r="734" spans="7:7" ht="15.75" customHeight="1" x14ac:dyDescent="0.25">
      <c r="G734" s="14"/>
    </row>
    <row r="735" spans="7:7" ht="15.75" customHeight="1" x14ac:dyDescent="0.25">
      <c r="G735" s="14"/>
    </row>
    <row r="736" spans="7:7" ht="15.75" customHeight="1" x14ac:dyDescent="0.25">
      <c r="G736" s="14"/>
    </row>
    <row r="737" spans="7:7" ht="15.75" customHeight="1" x14ac:dyDescent="0.25">
      <c r="G737" s="14"/>
    </row>
    <row r="738" spans="7:7" ht="15.75" customHeight="1" x14ac:dyDescent="0.25">
      <c r="G738" s="14"/>
    </row>
    <row r="739" spans="7:7" ht="15.75" customHeight="1" x14ac:dyDescent="0.25">
      <c r="G739" s="14"/>
    </row>
    <row r="740" spans="7:7" ht="15.75" customHeight="1" x14ac:dyDescent="0.25">
      <c r="G740" s="14"/>
    </row>
    <row r="741" spans="7:7" ht="15.75" customHeight="1" x14ac:dyDescent="0.25">
      <c r="G741" s="14"/>
    </row>
    <row r="742" spans="7:7" ht="15.75" customHeight="1" x14ac:dyDescent="0.25">
      <c r="G742" s="14"/>
    </row>
    <row r="743" spans="7:7" ht="15.75" customHeight="1" x14ac:dyDescent="0.25">
      <c r="G743" s="14"/>
    </row>
    <row r="744" spans="7:7" ht="15.75" customHeight="1" x14ac:dyDescent="0.25">
      <c r="G744" s="14"/>
    </row>
    <row r="745" spans="7:7" ht="15.75" customHeight="1" x14ac:dyDescent="0.25">
      <c r="G745" s="14"/>
    </row>
    <row r="746" spans="7:7" ht="15.75" customHeight="1" x14ac:dyDescent="0.25">
      <c r="G746" s="14"/>
    </row>
    <row r="747" spans="7:7" ht="15.75" customHeight="1" x14ac:dyDescent="0.25">
      <c r="G747" s="14"/>
    </row>
    <row r="748" spans="7:7" ht="15.75" customHeight="1" x14ac:dyDescent="0.25">
      <c r="G748" s="14"/>
    </row>
    <row r="749" spans="7:7" ht="15.75" customHeight="1" x14ac:dyDescent="0.25">
      <c r="G749" s="14"/>
    </row>
    <row r="750" spans="7:7" ht="15.75" customHeight="1" x14ac:dyDescent="0.25">
      <c r="G750" s="14"/>
    </row>
    <row r="751" spans="7:7" ht="15.75" customHeight="1" x14ac:dyDescent="0.25">
      <c r="G751" s="14"/>
    </row>
    <row r="752" spans="7:7" ht="15.75" customHeight="1" x14ac:dyDescent="0.25">
      <c r="G752" s="14"/>
    </row>
    <row r="753" spans="7:7" ht="15.75" customHeight="1" x14ac:dyDescent="0.25">
      <c r="G753" s="14"/>
    </row>
    <row r="754" spans="7:7" ht="15.75" customHeight="1" x14ac:dyDescent="0.25">
      <c r="G754" s="14"/>
    </row>
    <row r="755" spans="7:7" ht="15.75" customHeight="1" x14ac:dyDescent="0.25">
      <c r="G755" s="14"/>
    </row>
    <row r="756" spans="7:7" ht="15.75" customHeight="1" x14ac:dyDescent="0.25">
      <c r="G756" s="14"/>
    </row>
    <row r="757" spans="7:7" ht="15.75" customHeight="1" x14ac:dyDescent="0.25">
      <c r="G757" s="14"/>
    </row>
    <row r="758" spans="7:7" ht="15.75" customHeight="1" x14ac:dyDescent="0.25">
      <c r="G758" s="14"/>
    </row>
    <row r="759" spans="7:7" ht="15.75" customHeight="1" x14ac:dyDescent="0.25">
      <c r="G759" s="14"/>
    </row>
    <row r="760" spans="7:7" ht="15.75" customHeight="1" x14ac:dyDescent="0.25">
      <c r="G760" s="14"/>
    </row>
    <row r="761" spans="7:7" ht="15.75" customHeight="1" x14ac:dyDescent="0.25">
      <c r="G761" s="14"/>
    </row>
    <row r="762" spans="7:7" ht="15.75" customHeight="1" x14ac:dyDescent="0.25">
      <c r="G762" s="14"/>
    </row>
    <row r="763" spans="7:7" ht="15.75" customHeight="1" x14ac:dyDescent="0.25">
      <c r="G763" s="14"/>
    </row>
    <row r="764" spans="7:7" ht="15.75" customHeight="1" x14ac:dyDescent="0.25">
      <c r="G764" s="14"/>
    </row>
    <row r="765" spans="7:7" ht="15.75" customHeight="1" x14ac:dyDescent="0.25">
      <c r="G765" s="14"/>
    </row>
    <row r="766" spans="7:7" ht="15.75" customHeight="1" x14ac:dyDescent="0.25">
      <c r="G766" s="14"/>
    </row>
    <row r="767" spans="7:7" ht="15.75" customHeight="1" x14ac:dyDescent="0.25">
      <c r="G767" s="14"/>
    </row>
    <row r="768" spans="7:7" ht="15.75" customHeight="1" x14ac:dyDescent="0.25">
      <c r="G768" s="14"/>
    </row>
    <row r="769" spans="7:7" ht="15.75" customHeight="1" x14ac:dyDescent="0.25">
      <c r="G769" s="14"/>
    </row>
    <row r="770" spans="7:7" ht="15.75" customHeight="1" x14ac:dyDescent="0.25">
      <c r="G770" s="14"/>
    </row>
    <row r="771" spans="7:7" ht="15.75" customHeight="1" x14ac:dyDescent="0.25">
      <c r="G771" s="14"/>
    </row>
    <row r="772" spans="7:7" ht="15.75" customHeight="1" x14ac:dyDescent="0.25">
      <c r="G772" s="14"/>
    </row>
    <row r="773" spans="7:7" ht="15.75" customHeight="1" x14ac:dyDescent="0.25">
      <c r="G773" s="14"/>
    </row>
    <row r="774" spans="7:7" ht="15.75" customHeight="1" x14ac:dyDescent="0.25">
      <c r="G774" s="14"/>
    </row>
    <row r="775" spans="7:7" ht="15.75" customHeight="1" x14ac:dyDescent="0.25">
      <c r="G775" s="14"/>
    </row>
    <row r="776" spans="7:7" ht="15.75" customHeight="1" x14ac:dyDescent="0.25">
      <c r="G776" s="14"/>
    </row>
    <row r="777" spans="7:7" ht="15.75" customHeight="1" x14ac:dyDescent="0.25">
      <c r="G777" s="14"/>
    </row>
    <row r="778" spans="7:7" ht="15.75" customHeight="1" x14ac:dyDescent="0.25">
      <c r="G778" s="14"/>
    </row>
    <row r="779" spans="7:7" ht="15.75" customHeight="1" x14ac:dyDescent="0.25">
      <c r="G779" s="14"/>
    </row>
    <row r="780" spans="7:7" ht="15.75" customHeight="1" x14ac:dyDescent="0.25">
      <c r="G780" s="14"/>
    </row>
    <row r="781" spans="7:7" ht="15.75" customHeight="1" x14ac:dyDescent="0.25">
      <c r="G781" s="14"/>
    </row>
    <row r="782" spans="7:7" ht="15.75" customHeight="1" x14ac:dyDescent="0.25">
      <c r="G782" s="14"/>
    </row>
    <row r="783" spans="7:7" ht="15.75" customHeight="1" x14ac:dyDescent="0.25">
      <c r="G783" s="14"/>
    </row>
    <row r="784" spans="7:7" ht="15.75" customHeight="1" x14ac:dyDescent="0.25">
      <c r="G784" s="14"/>
    </row>
    <row r="785" spans="7:7" ht="15.75" customHeight="1" x14ac:dyDescent="0.25">
      <c r="G785" s="14"/>
    </row>
    <row r="786" spans="7:7" ht="15.75" customHeight="1" x14ac:dyDescent="0.25">
      <c r="G786" s="14"/>
    </row>
    <row r="787" spans="7:7" ht="15.75" customHeight="1" x14ac:dyDescent="0.25">
      <c r="G787" s="14"/>
    </row>
    <row r="788" spans="7:7" ht="15.75" customHeight="1" x14ac:dyDescent="0.25">
      <c r="G788" s="14"/>
    </row>
    <row r="789" spans="7:7" ht="15.75" customHeight="1" x14ac:dyDescent="0.25">
      <c r="G789" s="14"/>
    </row>
    <row r="790" spans="7:7" ht="15.75" customHeight="1" x14ac:dyDescent="0.25">
      <c r="G790" s="14"/>
    </row>
    <row r="791" spans="7:7" ht="15.75" customHeight="1" x14ac:dyDescent="0.25">
      <c r="G791" s="14"/>
    </row>
    <row r="792" spans="7:7" ht="15.75" customHeight="1" x14ac:dyDescent="0.25">
      <c r="G792" s="14"/>
    </row>
    <row r="793" spans="7:7" ht="15.75" customHeight="1" x14ac:dyDescent="0.25">
      <c r="G793" s="14"/>
    </row>
    <row r="794" spans="7:7" ht="15.75" customHeight="1" x14ac:dyDescent="0.25">
      <c r="G794" s="14"/>
    </row>
    <row r="795" spans="7:7" ht="15.75" customHeight="1" x14ac:dyDescent="0.25">
      <c r="G795" s="14"/>
    </row>
    <row r="796" spans="7:7" ht="15.75" customHeight="1" x14ac:dyDescent="0.25">
      <c r="G796" s="14"/>
    </row>
    <row r="797" spans="7:7" ht="15.75" customHeight="1" x14ac:dyDescent="0.25">
      <c r="G797" s="14"/>
    </row>
    <row r="798" spans="7:7" ht="15.75" customHeight="1" x14ac:dyDescent="0.25">
      <c r="G798" s="14"/>
    </row>
    <row r="799" spans="7:7" ht="15.75" customHeight="1" x14ac:dyDescent="0.25">
      <c r="G799" s="14"/>
    </row>
    <row r="800" spans="7:7" ht="15.75" customHeight="1" x14ac:dyDescent="0.25">
      <c r="G800" s="14"/>
    </row>
    <row r="801" spans="7:7" ht="15.75" customHeight="1" x14ac:dyDescent="0.25">
      <c r="G801" s="14"/>
    </row>
    <row r="802" spans="7:7" ht="15.75" customHeight="1" x14ac:dyDescent="0.25">
      <c r="G802" s="14"/>
    </row>
    <row r="803" spans="7:7" ht="15.75" customHeight="1" x14ac:dyDescent="0.25">
      <c r="G803" s="14"/>
    </row>
    <row r="804" spans="7:7" ht="15.75" customHeight="1" x14ac:dyDescent="0.25">
      <c r="G804" s="14"/>
    </row>
    <row r="805" spans="7:7" ht="15.75" customHeight="1" x14ac:dyDescent="0.25">
      <c r="G805" s="14"/>
    </row>
    <row r="806" spans="7:7" ht="15.75" customHeight="1" x14ac:dyDescent="0.25">
      <c r="G806" s="14"/>
    </row>
    <row r="807" spans="7:7" ht="15.75" customHeight="1" x14ac:dyDescent="0.25">
      <c r="G807" s="14"/>
    </row>
    <row r="808" spans="7:7" ht="15.75" customHeight="1" x14ac:dyDescent="0.25">
      <c r="G808" s="14"/>
    </row>
    <row r="809" spans="7:7" ht="15.75" customHeight="1" x14ac:dyDescent="0.25">
      <c r="G809" s="14"/>
    </row>
    <row r="810" spans="7:7" ht="15.75" customHeight="1" x14ac:dyDescent="0.25">
      <c r="G810" s="14"/>
    </row>
    <row r="811" spans="7:7" ht="15.75" customHeight="1" x14ac:dyDescent="0.25">
      <c r="G811" s="14"/>
    </row>
    <row r="812" spans="7:7" ht="15.75" customHeight="1" x14ac:dyDescent="0.25">
      <c r="G812" s="14"/>
    </row>
    <row r="813" spans="7:7" ht="15.75" customHeight="1" x14ac:dyDescent="0.25">
      <c r="G813" s="14"/>
    </row>
    <row r="814" spans="7:7" ht="15.75" customHeight="1" x14ac:dyDescent="0.25">
      <c r="G814" s="14"/>
    </row>
    <row r="815" spans="7:7" ht="15.75" customHeight="1" x14ac:dyDescent="0.25">
      <c r="G815" s="14"/>
    </row>
    <row r="816" spans="7:7" ht="15.75" customHeight="1" x14ac:dyDescent="0.25">
      <c r="G816" s="14"/>
    </row>
    <row r="817" spans="7:7" ht="15.75" customHeight="1" x14ac:dyDescent="0.25">
      <c r="G817" s="14"/>
    </row>
    <row r="818" spans="7:7" ht="15.75" customHeight="1" x14ac:dyDescent="0.25">
      <c r="G818" s="14"/>
    </row>
    <row r="819" spans="7:7" ht="15.75" customHeight="1" x14ac:dyDescent="0.25">
      <c r="G819" s="14"/>
    </row>
    <row r="820" spans="7:7" ht="15.75" customHeight="1" x14ac:dyDescent="0.25">
      <c r="G820" s="14"/>
    </row>
    <row r="821" spans="7:7" ht="15.75" customHeight="1" x14ac:dyDescent="0.25">
      <c r="G821" s="14"/>
    </row>
    <row r="822" spans="7:7" ht="15.75" customHeight="1" x14ac:dyDescent="0.25">
      <c r="G822" s="14"/>
    </row>
    <row r="823" spans="7:7" ht="15.75" customHeight="1" x14ac:dyDescent="0.25">
      <c r="G823" s="14"/>
    </row>
    <row r="824" spans="7:7" ht="15.75" customHeight="1" x14ac:dyDescent="0.25">
      <c r="G824" s="14"/>
    </row>
    <row r="825" spans="7:7" ht="15.75" customHeight="1" x14ac:dyDescent="0.25">
      <c r="G825" s="14"/>
    </row>
    <row r="826" spans="7:7" ht="15.75" customHeight="1" x14ac:dyDescent="0.25">
      <c r="G826" s="14"/>
    </row>
    <row r="827" spans="7:7" ht="15.75" customHeight="1" x14ac:dyDescent="0.25">
      <c r="G827" s="14"/>
    </row>
    <row r="828" spans="7:7" ht="15.75" customHeight="1" x14ac:dyDescent="0.25">
      <c r="G828" s="14"/>
    </row>
    <row r="829" spans="7:7" ht="15.75" customHeight="1" x14ac:dyDescent="0.25">
      <c r="G829" s="14"/>
    </row>
    <row r="830" spans="7:7" ht="15.75" customHeight="1" x14ac:dyDescent="0.25">
      <c r="G830" s="14"/>
    </row>
    <row r="831" spans="7:7" ht="15.75" customHeight="1" x14ac:dyDescent="0.25">
      <c r="G831" s="14"/>
    </row>
    <row r="832" spans="7:7" ht="15.75" customHeight="1" x14ac:dyDescent="0.25">
      <c r="G832" s="14"/>
    </row>
    <row r="833" spans="7:7" ht="15.75" customHeight="1" x14ac:dyDescent="0.25">
      <c r="G833" s="14"/>
    </row>
    <row r="834" spans="7:7" ht="15.75" customHeight="1" x14ac:dyDescent="0.25">
      <c r="G834" s="14"/>
    </row>
    <row r="835" spans="7:7" ht="15.75" customHeight="1" x14ac:dyDescent="0.25">
      <c r="G835" s="14"/>
    </row>
    <row r="836" spans="7:7" ht="15.75" customHeight="1" x14ac:dyDescent="0.25">
      <c r="G836" s="14"/>
    </row>
    <row r="837" spans="7:7" ht="15.75" customHeight="1" x14ac:dyDescent="0.25">
      <c r="G837" s="14"/>
    </row>
    <row r="838" spans="7:7" ht="15.75" customHeight="1" x14ac:dyDescent="0.25">
      <c r="G838" s="14"/>
    </row>
    <row r="839" spans="7:7" ht="15.75" customHeight="1" x14ac:dyDescent="0.25">
      <c r="G839" s="14"/>
    </row>
    <row r="840" spans="7:7" ht="15.75" customHeight="1" x14ac:dyDescent="0.25">
      <c r="G840" s="14"/>
    </row>
    <row r="841" spans="7:7" ht="15.75" customHeight="1" x14ac:dyDescent="0.25">
      <c r="G841" s="14"/>
    </row>
    <row r="842" spans="7:7" ht="15.75" customHeight="1" x14ac:dyDescent="0.25">
      <c r="G842" s="14"/>
    </row>
    <row r="843" spans="7:7" ht="15.75" customHeight="1" x14ac:dyDescent="0.25">
      <c r="G843" s="14"/>
    </row>
    <row r="844" spans="7:7" ht="15.75" customHeight="1" x14ac:dyDescent="0.25">
      <c r="G844" s="14"/>
    </row>
    <row r="845" spans="7:7" ht="15.75" customHeight="1" x14ac:dyDescent="0.25">
      <c r="G845" s="14"/>
    </row>
    <row r="846" spans="7:7" ht="15.75" customHeight="1" x14ac:dyDescent="0.25">
      <c r="G846" s="14"/>
    </row>
    <row r="847" spans="7:7" ht="15.75" customHeight="1" x14ac:dyDescent="0.25">
      <c r="G847" s="14"/>
    </row>
    <row r="848" spans="7:7" ht="15.75" customHeight="1" x14ac:dyDescent="0.25">
      <c r="G848" s="14"/>
    </row>
    <row r="849" spans="7:7" ht="15.75" customHeight="1" x14ac:dyDescent="0.25">
      <c r="G849" s="14"/>
    </row>
    <row r="850" spans="7:7" ht="15.75" customHeight="1" x14ac:dyDescent="0.25">
      <c r="G850" s="14"/>
    </row>
    <row r="851" spans="7:7" ht="15.75" customHeight="1" x14ac:dyDescent="0.25">
      <c r="G851" s="14"/>
    </row>
    <row r="852" spans="7:7" ht="15.75" customHeight="1" x14ac:dyDescent="0.25">
      <c r="G852" s="14"/>
    </row>
    <row r="853" spans="7:7" ht="15.75" customHeight="1" x14ac:dyDescent="0.25">
      <c r="G853" s="14"/>
    </row>
    <row r="854" spans="7:7" ht="15.75" customHeight="1" x14ac:dyDescent="0.25">
      <c r="G854" s="14"/>
    </row>
    <row r="855" spans="7:7" ht="15.75" customHeight="1" x14ac:dyDescent="0.25">
      <c r="G855" s="14"/>
    </row>
    <row r="856" spans="7:7" ht="15.75" customHeight="1" x14ac:dyDescent="0.25">
      <c r="G856" s="14"/>
    </row>
    <row r="857" spans="7:7" ht="15.75" customHeight="1" x14ac:dyDescent="0.25">
      <c r="G857" s="14"/>
    </row>
    <row r="858" spans="7:7" ht="15.75" customHeight="1" x14ac:dyDescent="0.25">
      <c r="G858" s="14"/>
    </row>
    <row r="859" spans="7:7" ht="15.75" customHeight="1" x14ac:dyDescent="0.25">
      <c r="G859" s="14"/>
    </row>
    <row r="860" spans="7:7" ht="15.75" customHeight="1" x14ac:dyDescent="0.25">
      <c r="G860" s="14"/>
    </row>
    <row r="861" spans="7:7" ht="15.75" customHeight="1" x14ac:dyDescent="0.25">
      <c r="G861" s="14"/>
    </row>
    <row r="862" spans="7:7" ht="15.75" customHeight="1" x14ac:dyDescent="0.25">
      <c r="G862" s="14"/>
    </row>
    <row r="863" spans="7:7" ht="15.75" customHeight="1" x14ac:dyDescent="0.25">
      <c r="G863" s="14"/>
    </row>
    <row r="864" spans="7:7" ht="15.75" customHeight="1" x14ac:dyDescent="0.25">
      <c r="G864" s="14"/>
    </row>
    <row r="865" spans="7:7" ht="15.75" customHeight="1" x14ac:dyDescent="0.25">
      <c r="G865" s="14"/>
    </row>
    <row r="866" spans="7:7" ht="15.75" customHeight="1" x14ac:dyDescent="0.25">
      <c r="G866" s="14"/>
    </row>
    <row r="867" spans="7:7" ht="15.75" customHeight="1" x14ac:dyDescent="0.25">
      <c r="G867" s="14"/>
    </row>
    <row r="868" spans="7:7" ht="15.75" customHeight="1" x14ac:dyDescent="0.25">
      <c r="G868" s="14"/>
    </row>
    <row r="869" spans="7:7" ht="15.75" customHeight="1" x14ac:dyDescent="0.25">
      <c r="G869" s="14"/>
    </row>
    <row r="870" spans="7:7" ht="15.75" customHeight="1" x14ac:dyDescent="0.25">
      <c r="G870" s="14"/>
    </row>
    <row r="871" spans="7:7" ht="15.75" customHeight="1" x14ac:dyDescent="0.25">
      <c r="G871" s="14"/>
    </row>
    <row r="872" spans="7:7" ht="15.75" customHeight="1" x14ac:dyDescent="0.25">
      <c r="G872" s="14"/>
    </row>
    <row r="873" spans="7:7" ht="15.75" customHeight="1" x14ac:dyDescent="0.25">
      <c r="G873" s="14"/>
    </row>
    <row r="874" spans="7:7" ht="15.75" customHeight="1" x14ac:dyDescent="0.25">
      <c r="G874" s="14"/>
    </row>
    <row r="875" spans="7:7" ht="15.75" customHeight="1" x14ac:dyDescent="0.25">
      <c r="G875" s="14"/>
    </row>
    <row r="876" spans="7:7" ht="15.75" customHeight="1" x14ac:dyDescent="0.25">
      <c r="G876" s="14"/>
    </row>
    <row r="877" spans="7:7" ht="15.75" customHeight="1" x14ac:dyDescent="0.25">
      <c r="G877" s="14"/>
    </row>
    <row r="878" spans="7:7" ht="15.75" customHeight="1" x14ac:dyDescent="0.25">
      <c r="G878" s="14"/>
    </row>
    <row r="879" spans="7:7" ht="15.75" customHeight="1" x14ac:dyDescent="0.25">
      <c r="G879" s="14"/>
    </row>
    <row r="880" spans="7:7" ht="15.75" customHeight="1" x14ac:dyDescent="0.25">
      <c r="G880" s="14"/>
    </row>
    <row r="881" spans="7:7" ht="15.75" customHeight="1" x14ac:dyDescent="0.25">
      <c r="G881" s="14"/>
    </row>
    <row r="882" spans="7:7" ht="15.75" customHeight="1" x14ac:dyDescent="0.25">
      <c r="G882" s="14"/>
    </row>
    <row r="883" spans="7:7" ht="15.75" customHeight="1" x14ac:dyDescent="0.25">
      <c r="G883" s="14"/>
    </row>
    <row r="884" spans="7:7" ht="15.75" customHeight="1" x14ac:dyDescent="0.25">
      <c r="G884" s="14"/>
    </row>
    <row r="885" spans="7:7" ht="15.75" customHeight="1" x14ac:dyDescent="0.25">
      <c r="G885" s="14"/>
    </row>
    <row r="886" spans="7:7" ht="15.75" customHeight="1" x14ac:dyDescent="0.25">
      <c r="G886" s="14"/>
    </row>
    <row r="887" spans="7:7" ht="15.75" customHeight="1" x14ac:dyDescent="0.25">
      <c r="G887" s="14"/>
    </row>
    <row r="888" spans="7:7" ht="15.75" customHeight="1" x14ac:dyDescent="0.25">
      <c r="G888" s="14"/>
    </row>
    <row r="889" spans="7:7" ht="15.75" customHeight="1" x14ac:dyDescent="0.25">
      <c r="G889" s="14"/>
    </row>
    <row r="890" spans="7:7" ht="15.75" customHeight="1" x14ac:dyDescent="0.25">
      <c r="G890" s="14"/>
    </row>
    <row r="891" spans="7:7" ht="15.75" customHeight="1" x14ac:dyDescent="0.25">
      <c r="G891" s="14"/>
    </row>
    <row r="892" spans="7:7" ht="15.75" customHeight="1" x14ac:dyDescent="0.25">
      <c r="G892" s="14"/>
    </row>
    <row r="893" spans="7:7" ht="15.75" customHeight="1" x14ac:dyDescent="0.25">
      <c r="G893" s="14"/>
    </row>
    <row r="894" spans="7:7" ht="15.75" customHeight="1" x14ac:dyDescent="0.25">
      <c r="G894" s="14"/>
    </row>
    <row r="895" spans="7:7" ht="15.75" customHeight="1" x14ac:dyDescent="0.25">
      <c r="G895" s="14"/>
    </row>
    <row r="896" spans="7:7" ht="15.75" customHeight="1" x14ac:dyDescent="0.25">
      <c r="G896" s="14"/>
    </row>
    <row r="897" spans="7:7" ht="15.75" customHeight="1" x14ac:dyDescent="0.25">
      <c r="G897" s="14"/>
    </row>
    <row r="898" spans="7:7" ht="15.75" customHeight="1" x14ac:dyDescent="0.25">
      <c r="G898" s="14"/>
    </row>
    <row r="899" spans="7:7" ht="15.75" customHeight="1" x14ac:dyDescent="0.25">
      <c r="G899" s="14"/>
    </row>
    <row r="900" spans="7:7" ht="15.75" customHeight="1" x14ac:dyDescent="0.25">
      <c r="G900" s="14"/>
    </row>
    <row r="901" spans="7:7" ht="15.75" customHeight="1" x14ac:dyDescent="0.25">
      <c r="G901" s="14"/>
    </row>
    <row r="902" spans="7:7" ht="15.75" customHeight="1" x14ac:dyDescent="0.25">
      <c r="G902" s="14"/>
    </row>
    <row r="903" spans="7:7" ht="15.75" customHeight="1" x14ac:dyDescent="0.25">
      <c r="G903" s="14"/>
    </row>
    <row r="904" spans="7:7" ht="15.75" customHeight="1" x14ac:dyDescent="0.25">
      <c r="G904" s="14"/>
    </row>
    <row r="905" spans="7:7" ht="15.75" customHeight="1" x14ac:dyDescent="0.25">
      <c r="G905" s="14"/>
    </row>
    <row r="906" spans="7:7" ht="15.75" customHeight="1" x14ac:dyDescent="0.25">
      <c r="G906" s="14"/>
    </row>
    <row r="907" spans="7:7" ht="15.75" customHeight="1" x14ac:dyDescent="0.25">
      <c r="G907" s="14"/>
    </row>
    <row r="908" spans="7:7" ht="15.75" customHeight="1" x14ac:dyDescent="0.25">
      <c r="G908" s="14"/>
    </row>
    <row r="909" spans="7:7" ht="15.75" customHeight="1" x14ac:dyDescent="0.25">
      <c r="G909" s="14"/>
    </row>
    <row r="910" spans="7:7" ht="15.75" customHeight="1" x14ac:dyDescent="0.25">
      <c r="G910" s="14"/>
    </row>
    <row r="911" spans="7:7" ht="15.75" customHeight="1" x14ac:dyDescent="0.25">
      <c r="G911" s="14"/>
    </row>
    <row r="912" spans="7:7" ht="15.75" customHeight="1" x14ac:dyDescent="0.25">
      <c r="G912" s="14"/>
    </row>
    <row r="913" spans="7:7" ht="15.75" customHeight="1" x14ac:dyDescent="0.25">
      <c r="G913" s="14"/>
    </row>
    <row r="914" spans="7:7" ht="15.75" customHeight="1" x14ac:dyDescent="0.25">
      <c r="G914" s="14"/>
    </row>
    <row r="915" spans="7:7" ht="15.75" customHeight="1" x14ac:dyDescent="0.25">
      <c r="G915" s="14"/>
    </row>
    <row r="916" spans="7:7" ht="15.75" customHeight="1" x14ac:dyDescent="0.25">
      <c r="G916" s="14"/>
    </row>
    <row r="917" spans="7:7" ht="15.75" customHeight="1" x14ac:dyDescent="0.25">
      <c r="G917" s="14"/>
    </row>
    <row r="918" spans="7:7" ht="15.75" customHeight="1" x14ac:dyDescent="0.25">
      <c r="G918" s="14"/>
    </row>
    <row r="919" spans="7:7" ht="15.75" customHeight="1" x14ac:dyDescent="0.25">
      <c r="G919" s="14"/>
    </row>
    <row r="920" spans="7:7" ht="15.75" customHeight="1" x14ac:dyDescent="0.25">
      <c r="G920" s="14"/>
    </row>
    <row r="921" spans="7:7" ht="15.75" customHeight="1" x14ac:dyDescent="0.25">
      <c r="G921" s="14"/>
    </row>
    <row r="922" spans="7:7" ht="15.75" customHeight="1" x14ac:dyDescent="0.25">
      <c r="G922" s="14"/>
    </row>
    <row r="923" spans="7:7" ht="15.75" customHeight="1" x14ac:dyDescent="0.25">
      <c r="G923" s="14"/>
    </row>
    <row r="924" spans="7:7" ht="15.75" customHeight="1" x14ac:dyDescent="0.25">
      <c r="G924" s="14"/>
    </row>
    <row r="925" spans="7:7" ht="15.75" customHeight="1" x14ac:dyDescent="0.25">
      <c r="G925" s="14"/>
    </row>
    <row r="926" spans="7:7" ht="15.75" customHeight="1" x14ac:dyDescent="0.25">
      <c r="G926" s="14"/>
    </row>
    <row r="927" spans="7:7" ht="15.75" customHeight="1" x14ac:dyDescent="0.25">
      <c r="G927" s="14"/>
    </row>
    <row r="928" spans="7:7" ht="15.75" customHeight="1" x14ac:dyDescent="0.25">
      <c r="G928" s="14"/>
    </row>
    <row r="929" spans="7:7" ht="15.75" customHeight="1" x14ac:dyDescent="0.25">
      <c r="G929" s="14"/>
    </row>
    <row r="930" spans="7:7" ht="15.75" customHeight="1" x14ac:dyDescent="0.25">
      <c r="G930" s="14"/>
    </row>
    <row r="931" spans="7:7" ht="15.75" customHeight="1" x14ac:dyDescent="0.25">
      <c r="G931" s="14"/>
    </row>
    <row r="932" spans="7:7" ht="15.75" customHeight="1" x14ac:dyDescent="0.25">
      <c r="G932" s="14"/>
    </row>
    <row r="933" spans="7:7" ht="15.75" customHeight="1" x14ac:dyDescent="0.25">
      <c r="G933" s="14"/>
    </row>
    <row r="934" spans="7:7" ht="15.75" customHeight="1" x14ac:dyDescent="0.25">
      <c r="G934" s="14"/>
    </row>
    <row r="935" spans="7:7" ht="15.75" customHeight="1" x14ac:dyDescent="0.25">
      <c r="G935" s="14"/>
    </row>
    <row r="936" spans="7:7" ht="15.75" customHeight="1" x14ac:dyDescent="0.25">
      <c r="G936" s="14"/>
    </row>
    <row r="937" spans="7:7" ht="15.75" customHeight="1" x14ac:dyDescent="0.25">
      <c r="G937" s="14"/>
    </row>
    <row r="938" spans="7:7" ht="15.75" customHeight="1" x14ac:dyDescent="0.25">
      <c r="G938" s="14"/>
    </row>
    <row r="939" spans="7:7" ht="15.75" customHeight="1" x14ac:dyDescent="0.25">
      <c r="G939" s="14"/>
    </row>
    <row r="940" spans="7:7" ht="15.75" customHeight="1" x14ac:dyDescent="0.25">
      <c r="G940" s="14"/>
    </row>
    <row r="941" spans="7:7" ht="15.75" customHeight="1" x14ac:dyDescent="0.25">
      <c r="G941" s="14"/>
    </row>
    <row r="942" spans="7:7" ht="15.75" customHeight="1" x14ac:dyDescent="0.25">
      <c r="G942" s="14"/>
    </row>
    <row r="943" spans="7:7" ht="15.75" customHeight="1" x14ac:dyDescent="0.25">
      <c r="G943" s="14"/>
    </row>
    <row r="944" spans="7:7" ht="15.75" customHeight="1" x14ac:dyDescent="0.25">
      <c r="G944" s="14"/>
    </row>
    <row r="945" spans="7:7" ht="15.75" customHeight="1" x14ac:dyDescent="0.25">
      <c r="G945" s="14"/>
    </row>
    <row r="946" spans="7:7" ht="15.75" customHeight="1" x14ac:dyDescent="0.25">
      <c r="G946" s="14"/>
    </row>
    <row r="947" spans="7:7" ht="15.75" customHeight="1" x14ac:dyDescent="0.25">
      <c r="G947" s="14"/>
    </row>
    <row r="948" spans="7:7" ht="15.75" customHeight="1" x14ac:dyDescent="0.25">
      <c r="G948" s="14"/>
    </row>
    <row r="949" spans="7:7" ht="15.75" customHeight="1" x14ac:dyDescent="0.25">
      <c r="G949" s="14"/>
    </row>
    <row r="950" spans="7:7" ht="15.75" customHeight="1" x14ac:dyDescent="0.25">
      <c r="G950" s="14"/>
    </row>
    <row r="951" spans="7:7" ht="15.75" customHeight="1" x14ac:dyDescent="0.25">
      <c r="G951" s="14"/>
    </row>
    <row r="952" spans="7:7" ht="15.75" customHeight="1" x14ac:dyDescent="0.25">
      <c r="G952" s="14"/>
    </row>
    <row r="953" spans="7:7" ht="15.75" customHeight="1" x14ac:dyDescent="0.25">
      <c r="G953" s="14"/>
    </row>
    <row r="954" spans="7:7" ht="15.75" customHeight="1" x14ac:dyDescent="0.25">
      <c r="G954" s="14"/>
    </row>
    <row r="955" spans="7:7" ht="15.75" customHeight="1" x14ac:dyDescent="0.25">
      <c r="G955" s="14"/>
    </row>
    <row r="956" spans="7:7" ht="15.75" customHeight="1" x14ac:dyDescent="0.25">
      <c r="G956" s="14"/>
    </row>
    <row r="957" spans="7:7" ht="15.75" customHeight="1" x14ac:dyDescent="0.25">
      <c r="G957" s="14"/>
    </row>
    <row r="958" spans="7:7" ht="15.75" customHeight="1" x14ac:dyDescent="0.25">
      <c r="G958" s="14"/>
    </row>
    <row r="959" spans="7:7" ht="15.75" customHeight="1" x14ac:dyDescent="0.25">
      <c r="G959" s="14"/>
    </row>
    <row r="960" spans="7:7" ht="15.75" customHeight="1" x14ac:dyDescent="0.25">
      <c r="G960" s="14"/>
    </row>
    <row r="961" spans="7:7" ht="15.75" customHeight="1" x14ac:dyDescent="0.25">
      <c r="G961" s="14"/>
    </row>
    <row r="962" spans="7:7" ht="15.75" customHeight="1" x14ac:dyDescent="0.25">
      <c r="G962" s="14"/>
    </row>
    <row r="963" spans="7:7" ht="15.75" customHeight="1" x14ac:dyDescent="0.25">
      <c r="G963" s="14"/>
    </row>
    <row r="964" spans="7:7" ht="15.75" customHeight="1" x14ac:dyDescent="0.25">
      <c r="G964" s="14"/>
    </row>
    <row r="965" spans="7:7" ht="15.75" customHeight="1" x14ac:dyDescent="0.25">
      <c r="G965" s="14"/>
    </row>
    <row r="966" spans="7:7" ht="15.75" customHeight="1" x14ac:dyDescent="0.25">
      <c r="G966" s="14"/>
    </row>
    <row r="967" spans="7:7" ht="15.75" customHeight="1" x14ac:dyDescent="0.25">
      <c r="G967" s="14"/>
    </row>
    <row r="968" spans="7:7" ht="15.75" customHeight="1" x14ac:dyDescent="0.25">
      <c r="G968" s="14"/>
    </row>
    <row r="969" spans="7:7" ht="15.75" customHeight="1" x14ac:dyDescent="0.25">
      <c r="G969" s="14"/>
    </row>
    <row r="970" spans="7:7" ht="15.75" customHeight="1" x14ac:dyDescent="0.25">
      <c r="G970" s="14"/>
    </row>
    <row r="971" spans="7:7" ht="15.75" customHeight="1" x14ac:dyDescent="0.25">
      <c r="G971" s="14"/>
    </row>
    <row r="972" spans="7:7" ht="15.75" customHeight="1" x14ac:dyDescent="0.25">
      <c r="G972" s="14"/>
    </row>
    <row r="973" spans="7:7" ht="15.75" customHeight="1" x14ac:dyDescent="0.25">
      <c r="G973" s="14"/>
    </row>
    <row r="974" spans="7:7" ht="15.75" customHeight="1" x14ac:dyDescent="0.25">
      <c r="G974" s="14"/>
    </row>
    <row r="975" spans="7:7" ht="15.75" customHeight="1" x14ac:dyDescent="0.25">
      <c r="G975" s="14"/>
    </row>
    <row r="976" spans="7:7" ht="15.75" customHeight="1" x14ac:dyDescent="0.25">
      <c r="G976" s="14"/>
    </row>
    <row r="977" spans="7:7" ht="15.75" customHeight="1" x14ac:dyDescent="0.25">
      <c r="G977" s="14"/>
    </row>
    <row r="978" spans="7:7" ht="15.75" customHeight="1" x14ac:dyDescent="0.25">
      <c r="G978" s="14"/>
    </row>
    <row r="979" spans="7:7" ht="15.75" customHeight="1" x14ac:dyDescent="0.25">
      <c r="G979" s="14"/>
    </row>
    <row r="980" spans="7:7" ht="15.75" customHeight="1" x14ac:dyDescent="0.25">
      <c r="G980" s="14"/>
    </row>
    <row r="981" spans="7:7" ht="15.75" customHeight="1" x14ac:dyDescent="0.25">
      <c r="G981" s="14"/>
    </row>
    <row r="982" spans="7:7" ht="15.75" customHeight="1" x14ac:dyDescent="0.25">
      <c r="G982" s="14"/>
    </row>
    <row r="983" spans="7:7" ht="15.75" customHeight="1" x14ac:dyDescent="0.25">
      <c r="G983" s="14"/>
    </row>
    <row r="984" spans="7:7" ht="15.75" customHeight="1" x14ac:dyDescent="0.25">
      <c r="G984" s="14"/>
    </row>
    <row r="985" spans="7:7" ht="15.75" customHeight="1" x14ac:dyDescent="0.25">
      <c r="G985" s="14"/>
    </row>
    <row r="986" spans="7:7" ht="15.75" customHeight="1" x14ac:dyDescent="0.25">
      <c r="G986" s="14"/>
    </row>
    <row r="987" spans="7:7" ht="15.75" customHeight="1" x14ac:dyDescent="0.25">
      <c r="G987" s="14"/>
    </row>
    <row r="988" spans="7:7" ht="15.75" customHeight="1" x14ac:dyDescent="0.25">
      <c r="G988" s="14"/>
    </row>
    <row r="989" spans="7:7" ht="15.75" customHeight="1" x14ac:dyDescent="0.25">
      <c r="G989" s="14"/>
    </row>
    <row r="990" spans="7:7" ht="15.75" customHeight="1" x14ac:dyDescent="0.25">
      <c r="G990" s="14"/>
    </row>
    <row r="991" spans="7:7" ht="15.75" customHeight="1" x14ac:dyDescent="0.25">
      <c r="G991" s="14"/>
    </row>
    <row r="992" spans="7:7" ht="15.75" customHeight="1" x14ac:dyDescent="0.25">
      <c r="G992" s="14"/>
    </row>
    <row r="993" spans="7:7" ht="15.75" customHeight="1" x14ac:dyDescent="0.25">
      <c r="G993" s="14"/>
    </row>
    <row r="994" spans="7:7" ht="15.75" customHeight="1" x14ac:dyDescent="0.25">
      <c r="G994" s="14"/>
    </row>
    <row r="995" spans="7:7" ht="15.75" customHeight="1" x14ac:dyDescent="0.25">
      <c r="G995" s="14"/>
    </row>
    <row r="996" spans="7:7" ht="15.75" customHeight="1" x14ac:dyDescent="0.25">
      <c r="G996" s="14"/>
    </row>
    <row r="997" spans="7:7" ht="15.75" customHeight="1" x14ac:dyDescent="0.25">
      <c r="G997" s="14"/>
    </row>
    <row r="998" spans="7:7" ht="15.75" customHeight="1" x14ac:dyDescent="0.25">
      <c r="G998" s="14"/>
    </row>
    <row r="999" spans="7:7" ht="15.75" customHeight="1" x14ac:dyDescent="0.25">
      <c r="G999" s="14"/>
    </row>
    <row r="1000" spans="7:7" ht="15.75" customHeight="1" x14ac:dyDescent="0.25">
      <c r="G1000" s="14"/>
    </row>
  </sheetData>
  <conditionalFormatting sqref="D22:D43">
    <cfRule type="cellIs" dxfId="1" priority="1" operator="equal">
      <formula>"NaN"</formula>
    </cfRule>
  </conditionalFormatting>
  <hyperlinks>
    <hyperlink ref="B8" r:id="rId1"/>
  </hyperlinks>
  <pageMargins left="0.75" right="0.75" top="1" bottom="1"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04040"/>
  </sheetPr>
  <dimension ref="A1:AC1000"/>
  <sheetViews>
    <sheetView zoomScale="85" zoomScaleNormal="85" workbookViewId="0">
      <pane xSplit="1" ySplit="9" topLeftCell="B49" activePane="bottomRight" state="frozen"/>
      <selection pane="topRight" activeCell="B1" sqref="B1"/>
      <selection pane="bottomLeft" activeCell="A10" sqref="A10"/>
      <selection pane="bottomRight" activeCell="D16" sqref="D16"/>
    </sheetView>
  </sheetViews>
  <sheetFormatPr baseColWidth="10" defaultColWidth="11.125" defaultRowHeight="15" customHeight="1" x14ac:dyDescent="0.25"/>
  <cols>
    <col min="1" max="1" width="13.5" customWidth="1"/>
    <col min="2" max="2" width="11.125" customWidth="1"/>
    <col min="3" max="5" width="11" customWidth="1"/>
    <col min="6" max="6" width="15.5" customWidth="1"/>
    <col min="7" max="29" width="11" customWidth="1"/>
  </cols>
  <sheetData>
    <row r="1" spans="1:29" ht="16.5" customHeight="1" x14ac:dyDescent="0.25">
      <c r="A1" s="14"/>
      <c r="B1" s="53" t="s">
        <v>55</v>
      </c>
      <c r="C1" s="16"/>
      <c r="D1" s="16"/>
      <c r="E1" s="16"/>
      <c r="F1" s="16"/>
      <c r="G1" s="16"/>
      <c r="H1" s="16"/>
      <c r="I1" s="17"/>
      <c r="J1" s="16"/>
      <c r="K1" s="16"/>
      <c r="L1" s="16"/>
      <c r="M1" s="16"/>
      <c r="N1" s="16"/>
      <c r="O1" s="16"/>
      <c r="P1" s="16"/>
      <c r="Q1" s="16"/>
      <c r="R1" s="16"/>
      <c r="S1" s="16"/>
      <c r="T1" s="16"/>
      <c r="U1" s="16"/>
      <c r="V1" s="16"/>
      <c r="W1" s="16"/>
      <c r="X1" s="16"/>
      <c r="Y1" s="14"/>
      <c r="Z1" s="14"/>
      <c r="AA1" s="14"/>
      <c r="AB1" s="14"/>
      <c r="AC1" s="14"/>
    </row>
    <row r="2" spans="1:29" ht="16.5" customHeight="1" x14ac:dyDescent="0.35">
      <c r="A2" s="54"/>
      <c r="B2" s="55" t="s">
        <v>56</v>
      </c>
      <c r="C2" s="56"/>
      <c r="D2" s="56"/>
      <c r="E2" s="56"/>
      <c r="F2" s="56"/>
      <c r="G2" s="56"/>
      <c r="H2" s="56"/>
      <c r="I2" s="56"/>
      <c r="J2" s="56"/>
      <c r="K2" s="56"/>
      <c r="L2" s="56"/>
      <c r="M2" s="56"/>
      <c r="N2" s="56"/>
      <c r="O2" s="56"/>
      <c r="P2" s="56"/>
      <c r="Q2" s="56"/>
      <c r="R2" s="56"/>
      <c r="S2" s="56"/>
      <c r="T2" s="56"/>
      <c r="U2" s="56"/>
      <c r="V2" s="56"/>
      <c r="W2" s="56"/>
      <c r="X2" s="56"/>
      <c r="Y2" s="14"/>
      <c r="Z2" s="14"/>
      <c r="AA2" s="14"/>
      <c r="AB2" s="14"/>
      <c r="AC2" s="14"/>
    </row>
    <row r="3" spans="1:29" ht="16.5" customHeight="1" x14ac:dyDescent="0.35">
      <c r="A3" s="14"/>
      <c r="B3" s="57" t="s">
        <v>57</v>
      </c>
      <c r="C3" s="58"/>
      <c r="D3" s="58"/>
      <c r="E3" s="58"/>
      <c r="F3" s="58"/>
      <c r="G3" s="58"/>
      <c r="H3" s="58"/>
      <c r="I3" s="59"/>
      <c r="J3" s="58"/>
      <c r="K3" s="58"/>
      <c r="L3" s="57"/>
      <c r="M3" s="57"/>
      <c r="N3" s="57"/>
      <c r="O3" s="57"/>
      <c r="P3" s="57"/>
      <c r="Q3" s="57"/>
      <c r="R3" s="57"/>
      <c r="S3" s="57"/>
      <c r="T3" s="57"/>
      <c r="U3" s="57"/>
      <c r="V3" s="57"/>
      <c r="W3" s="57"/>
      <c r="X3" s="57"/>
      <c r="Y3" s="14"/>
      <c r="Z3" s="14"/>
      <c r="AA3" s="14"/>
      <c r="AB3" s="14"/>
      <c r="AC3" s="14"/>
    </row>
    <row r="4" spans="1:29" ht="16.5" customHeight="1" x14ac:dyDescent="0.25">
      <c r="A4" s="14"/>
      <c r="B4" s="20" t="s">
        <v>58</v>
      </c>
      <c r="C4" s="20"/>
      <c r="D4" s="20"/>
      <c r="E4" s="20"/>
      <c r="F4" s="20"/>
      <c r="G4" s="20"/>
      <c r="H4" s="20"/>
      <c r="I4" s="60"/>
      <c r="J4" s="20"/>
      <c r="K4" s="21"/>
      <c r="L4" s="21"/>
      <c r="M4" s="21"/>
      <c r="N4" s="21"/>
      <c r="O4" s="21"/>
      <c r="P4" s="21"/>
      <c r="Q4" s="21"/>
      <c r="R4" s="21"/>
      <c r="S4" s="21"/>
      <c r="T4" s="21"/>
      <c r="U4" s="21"/>
      <c r="V4" s="21"/>
      <c r="W4" s="21"/>
      <c r="X4" s="21"/>
      <c r="Y4" s="14"/>
      <c r="Z4" s="14"/>
      <c r="AA4" s="14"/>
      <c r="AB4" s="14"/>
      <c r="AC4" s="14"/>
    </row>
    <row r="5" spans="1:29" ht="16.5" customHeight="1" x14ac:dyDescent="0.25">
      <c r="A5" s="14"/>
      <c r="B5" s="21" t="s">
        <v>59</v>
      </c>
      <c r="C5" s="20"/>
      <c r="D5" s="20"/>
      <c r="E5" s="20"/>
      <c r="F5" s="20"/>
      <c r="G5" s="20"/>
      <c r="H5" s="20"/>
      <c r="I5" s="60"/>
      <c r="J5" s="20"/>
      <c r="K5" s="21"/>
      <c r="L5" s="21"/>
      <c r="M5" s="21"/>
      <c r="N5" s="21"/>
      <c r="O5" s="21"/>
      <c r="P5" s="21"/>
      <c r="Q5" s="21"/>
      <c r="R5" s="21"/>
      <c r="S5" s="21"/>
      <c r="T5" s="21"/>
      <c r="U5" s="21"/>
      <c r="V5" s="21"/>
      <c r="W5" s="21"/>
      <c r="X5" s="21"/>
      <c r="Y5" s="14"/>
      <c r="Z5" s="14"/>
      <c r="AA5" s="14"/>
      <c r="AB5" s="14"/>
      <c r="AC5" s="14"/>
    </row>
    <row r="6" spans="1:29" ht="16.5" customHeight="1" x14ac:dyDescent="0.25">
      <c r="A6" s="14"/>
      <c r="B6" s="20" t="s">
        <v>60</v>
      </c>
      <c r="C6" s="20"/>
      <c r="D6" s="20"/>
      <c r="E6" s="20"/>
      <c r="F6" s="20"/>
      <c r="G6" s="20"/>
      <c r="H6" s="20"/>
      <c r="I6" s="60"/>
      <c r="J6" s="20"/>
      <c r="K6" s="21"/>
      <c r="L6" s="21"/>
      <c r="M6" s="21"/>
      <c r="N6" s="21"/>
      <c r="O6" s="21"/>
      <c r="P6" s="21"/>
      <c r="Q6" s="21"/>
      <c r="R6" s="21"/>
      <c r="S6" s="21"/>
      <c r="T6" s="21"/>
      <c r="U6" s="21"/>
      <c r="V6" s="21"/>
      <c r="W6" s="21"/>
      <c r="X6" s="21"/>
      <c r="Y6" s="14"/>
      <c r="Z6" s="14"/>
      <c r="AA6" s="14"/>
      <c r="AB6" s="14"/>
      <c r="AC6" s="14"/>
    </row>
    <row r="7" spans="1:29" ht="16.5" customHeight="1" x14ac:dyDescent="0.25">
      <c r="A7" s="14"/>
      <c r="B7" s="14"/>
      <c r="C7" s="45"/>
      <c r="D7" s="45"/>
      <c r="E7" s="45"/>
      <c r="F7" s="45"/>
      <c r="G7" s="45"/>
      <c r="H7" s="45"/>
      <c r="I7" s="61"/>
      <c r="J7" s="45"/>
      <c r="K7" s="14"/>
      <c r="L7" s="14"/>
      <c r="M7" s="14"/>
      <c r="N7" s="14"/>
      <c r="O7" s="14"/>
      <c r="P7" s="14"/>
      <c r="Q7" s="14"/>
      <c r="R7" s="14"/>
      <c r="S7" s="14"/>
      <c r="T7" s="14"/>
      <c r="U7" s="14"/>
      <c r="V7" s="14"/>
      <c r="W7" s="14"/>
      <c r="X7" s="14"/>
      <c r="Y7" s="14"/>
      <c r="Z7" s="14"/>
      <c r="AA7" s="14"/>
      <c r="AB7" s="14"/>
      <c r="AC7" s="14"/>
    </row>
    <row r="8" spans="1:29" ht="16.5" customHeight="1" x14ac:dyDescent="0.25">
      <c r="A8" s="45" t="s">
        <v>61</v>
      </c>
      <c r="B8" s="45"/>
      <c r="C8" s="62"/>
      <c r="D8" s="62"/>
      <c r="E8" s="62"/>
      <c r="F8" s="62"/>
      <c r="G8" s="62"/>
      <c r="H8" s="62"/>
      <c r="I8" s="63"/>
      <c r="J8" s="64"/>
      <c r="K8" s="45"/>
      <c r="L8" s="45"/>
      <c r="M8" s="45"/>
      <c r="N8" s="45"/>
      <c r="O8" s="45"/>
      <c r="P8" s="45"/>
      <c r="Q8" s="65"/>
      <c r="R8" s="65"/>
      <c r="S8" s="65"/>
      <c r="T8" s="65"/>
      <c r="U8" s="65"/>
      <c r="V8" s="65"/>
      <c r="W8" s="65"/>
      <c r="X8" s="65"/>
      <c r="Y8" s="65"/>
      <c r="Z8" s="65"/>
      <c r="AA8" s="65"/>
      <c r="AB8" s="65"/>
      <c r="AC8" s="65"/>
    </row>
    <row r="9" spans="1:29" ht="16.5" customHeight="1" x14ac:dyDescent="0.25">
      <c r="A9" s="66" t="s">
        <v>42</v>
      </c>
      <c r="B9" s="47" t="s">
        <v>43</v>
      </c>
      <c r="C9" s="42" t="s">
        <v>62</v>
      </c>
      <c r="D9" s="42" t="s">
        <v>63</v>
      </c>
      <c r="E9" s="42" t="s">
        <v>64</v>
      </c>
      <c r="F9" s="42" t="s">
        <v>65</v>
      </c>
      <c r="G9" s="42" t="s">
        <v>66</v>
      </c>
      <c r="H9" s="42" t="s">
        <v>67</v>
      </c>
      <c r="I9" s="42" t="s">
        <v>68</v>
      </c>
      <c r="J9" s="67"/>
      <c r="K9" s="45"/>
      <c r="L9" s="45"/>
      <c r="M9" s="45"/>
      <c r="N9" s="45"/>
      <c r="O9" s="45"/>
      <c r="P9" s="45"/>
      <c r="Q9" s="68"/>
      <c r="R9" s="68"/>
      <c r="S9" s="68"/>
      <c r="T9" s="68"/>
      <c r="U9" s="68"/>
      <c r="V9" s="68"/>
      <c r="W9" s="68"/>
      <c r="X9" s="68"/>
      <c r="Y9" s="68"/>
      <c r="Z9" s="68"/>
      <c r="AA9" s="68"/>
      <c r="AB9" s="68"/>
      <c r="AC9" s="68"/>
    </row>
    <row r="10" spans="1:29" ht="16.5" customHeight="1" x14ac:dyDescent="0.25">
      <c r="A10" s="14">
        <v>1959</v>
      </c>
      <c r="B10" s="69">
        <v>2415</v>
      </c>
      <c r="C10" s="69">
        <v>1349</v>
      </c>
      <c r="D10" s="69">
        <v>794</v>
      </c>
      <c r="E10" s="69">
        <v>207</v>
      </c>
      <c r="F10" s="69">
        <v>40</v>
      </c>
      <c r="G10" s="69">
        <v>25</v>
      </c>
      <c r="H10" s="69">
        <v>0</v>
      </c>
      <c r="I10" s="70">
        <v>0.81</v>
      </c>
      <c r="J10" s="71"/>
      <c r="K10" s="72"/>
      <c r="L10" s="73"/>
      <c r="M10" s="73"/>
      <c r="N10" s="73"/>
      <c r="O10" s="73"/>
      <c r="P10" s="73"/>
      <c r="Q10" s="74"/>
      <c r="R10" s="74"/>
      <c r="S10" s="74"/>
      <c r="T10" s="74"/>
      <c r="U10" s="74"/>
      <c r="V10" s="74"/>
      <c r="W10" s="74"/>
      <c r="X10" s="74"/>
      <c r="Y10" s="74"/>
      <c r="Z10" s="74"/>
      <c r="AA10" s="74"/>
      <c r="AB10" s="74"/>
      <c r="AC10" s="74"/>
    </row>
    <row r="11" spans="1:29" ht="16.5" customHeight="1" x14ac:dyDescent="0.25">
      <c r="A11" s="14">
        <v>1960</v>
      </c>
      <c r="B11" s="69">
        <v>2548</v>
      </c>
      <c r="C11" s="69">
        <v>1400</v>
      </c>
      <c r="D11" s="69">
        <v>852</v>
      </c>
      <c r="E11" s="69">
        <v>228</v>
      </c>
      <c r="F11" s="69">
        <v>43</v>
      </c>
      <c r="G11" s="69">
        <v>24</v>
      </c>
      <c r="H11" s="69">
        <v>0</v>
      </c>
      <c r="I11" s="70">
        <v>0.84</v>
      </c>
      <c r="J11" s="71"/>
      <c r="K11" s="72"/>
      <c r="L11" s="73"/>
      <c r="M11" s="73"/>
      <c r="N11" s="73"/>
      <c r="O11" s="73"/>
      <c r="P11" s="73"/>
      <c r="Q11" s="74"/>
      <c r="R11" s="74"/>
      <c r="S11" s="74"/>
      <c r="T11" s="74"/>
      <c r="U11" s="74"/>
      <c r="V11" s="74"/>
      <c r="W11" s="74"/>
      <c r="X11" s="74"/>
      <c r="Y11" s="74"/>
      <c r="Z11" s="74"/>
      <c r="AA11" s="74"/>
      <c r="AB11" s="74"/>
      <c r="AC11" s="74"/>
    </row>
    <row r="12" spans="1:29" ht="16.5" customHeight="1" x14ac:dyDescent="0.25">
      <c r="A12" s="14">
        <v>1961</v>
      </c>
      <c r="B12" s="69">
        <v>2553</v>
      </c>
      <c r="C12" s="69">
        <v>1342</v>
      </c>
      <c r="D12" s="69">
        <v>902</v>
      </c>
      <c r="E12" s="69">
        <v>241</v>
      </c>
      <c r="F12" s="69">
        <v>45</v>
      </c>
      <c r="G12" s="69">
        <v>24</v>
      </c>
      <c r="H12" s="69">
        <v>0</v>
      </c>
      <c r="I12" s="70">
        <v>0.83</v>
      </c>
      <c r="J12" s="71"/>
      <c r="K12" s="72"/>
      <c r="L12" s="73"/>
      <c r="M12" s="73"/>
      <c r="N12" s="73"/>
      <c r="O12" s="73"/>
      <c r="P12" s="73"/>
      <c r="Q12" s="74"/>
      <c r="R12" s="74"/>
      <c r="S12" s="74"/>
      <c r="T12" s="74"/>
      <c r="U12" s="74"/>
      <c r="V12" s="74"/>
      <c r="W12" s="74"/>
      <c r="X12" s="74"/>
      <c r="Y12" s="74"/>
      <c r="Z12" s="74"/>
      <c r="AA12" s="74"/>
      <c r="AB12" s="74"/>
      <c r="AC12" s="74"/>
    </row>
    <row r="13" spans="1:29" ht="16.5" customHeight="1" x14ac:dyDescent="0.25">
      <c r="A13" s="14">
        <v>1962</v>
      </c>
      <c r="B13" s="69">
        <v>2644</v>
      </c>
      <c r="C13" s="69">
        <v>1338</v>
      </c>
      <c r="D13" s="69">
        <v>970</v>
      </c>
      <c r="E13" s="69">
        <v>264</v>
      </c>
      <c r="F13" s="69">
        <v>48</v>
      </c>
      <c r="G13" s="69">
        <v>23</v>
      </c>
      <c r="H13" s="69">
        <v>0</v>
      </c>
      <c r="I13" s="70">
        <v>0.84</v>
      </c>
      <c r="J13" s="71"/>
      <c r="K13" s="72"/>
      <c r="L13" s="73"/>
      <c r="M13" s="73"/>
      <c r="N13" s="73"/>
      <c r="O13" s="73"/>
      <c r="P13" s="73"/>
      <c r="Q13" s="74"/>
      <c r="R13" s="74"/>
      <c r="S13" s="74"/>
      <c r="T13" s="74"/>
      <c r="U13" s="74"/>
      <c r="V13" s="74"/>
      <c r="W13" s="74"/>
      <c r="X13" s="74"/>
      <c r="Y13" s="74"/>
      <c r="Z13" s="74"/>
      <c r="AA13" s="74"/>
      <c r="AB13" s="74"/>
      <c r="AC13" s="74"/>
    </row>
    <row r="14" spans="1:29" ht="16.5" customHeight="1" x14ac:dyDescent="0.25">
      <c r="A14" s="14">
        <v>1963</v>
      </c>
      <c r="B14" s="69">
        <v>2794</v>
      </c>
      <c r="C14" s="69">
        <v>1392</v>
      </c>
      <c r="D14" s="69">
        <v>1039</v>
      </c>
      <c r="E14" s="69">
        <v>286</v>
      </c>
      <c r="F14" s="69">
        <v>51</v>
      </c>
      <c r="G14" s="69">
        <v>25</v>
      </c>
      <c r="H14" s="69">
        <v>0</v>
      </c>
      <c r="I14" s="70">
        <v>0.87</v>
      </c>
      <c r="J14" s="71"/>
      <c r="K14" s="72"/>
      <c r="L14" s="73"/>
      <c r="M14" s="73"/>
      <c r="N14" s="73"/>
      <c r="O14" s="73"/>
      <c r="P14" s="73"/>
      <c r="Q14" s="74"/>
      <c r="R14" s="74"/>
      <c r="S14" s="74"/>
      <c r="T14" s="74"/>
      <c r="U14" s="74"/>
      <c r="V14" s="74"/>
      <c r="W14" s="74"/>
      <c r="X14" s="74"/>
      <c r="Y14" s="74"/>
      <c r="Z14" s="74"/>
      <c r="AA14" s="74"/>
      <c r="AB14" s="74"/>
      <c r="AC14" s="74"/>
    </row>
    <row r="15" spans="1:29" ht="16.5" customHeight="1" x14ac:dyDescent="0.25">
      <c r="A15" s="14">
        <v>1964</v>
      </c>
      <c r="B15" s="69">
        <v>2939</v>
      </c>
      <c r="C15" s="69">
        <v>1418</v>
      </c>
      <c r="D15" s="69">
        <v>1119</v>
      </c>
      <c r="E15" s="69">
        <v>315</v>
      </c>
      <c r="F15" s="69">
        <v>56</v>
      </c>
      <c r="G15" s="69">
        <v>31</v>
      </c>
      <c r="H15" s="69">
        <v>0</v>
      </c>
      <c r="I15" s="70">
        <v>0.9</v>
      </c>
      <c r="J15" s="71"/>
      <c r="K15" s="72"/>
      <c r="L15" s="73"/>
      <c r="M15" s="73"/>
      <c r="N15" s="73"/>
      <c r="O15" s="73"/>
      <c r="P15" s="73"/>
      <c r="Q15" s="74"/>
      <c r="R15" s="74"/>
      <c r="S15" s="74"/>
      <c r="T15" s="74"/>
      <c r="U15" s="74"/>
      <c r="V15" s="74"/>
      <c r="W15" s="74"/>
      <c r="X15" s="74"/>
      <c r="Y15" s="74"/>
      <c r="Z15" s="74"/>
      <c r="AA15" s="74"/>
      <c r="AB15" s="74"/>
      <c r="AC15" s="74"/>
    </row>
    <row r="16" spans="1:29" ht="16.5" customHeight="1" x14ac:dyDescent="0.25">
      <c r="A16" s="14">
        <v>1965</v>
      </c>
      <c r="B16" s="69">
        <v>3076</v>
      </c>
      <c r="C16" s="69">
        <v>1441</v>
      </c>
      <c r="D16" s="69">
        <v>1204</v>
      </c>
      <c r="E16" s="69">
        <v>337</v>
      </c>
      <c r="F16" s="69">
        <v>59</v>
      </c>
      <c r="G16" s="69">
        <v>36</v>
      </c>
      <c r="H16" s="69">
        <v>0</v>
      </c>
      <c r="I16" s="70">
        <v>0.92</v>
      </c>
      <c r="J16" s="71"/>
      <c r="K16" s="72"/>
      <c r="L16" s="73"/>
      <c r="M16" s="73"/>
      <c r="N16" s="73"/>
      <c r="O16" s="73"/>
      <c r="P16" s="73"/>
      <c r="Q16" s="74"/>
      <c r="R16" s="74"/>
      <c r="S16" s="74"/>
      <c r="T16" s="74"/>
      <c r="U16" s="74"/>
      <c r="V16" s="74"/>
      <c r="W16" s="74"/>
      <c r="X16" s="74"/>
      <c r="Y16" s="74"/>
      <c r="Z16" s="74"/>
      <c r="AA16" s="74"/>
      <c r="AB16" s="74"/>
      <c r="AC16" s="74"/>
    </row>
    <row r="17" spans="1:29" ht="16.5" customHeight="1" x14ac:dyDescent="0.25">
      <c r="A17" s="14">
        <v>1966</v>
      </c>
      <c r="B17" s="69">
        <v>3219</v>
      </c>
      <c r="C17" s="69">
        <v>1454</v>
      </c>
      <c r="D17" s="69">
        <v>1296</v>
      </c>
      <c r="E17" s="69">
        <v>366</v>
      </c>
      <c r="F17" s="69">
        <v>63</v>
      </c>
      <c r="G17" s="69">
        <v>39</v>
      </c>
      <c r="H17" s="69">
        <v>0</v>
      </c>
      <c r="I17" s="70">
        <v>0.94</v>
      </c>
      <c r="J17" s="71"/>
      <c r="K17" s="72"/>
      <c r="L17" s="73"/>
      <c r="M17" s="73"/>
      <c r="N17" s="73"/>
      <c r="O17" s="73"/>
      <c r="P17" s="73"/>
      <c r="Q17" s="74"/>
      <c r="R17" s="74"/>
      <c r="S17" s="74"/>
      <c r="T17" s="74"/>
      <c r="U17" s="74"/>
      <c r="V17" s="74"/>
      <c r="W17" s="74"/>
      <c r="X17" s="74"/>
      <c r="Y17" s="74"/>
      <c r="Z17" s="74"/>
      <c r="AA17" s="74"/>
      <c r="AB17" s="74"/>
      <c r="AC17" s="74"/>
    </row>
    <row r="18" spans="1:29" ht="16.5" customHeight="1" x14ac:dyDescent="0.25">
      <c r="A18" s="14">
        <v>1967</v>
      </c>
      <c r="B18" s="69">
        <v>3322</v>
      </c>
      <c r="C18" s="69">
        <v>1431</v>
      </c>
      <c r="D18" s="69">
        <v>1382</v>
      </c>
      <c r="E18" s="69">
        <v>392</v>
      </c>
      <c r="F18" s="69">
        <v>65</v>
      </c>
      <c r="G18" s="69">
        <v>52</v>
      </c>
      <c r="H18" s="69">
        <v>0</v>
      </c>
      <c r="I18" s="70">
        <v>0.95</v>
      </c>
      <c r="J18" s="71"/>
      <c r="K18" s="72"/>
      <c r="L18" s="73"/>
      <c r="M18" s="73"/>
      <c r="N18" s="73"/>
      <c r="O18" s="73"/>
      <c r="P18" s="73"/>
      <c r="Q18" s="74"/>
      <c r="R18" s="74"/>
      <c r="S18" s="74"/>
      <c r="T18" s="74"/>
      <c r="U18" s="74"/>
      <c r="V18" s="74"/>
      <c r="W18" s="74"/>
      <c r="X18" s="74"/>
      <c r="Y18" s="74"/>
      <c r="Z18" s="74"/>
      <c r="AA18" s="74"/>
      <c r="AB18" s="74"/>
      <c r="AC18" s="74"/>
    </row>
    <row r="19" spans="1:29" ht="16.5" customHeight="1" x14ac:dyDescent="0.25">
      <c r="A19" s="14">
        <v>1968</v>
      </c>
      <c r="B19" s="69">
        <v>3503</v>
      </c>
      <c r="C19" s="69">
        <v>1447</v>
      </c>
      <c r="D19" s="69">
        <v>1505</v>
      </c>
      <c r="E19" s="69">
        <v>427</v>
      </c>
      <c r="F19" s="69">
        <v>70</v>
      </c>
      <c r="G19" s="69">
        <v>56</v>
      </c>
      <c r="H19" s="69">
        <v>0</v>
      </c>
      <c r="I19" s="70">
        <v>0.99</v>
      </c>
      <c r="J19" s="71"/>
      <c r="K19" s="72"/>
      <c r="L19" s="73"/>
      <c r="M19" s="73"/>
      <c r="N19" s="73"/>
      <c r="O19" s="73"/>
      <c r="P19" s="73"/>
      <c r="Q19" s="74"/>
      <c r="R19" s="74"/>
      <c r="S19" s="74"/>
      <c r="T19" s="74"/>
      <c r="U19" s="74"/>
      <c r="V19" s="74"/>
      <c r="W19" s="74"/>
      <c r="X19" s="74"/>
      <c r="Y19" s="74"/>
      <c r="Z19" s="74"/>
      <c r="AA19" s="74"/>
      <c r="AB19" s="74"/>
      <c r="AC19" s="74"/>
    </row>
    <row r="20" spans="1:29" ht="16.5" customHeight="1" x14ac:dyDescent="0.25">
      <c r="A20" s="14">
        <v>1969</v>
      </c>
      <c r="B20" s="69">
        <v>3737</v>
      </c>
      <c r="C20" s="69">
        <v>1502</v>
      </c>
      <c r="D20" s="69">
        <v>1628</v>
      </c>
      <c r="E20" s="69">
        <v>467</v>
      </c>
      <c r="F20" s="69">
        <v>73</v>
      </c>
      <c r="G20" s="69">
        <v>67</v>
      </c>
      <c r="H20" s="69">
        <v>0</v>
      </c>
      <c r="I20" s="70">
        <v>1.03</v>
      </c>
      <c r="J20" s="71"/>
      <c r="K20" s="72"/>
      <c r="L20" s="73"/>
      <c r="M20" s="73"/>
      <c r="N20" s="73"/>
      <c r="O20" s="73"/>
      <c r="P20" s="73"/>
      <c r="Q20" s="74"/>
      <c r="R20" s="74"/>
      <c r="S20" s="74"/>
      <c r="T20" s="74"/>
      <c r="U20" s="74"/>
      <c r="V20" s="74"/>
      <c r="W20" s="74"/>
      <c r="X20" s="74"/>
      <c r="Y20" s="74"/>
      <c r="Z20" s="74"/>
      <c r="AA20" s="74"/>
      <c r="AB20" s="74"/>
      <c r="AC20" s="74"/>
    </row>
    <row r="21" spans="1:29" ht="16.5" customHeight="1" x14ac:dyDescent="0.25">
      <c r="A21" s="14">
        <v>1970</v>
      </c>
      <c r="B21" s="69">
        <v>4047</v>
      </c>
      <c r="C21" s="69">
        <v>1550</v>
      </c>
      <c r="D21" s="69">
        <v>1854</v>
      </c>
      <c r="E21" s="69">
        <v>490</v>
      </c>
      <c r="F21" s="69">
        <v>77</v>
      </c>
      <c r="G21" s="69">
        <v>76</v>
      </c>
      <c r="H21" s="69">
        <v>0</v>
      </c>
      <c r="I21" s="70">
        <v>1.0900000000000001</v>
      </c>
      <c r="J21" s="71"/>
      <c r="K21" s="72"/>
      <c r="L21" s="73"/>
      <c r="M21" s="73"/>
      <c r="N21" s="73"/>
      <c r="O21" s="73"/>
      <c r="P21" s="73"/>
      <c r="Q21" s="74"/>
      <c r="R21" s="74"/>
      <c r="S21" s="74"/>
      <c r="T21" s="74"/>
      <c r="U21" s="74"/>
      <c r="V21" s="74"/>
      <c r="W21" s="74"/>
      <c r="X21" s="74"/>
      <c r="Y21" s="74"/>
      <c r="Z21" s="74"/>
      <c r="AA21" s="74"/>
      <c r="AB21" s="74"/>
      <c r="AC21" s="74"/>
    </row>
    <row r="22" spans="1:29" ht="16.5" customHeight="1" x14ac:dyDescent="0.25">
      <c r="A22" s="14">
        <v>1971</v>
      </c>
      <c r="B22" s="69">
        <v>4210</v>
      </c>
      <c r="C22" s="69">
        <v>1551</v>
      </c>
      <c r="D22" s="69">
        <v>1961</v>
      </c>
      <c r="E22" s="69">
        <v>529</v>
      </c>
      <c r="F22" s="69">
        <v>82</v>
      </c>
      <c r="G22" s="69">
        <v>88</v>
      </c>
      <c r="H22" s="69">
        <v>0</v>
      </c>
      <c r="I22" s="70">
        <v>1.1200000000000001</v>
      </c>
      <c r="J22" s="71"/>
      <c r="K22" s="72"/>
      <c r="L22" s="73"/>
      <c r="M22" s="73"/>
      <c r="N22" s="73"/>
      <c r="O22" s="73"/>
      <c r="P22" s="73"/>
      <c r="Q22" s="74"/>
      <c r="R22" s="74"/>
      <c r="S22" s="74"/>
      <c r="T22" s="74"/>
      <c r="U22" s="74"/>
      <c r="V22" s="74"/>
      <c r="W22" s="74"/>
      <c r="X22" s="74"/>
      <c r="Y22" s="74"/>
      <c r="Z22" s="74"/>
      <c r="AA22" s="74"/>
      <c r="AB22" s="74"/>
      <c r="AC22" s="74"/>
    </row>
    <row r="23" spans="1:29" ht="16.5" customHeight="1" x14ac:dyDescent="0.25">
      <c r="A23" s="14">
        <v>1972</v>
      </c>
      <c r="B23" s="69">
        <v>4406</v>
      </c>
      <c r="C23" s="69">
        <v>1549</v>
      </c>
      <c r="D23" s="69">
        <v>2115</v>
      </c>
      <c r="E23" s="69">
        <v>561</v>
      </c>
      <c r="F23" s="69">
        <v>87</v>
      </c>
      <c r="G23" s="69">
        <v>95</v>
      </c>
      <c r="H23" s="69">
        <v>0</v>
      </c>
      <c r="I23" s="70">
        <v>1.1399999999999999</v>
      </c>
      <c r="J23" s="71"/>
      <c r="K23" s="72"/>
      <c r="L23" s="73"/>
      <c r="M23" s="73"/>
      <c r="N23" s="73"/>
      <c r="O23" s="73"/>
      <c r="P23" s="73"/>
      <c r="Q23" s="74"/>
      <c r="R23" s="74"/>
      <c r="S23" s="74"/>
      <c r="T23" s="74"/>
      <c r="U23" s="74"/>
      <c r="V23" s="74"/>
      <c r="W23" s="74"/>
      <c r="X23" s="74"/>
      <c r="Y23" s="74"/>
      <c r="Z23" s="74"/>
      <c r="AA23" s="74"/>
      <c r="AB23" s="74"/>
      <c r="AC23" s="74"/>
    </row>
    <row r="24" spans="1:29" ht="16.5" customHeight="1" x14ac:dyDescent="0.25">
      <c r="A24" s="14">
        <v>1973</v>
      </c>
      <c r="B24" s="69">
        <v>4640</v>
      </c>
      <c r="C24" s="69">
        <v>1593</v>
      </c>
      <c r="D24" s="69">
        <v>2262</v>
      </c>
      <c r="E24" s="69">
        <v>583</v>
      </c>
      <c r="F24" s="69">
        <v>92</v>
      </c>
      <c r="G24" s="69">
        <v>110</v>
      </c>
      <c r="H24" s="69">
        <v>0</v>
      </c>
      <c r="I24" s="70">
        <v>1.18</v>
      </c>
      <c r="J24" s="71"/>
      <c r="K24" s="72"/>
      <c r="L24" s="73"/>
      <c r="M24" s="73"/>
      <c r="N24" s="73"/>
      <c r="O24" s="73"/>
      <c r="P24" s="73"/>
      <c r="Q24" s="74"/>
      <c r="R24" s="74"/>
      <c r="S24" s="74"/>
      <c r="T24" s="74"/>
      <c r="U24" s="74"/>
      <c r="V24" s="74"/>
      <c r="W24" s="74"/>
      <c r="X24" s="74"/>
      <c r="Y24" s="74"/>
      <c r="Z24" s="74"/>
      <c r="AA24" s="74"/>
      <c r="AB24" s="74"/>
      <c r="AC24" s="74"/>
    </row>
    <row r="25" spans="1:29" ht="16.5" customHeight="1" x14ac:dyDescent="0.25">
      <c r="A25" s="14">
        <v>1974</v>
      </c>
      <c r="B25" s="69">
        <v>4620</v>
      </c>
      <c r="C25" s="69">
        <v>1596</v>
      </c>
      <c r="D25" s="69">
        <v>2230</v>
      </c>
      <c r="E25" s="69">
        <v>595</v>
      </c>
      <c r="F25" s="69">
        <v>92</v>
      </c>
      <c r="G25" s="69">
        <v>107</v>
      </c>
      <c r="H25" s="69">
        <v>0</v>
      </c>
      <c r="I25" s="70">
        <v>1.1499999999999999</v>
      </c>
      <c r="J25" s="71"/>
      <c r="K25" s="72"/>
      <c r="L25" s="73"/>
      <c r="M25" s="73"/>
      <c r="N25" s="73"/>
      <c r="O25" s="73"/>
      <c r="P25" s="73"/>
      <c r="Q25" s="74"/>
      <c r="R25" s="74"/>
      <c r="S25" s="74"/>
      <c r="T25" s="74"/>
      <c r="U25" s="74"/>
      <c r="V25" s="74"/>
      <c r="W25" s="74"/>
      <c r="X25" s="74"/>
      <c r="Y25" s="74"/>
      <c r="Z25" s="74"/>
      <c r="AA25" s="74"/>
      <c r="AB25" s="74"/>
      <c r="AC25" s="74"/>
    </row>
    <row r="26" spans="1:29" ht="16.5" customHeight="1" x14ac:dyDescent="0.25">
      <c r="A26" s="14">
        <v>1975</v>
      </c>
      <c r="B26" s="69">
        <v>4613</v>
      </c>
      <c r="C26" s="69">
        <v>1631</v>
      </c>
      <c r="D26" s="69">
        <v>2201</v>
      </c>
      <c r="E26" s="69">
        <v>599</v>
      </c>
      <c r="F26" s="69">
        <v>91</v>
      </c>
      <c r="G26" s="69">
        <v>92</v>
      </c>
      <c r="H26" s="69">
        <v>0</v>
      </c>
      <c r="I26" s="70">
        <v>1.1299999999999999</v>
      </c>
      <c r="J26" s="71"/>
      <c r="K26" s="72"/>
      <c r="L26" s="73"/>
      <c r="M26" s="73"/>
      <c r="N26" s="73"/>
      <c r="O26" s="73"/>
      <c r="P26" s="73"/>
      <c r="Q26" s="74"/>
      <c r="R26" s="74"/>
      <c r="S26" s="74"/>
      <c r="T26" s="74"/>
      <c r="U26" s="74"/>
      <c r="V26" s="74"/>
      <c r="W26" s="74"/>
      <c r="X26" s="74"/>
      <c r="Y26" s="74"/>
      <c r="Z26" s="74"/>
      <c r="AA26" s="74"/>
      <c r="AB26" s="74"/>
      <c r="AC26" s="74"/>
    </row>
    <row r="27" spans="1:29" ht="16.5" customHeight="1" x14ac:dyDescent="0.25">
      <c r="A27" s="14">
        <v>1976</v>
      </c>
      <c r="B27" s="69">
        <v>4858</v>
      </c>
      <c r="C27" s="69">
        <v>1704</v>
      </c>
      <c r="D27" s="69">
        <v>2315</v>
      </c>
      <c r="E27" s="69">
        <v>634</v>
      </c>
      <c r="F27" s="69">
        <v>97</v>
      </c>
      <c r="G27" s="69">
        <v>108</v>
      </c>
      <c r="H27" s="69">
        <v>0</v>
      </c>
      <c r="I27" s="70">
        <v>1.17</v>
      </c>
      <c r="J27" s="71"/>
      <c r="K27" s="72"/>
      <c r="L27" s="73"/>
      <c r="M27" s="73"/>
      <c r="N27" s="73"/>
      <c r="O27" s="73"/>
      <c r="P27" s="73"/>
      <c r="Q27" s="74"/>
      <c r="R27" s="74"/>
      <c r="S27" s="74"/>
      <c r="T27" s="74"/>
      <c r="U27" s="74"/>
      <c r="V27" s="74"/>
      <c r="W27" s="74"/>
      <c r="X27" s="74"/>
      <c r="Y27" s="74"/>
      <c r="Z27" s="74"/>
      <c r="AA27" s="74"/>
      <c r="AB27" s="74"/>
      <c r="AC27" s="74"/>
    </row>
    <row r="28" spans="1:29" ht="16.5" customHeight="1" x14ac:dyDescent="0.25">
      <c r="A28" s="14">
        <v>1977</v>
      </c>
      <c r="B28" s="69">
        <v>4991</v>
      </c>
      <c r="C28" s="69">
        <v>1740</v>
      </c>
      <c r="D28" s="69">
        <v>2400</v>
      </c>
      <c r="E28" s="69">
        <v>646</v>
      </c>
      <c r="F28" s="69">
        <v>102</v>
      </c>
      <c r="G28" s="69">
        <v>104</v>
      </c>
      <c r="H28" s="69">
        <v>0</v>
      </c>
      <c r="I28" s="70">
        <v>1.18</v>
      </c>
      <c r="J28" s="71"/>
      <c r="K28" s="72"/>
      <c r="L28" s="73"/>
      <c r="M28" s="73"/>
      <c r="N28" s="73"/>
      <c r="O28" s="73"/>
      <c r="P28" s="73"/>
      <c r="Q28" s="74"/>
      <c r="R28" s="74"/>
      <c r="S28" s="74"/>
      <c r="T28" s="74"/>
      <c r="U28" s="74"/>
      <c r="V28" s="74"/>
      <c r="W28" s="74"/>
      <c r="X28" s="74"/>
      <c r="Y28" s="74"/>
      <c r="Z28" s="74"/>
      <c r="AA28" s="74"/>
      <c r="AB28" s="74"/>
      <c r="AC28" s="74"/>
    </row>
    <row r="29" spans="1:29" ht="16.5" customHeight="1" x14ac:dyDescent="0.25">
      <c r="A29" s="14">
        <v>1978</v>
      </c>
      <c r="B29" s="69">
        <v>5174</v>
      </c>
      <c r="C29" s="69">
        <v>1793</v>
      </c>
      <c r="D29" s="69">
        <v>2488</v>
      </c>
      <c r="E29" s="69">
        <v>680</v>
      </c>
      <c r="F29" s="69">
        <v>108</v>
      </c>
      <c r="G29" s="69">
        <v>106</v>
      </c>
      <c r="H29" s="69">
        <v>0</v>
      </c>
      <c r="I29" s="70">
        <v>1.2</v>
      </c>
      <c r="J29" s="71"/>
      <c r="K29" s="72"/>
      <c r="L29" s="73"/>
      <c r="M29" s="73"/>
      <c r="N29" s="73"/>
      <c r="O29" s="73"/>
      <c r="P29" s="73"/>
      <c r="Q29" s="74"/>
      <c r="R29" s="74"/>
      <c r="S29" s="74"/>
      <c r="T29" s="74"/>
      <c r="U29" s="74"/>
      <c r="V29" s="74"/>
      <c r="W29" s="74"/>
      <c r="X29" s="74"/>
      <c r="Y29" s="74"/>
      <c r="Z29" s="74"/>
      <c r="AA29" s="74"/>
      <c r="AB29" s="74"/>
      <c r="AC29" s="74"/>
    </row>
    <row r="30" spans="1:29" ht="16.5" customHeight="1" x14ac:dyDescent="0.25">
      <c r="A30" s="14">
        <v>1979</v>
      </c>
      <c r="B30" s="69">
        <v>5312</v>
      </c>
      <c r="C30" s="69">
        <v>1860</v>
      </c>
      <c r="D30" s="69">
        <v>2526</v>
      </c>
      <c r="E30" s="69">
        <v>718</v>
      </c>
      <c r="F30" s="69">
        <v>110</v>
      </c>
      <c r="G30" s="69">
        <v>98</v>
      </c>
      <c r="H30" s="69">
        <v>0</v>
      </c>
      <c r="I30" s="70">
        <v>1.21</v>
      </c>
      <c r="J30" s="71"/>
      <c r="K30" s="72"/>
      <c r="L30" s="73"/>
      <c r="M30" s="73"/>
      <c r="N30" s="73"/>
      <c r="O30" s="73"/>
      <c r="P30" s="73"/>
      <c r="Q30" s="74"/>
      <c r="R30" s="74"/>
      <c r="S30" s="74"/>
      <c r="T30" s="74"/>
      <c r="U30" s="74"/>
      <c r="V30" s="74"/>
      <c r="W30" s="74"/>
      <c r="X30" s="74"/>
      <c r="Y30" s="74"/>
      <c r="Z30" s="74"/>
      <c r="AA30" s="74"/>
      <c r="AB30" s="74"/>
      <c r="AC30" s="74"/>
    </row>
    <row r="31" spans="1:29" ht="16.5" customHeight="1" x14ac:dyDescent="0.25">
      <c r="A31" s="14">
        <v>1980</v>
      </c>
      <c r="B31" s="69">
        <v>5286</v>
      </c>
      <c r="C31" s="69">
        <v>1915</v>
      </c>
      <c r="D31" s="69">
        <v>2435</v>
      </c>
      <c r="E31" s="69">
        <v>739</v>
      </c>
      <c r="F31" s="69">
        <v>110</v>
      </c>
      <c r="G31" s="69">
        <v>86</v>
      </c>
      <c r="H31" s="69">
        <v>0</v>
      </c>
      <c r="I31" s="70">
        <v>1.19</v>
      </c>
      <c r="J31" s="71"/>
      <c r="K31" s="72"/>
      <c r="L31" s="73"/>
      <c r="M31" s="73"/>
      <c r="N31" s="73"/>
      <c r="O31" s="73"/>
      <c r="P31" s="73"/>
      <c r="Q31" s="74"/>
      <c r="R31" s="74"/>
      <c r="S31" s="74"/>
      <c r="T31" s="74"/>
      <c r="U31" s="74"/>
      <c r="V31" s="74"/>
      <c r="W31" s="74"/>
      <c r="X31" s="74"/>
      <c r="Y31" s="74"/>
      <c r="Z31" s="74"/>
      <c r="AA31" s="74"/>
      <c r="AB31" s="74"/>
      <c r="AC31" s="74"/>
    </row>
    <row r="32" spans="1:29" ht="16.5" customHeight="1" x14ac:dyDescent="0.25">
      <c r="A32" s="14">
        <v>1981</v>
      </c>
      <c r="B32" s="69">
        <v>5142</v>
      </c>
      <c r="C32" s="69">
        <v>1903</v>
      </c>
      <c r="D32" s="69">
        <v>2316</v>
      </c>
      <c r="E32" s="69">
        <v>748</v>
      </c>
      <c r="F32" s="69">
        <v>110</v>
      </c>
      <c r="G32" s="69">
        <v>65</v>
      </c>
      <c r="H32" s="69">
        <v>0</v>
      </c>
      <c r="I32" s="70">
        <v>1.1299999999999999</v>
      </c>
      <c r="J32" s="71"/>
      <c r="K32" s="72"/>
      <c r="L32" s="73"/>
      <c r="M32" s="73"/>
      <c r="N32" s="73"/>
      <c r="O32" s="73"/>
      <c r="P32" s="73"/>
      <c r="Q32" s="74"/>
      <c r="R32" s="74"/>
      <c r="S32" s="74"/>
      <c r="T32" s="74"/>
      <c r="U32" s="74"/>
      <c r="V32" s="74"/>
      <c r="W32" s="74"/>
      <c r="X32" s="74"/>
      <c r="Y32" s="74"/>
      <c r="Z32" s="74"/>
      <c r="AA32" s="74"/>
      <c r="AB32" s="74"/>
      <c r="AC32" s="74"/>
    </row>
    <row r="33" spans="1:29" ht="16.5" customHeight="1" x14ac:dyDescent="0.25">
      <c r="A33" s="14">
        <v>1982</v>
      </c>
      <c r="B33" s="69">
        <v>5104</v>
      </c>
      <c r="C33" s="69">
        <v>1938</v>
      </c>
      <c r="D33" s="69">
        <v>2261</v>
      </c>
      <c r="E33" s="69">
        <v>732</v>
      </c>
      <c r="F33" s="69">
        <v>110</v>
      </c>
      <c r="G33" s="69">
        <v>64</v>
      </c>
      <c r="H33" s="69">
        <v>0</v>
      </c>
      <c r="I33" s="70">
        <v>1.1100000000000001</v>
      </c>
      <c r="J33" s="71"/>
      <c r="K33" s="72"/>
      <c r="L33" s="73"/>
      <c r="M33" s="73"/>
      <c r="N33" s="73"/>
      <c r="O33" s="73"/>
      <c r="P33" s="73"/>
      <c r="Q33" s="74"/>
      <c r="R33" s="74"/>
      <c r="S33" s="74"/>
      <c r="T33" s="74"/>
      <c r="U33" s="74"/>
      <c r="V33" s="74"/>
      <c r="W33" s="74"/>
      <c r="X33" s="74"/>
      <c r="Y33" s="74"/>
      <c r="Z33" s="74"/>
      <c r="AA33" s="74"/>
      <c r="AB33" s="74"/>
      <c r="AC33" s="74"/>
    </row>
    <row r="34" spans="1:29" ht="16.5" customHeight="1" x14ac:dyDescent="0.25">
      <c r="A34" s="14">
        <v>1983</v>
      </c>
      <c r="B34" s="69">
        <v>5152</v>
      </c>
      <c r="C34" s="69">
        <v>1996</v>
      </c>
      <c r="D34" s="69">
        <v>2242</v>
      </c>
      <c r="E34" s="69">
        <v>744</v>
      </c>
      <c r="F34" s="69">
        <v>112</v>
      </c>
      <c r="G34" s="69">
        <v>58</v>
      </c>
      <c r="H34" s="69">
        <v>0</v>
      </c>
      <c r="I34" s="70">
        <v>1.1000000000000001</v>
      </c>
      <c r="J34" s="71"/>
      <c r="K34" s="72"/>
      <c r="L34" s="73"/>
      <c r="M34" s="73"/>
      <c r="N34" s="73"/>
      <c r="O34" s="73"/>
      <c r="P34" s="73"/>
      <c r="Q34" s="74"/>
      <c r="R34" s="74"/>
      <c r="S34" s="74"/>
      <c r="T34" s="74"/>
      <c r="U34" s="74"/>
      <c r="V34" s="74"/>
      <c r="W34" s="74"/>
      <c r="X34" s="74"/>
      <c r="Y34" s="74"/>
      <c r="Z34" s="74"/>
      <c r="AA34" s="74"/>
      <c r="AB34" s="74"/>
      <c r="AC34" s="74"/>
    </row>
    <row r="35" spans="1:29" ht="16.5" customHeight="1" x14ac:dyDescent="0.25">
      <c r="A35" s="14">
        <v>1984</v>
      </c>
      <c r="B35" s="69">
        <v>5302</v>
      </c>
      <c r="C35" s="69">
        <v>2081</v>
      </c>
      <c r="D35" s="69">
        <v>2253</v>
      </c>
      <c r="E35" s="69">
        <v>803</v>
      </c>
      <c r="F35" s="69">
        <v>114</v>
      </c>
      <c r="G35" s="69">
        <v>51</v>
      </c>
      <c r="H35" s="69">
        <v>0</v>
      </c>
      <c r="I35" s="70">
        <v>1.1100000000000001</v>
      </c>
      <c r="J35" s="71"/>
      <c r="K35" s="72"/>
      <c r="L35" s="73"/>
      <c r="M35" s="73"/>
      <c r="N35" s="73"/>
      <c r="O35" s="73"/>
      <c r="P35" s="73"/>
      <c r="Q35" s="74"/>
      <c r="R35" s="74"/>
      <c r="S35" s="74"/>
      <c r="T35" s="74"/>
      <c r="U35" s="74"/>
      <c r="V35" s="74"/>
      <c r="W35" s="74"/>
      <c r="X35" s="74"/>
      <c r="Y35" s="74"/>
      <c r="Z35" s="74"/>
      <c r="AA35" s="74"/>
      <c r="AB35" s="74"/>
      <c r="AC35" s="74"/>
    </row>
    <row r="36" spans="1:29" ht="16.5" customHeight="1" x14ac:dyDescent="0.25">
      <c r="A36" s="14">
        <v>1985</v>
      </c>
      <c r="B36" s="69">
        <v>5490</v>
      </c>
      <c r="C36" s="69">
        <v>2232</v>
      </c>
      <c r="D36" s="69">
        <v>2257</v>
      </c>
      <c r="E36" s="69">
        <v>836</v>
      </c>
      <c r="F36" s="69">
        <v>115</v>
      </c>
      <c r="G36" s="69">
        <v>50</v>
      </c>
      <c r="H36" s="69">
        <v>0</v>
      </c>
      <c r="I36" s="70">
        <v>1.1299999999999999</v>
      </c>
      <c r="J36" s="71"/>
      <c r="K36" s="72"/>
      <c r="L36" s="73"/>
      <c r="M36" s="73"/>
      <c r="N36" s="73"/>
      <c r="O36" s="73"/>
      <c r="P36" s="73"/>
      <c r="Q36" s="74"/>
      <c r="R36" s="74"/>
      <c r="S36" s="74"/>
      <c r="T36" s="74"/>
      <c r="U36" s="74"/>
      <c r="V36" s="74"/>
      <c r="W36" s="74"/>
      <c r="X36" s="74"/>
      <c r="Y36" s="74"/>
      <c r="Z36" s="74"/>
      <c r="AA36" s="74"/>
      <c r="AB36" s="74"/>
      <c r="AC36" s="74"/>
    </row>
    <row r="37" spans="1:29" ht="16.5" customHeight="1" x14ac:dyDescent="0.25">
      <c r="A37" s="14">
        <v>1986</v>
      </c>
      <c r="B37" s="69">
        <v>5568</v>
      </c>
      <c r="C37" s="69">
        <v>2257</v>
      </c>
      <c r="D37" s="69">
        <v>2325</v>
      </c>
      <c r="E37" s="69">
        <v>820</v>
      </c>
      <c r="F37" s="69">
        <v>120</v>
      </c>
      <c r="G37" s="69">
        <v>46</v>
      </c>
      <c r="H37" s="69">
        <v>0</v>
      </c>
      <c r="I37" s="70">
        <v>1.1200000000000001</v>
      </c>
      <c r="J37" s="71"/>
      <c r="K37" s="72"/>
      <c r="L37" s="73"/>
      <c r="M37" s="73"/>
      <c r="N37" s="73"/>
      <c r="O37" s="73"/>
      <c r="P37" s="73"/>
      <c r="Q37" s="74"/>
      <c r="R37" s="74"/>
      <c r="S37" s="74"/>
      <c r="T37" s="74"/>
      <c r="U37" s="74"/>
      <c r="V37" s="74"/>
      <c r="W37" s="74"/>
      <c r="X37" s="74"/>
      <c r="Y37" s="74"/>
      <c r="Z37" s="74"/>
      <c r="AA37" s="74"/>
      <c r="AB37" s="74"/>
      <c r="AC37" s="74"/>
    </row>
    <row r="38" spans="1:29" ht="16.5" customHeight="1" x14ac:dyDescent="0.25">
      <c r="A38" s="14">
        <v>1987</v>
      </c>
      <c r="B38" s="69">
        <v>5749</v>
      </c>
      <c r="C38" s="69">
        <v>2338</v>
      </c>
      <c r="D38" s="69">
        <v>2352</v>
      </c>
      <c r="E38" s="69">
        <v>889</v>
      </c>
      <c r="F38" s="69">
        <v>125</v>
      </c>
      <c r="G38" s="69">
        <v>45</v>
      </c>
      <c r="H38" s="69">
        <v>0</v>
      </c>
      <c r="I38" s="70">
        <v>1.1399999999999999</v>
      </c>
      <c r="J38" s="71"/>
      <c r="K38" s="72"/>
      <c r="L38" s="73"/>
      <c r="M38" s="73"/>
      <c r="N38" s="73"/>
      <c r="O38" s="73"/>
      <c r="P38" s="73"/>
      <c r="Q38" s="74"/>
      <c r="R38" s="74"/>
      <c r="S38" s="74"/>
      <c r="T38" s="74"/>
      <c r="U38" s="74"/>
      <c r="V38" s="74"/>
      <c r="W38" s="74"/>
      <c r="X38" s="74"/>
      <c r="Y38" s="74"/>
      <c r="Z38" s="74"/>
      <c r="AA38" s="74"/>
      <c r="AB38" s="74"/>
      <c r="AC38" s="74"/>
    </row>
    <row r="39" spans="1:29" ht="16.5" customHeight="1" x14ac:dyDescent="0.25">
      <c r="A39" s="14">
        <v>1988</v>
      </c>
      <c r="B39" s="69">
        <v>5968</v>
      </c>
      <c r="C39" s="69">
        <v>2418</v>
      </c>
      <c r="D39" s="69">
        <v>2435</v>
      </c>
      <c r="E39" s="69">
        <v>932</v>
      </c>
      <c r="F39" s="69">
        <v>133</v>
      </c>
      <c r="G39" s="69">
        <v>51</v>
      </c>
      <c r="H39" s="69">
        <v>0</v>
      </c>
      <c r="I39" s="70">
        <v>1.1599999999999999</v>
      </c>
      <c r="J39" s="71"/>
      <c r="K39" s="72"/>
      <c r="L39" s="73"/>
      <c r="M39" s="73"/>
      <c r="N39" s="73"/>
      <c r="O39" s="73"/>
      <c r="P39" s="73"/>
      <c r="Q39" s="74"/>
      <c r="R39" s="74"/>
      <c r="S39" s="74"/>
      <c r="T39" s="74"/>
      <c r="U39" s="74"/>
      <c r="V39" s="74"/>
      <c r="W39" s="74"/>
      <c r="X39" s="74"/>
      <c r="Y39" s="74"/>
      <c r="Z39" s="74"/>
      <c r="AA39" s="74"/>
      <c r="AB39" s="74"/>
      <c r="AC39" s="74"/>
    </row>
    <row r="40" spans="1:29" ht="16.5" customHeight="1" x14ac:dyDescent="0.25">
      <c r="A40" s="14">
        <v>1989</v>
      </c>
      <c r="B40" s="69">
        <v>6057</v>
      </c>
      <c r="C40" s="69">
        <v>2424</v>
      </c>
      <c r="D40" s="69">
        <v>2475</v>
      </c>
      <c r="E40" s="69">
        <v>981</v>
      </c>
      <c r="F40" s="69">
        <v>136</v>
      </c>
      <c r="G40" s="69">
        <v>41</v>
      </c>
      <c r="H40" s="69">
        <v>0</v>
      </c>
      <c r="I40" s="70">
        <v>1.1599999999999999</v>
      </c>
      <c r="J40" s="71"/>
      <c r="K40" s="72"/>
      <c r="L40" s="73"/>
      <c r="M40" s="73"/>
      <c r="N40" s="73"/>
      <c r="O40" s="73"/>
      <c r="P40" s="73"/>
      <c r="Q40" s="74"/>
      <c r="R40" s="74"/>
      <c r="S40" s="74"/>
      <c r="T40" s="74"/>
      <c r="U40" s="74"/>
      <c r="V40" s="74"/>
      <c r="W40" s="74"/>
      <c r="X40" s="74"/>
      <c r="Y40" s="74"/>
      <c r="Z40" s="74"/>
      <c r="AA40" s="74"/>
      <c r="AB40" s="74"/>
      <c r="AC40" s="74"/>
    </row>
    <row r="41" spans="1:29" ht="16.5" customHeight="1" x14ac:dyDescent="0.25">
      <c r="A41" s="14">
        <v>1990</v>
      </c>
      <c r="B41" s="69">
        <v>6195</v>
      </c>
      <c r="C41" s="69">
        <v>2380</v>
      </c>
      <c r="D41" s="69">
        <v>2516</v>
      </c>
      <c r="E41" s="69">
        <v>1054</v>
      </c>
      <c r="F41" s="69">
        <v>136</v>
      </c>
      <c r="G41" s="69">
        <v>68</v>
      </c>
      <c r="H41" s="69">
        <v>41</v>
      </c>
      <c r="I41" s="70">
        <v>1.1599999999999999</v>
      </c>
      <c r="J41" s="71"/>
      <c r="K41" s="72"/>
      <c r="L41" s="73"/>
      <c r="M41" s="73"/>
      <c r="N41" s="73"/>
      <c r="O41" s="73"/>
      <c r="P41" s="73"/>
      <c r="Q41" s="74"/>
      <c r="R41" s="74"/>
      <c r="S41" s="74"/>
      <c r="T41" s="74"/>
      <c r="U41" s="74"/>
      <c r="V41" s="74"/>
      <c r="W41" s="74"/>
      <c r="X41" s="74"/>
      <c r="Y41" s="74"/>
      <c r="Z41" s="74"/>
      <c r="AA41" s="74"/>
      <c r="AB41" s="74"/>
      <c r="AC41" s="74"/>
    </row>
    <row r="42" spans="1:29" ht="16.5" customHeight="1" x14ac:dyDescent="0.25">
      <c r="A42" s="14">
        <v>1991</v>
      </c>
      <c r="B42" s="69">
        <v>6324</v>
      </c>
      <c r="C42" s="69">
        <v>2358</v>
      </c>
      <c r="D42" s="69">
        <v>2641</v>
      </c>
      <c r="E42" s="69">
        <v>1075</v>
      </c>
      <c r="F42" s="69">
        <v>140</v>
      </c>
      <c r="G42" s="69">
        <v>72</v>
      </c>
      <c r="H42" s="69">
        <v>38</v>
      </c>
      <c r="I42" s="70">
        <v>1.17</v>
      </c>
      <c r="J42" s="71"/>
      <c r="K42" s="72"/>
      <c r="L42" s="73"/>
      <c r="M42" s="73"/>
      <c r="N42" s="73"/>
      <c r="O42" s="73"/>
      <c r="P42" s="73"/>
      <c r="Q42" s="74"/>
      <c r="R42" s="74"/>
      <c r="S42" s="74"/>
      <c r="T42" s="74"/>
      <c r="U42" s="74"/>
      <c r="V42" s="74"/>
      <c r="W42" s="74"/>
      <c r="X42" s="74"/>
      <c r="Y42" s="74"/>
      <c r="Z42" s="74"/>
      <c r="AA42" s="74"/>
      <c r="AB42" s="74"/>
      <c r="AC42" s="74"/>
    </row>
    <row r="43" spans="1:29" ht="16.5" customHeight="1" x14ac:dyDescent="0.25">
      <c r="A43" s="14">
        <v>1992</v>
      </c>
      <c r="B43" s="69">
        <v>6126</v>
      </c>
      <c r="C43" s="69">
        <v>2299</v>
      </c>
      <c r="D43" s="69">
        <v>2500</v>
      </c>
      <c r="E43" s="69">
        <v>1083</v>
      </c>
      <c r="F43" s="69">
        <v>146</v>
      </c>
      <c r="G43" s="69">
        <v>63</v>
      </c>
      <c r="H43" s="69">
        <v>35</v>
      </c>
      <c r="I43" s="70">
        <v>1.1100000000000001</v>
      </c>
      <c r="J43" s="71"/>
      <c r="K43" s="72"/>
      <c r="L43" s="73"/>
      <c r="M43" s="73"/>
      <c r="N43" s="73"/>
      <c r="O43" s="73"/>
      <c r="P43" s="73"/>
      <c r="Q43" s="74"/>
      <c r="R43" s="74"/>
      <c r="S43" s="74"/>
      <c r="T43" s="74"/>
      <c r="U43" s="74"/>
      <c r="V43" s="74"/>
      <c r="W43" s="74"/>
      <c r="X43" s="74"/>
      <c r="Y43" s="74"/>
      <c r="Z43" s="74"/>
      <c r="AA43" s="74"/>
      <c r="AB43" s="74"/>
      <c r="AC43" s="74"/>
    </row>
    <row r="44" spans="1:29" ht="16.5" customHeight="1" x14ac:dyDescent="0.25">
      <c r="A44" s="14">
        <v>1993</v>
      </c>
      <c r="B44" s="69">
        <v>6191</v>
      </c>
      <c r="C44" s="69">
        <v>2326</v>
      </c>
      <c r="D44" s="69">
        <v>2507</v>
      </c>
      <c r="E44" s="69">
        <v>1112</v>
      </c>
      <c r="F44" s="69">
        <v>152</v>
      </c>
      <c r="G44" s="69">
        <v>62</v>
      </c>
      <c r="H44" s="69">
        <v>32</v>
      </c>
      <c r="I44" s="70">
        <v>1.1100000000000001</v>
      </c>
      <c r="J44" s="71"/>
      <c r="K44" s="72"/>
      <c r="L44" s="73"/>
      <c r="M44" s="73"/>
      <c r="N44" s="73"/>
      <c r="O44" s="73"/>
      <c r="P44" s="73"/>
      <c r="Q44" s="74"/>
      <c r="R44" s="74"/>
      <c r="S44" s="74"/>
      <c r="T44" s="74"/>
      <c r="U44" s="74"/>
      <c r="V44" s="74"/>
      <c r="W44" s="74"/>
      <c r="X44" s="74"/>
      <c r="Y44" s="74"/>
      <c r="Z44" s="74"/>
      <c r="AA44" s="74"/>
      <c r="AB44" s="74"/>
      <c r="AC44" s="74"/>
    </row>
    <row r="45" spans="1:29" ht="16.5" customHeight="1" x14ac:dyDescent="0.25">
      <c r="A45" s="14">
        <v>1994</v>
      </c>
      <c r="B45" s="69">
        <v>6235</v>
      </c>
      <c r="C45" s="69">
        <v>2340</v>
      </c>
      <c r="D45" s="69">
        <v>2517</v>
      </c>
      <c r="E45" s="69">
        <v>1122</v>
      </c>
      <c r="F45" s="69">
        <v>162</v>
      </c>
      <c r="G45" s="69">
        <v>63</v>
      </c>
      <c r="H45" s="69">
        <v>31</v>
      </c>
      <c r="I45" s="70">
        <v>1.1000000000000001</v>
      </c>
      <c r="J45" s="71"/>
      <c r="K45" s="72"/>
      <c r="L45" s="73"/>
      <c r="M45" s="73"/>
      <c r="N45" s="73"/>
      <c r="O45" s="73"/>
      <c r="P45" s="73"/>
      <c r="Q45" s="74"/>
      <c r="R45" s="74"/>
      <c r="S45" s="74"/>
      <c r="T45" s="74"/>
      <c r="U45" s="74"/>
      <c r="V45" s="74"/>
      <c r="W45" s="74"/>
      <c r="X45" s="74"/>
      <c r="Y45" s="74"/>
      <c r="Z45" s="74"/>
      <c r="AA45" s="74"/>
      <c r="AB45" s="74"/>
      <c r="AC45" s="74"/>
    </row>
    <row r="46" spans="1:29" ht="16.5" customHeight="1" x14ac:dyDescent="0.25">
      <c r="A46" s="14">
        <v>1995</v>
      </c>
      <c r="B46" s="69">
        <v>6368</v>
      </c>
      <c r="C46" s="69">
        <v>2408</v>
      </c>
      <c r="D46" s="69">
        <v>2542</v>
      </c>
      <c r="E46" s="69">
        <v>1152</v>
      </c>
      <c r="F46" s="69">
        <v>171</v>
      </c>
      <c r="G46" s="69">
        <v>63</v>
      </c>
      <c r="H46" s="69">
        <v>32</v>
      </c>
      <c r="I46" s="70">
        <v>1.1100000000000001</v>
      </c>
      <c r="J46" s="71"/>
      <c r="K46" s="72"/>
      <c r="L46" s="73"/>
      <c r="M46" s="73"/>
      <c r="N46" s="73"/>
      <c r="O46" s="73"/>
      <c r="P46" s="73"/>
      <c r="Q46" s="74"/>
      <c r="R46" s="74"/>
      <c r="S46" s="74"/>
      <c r="T46" s="74"/>
      <c r="U46" s="74"/>
      <c r="V46" s="74"/>
      <c r="W46" s="74"/>
      <c r="X46" s="74"/>
      <c r="Y46" s="74"/>
      <c r="Z46" s="74"/>
      <c r="AA46" s="74"/>
      <c r="AB46" s="74"/>
      <c r="AC46" s="74"/>
    </row>
    <row r="47" spans="1:29" ht="16.5" customHeight="1" x14ac:dyDescent="0.25">
      <c r="A47" s="14">
        <v>1996</v>
      </c>
      <c r="B47" s="69">
        <v>6564</v>
      </c>
      <c r="C47" s="69">
        <v>2466</v>
      </c>
      <c r="D47" s="69">
        <v>2626</v>
      </c>
      <c r="E47" s="69">
        <v>1203</v>
      </c>
      <c r="F47" s="69">
        <v>174</v>
      </c>
      <c r="G47" s="69">
        <v>64</v>
      </c>
      <c r="H47" s="69">
        <v>31</v>
      </c>
      <c r="I47" s="70">
        <v>1.1299999999999999</v>
      </c>
      <c r="J47" s="71"/>
      <c r="K47" s="72"/>
      <c r="L47" s="73"/>
      <c r="M47" s="73"/>
      <c r="N47" s="73"/>
      <c r="O47" s="73"/>
      <c r="P47" s="73"/>
      <c r="Q47" s="74"/>
      <c r="R47" s="74"/>
      <c r="S47" s="74"/>
      <c r="T47" s="74"/>
      <c r="U47" s="74"/>
      <c r="V47" s="74"/>
      <c r="W47" s="74"/>
      <c r="X47" s="74"/>
      <c r="Y47" s="74"/>
      <c r="Z47" s="74"/>
      <c r="AA47" s="74"/>
      <c r="AB47" s="74"/>
      <c r="AC47" s="74"/>
    </row>
    <row r="48" spans="1:29" ht="16.5" customHeight="1" x14ac:dyDescent="0.25">
      <c r="A48" s="14">
        <v>1997</v>
      </c>
      <c r="B48" s="69">
        <v>6602</v>
      </c>
      <c r="C48" s="69">
        <v>2453</v>
      </c>
      <c r="D48" s="69">
        <v>2667</v>
      </c>
      <c r="E48" s="69">
        <v>1207</v>
      </c>
      <c r="F48" s="69">
        <v>180</v>
      </c>
      <c r="G48" s="69">
        <v>65</v>
      </c>
      <c r="H48" s="69">
        <v>31</v>
      </c>
      <c r="I48" s="70">
        <v>1.1200000000000001</v>
      </c>
      <c r="J48" s="71"/>
      <c r="K48" s="72"/>
      <c r="L48" s="73"/>
      <c r="M48" s="73"/>
      <c r="N48" s="73"/>
      <c r="O48" s="73"/>
      <c r="P48" s="73"/>
      <c r="Q48" s="74"/>
      <c r="R48" s="74"/>
      <c r="S48" s="74"/>
      <c r="T48" s="74"/>
      <c r="U48" s="74"/>
      <c r="V48" s="74"/>
      <c r="W48" s="74"/>
      <c r="X48" s="74"/>
      <c r="Y48" s="74"/>
      <c r="Z48" s="74"/>
      <c r="AA48" s="74"/>
      <c r="AB48" s="74"/>
      <c r="AC48" s="74"/>
    </row>
    <row r="49" spans="1:29" ht="16.5" customHeight="1" x14ac:dyDescent="0.25">
      <c r="A49" s="14">
        <v>1998</v>
      </c>
      <c r="B49" s="69">
        <v>6581</v>
      </c>
      <c r="C49" s="69">
        <v>2388</v>
      </c>
      <c r="D49" s="69">
        <v>2694</v>
      </c>
      <c r="E49" s="69">
        <v>1227</v>
      </c>
      <c r="F49" s="69">
        <v>179</v>
      </c>
      <c r="G49" s="69">
        <v>62</v>
      </c>
      <c r="H49" s="69">
        <v>31</v>
      </c>
      <c r="I49" s="70">
        <v>1.1000000000000001</v>
      </c>
      <c r="J49" s="71"/>
      <c r="K49" s="72"/>
      <c r="L49" s="73"/>
      <c r="M49" s="73"/>
      <c r="N49" s="73"/>
      <c r="O49" s="73"/>
      <c r="P49" s="73"/>
      <c r="Q49" s="74"/>
      <c r="R49" s="74"/>
      <c r="S49" s="74"/>
      <c r="T49" s="74"/>
      <c r="U49" s="74"/>
      <c r="V49" s="74"/>
      <c r="W49" s="74"/>
      <c r="X49" s="74"/>
      <c r="Y49" s="74"/>
      <c r="Z49" s="74"/>
      <c r="AA49" s="74"/>
      <c r="AB49" s="74"/>
      <c r="AC49" s="74"/>
    </row>
    <row r="50" spans="1:29" ht="16.5" customHeight="1" x14ac:dyDescent="0.25">
      <c r="A50" s="14">
        <v>1999</v>
      </c>
      <c r="B50" s="69">
        <v>6668</v>
      </c>
      <c r="C50" s="69">
        <v>2369</v>
      </c>
      <c r="D50" s="69">
        <v>2758</v>
      </c>
      <c r="E50" s="69">
        <v>1263</v>
      </c>
      <c r="F50" s="69">
        <v>187</v>
      </c>
      <c r="G50" s="69">
        <v>60</v>
      </c>
      <c r="H50" s="69">
        <v>31</v>
      </c>
      <c r="I50" s="70">
        <v>1.1000000000000001</v>
      </c>
      <c r="J50" s="71"/>
      <c r="K50" s="72"/>
      <c r="L50" s="73"/>
      <c r="M50" s="73"/>
      <c r="N50" s="73"/>
      <c r="O50" s="73"/>
      <c r="P50" s="73"/>
      <c r="Q50" s="74"/>
      <c r="R50" s="74"/>
      <c r="S50" s="74"/>
      <c r="T50" s="74"/>
      <c r="U50" s="74"/>
      <c r="V50" s="74"/>
      <c r="W50" s="74"/>
      <c r="X50" s="74"/>
      <c r="Y50" s="74"/>
      <c r="Z50" s="74"/>
      <c r="AA50" s="74"/>
      <c r="AB50" s="74"/>
      <c r="AC50" s="74"/>
    </row>
    <row r="51" spans="1:29" ht="16.5" customHeight="1" x14ac:dyDescent="0.25">
      <c r="A51" s="14">
        <v>2000</v>
      </c>
      <c r="B51" s="69">
        <v>6856</v>
      </c>
      <c r="C51" s="69">
        <v>2456</v>
      </c>
      <c r="D51" s="69">
        <v>2806</v>
      </c>
      <c r="E51" s="69">
        <v>1295</v>
      </c>
      <c r="F51" s="69">
        <v>195</v>
      </c>
      <c r="G51" s="69">
        <v>72</v>
      </c>
      <c r="H51" s="69">
        <v>31</v>
      </c>
      <c r="I51" s="70">
        <v>1.1200000000000001</v>
      </c>
      <c r="J51" s="71"/>
      <c r="K51" s="72"/>
      <c r="L51" s="73"/>
      <c r="M51" s="73"/>
      <c r="N51" s="73"/>
      <c r="O51" s="73"/>
      <c r="P51" s="73"/>
      <c r="Q51" s="74"/>
      <c r="R51" s="74"/>
      <c r="S51" s="74"/>
      <c r="T51" s="74"/>
      <c r="U51" s="74"/>
      <c r="V51" s="74"/>
      <c r="W51" s="74"/>
      <c r="X51" s="74"/>
      <c r="Y51" s="74"/>
      <c r="Z51" s="74"/>
      <c r="AA51" s="74"/>
      <c r="AB51" s="74"/>
      <c r="AC51" s="74"/>
    </row>
    <row r="52" spans="1:29" ht="16.5" customHeight="1" x14ac:dyDescent="0.25">
      <c r="A52" s="14">
        <v>2001</v>
      </c>
      <c r="B52" s="69">
        <v>6914</v>
      </c>
      <c r="C52" s="69">
        <v>2470</v>
      </c>
      <c r="D52" s="69">
        <v>2830</v>
      </c>
      <c r="E52" s="69">
        <v>1308</v>
      </c>
      <c r="F52" s="69">
        <v>204</v>
      </c>
      <c r="G52" s="69">
        <v>73</v>
      </c>
      <c r="H52" s="69">
        <v>30</v>
      </c>
      <c r="I52" s="70">
        <v>1.1100000000000001</v>
      </c>
      <c r="J52" s="71"/>
      <c r="K52" s="72"/>
      <c r="L52" s="73"/>
      <c r="M52" s="73"/>
      <c r="N52" s="73"/>
      <c r="O52" s="73"/>
      <c r="P52" s="73"/>
      <c r="Q52" s="74"/>
      <c r="R52" s="74"/>
      <c r="S52" s="74"/>
      <c r="T52" s="74"/>
      <c r="U52" s="74"/>
      <c r="V52" s="74"/>
      <c r="W52" s="74"/>
      <c r="X52" s="74"/>
      <c r="Y52" s="74"/>
      <c r="Z52" s="74"/>
      <c r="AA52" s="74"/>
      <c r="AB52" s="74"/>
      <c r="AC52" s="74"/>
    </row>
    <row r="53" spans="1:29" ht="16.5" customHeight="1" x14ac:dyDescent="0.25">
      <c r="A53" s="14">
        <v>2002</v>
      </c>
      <c r="B53" s="69">
        <v>7072</v>
      </c>
      <c r="C53" s="69">
        <v>2576</v>
      </c>
      <c r="D53" s="69">
        <v>2827</v>
      </c>
      <c r="E53" s="69">
        <v>1347</v>
      </c>
      <c r="F53" s="69">
        <v>215</v>
      </c>
      <c r="G53" s="69">
        <v>76</v>
      </c>
      <c r="H53" s="69">
        <v>31</v>
      </c>
      <c r="I53" s="70">
        <v>1.1200000000000001</v>
      </c>
      <c r="J53" s="71"/>
      <c r="K53" s="75"/>
      <c r="L53" s="73"/>
      <c r="M53" s="73"/>
      <c r="N53" s="73"/>
      <c r="O53" s="73"/>
      <c r="P53" s="73"/>
      <c r="Q53" s="74"/>
      <c r="R53" s="74"/>
      <c r="S53" s="74"/>
      <c r="T53" s="74"/>
      <c r="U53" s="74"/>
      <c r="V53" s="74"/>
      <c r="W53" s="74"/>
      <c r="X53" s="74"/>
      <c r="Y53" s="74"/>
      <c r="Z53" s="74"/>
      <c r="AA53" s="74"/>
      <c r="AB53" s="74"/>
      <c r="AC53" s="74"/>
    </row>
    <row r="54" spans="1:29" ht="16.5" customHeight="1" x14ac:dyDescent="0.25">
      <c r="A54" s="14">
        <v>2003</v>
      </c>
      <c r="B54" s="69">
        <v>7417</v>
      </c>
      <c r="C54" s="69">
        <v>2787</v>
      </c>
      <c r="D54" s="69">
        <v>2899</v>
      </c>
      <c r="E54" s="69">
        <v>1394</v>
      </c>
      <c r="F54" s="69">
        <v>231</v>
      </c>
      <c r="G54" s="69">
        <v>76</v>
      </c>
      <c r="H54" s="69">
        <v>31</v>
      </c>
      <c r="I54" s="70">
        <v>1.1599999999999999</v>
      </c>
      <c r="J54" s="71"/>
      <c r="K54" s="72"/>
      <c r="L54" s="73"/>
      <c r="M54" s="73"/>
      <c r="N54" s="73"/>
      <c r="O54" s="73"/>
      <c r="P54" s="73"/>
      <c r="Q54" s="74"/>
      <c r="R54" s="74"/>
      <c r="S54" s="74"/>
      <c r="T54" s="74"/>
      <c r="U54" s="74"/>
      <c r="V54" s="74"/>
      <c r="W54" s="74"/>
      <c r="X54" s="74"/>
      <c r="Y54" s="74"/>
      <c r="Z54" s="74"/>
      <c r="AA54" s="74"/>
      <c r="AB54" s="74"/>
      <c r="AC54" s="74"/>
    </row>
    <row r="55" spans="1:29" ht="16.5" customHeight="1" x14ac:dyDescent="0.25">
      <c r="A55" s="14">
        <v>2004</v>
      </c>
      <c r="B55" s="69">
        <v>7770</v>
      </c>
      <c r="C55" s="69">
        <v>2969</v>
      </c>
      <c r="D55" s="69">
        <v>3000</v>
      </c>
      <c r="E55" s="69">
        <v>1439</v>
      </c>
      <c r="F55" s="69">
        <v>247</v>
      </c>
      <c r="G55" s="69">
        <v>82</v>
      </c>
      <c r="H55" s="69">
        <v>33</v>
      </c>
      <c r="I55" s="70">
        <v>1.2</v>
      </c>
      <c r="J55" s="71"/>
      <c r="K55" s="72"/>
      <c r="L55" s="73"/>
      <c r="M55" s="73"/>
      <c r="N55" s="73"/>
      <c r="O55" s="73"/>
      <c r="P55" s="73"/>
      <c r="Q55" s="74"/>
      <c r="R55" s="74"/>
      <c r="S55" s="74"/>
      <c r="T55" s="74"/>
      <c r="U55" s="74"/>
      <c r="V55" s="74"/>
      <c r="W55" s="74"/>
      <c r="X55" s="74"/>
      <c r="Y55" s="74"/>
      <c r="Z55" s="74"/>
      <c r="AA55" s="74"/>
      <c r="AB55" s="74"/>
      <c r="AC55" s="74"/>
    </row>
    <row r="56" spans="1:29" ht="16.5" customHeight="1" x14ac:dyDescent="0.25">
      <c r="A56" s="14">
        <v>2005</v>
      </c>
      <c r="B56" s="69">
        <v>8027</v>
      </c>
      <c r="C56" s="69">
        <v>3149</v>
      </c>
      <c r="D56" s="69">
        <v>3022</v>
      </c>
      <c r="E56" s="69">
        <v>1474</v>
      </c>
      <c r="F56" s="69">
        <v>261</v>
      </c>
      <c r="G56" s="69">
        <v>88</v>
      </c>
      <c r="H56" s="69">
        <v>34</v>
      </c>
      <c r="I56" s="70">
        <v>1.23</v>
      </c>
      <c r="J56" s="71"/>
      <c r="K56" s="72"/>
      <c r="L56" s="73"/>
      <c r="M56" s="73"/>
      <c r="N56" s="73"/>
      <c r="O56" s="73"/>
      <c r="P56" s="73"/>
      <c r="Q56" s="74"/>
      <c r="R56" s="74"/>
      <c r="S56" s="74"/>
      <c r="T56" s="74"/>
      <c r="U56" s="74"/>
      <c r="V56" s="74"/>
      <c r="W56" s="74"/>
      <c r="X56" s="74"/>
      <c r="Y56" s="74"/>
      <c r="Z56" s="74"/>
      <c r="AA56" s="74"/>
      <c r="AB56" s="74"/>
      <c r="AC56" s="74"/>
    </row>
    <row r="57" spans="1:29" ht="16.5" customHeight="1" x14ac:dyDescent="0.25">
      <c r="A57" s="14">
        <v>2006</v>
      </c>
      <c r="B57" s="69">
        <v>8290</v>
      </c>
      <c r="C57" s="69">
        <v>3328</v>
      </c>
      <c r="D57" s="69">
        <v>3046</v>
      </c>
      <c r="E57" s="69">
        <v>1508</v>
      </c>
      <c r="F57" s="69">
        <v>285</v>
      </c>
      <c r="G57" s="69">
        <v>88</v>
      </c>
      <c r="H57" s="69">
        <v>35</v>
      </c>
      <c r="I57" s="70">
        <v>1.25</v>
      </c>
      <c r="J57" s="71"/>
      <c r="K57" s="72"/>
      <c r="L57" s="73"/>
      <c r="M57" s="73"/>
      <c r="N57" s="73"/>
      <c r="O57" s="73"/>
      <c r="P57" s="73"/>
      <c r="Q57" s="74"/>
      <c r="R57" s="74"/>
      <c r="S57" s="74"/>
      <c r="T57" s="74"/>
      <c r="U57" s="74"/>
      <c r="V57" s="74"/>
      <c r="W57" s="74"/>
      <c r="X57" s="74"/>
      <c r="Y57" s="74"/>
      <c r="Z57" s="74"/>
      <c r="AA57" s="74"/>
      <c r="AB57" s="74"/>
      <c r="AC57" s="74"/>
    </row>
    <row r="58" spans="1:29" ht="16.5" customHeight="1" x14ac:dyDescent="0.25">
      <c r="A58" s="14">
        <v>2007</v>
      </c>
      <c r="B58" s="69">
        <v>8541</v>
      </c>
      <c r="C58" s="69">
        <v>3487</v>
      </c>
      <c r="D58" s="69">
        <v>3063</v>
      </c>
      <c r="E58" s="69">
        <v>1559</v>
      </c>
      <c r="F58" s="69">
        <v>306</v>
      </c>
      <c r="G58" s="69">
        <v>92</v>
      </c>
      <c r="H58" s="69">
        <v>35</v>
      </c>
      <c r="I58" s="70">
        <v>1.27</v>
      </c>
      <c r="J58" s="71"/>
      <c r="K58" s="72"/>
      <c r="L58" s="73"/>
      <c r="M58" s="73"/>
      <c r="N58" s="73"/>
      <c r="O58" s="73"/>
      <c r="P58" s="73"/>
      <c r="Q58" s="14"/>
      <c r="R58" s="73"/>
      <c r="S58" s="73"/>
      <c r="T58" s="73"/>
      <c r="U58" s="73"/>
      <c r="V58" s="73"/>
      <c r="W58" s="73"/>
      <c r="X58" s="73"/>
      <c r="Y58" s="73"/>
      <c r="Z58" s="73"/>
      <c r="AA58" s="73"/>
      <c r="AB58" s="73"/>
      <c r="AC58" s="14"/>
    </row>
    <row r="59" spans="1:29" ht="16.5" customHeight="1" x14ac:dyDescent="0.25">
      <c r="A59" s="14">
        <v>2008</v>
      </c>
      <c r="B59" s="69">
        <v>8719</v>
      </c>
      <c r="C59" s="69">
        <v>3619</v>
      </c>
      <c r="D59" s="69">
        <v>3057</v>
      </c>
      <c r="E59" s="69">
        <v>1603</v>
      </c>
      <c r="F59" s="69">
        <v>310</v>
      </c>
      <c r="G59" s="69">
        <v>96</v>
      </c>
      <c r="H59" s="69">
        <v>34</v>
      </c>
      <c r="I59" s="70">
        <v>1.28</v>
      </c>
      <c r="J59" s="71"/>
      <c r="K59" s="72"/>
      <c r="L59" s="73"/>
      <c r="M59" s="73"/>
      <c r="N59" s="73"/>
      <c r="O59" s="73"/>
      <c r="P59" s="73"/>
      <c r="Q59" s="14"/>
      <c r="R59" s="73"/>
      <c r="S59" s="73"/>
      <c r="T59" s="73"/>
      <c r="U59" s="73"/>
      <c r="V59" s="73"/>
      <c r="W59" s="73"/>
      <c r="X59" s="73"/>
      <c r="Y59" s="73"/>
      <c r="Z59" s="73"/>
      <c r="AA59" s="73"/>
      <c r="AB59" s="73"/>
      <c r="AC59" s="14"/>
    </row>
    <row r="60" spans="1:29" ht="16.5" customHeight="1" x14ac:dyDescent="0.25">
      <c r="A60" s="14">
        <v>2009</v>
      </c>
      <c r="B60" s="69">
        <v>8587</v>
      </c>
      <c r="C60" s="69">
        <v>3574</v>
      </c>
      <c r="D60" s="69">
        <v>2999</v>
      </c>
      <c r="E60" s="69">
        <v>1573</v>
      </c>
      <c r="F60" s="69">
        <v>319</v>
      </c>
      <c r="G60" s="69">
        <v>94</v>
      </c>
      <c r="H60" s="69">
        <v>28</v>
      </c>
      <c r="I60" s="70">
        <v>1.25</v>
      </c>
      <c r="J60" s="71"/>
      <c r="K60" s="72"/>
      <c r="L60" s="73"/>
      <c r="M60" s="76"/>
      <c r="N60" s="73"/>
      <c r="O60" s="73"/>
      <c r="P60" s="73"/>
      <c r="Q60" s="73"/>
      <c r="R60" s="73"/>
      <c r="S60" s="73"/>
      <c r="T60" s="73"/>
      <c r="U60" s="73"/>
      <c r="V60" s="73"/>
      <c r="W60" s="73"/>
      <c r="X60" s="73"/>
      <c r="Y60" s="73"/>
      <c r="Z60" s="73"/>
      <c r="AA60" s="73"/>
      <c r="AB60" s="73"/>
      <c r="AC60" s="74"/>
    </row>
    <row r="61" spans="1:29" ht="16.5" customHeight="1" x14ac:dyDescent="0.25">
      <c r="A61" s="14">
        <v>2010</v>
      </c>
      <c r="B61" s="69">
        <v>9043</v>
      </c>
      <c r="C61" s="69">
        <v>3802</v>
      </c>
      <c r="D61" s="69">
        <v>3081</v>
      </c>
      <c r="E61" s="69">
        <v>1694</v>
      </c>
      <c r="F61" s="69">
        <v>339</v>
      </c>
      <c r="G61" s="69">
        <v>96</v>
      </c>
      <c r="H61" s="69">
        <v>31</v>
      </c>
      <c r="I61" s="70">
        <v>1.3</v>
      </c>
      <c r="J61" s="71"/>
      <c r="K61" s="72"/>
      <c r="L61" s="73"/>
      <c r="M61" s="76"/>
      <c r="N61" s="73"/>
      <c r="O61" s="73"/>
      <c r="P61" s="73"/>
      <c r="Q61" s="74"/>
      <c r="R61" s="73"/>
      <c r="S61" s="73"/>
      <c r="T61" s="73"/>
      <c r="U61" s="73"/>
      <c r="V61" s="73"/>
      <c r="W61" s="73"/>
      <c r="X61" s="73"/>
      <c r="Y61" s="73"/>
      <c r="Z61" s="73"/>
      <c r="AA61" s="73"/>
      <c r="AB61" s="73"/>
      <c r="AC61" s="74"/>
    </row>
    <row r="62" spans="1:29" ht="16.5" customHeight="1" x14ac:dyDescent="0.25">
      <c r="A62" s="14">
        <v>2011</v>
      </c>
      <c r="B62" s="69">
        <v>9337</v>
      </c>
      <c r="C62" s="69">
        <v>4025</v>
      </c>
      <c r="D62" s="69">
        <v>3083</v>
      </c>
      <c r="E62" s="69">
        <v>1739</v>
      </c>
      <c r="F62" s="69">
        <v>364</v>
      </c>
      <c r="G62" s="69">
        <v>94</v>
      </c>
      <c r="H62" s="69">
        <v>32</v>
      </c>
      <c r="I62" s="70">
        <v>1.33</v>
      </c>
      <c r="J62" s="71"/>
      <c r="K62" s="72"/>
      <c r="L62" s="73"/>
      <c r="M62" s="76"/>
      <c r="N62" s="73"/>
      <c r="O62" s="73"/>
      <c r="P62" s="73"/>
      <c r="Q62" s="74"/>
      <c r="R62" s="74"/>
      <c r="S62" s="74"/>
      <c r="T62" s="74"/>
      <c r="U62" s="74"/>
      <c r="V62" s="74"/>
      <c r="W62" s="74"/>
      <c r="X62" s="74"/>
      <c r="Y62" s="74"/>
      <c r="Z62" s="74"/>
      <c r="AA62" s="74"/>
      <c r="AB62" s="74"/>
      <c r="AC62" s="74"/>
    </row>
    <row r="63" spans="1:29" ht="16.5" customHeight="1" x14ac:dyDescent="0.25">
      <c r="A63" s="77">
        <v>2012</v>
      </c>
      <c r="B63" s="69">
        <v>9487</v>
      </c>
      <c r="C63" s="69">
        <v>4067</v>
      </c>
      <c r="D63" s="69">
        <v>3145</v>
      </c>
      <c r="E63" s="69">
        <v>1773</v>
      </c>
      <c r="F63" s="69">
        <v>374</v>
      </c>
      <c r="G63" s="69">
        <v>95</v>
      </c>
      <c r="H63" s="69">
        <v>32</v>
      </c>
      <c r="I63" s="70">
        <v>1.33</v>
      </c>
      <c r="J63" s="14"/>
      <c r="K63" s="72"/>
      <c r="L63" s="73"/>
      <c r="M63" s="76"/>
      <c r="N63" s="73"/>
      <c r="O63" s="73"/>
      <c r="P63" s="73"/>
      <c r="Q63" s="73"/>
      <c r="R63" s="73"/>
      <c r="S63" s="73"/>
      <c r="T63" s="73"/>
      <c r="U63" s="73"/>
      <c r="V63" s="73"/>
      <c r="W63" s="73"/>
      <c r="X63" s="73"/>
      <c r="Y63" s="73"/>
      <c r="Z63" s="73"/>
      <c r="AA63" s="73"/>
      <c r="AB63" s="73"/>
      <c r="AC63" s="73"/>
    </row>
    <row r="64" spans="1:29" ht="16.5" customHeight="1" x14ac:dyDescent="0.25">
      <c r="A64" s="78">
        <v>2013</v>
      </c>
      <c r="B64" s="69">
        <v>9549</v>
      </c>
      <c r="C64" s="69">
        <v>4072</v>
      </c>
      <c r="D64" s="69">
        <v>3174</v>
      </c>
      <c r="E64" s="69">
        <v>1785</v>
      </c>
      <c r="F64" s="69">
        <v>390</v>
      </c>
      <c r="G64" s="69">
        <v>95</v>
      </c>
      <c r="H64" s="69">
        <v>33</v>
      </c>
      <c r="I64" s="70">
        <v>1.32</v>
      </c>
      <c r="J64" s="14"/>
      <c r="K64" s="72"/>
      <c r="L64" s="73"/>
      <c r="M64" s="76"/>
      <c r="N64" s="79"/>
      <c r="O64" s="79"/>
      <c r="P64" s="79"/>
      <c r="Q64" s="79"/>
      <c r="R64" s="79"/>
      <c r="S64" s="79"/>
      <c r="T64" s="79"/>
      <c r="U64" s="79"/>
      <c r="V64" s="79"/>
      <c r="W64" s="79"/>
      <c r="X64" s="79"/>
      <c r="Y64" s="79"/>
      <c r="Z64" s="79"/>
      <c r="AA64" s="79"/>
      <c r="AB64" s="79"/>
      <c r="AC64" s="79"/>
    </row>
    <row r="65" spans="1:29" ht="16.5" customHeight="1" x14ac:dyDescent="0.25">
      <c r="A65" s="14">
        <v>2014</v>
      </c>
      <c r="B65" s="69">
        <v>9619</v>
      </c>
      <c r="C65" s="69">
        <v>4079</v>
      </c>
      <c r="D65" s="69">
        <v>3205</v>
      </c>
      <c r="E65" s="69">
        <v>1799</v>
      </c>
      <c r="F65" s="69">
        <v>405</v>
      </c>
      <c r="G65" s="69">
        <v>98</v>
      </c>
      <c r="H65" s="69">
        <v>33</v>
      </c>
      <c r="I65" s="70">
        <v>1.32</v>
      </c>
      <c r="J65" s="14"/>
      <c r="K65" s="72"/>
      <c r="L65" s="73"/>
      <c r="M65" s="76"/>
      <c r="N65" s="14"/>
      <c r="O65" s="14"/>
      <c r="P65" s="14"/>
      <c r="Q65" s="14"/>
      <c r="R65" s="14"/>
      <c r="S65" s="14"/>
      <c r="T65" s="14"/>
      <c r="U65" s="14"/>
      <c r="V65" s="14"/>
      <c r="W65" s="14"/>
      <c r="X65" s="14"/>
      <c r="Y65" s="14"/>
      <c r="Z65" s="14"/>
      <c r="AA65" s="14"/>
      <c r="AB65" s="14"/>
      <c r="AC65" s="14"/>
    </row>
    <row r="66" spans="1:29" ht="16.5" customHeight="1" x14ac:dyDescent="0.25">
      <c r="A66" s="14">
        <v>2015</v>
      </c>
      <c r="B66" s="69">
        <v>9610</v>
      </c>
      <c r="C66" s="69">
        <v>3991</v>
      </c>
      <c r="D66" s="69">
        <v>3252</v>
      </c>
      <c r="E66" s="69">
        <v>1846</v>
      </c>
      <c r="F66" s="69">
        <v>390</v>
      </c>
      <c r="G66" s="69">
        <v>99</v>
      </c>
      <c r="H66" s="69">
        <v>32</v>
      </c>
      <c r="I66" s="70">
        <v>1.3</v>
      </c>
      <c r="J66" s="14"/>
      <c r="K66" s="76"/>
      <c r="L66" s="73"/>
      <c r="M66" s="76"/>
      <c r="N66" s="14"/>
      <c r="O66" s="14"/>
      <c r="P66" s="14"/>
      <c r="Q66" s="14"/>
      <c r="R66" s="14"/>
      <c r="S66" s="14"/>
      <c r="T66" s="14"/>
      <c r="U66" s="14"/>
      <c r="V66" s="14"/>
      <c r="W66" s="14"/>
      <c r="X66" s="14"/>
      <c r="Y66" s="14"/>
      <c r="Z66" s="14"/>
      <c r="AA66" s="14"/>
      <c r="AB66" s="14"/>
      <c r="AC66" s="14"/>
    </row>
    <row r="67" spans="1:29" ht="16.5" customHeight="1" x14ac:dyDescent="0.25">
      <c r="A67" s="14">
        <v>2016</v>
      </c>
      <c r="B67" s="69">
        <v>9613</v>
      </c>
      <c r="C67" s="69">
        <v>3920</v>
      </c>
      <c r="D67" s="69">
        <v>3267</v>
      </c>
      <c r="E67" s="69">
        <v>1894</v>
      </c>
      <c r="F67" s="69">
        <v>399</v>
      </c>
      <c r="G67" s="69">
        <v>101</v>
      </c>
      <c r="H67" s="69">
        <v>31</v>
      </c>
      <c r="I67" s="70">
        <v>1.29</v>
      </c>
      <c r="J67" s="14"/>
      <c r="K67" s="14"/>
      <c r="L67" s="73"/>
      <c r="M67" s="76"/>
      <c r="N67" s="14"/>
      <c r="O67" s="14"/>
      <c r="P67" s="14"/>
      <c r="Q67" s="14"/>
      <c r="R67" s="14"/>
      <c r="S67" s="14"/>
      <c r="T67" s="14"/>
      <c r="U67" s="14"/>
      <c r="V67" s="14"/>
      <c r="W67" s="14"/>
      <c r="X67" s="14"/>
      <c r="Y67" s="14"/>
      <c r="Z67" s="14"/>
      <c r="AA67" s="14"/>
      <c r="AB67" s="14"/>
      <c r="AC67" s="14"/>
    </row>
    <row r="68" spans="1:29" ht="16.5" customHeight="1" x14ac:dyDescent="0.25">
      <c r="A68" s="71">
        <v>2017</v>
      </c>
      <c r="B68" s="69">
        <v>9742</v>
      </c>
      <c r="C68" s="69">
        <v>3934</v>
      </c>
      <c r="D68" s="69">
        <v>3323</v>
      </c>
      <c r="E68" s="69">
        <v>1942</v>
      </c>
      <c r="F68" s="69">
        <v>403</v>
      </c>
      <c r="G68" s="69">
        <v>110</v>
      </c>
      <c r="H68" s="69">
        <v>31</v>
      </c>
      <c r="I68" s="70">
        <v>1.29</v>
      </c>
      <c r="J68" s="14"/>
      <c r="K68" s="14"/>
      <c r="L68" s="73"/>
      <c r="M68" s="14"/>
      <c r="N68" s="14"/>
      <c r="O68" s="14"/>
      <c r="P68" s="14"/>
      <c r="Q68" s="14"/>
      <c r="R68" s="14"/>
      <c r="S68" s="14"/>
      <c r="T68" s="14"/>
      <c r="U68" s="14"/>
      <c r="V68" s="14"/>
      <c r="W68" s="14"/>
      <c r="X68" s="14"/>
      <c r="Y68" s="14"/>
      <c r="Z68" s="14"/>
      <c r="AA68" s="14"/>
      <c r="AB68" s="14"/>
      <c r="AC68" s="14"/>
    </row>
    <row r="69" spans="1:29" ht="16.5" customHeight="1" x14ac:dyDescent="0.25">
      <c r="A69" s="80">
        <v>2018</v>
      </c>
      <c r="B69" s="69">
        <v>9940</v>
      </c>
      <c r="C69" s="69">
        <v>3990</v>
      </c>
      <c r="D69" s="69">
        <v>3344</v>
      </c>
      <c r="E69" s="69">
        <v>2044</v>
      </c>
      <c r="F69" s="69">
        <v>413</v>
      </c>
      <c r="G69" s="69">
        <v>117</v>
      </c>
      <c r="H69" s="69">
        <v>31</v>
      </c>
      <c r="I69" s="70">
        <v>1.3</v>
      </c>
      <c r="J69" s="14"/>
      <c r="K69" s="14"/>
      <c r="L69" s="73"/>
      <c r="M69" s="14"/>
      <c r="N69" s="14"/>
      <c r="O69" s="14"/>
      <c r="P69" s="14"/>
      <c r="Q69" s="14"/>
      <c r="R69" s="14"/>
      <c r="S69" s="14"/>
      <c r="T69" s="14"/>
      <c r="U69" s="14"/>
      <c r="V69" s="14"/>
      <c r="W69" s="14"/>
      <c r="X69" s="14"/>
      <c r="Y69" s="14"/>
      <c r="Z69" s="14"/>
      <c r="AA69" s="14"/>
      <c r="AB69" s="14"/>
      <c r="AC69" s="14"/>
    </row>
    <row r="70" spans="1:29" ht="16.5" customHeight="1" x14ac:dyDescent="0.25">
      <c r="A70" s="80">
        <v>2019</v>
      </c>
      <c r="B70" s="69">
        <v>9945.6222159236804</v>
      </c>
      <c r="C70" s="69">
        <v>3919.9120174138702</v>
      </c>
      <c r="D70" s="69">
        <v>3371.75524206816</v>
      </c>
      <c r="E70" s="69">
        <v>2078.52451728287</v>
      </c>
      <c r="F70" s="69">
        <v>426.79054801290602</v>
      </c>
      <c r="G70" s="69">
        <v>117.220404217352</v>
      </c>
      <c r="H70" s="69">
        <v>31.419486928523501</v>
      </c>
      <c r="I70" s="70">
        <v>1.2893839822742901</v>
      </c>
      <c r="J70" s="14"/>
      <c r="K70" s="14"/>
      <c r="L70" s="73"/>
      <c r="M70" s="73"/>
      <c r="N70" s="73"/>
      <c r="O70" s="73"/>
      <c r="P70" s="73"/>
      <c r="Q70" s="74"/>
      <c r="R70" s="73"/>
      <c r="S70" s="73"/>
      <c r="T70" s="14"/>
      <c r="U70" s="14"/>
      <c r="V70" s="14"/>
      <c r="W70" s="14"/>
      <c r="X70" s="14"/>
      <c r="Y70" s="14"/>
      <c r="Z70" s="14"/>
      <c r="AA70" s="14"/>
      <c r="AB70" s="14"/>
      <c r="AC70" s="14"/>
    </row>
    <row r="71" spans="1:29" ht="16.5" customHeight="1" x14ac:dyDescent="0.25">
      <c r="A71" s="81"/>
      <c r="B71" s="82"/>
      <c r="C71" s="82"/>
      <c r="D71" s="82"/>
      <c r="E71" s="82"/>
      <c r="F71" s="82"/>
      <c r="G71" s="82"/>
      <c r="H71" s="82"/>
      <c r="I71" s="82"/>
      <c r="J71" s="82"/>
      <c r="K71" s="82"/>
      <c r="L71" s="82"/>
      <c r="M71" s="82"/>
      <c r="N71" s="82"/>
      <c r="O71" s="82"/>
      <c r="P71" s="82"/>
      <c r="Q71" s="82"/>
      <c r="R71" s="82"/>
      <c r="S71" s="82"/>
      <c r="T71" s="82"/>
      <c r="U71" s="82"/>
      <c r="V71" s="82"/>
      <c r="W71" s="82"/>
      <c r="X71" s="82"/>
      <c r="Y71" s="82"/>
      <c r="Z71" s="82"/>
      <c r="AA71" s="82"/>
      <c r="AB71" s="82"/>
      <c r="AC71" s="82"/>
    </row>
    <row r="72" spans="1:29" ht="16.5" customHeight="1" x14ac:dyDescent="0.25">
      <c r="A72" s="71"/>
      <c r="C72" s="83"/>
      <c r="D72" s="83"/>
      <c r="E72" s="83"/>
      <c r="G72" s="83"/>
      <c r="H72" s="83"/>
      <c r="I72" s="81"/>
      <c r="J72" s="14"/>
      <c r="K72" s="14"/>
      <c r="L72" s="14"/>
      <c r="M72" s="14"/>
      <c r="N72" s="14"/>
      <c r="O72" s="14"/>
      <c r="P72" s="14"/>
      <c r="Q72" s="14"/>
      <c r="R72" s="14"/>
      <c r="S72" s="14"/>
      <c r="T72" s="14"/>
      <c r="U72" s="14"/>
      <c r="V72" s="14"/>
      <c r="W72" s="14"/>
      <c r="X72" s="14"/>
      <c r="Y72" s="14"/>
      <c r="Z72" s="14"/>
      <c r="AA72" s="14"/>
      <c r="AB72" s="14"/>
      <c r="AC72" s="14"/>
    </row>
    <row r="73" spans="1:29" ht="16.5" customHeight="1" x14ac:dyDescent="0.25">
      <c r="A73" s="71"/>
      <c r="B73" s="83"/>
      <c r="C73" s="41"/>
      <c r="D73" s="41"/>
      <c r="E73" s="41"/>
      <c r="F73" s="41"/>
      <c r="G73" s="41"/>
      <c r="H73" s="41"/>
      <c r="I73" s="41"/>
      <c r="J73" s="14"/>
      <c r="K73" s="14"/>
      <c r="L73" s="14"/>
      <c r="M73" s="14"/>
      <c r="N73" s="14"/>
      <c r="O73" s="14"/>
      <c r="P73" s="14"/>
      <c r="Q73" s="14"/>
      <c r="R73" s="14"/>
      <c r="S73" s="14"/>
      <c r="T73" s="14"/>
      <c r="U73" s="14"/>
      <c r="V73" s="14"/>
      <c r="W73" s="14"/>
      <c r="X73" s="14"/>
      <c r="Y73" s="14"/>
      <c r="Z73" s="14"/>
      <c r="AA73" s="14"/>
      <c r="AB73" s="14"/>
      <c r="AC73" s="14"/>
    </row>
    <row r="74" spans="1:29" ht="16.5" customHeight="1" x14ac:dyDescent="0.25">
      <c r="A74" s="80"/>
      <c r="B74" s="71"/>
      <c r="C74" s="71"/>
      <c r="D74" s="71"/>
      <c r="E74" s="71"/>
      <c r="F74" s="71"/>
      <c r="G74" s="71"/>
      <c r="H74" s="84"/>
      <c r="I74" s="41"/>
      <c r="J74" s="14"/>
      <c r="K74" s="14"/>
      <c r="L74" s="14"/>
      <c r="M74" s="14"/>
      <c r="N74" s="14"/>
      <c r="O74" s="14"/>
      <c r="P74" s="14"/>
      <c r="Q74" s="14"/>
      <c r="R74" s="14"/>
      <c r="S74" s="14"/>
      <c r="T74" s="14"/>
      <c r="U74" s="14"/>
      <c r="V74" s="14"/>
      <c r="W74" s="14"/>
      <c r="X74" s="14"/>
      <c r="Y74" s="14"/>
      <c r="Z74" s="14"/>
      <c r="AA74" s="14"/>
      <c r="AB74" s="14"/>
      <c r="AC74" s="14"/>
    </row>
    <row r="75" spans="1:29" ht="16.5" customHeight="1" x14ac:dyDescent="0.25">
      <c r="A75" s="80"/>
      <c r="B75" s="71"/>
      <c r="C75" s="71"/>
      <c r="D75" s="71"/>
      <c r="E75" s="71"/>
      <c r="F75" s="71"/>
      <c r="G75" s="71"/>
      <c r="H75" s="71"/>
      <c r="I75" s="41"/>
      <c r="J75" s="14"/>
      <c r="K75" s="14"/>
      <c r="L75" s="14"/>
      <c r="M75" s="14"/>
      <c r="N75" s="14"/>
      <c r="O75" s="14"/>
      <c r="P75" s="14"/>
      <c r="Q75" s="14"/>
      <c r="R75" s="14"/>
      <c r="S75" s="14"/>
      <c r="T75" s="14"/>
      <c r="U75" s="14"/>
      <c r="V75" s="14"/>
      <c r="W75" s="14"/>
      <c r="X75" s="14"/>
      <c r="Y75" s="14"/>
      <c r="Z75" s="14"/>
      <c r="AA75" s="14"/>
      <c r="AB75" s="14"/>
      <c r="AC75" s="14"/>
    </row>
    <row r="76" spans="1:29" ht="16.5" customHeight="1" x14ac:dyDescent="0.25">
      <c r="A76" s="80"/>
      <c r="B76" s="71"/>
      <c r="C76" s="71"/>
      <c r="D76" s="71"/>
      <c r="E76" s="71"/>
      <c r="F76" s="71"/>
      <c r="G76" s="71"/>
      <c r="H76" s="71"/>
      <c r="I76" s="41"/>
      <c r="J76" s="14"/>
      <c r="K76" s="14"/>
      <c r="L76" s="14"/>
      <c r="M76" s="14"/>
      <c r="N76" s="14"/>
      <c r="O76" s="14"/>
      <c r="P76" s="14"/>
      <c r="Q76" s="14"/>
      <c r="R76" s="14"/>
      <c r="S76" s="14"/>
      <c r="T76" s="14"/>
      <c r="U76" s="14"/>
      <c r="V76" s="14"/>
      <c r="W76" s="14"/>
      <c r="X76" s="14"/>
      <c r="Y76" s="14"/>
      <c r="Z76" s="14"/>
      <c r="AA76" s="14"/>
      <c r="AB76" s="14"/>
      <c r="AC76" s="14"/>
    </row>
    <row r="77" spans="1:29" ht="15.75" customHeight="1" x14ac:dyDescent="0.25"/>
    <row r="78" spans="1:29" ht="15.75" customHeight="1" x14ac:dyDescent="0.25"/>
    <row r="79" spans="1:29" ht="15.75" customHeight="1" x14ac:dyDescent="0.25"/>
    <row r="80" spans="1:29"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8"/>
  <sheetViews>
    <sheetView workbookViewId="0">
      <pane ySplit="2" topLeftCell="A3" activePane="bottomLeft" state="frozen"/>
      <selection pane="bottomLeft" sqref="A1:A1048576"/>
    </sheetView>
  </sheetViews>
  <sheetFormatPr baseColWidth="10" defaultColWidth="11" defaultRowHeight="15.75" x14ac:dyDescent="0.25"/>
  <cols>
    <col min="1" max="1" width="25.625" style="178" customWidth="1"/>
    <col min="2" max="2" width="11.75" style="178" customWidth="1"/>
    <col min="3" max="3" width="15" style="178" customWidth="1"/>
    <col min="4" max="4" width="7.5" style="178" customWidth="1"/>
    <col min="5" max="5" width="10.625" style="178" customWidth="1"/>
    <col min="6" max="6" width="12.75" style="178" customWidth="1"/>
    <col min="7" max="7" width="7.625" style="178" customWidth="1"/>
    <col min="8" max="16384" width="11" style="178"/>
  </cols>
  <sheetData>
    <row r="1" spans="1:9" x14ac:dyDescent="0.25">
      <c r="A1" s="178" t="s">
        <v>42</v>
      </c>
      <c r="B1" s="178" t="s">
        <v>193</v>
      </c>
      <c r="C1" s="178" t="s">
        <v>194</v>
      </c>
      <c r="D1" s="178" t="s">
        <v>195</v>
      </c>
      <c r="E1" s="178" t="s">
        <v>196</v>
      </c>
      <c r="F1" s="178" t="s">
        <v>197</v>
      </c>
      <c r="G1" s="178" t="s">
        <v>198</v>
      </c>
    </row>
    <row r="2" spans="1:9" x14ac:dyDescent="0.25">
      <c r="B2" s="178" t="s">
        <v>199</v>
      </c>
      <c r="C2" s="178" t="s">
        <v>200</v>
      </c>
      <c r="D2" s="178" t="s">
        <v>201</v>
      </c>
      <c r="E2" s="178" t="s">
        <v>202</v>
      </c>
      <c r="F2" s="178" t="s">
        <v>203</v>
      </c>
      <c r="G2" s="178" t="s">
        <v>204</v>
      </c>
      <c r="H2" s="178" t="s">
        <v>205</v>
      </c>
      <c r="I2" s="178" t="s">
        <v>206</v>
      </c>
    </row>
    <row r="3" spans="1:9" x14ac:dyDescent="0.25">
      <c r="A3" s="178" t="s">
        <v>207</v>
      </c>
      <c r="B3" s="178" t="s">
        <v>208</v>
      </c>
      <c r="C3" s="178" t="s">
        <v>209</v>
      </c>
    </row>
    <row r="4" spans="1:9" x14ac:dyDescent="0.25">
      <c r="A4" s="178">
        <v>1751</v>
      </c>
      <c r="B4" s="178">
        <v>3</v>
      </c>
      <c r="C4" s="178">
        <v>0</v>
      </c>
      <c r="D4" s="178">
        <v>0</v>
      </c>
      <c r="E4" s="178">
        <v>3</v>
      </c>
      <c r="F4" s="178">
        <v>0</v>
      </c>
      <c r="G4" s="178">
        <v>0</v>
      </c>
      <c r="H4" s="179">
        <f>'[1]Historical Budget'!C17*1000</f>
        <v>0</v>
      </c>
      <c r="I4" s="179">
        <f>B4+H4</f>
        <v>3</v>
      </c>
    </row>
    <row r="5" spans="1:9" x14ac:dyDescent="0.25">
      <c r="A5" s="178">
        <v>1752</v>
      </c>
      <c r="B5" s="178">
        <v>3</v>
      </c>
      <c r="C5" s="178">
        <v>0</v>
      </c>
      <c r="D5" s="178">
        <v>0</v>
      </c>
      <c r="E5" s="178">
        <v>3</v>
      </c>
      <c r="F5" s="178">
        <v>0</v>
      </c>
      <c r="G5" s="178">
        <v>0</v>
      </c>
      <c r="H5" s="179">
        <f>'[1]Historical Budget'!C18*1000</f>
        <v>0</v>
      </c>
      <c r="I5" s="179">
        <f t="shared" ref="I5:I68" si="0">B5+H5</f>
        <v>3</v>
      </c>
    </row>
    <row r="6" spans="1:9" x14ac:dyDescent="0.25">
      <c r="A6" s="178">
        <v>1753</v>
      </c>
      <c r="B6" s="178">
        <v>3</v>
      </c>
      <c r="C6" s="178">
        <v>0</v>
      </c>
      <c r="D6" s="178">
        <v>0</v>
      </c>
      <c r="E6" s="178">
        <v>3</v>
      </c>
      <c r="F6" s="178">
        <v>0</v>
      </c>
      <c r="G6" s="178">
        <v>0</v>
      </c>
      <c r="H6" s="179">
        <f>'[1]Historical Budget'!C19*1000</f>
        <v>0</v>
      </c>
      <c r="I6" s="179">
        <f t="shared" si="0"/>
        <v>3</v>
      </c>
    </row>
    <row r="7" spans="1:9" x14ac:dyDescent="0.25">
      <c r="A7" s="178">
        <v>1754</v>
      </c>
      <c r="B7" s="178">
        <v>3</v>
      </c>
      <c r="C7" s="178">
        <v>0</v>
      </c>
      <c r="D7" s="178">
        <v>0</v>
      </c>
      <c r="E7" s="178">
        <v>3</v>
      </c>
      <c r="F7" s="178">
        <v>0</v>
      </c>
      <c r="G7" s="178">
        <v>0</v>
      </c>
      <c r="H7" s="179">
        <f>'[1]Historical Budget'!C20*1000</f>
        <v>0</v>
      </c>
      <c r="I7" s="179">
        <f t="shared" si="0"/>
        <v>3</v>
      </c>
    </row>
    <row r="8" spans="1:9" x14ac:dyDescent="0.25">
      <c r="A8" s="178">
        <v>1755</v>
      </c>
      <c r="B8" s="178">
        <v>3</v>
      </c>
      <c r="C8" s="178">
        <v>0</v>
      </c>
      <c r="D8" s="178">
        <v>0</v>
      </c>
      <c r="E8" s="178">
        <v>3</v>
      </c>
      <c r="F8" s="178">
        <v>0</v>
      </c>
      <c r="G8" s="178">
        <v>0</v>
      </c>
      <c r="H8" s="179">
        <f>'[1]Historical Budget'!C21*1000</f>
        <v>0</v>
      </c>
      <c r="I8" s="179">
        <f t="shared" si="0"/>
        <v>3</v>
      </c>
    </row>
    <row r="9" spans="1:9" x14ac:dyDescent="0.25">
      <c r="A9" s="178">
        <v>1756</v>
      </c>
      <c r="B9" s="178">
        <v>3</v>
      </c>
      <c r="C9" s="178">
        <v>0</v>
      </c>
      <c r="D9" s="178">
        <v>0</v>
      </c>
      <c r="E9" s="178">
        <v>3</v>
      </c>
      <c r="F9" s="178">
        <v>0</v>
      </c>
      <c r="G9" s="178">
        <v>0</v>
      </c>
      <c r="H9" s="179">
        <f>'[1]Historical Budget'!C22*1000</f>
        <v>0</v>
      </c>
      <c r="I9" s="179">
        <f t="shared" si="0"/>
        <v>3</v>
      </c>
    </row>
    <row r="10" spans="1:9" x14ac:dyDescent="0.25">
      <c r="A10" s="178">
        <v>1757</v>
      </c>
      <c r="B10" s="178">
        <v>3</v>
      </c>
      <c r="C10" s="178">
        <v>0</v>
      </c>
      <c r="D10" s="178">
        <v>0</v>
      </c>
      <c r="E10" s="178">
        <v>3</v>
      </c>
      <c r="F10" s="178">
        <v>0</v>
      </c>
      <c r="G10" s="178">
        <v>0</v>
      </c>
      <c r="H10" s="179">
        <f>'[1]Historical Budget'!C23*1000</f>
        <v>0</v>
      </c>
      <c r="I10" s="179">
        <f t="shared" si="0"/>
        <v>3</v>
      </c>
    </row>
    <row r="11" spans="1:9" x14ac:dyDescent="0.25">
      <c r="A11" s="178">
        <v>1758</v>
      </c>
      <c r="B11" s="178">
        <v>3</v>
      </c>
      <c r="C11" s="178">
        <v>0</v>
      </c>
      <c r="D11" s="178">
        <v>0</v>
      </c>
      <c r="E11" s="178">
        <v>3</v>
      </c>
      <c r="F11" s="178">
        <v>0</v>
      </c>
      <c r="G11" s="178">
        <v>0</v>
      </c>
      <c r="H11" s="179">
        <f>'[1]Historical Budget'!C24*1000</f>
        <v>0</v>
      </c>
      <c r="I11" s="179">
        <f t="shared" si="0"/>
        <v>3</v>
      </c>
    </row>
    <row r="12" spans="1:9" x14ac:dyDescent="0.25">
      <c r="A12" s="178">
        <v>1759</v>
      </c>
      <c r="B12" s="178">
        <v>3</v>
      </c>
      <c r="C12" s="178">
        <v>0</v>
      </c>
      <c r="D12" s="178">
        <v>0</v>
      </c>
      <c r="E12" s="178">
        <v>3</v>
      </c>
      <c r="F12" s="178">
        <v>0</v>
      </c>
      <c r="G12" s="178">
        <v>0</v>
      </c>
      <c r="H12" s="179">
        <f>'[1]Historical Budget'!C25*1000</f>
        <v>0</v>
      </c>
      <c r="I12" s="179">
        <f t="shared" si="0"/>
        <v>3</v>
      </c>
    </row>
    <row r="13" spans="1:9" x14ac:dyDescent="0.25">
      <c r="A13" s="178">
        <v>1760</v>
      </c>
      <c r="B13" s="178">
        <v>3</v>
      </c>
      <c r="C13" s="178">
        <v>0</v>
      </c>
      <c r="D13" s="178">
        <v>0</v>
      </c>
      <c r="E13" s="178">
        <v>3</v>
      </c>
      <c r="F13" s="178">
        <v>0</v>
      </c>
      <c r="G13" s="178">
        <v>0</v>
      </c>
      <c r="H13" s="179">
        <f>'[1]Historical Budget'!C26*1000</f>
        <v>0</v>
      </c>
      <c r="I13" s="179">
        <f t="shared" si="0"/>
        <v>3</v>
      </c>
    </row>
    <row r="14" spans="1:9" x14ac:dyDescent="0.25">
      <c r="A14" s="178">
        <v>1761</v>
      </c>
      <c r="B14" s="178">
        <v>3</v>
      </c>
      <c r="C14" s="178">
        <v>0</v>
      </c>
      <c r="D14" s="178">
        <v>0</v>
      </c>
      <c r="E14" s="178">
        <v>3</v>
      </c>
      <c r="F14" s="178">
        <v>0</v>
      </c>
      <c r="G14" s="178">
        <v>0</v>
      </c>
      <c r="H14" s="179">
        <f>'[1]Historical Budget'!C27*1000</f>
        <v>0</v>
      </c>
      <c r="I14" s="179">
        <f t="shared" si="0"/>
        <v>3</v>
      </c>
    </row>
    <row r="15" spans="1:9" x14ac:dyDescent="0.25">
      <c r="A15" s="178">
        <v>1762</v>
      </c>
      <c r="B15" s="178">
        <v>3</v>
      </c>
      <c r="C15" s="178">
        <v>0</v>
      </c>
      <c r="D15" s="178">
        <v>0</v>
      </c>
      <c r="E15" s="178">
        <v>3</v>
      </c>
      <c r="F15" s="178">
        <v>0</v>
      </c>
      <c r="G15" s="178">
        <v>0</v>
      </c>
      <c r="H15" s="179">
        <f>'[1]Historical Budget'!C28*1000</f>
        <v>0</v>
      </c>
      <c r="I15" s="179">
        <f t="shared" si="0"/>
        <v>3</v>
      </c>
    </row>
    <row r="16" spans="1:9" x14ac:dyDescent="0.25">
      <c r="A16" s="178">
        <v>1763</v>
      </c>
      <c r="B16" s="178">
        <v>3</v>
      </c>
      <c r="C16" s="178">
        <v>0</v>
      </c>
      <c r="D16" s="178">
        <v>0</v>
      </c>
      <c r="E16" s="178">
        <v>3</v>
      </c>
      <c r="F16" s="178">
        <v>0</v>
      </c>
      <c r="G16" s="178">
        <v>0</v>
      </c>
      <c r="H16" s="179">
        <f>'[1]Historical Budget'!C29*1000</f>
        <v>0</v>
      </c>
      <c r="I16" s="179">
        <f t="shared" si="0"/>
        <v>3</v>
      </c>
    </row>
    <row r="17" spans="1:9" x14ac:dyDescent="0.25">
      <c r="A17" s="178">
        <v>1764</v>
      </c>
      <c r="B17" s="178">
        <v>3</v>
      </c>
      <c r="C17" s="178">
        <v>0</v>
      </c>
      <c r="D17" s="178">
        <v>0</v>
      </c>
      <c r="E17" s="178">
        <v>3</v>
      </c>
      <c r="F17" s="178">
        <v>0</v>
      </c>
      <c r="G17" s="178">
        <v>0</v>
      </c>
      <c r="H17" s="179">
        <f>'[1]Historical Budget'!C30*1000</f>
        <v>0</v>
      </c>
      <c r="I17" s="179">
        <f t="shared" si="0"/>
        <v>3</v>
      </c>
    </row>
    <row r="18" spans="1:9" x14ac:dyDescent="0.25">
      <c r="A18" s="178">
        <v>1765</v>
      </c>
      <c r="B18" s="178">
        <v>3</v>
      </c>
      <c r="C18" s="178">
        <v>0</v>
      </c>
      <c r="D18" s="178">
        <v>0</v>
      </c>
      <c r="E18" s="178">
        <v>3</v>
      </c>
      <c r="F18" s="178">
        <v>0</v>
      </c>
      <c r="G18" s="178">
        <v>0</v>
      </c>
      <c r="H18" s="179">
        <f>'[1]Historical Budget'!C31*1000</f>
        <v>0</v>
      </c>
      <c r="I18" s="179">
        <f t="shared" si="0"/>
        <v>3</v>
      </c>
    </row>
    <row r="19" spans="1:9" x14ac:dyDescent="0.25">
      <c r="A19" s="178">
        <v>1766</v>
      </c>
      <c r="B19" s="178">
        <v>3</v>
      </c>
      <c r="C19" s="178">
        <v>0</v>
      </c>
      <c r="D19" s="178">
        <v>0</v>
      </c>
      <c r="E19" s="178">
        <v>3</v>
      </c>
      <c r="F19" s="178">
        <v>0</v>
      </c>
      <c r="G19" s="178">
        <v>0</v>
      </c>
      <c r="H19" s="179">
        <f>'[1]Historical Budget'!C32*1000</f>
        <v>0</v>
      </c>
      <c r="I19" s="179">
        <f t="shared" si="0"/>
        <v>3</v>
      </c>
    </row>
    <row r="20" spans="1:9" x14ac:dyDescent="0.25">
      <c r="A20" s="178">
        <v>1767</v>
      </c>
      <c r="B20" s="178">
        <v>3</v>
      </c>
      <c r="C20" s="178">
        <v>0</v>
      </c>
      <c r="D20" s="178">
        <v>0</v>
      </c>
      <c r="E20" s="178">
        <v>3</v>
      </c>
      <c r="F20" s="178">
        <v>0</v>
      </c>
      <c r="G20" s="178">
        <v>0</v>
      </c>
      <c r="H20" s="179">
        <f>'[1]Historical Budget'!C33*1000</f>
        <v>0</v>
      </c>
      <c r="I20" s="179">
        <f t="shared" si="0"/>
        <v>3</v>
      </c>
    </row>
    <row r="21" spans="1:9" x14ac:dyDescent="0.25">
      <c r="A21" s="178">
        <v>1768</v>
      </c>
      <c r="B21" s="178">
        <v>3</v>
      </c>
      <c r="C21" s="178">
        <v>0</v>
      </c>
      <c r="D21" s="178">
        <v>0</v>
      </c>
      <c r="E21" s="178">
        <v>3</v>
      </c>
      <c r="F21" s="178">
        <v>0</v>
      </c>
      <c r="G21" s="178">
        <v>0</v>
      </c>
      <c r="H21" s="179">
        <f>'[1]Historical Budget'!C34*1000</f>
        <v>0</v>
      </c>
      <c r="I21" s="179">
        <f t="shared" si="0"/>
        <v>3</v>
      </c>
    </row>
    <row r="22" spans="1:9" x14ac:dyDescent="0.25">
      <c r="A22" s="178">
        <v>1769</v>
      </c>
      <c r="B22" s="178">
        <v>3</v>
      </c>
      <c r="C22" s="178">
        <v>0</v>
      </c>
      <c r="D22" s="178">
        <v>0</v>
      </c>
      <c r="E22" s="178">
        <v>3</v>
      </c>
      <c r="F22" s="178">
        <v>0</v>
      </c>
      <c r="G22" s="178">
        <v>0</v>
      </c>
      <c r="H22" s="179">
        <f>'[1]Historical Budget'!C35*1000</f>
        <v>0</v>
      </c>
      <c r="I22" s="179">
        <f t="shared" si="0"/>
        <v>3</v>
      </c>
    </row>
    <row r="23" spans="1:9" x14ac:dyDescent="0.25">
      <c r="A23" s="178">
        <v>1770</v>
      </c>
      <c r="B23" s="178">
        <v>3</v>
      </c>
      <c r="C23" s="178">
        <v>0</v>
      </c>
      <c r="D23" s="178">
        <v>0</v>
      </c>
      <c r="E23" s="178">
        <v>3</v>
      </c>
      <c r="F23" s="178">
        <v>0</v>
      </c>
      <c r="G23" s="178">
        <v>0</v>
      </c>
      <c r="H23" s="179">
        <f>'[1]Historical Budget'!C36*1000</f>
        <v>0</v>
      </c>
      <c r="I23" s="179">
        <f t="shared" si="0"/>
        <v>3</v>
      </c>
    </row>
    <row r="24" spans="1:9" x14ac:dyDescent="0.25">
      <c r="A24" s="178">
        <v>1771</v>
      </c>
      <c r="B24" s="178">
        <v>4</v>
      </c>
      <c r="C24" s="178">
        <v>0</v>
      </c>
      <c r="D24" s="178">
        <v>0</v>
      </c>
      <c r="E24" s="178">
        <v>4</v>
      </c>
      <c r="F24" s="178">
        <v>0</v>
      </c>
      <c r="G24" s="178">
        <v>0</v>
      </c>
      <c r="H24" s="179">
        <f>'[1]Historical Budget'!C37*1000</f>
        <v>0</v>
      </c>
      <c r="I24" s="179">
        <f t="shared" si="0"/>
        <v>4</v>
      </c>
    </row>
    <row r="25" spans="1:9" x14ac:dyDescent="0.25">
      <c r="A25" s="178">
        <v>1772</v>
      </c>
      <c r="B25" s="178">
        <v>4</v>
      </c>
      <c r="C25" s="178">
        <v>0</v>
      </c>
      <c r="D25" s="178">
        <v>0</v>
      </c>
      <c r="E25" s="178">
        <v>4</v>
      </c>
      <c r="F25" s="178">
        <v>0</v>
      </c>
      <c r="G25" s="178">
        <v>0</v>
      </c>
      <c r="H25" s="179">
        <f>'[1]Historical Budget'!C38*1000</f>
        <v>0</v>
      </c>
      <c r="I25" s="179">
        <f t="shared" si="0"/>
        <v>4</v>
      </c>
    </row>
    <row r="26" spans="1:9" x14ac:dyDescent="0.25">
      <c r="A26" s="178">
        <v>1773</v>
      </c>
      <c r="B26" s="178">
        <v>4</v>
      </c>
      <c r="C26" s="178">
        <v>0</v>
      </c>
      <c r="D26" s="178">
        <v>0</v>
      </c>
      <c r="E26" s="178">
        <v>4</v>
      </c>
      <c r="F26" s="178">
        <v>0</v>
      </c>
      <c r="G26" s="178">
        <v>0</v>
      </c>
      <c r="H26" s="179">
        <f>'[1]Historical Budget'!C39*1000</f>
        <v>0</v>
      </c>
      <c r="I26" s="179">
        <f t="shared" si="0"/>
        <v>4</v>
      </c>
    </row>
    <row r="27" spans="1:9" x14ac:dyDescent="0.25">
      <c r="A27" s="178">
        <v>1774</v>
      </c>
      <c r="B27" s="178">
        <v>4</v>
      </c>
      <c r="C27" s="178">
        <v>0</v>
      </c>
      <c r="D27" s="178">
        <v>0</v>
      </c>
      <c r="E27" s="178">
        <v>4</v>
      </c>
      <c r="F27" s="178">
        <v>0</v>
      </c>
      <c r="G27" s="178">
        <v>0</v>
      </c>
      <c r="H27" s="179">
        <f>'[1]Historical Budget'!C40*1000</f>
        <v>0</v>
      </c>
      <c r="I27" s="179">
        <f t="shared" si="0"/>
        <v>4</v>
      </c>
    </row>
    <row r="28" spans="1:9" x14ac:dyDescent="0.25">
      <c r="A28" s="178">
        <v>1775</v>
      </c>
      <c r="B28" s="178">
        <v>4</v>
      </c>
      <c r="C28" s="178">
        <v>0</v>
      </c>
      <c r="D28" s="178">
        <v>0</v>
      </c>
      <c r="E28" s="178">
        <v>4</v>
      </c>
      <c r="F28" s="178">
        <v>0</v>
      </c>
      <c r="G28" s="178">
        <v>0</v>
      </c>
      <c r="H28" s="179">
        <f>'[1]Historical Budget'!C41*1000</f>
        <v>0</v>
      </c>
      <c r="I28" s="179">
        <f t="shared" si="0"/>
        <v>4</v>
      </c>
    </row>
    <row r="29" spans="1:9" x14ac:dyDescent="0.25">
      <c r="A29" s="178">
        <v>1776</v>
      </c>
      <c r="B29" s="178">
        <v>4</v>
      </c>
      <c r="C29" s="178">
        <v>0</v>
      </c>
      <c r="D29" s="178">
        <v>0</v>
      </c>
      <c r="E29" s="178">
        <v>4</v>
      </c>
      <c r="F29" s="178">
        <v>0</v>
      </c>
      <c r="G29" s="178">
        <v>0</v>
      </c>
      <c r="H29" s="179">
        <f>'[1]Historical Budget'!C42*1000</f>
        <v>0</v>
      </c>
      <c r="I29" s="179">
        <f t="shared" si="0"/>
        <v>4</v>
      </c>
    </row>
    <row r="30" spans="1:9" x14ac:dyDescent="0.25">
      <c r="A30" s="178">
        <v>1777</v>
      </c>
      <c r="B30" s="178">
        <v>4</v>
      </c>
      <c r="C30" s="178">
        <v>0</v>
      </c>
      <c r="D30" s="178">
        <v>0</v>
      </c>
      <c r="E30" s="178">
        <v>4</v>
      </c>
      <c r="F30" s="178">
        <v>0</v>
      </c>
      <c r="G30" s="178">
        <v>0</v>
      </c>
      <c r="H30" s="179">
        <f>'[1]Historical Budget'!C43*1000</f>
        <v>0</v>
      </c>
      <c r="I30" s="179">
        <f t="shared" si="0"/>
        <v>4</v>
      </c>
    </row>
    <row r="31" spans="1:9" x14ac:dyDescent="0.25">
      <c r="A31" s="178">
        <v>1778</v>
      </c>
      <c r="B31" s="178">
        <v>4</v>
      </c>
      <c r="C31" s="178">
        <v>0</v>
      </c>
      <c r="D31" s="178">
        <v>0</v>
      </c>
      <c r="E31" s="178">
        <v>4</v>
      </c>
      <c r="F31" s="178">
        <v>0</v>
      </c>
      <c r="G31" s="178">
        <v>0</v>
      </c>
      <c r="H31" s="179">
        <f>'[1]Historical Budget'!C44*1000</f>
        <v>0</v>
      </c>
      <c r="I31" s="179">
        <f t="shared" si="0"/>
        <v>4</v>
      </c>
    </row>
    <row r="32" spans="1:9" x14ac:dyDescent="0.25">
      <c r="A32" s="178">
        <v>1779</v>
      </c>
      <c r="B32" s="178">
        <v>4</v>
      </c>
      <c r="C32" s="178">
        <v>0</v>
      </c>
      <c r="D32" s="178">
        <v>0</v>
      </c>
      <c r="E32" s="178">
        <v>4</v>
      </c>
      <c r="F32" s="178">
        <v>0</v>
      </c>
      <c r="G32" s="178">
        <v>0</v>
      </c>
      <c r="H32" s="179">
        <f>'[1]Historical Budget'!C45*1000</f>
        <v>0</v>
      </c>
      <c r="I32" s="179">
        <f t="shared" si="0"/>
        <v>4</v>
      </c>
    </row>
    <row r="33" spans="1:9" x14ac:dyDescent="0.25">
      <c r="A33" s="178">
        <v>1780</v>
      </c>
      <c r="B33" s="178">
        <v>4</v>
      </c>
      <c r="C33" s="178">
        <v>0</v>
      </c>
      <c r="D33" s="178">
        <v>0</v>
      </c>
      <c r="E33" s="178">
        <v>4</v>
      </c>
      <c r="F33" s="178">
        <v>0</v>
      </c>
      <c r="G33" s="178">
        <v>0</v>
      </c>
      <c r="H33" s="179">
        <f>'[1]Historical Budget'!C46*1000</f>
        <v>0</v>
      </c>
      <c r="I33" s="179">
        <f t="shared" si="0"/>
        <v>4</v>
      </c>
    </row>
    <row r="34" spans="1:9" x14ac:dyDescent="0.25">
      <c r="A34" s="178">
        <v>1781</v>
      </c>
      <c r="B34" s="178">
        <v>5</v>
      </c>
      <c r="C34" s="178">
        <v>0</v>
      </c>
      <c r="D34" s="178">
        <v>0</v>
      </c>
      <c r="E34" s="178">
        <v>5</v>
      </c>
      <c r="F34" s="178">
        <v>0</v>
      </c>
      <c r="G34" s="178">
        <v>0</v>
      </c>
      <c r="H34" s="179">
        <f>'[1]Historical Budget'!C47*1000</f>
        <v>0</v>
      </c>
      <c r="I34" s="179">
        <f t="shared" si="0"/>
        <v>5</v>
      </c>
    </row>
    <row r="35" spans="1:9" x14ac:dyDescent="0.25">
      <c r="A35" s="178">
        <v>1782</v>
      </c>
      <c r="B35" s="178">
        <v>5</v>
      </c>
      <c r="C35" s="178">
        <v>0</v>
      </c>
      <c r="D35" s="178">
        <v>0</v>
      </c>
      <c r="E35" s="178">
        <v>5</v>
      </c>
      <c r="F35" s="178">
        <v>0</v>
      </c>
      <c r="G35" s="178">
        <v>0</v>
      </c>
      <c r="H35" s="179">
        <f>'[1]Historical Budget'!C48*1000</f>
        <v>0</v>
      </c>
      <c r="I35" s="179">
        <f t="shared" si="0"/>
        <v>5</v>
      </c>
    </row>
    <row r="36" spans="1:9" x14ac:dyDescent="0.25">
      <c r="A36" s="178">
        <v>1783</v>
      </c>
      <c r="B36" s="178">
        <v>5</v>
      </c>
      <c r="C36" s="178">
        <v>0</v>
      </c>
      <c r="D36" s="178">
        <v>0</v>
      </c>
      <c r="E36" s="178">
        <v>5</v>
      </c>
      <c r="F36" s="178">
        <v>0</v>
      </c>
      <c r="G36" s="178">
        <v>0</v>
      </c>
      <c r="H36" s="179">
        <f>'[1]Historical Budget'!C49*1000</f>
        <v>0</v>
      </c>
      <c r="I36" s="179">
        <f t="shared" si="0"/>
        <v>5</v>
      </c>
    </row>
    <row r="37" spans="1:9" x14ac:dyDescent="0.25">
      <c r="A37" s="178">
        <v>1784</v>
      </c>
      <c r="B37" s="178">
        <v>5</v>
      </c>
      <c r="C37" s="178">
        <v>0</v>
      </c>
      <c r="D37" s="178">
        <v>0</v>
      </c>
      <c r="E37" s="178">
        <v>5</v>
      </c>
      <c r="F37" s="178">
        <v>0</v>
      </c>
      <c r="G37" s="178">
        <v>0</v>
      </c>
      <c r="H37" s="179">
        <f>'[1]Historical Budget'!C50*1000</f>
        <v>0</v>
      </c>
      <c r="I37" s="179">
        <f t="shared" si="0"/>
        <v>5</v>
      </c>
    </row>
    <row r="38" spans="1:9" x14ac:dyDescent="0.25">
      <c r="A38" s="178">
        <v>1785</v>
      </c>
      <c r="B38" s="178">
        <v>5</v>
      </c>
      <c r="C38" s="178">
        <v>0</v>
      </c>
      <c r="D38" s="178">
        <v>0</v>
      </c>
      <c r="E38" s="178">
        <v>5</v>
      </c>
      <c r="F38" s="178">
        <v>0</v>
      </c>
      <c r="G38" s="178">
        <v>0</v>
      </c>
      <c r="H38" s="179">
        <f>'[1]Historical Budget'!C51*1000</f>
        <v>0</v>
      </c>
      <c r="I38" s="179">
        <f t="shared" si="0"/>
        <v>5</v>
      </c>
    </row>
    <row r="39" spans="1:9" x14ac:dyDescent="0.25">
      <c r="A39" s="178">
        <v>1786</v>
      </c>
      <c r="B39" s="178">
        <v>5</v>
      </c>
      <c r="C39" s="178">
        <v>0</v>
      </c>
      <c r="D39" s="178">
        <v>0</v>
      </c>
      <c r="E39" s="178">
        <v>5</v>
      </c>
      <c r="F39" s="178">
        <v>0</v>
      </c>
      <c r="G39" s="178">
        <v>0</v>
      </c>
      <c r="H39" s="179">
        <f>'[1]Historical Budget'!C52*1000</f>
        <v>0</v>
      </c>
      <c r="I39" s="179">
        <f t="shared" si="0"/>
        <v>5</v>
      </c>
    </row>
    <row r="40" spans="1:9" x14ac:dyDescent="0.25">
      <c r="A40" s="178">
        <v>1787</v>
      </c>
      <c r="B40" s="178">
        <v>5</v>
      </c>
      <c r="C40" s="178">
        <v>0</v>
      </c>
      <c r="D40" s="178">
        <v>0</v>
      </c>
      <c r="E40" s="178">
        <v>5</v>
      </c>
      <c r="F40" s="178">
        <v>0</v>
      </c>
      <c r="G40" s="178">
        <v>0</v>
      </c>
      <c r="H40" s="179">
        <f>'[1]Historical Budget'!C53*1000</f>
        <v>0</v>
      </c>
      <c r="I40" s="179">
        <f t="shared" si="0"/>
        <v>5</v>
      </c>
    </row>
    <row r="41" spans="1:9" x14ac:dyDescent="0.25">
      <c r="A41" s="178">
        <v>1788</v>
      </c>
      <c r="B41" s="178">
        <v>5</v>
      </c>
      <c r="C41" s="178">
        <v>0</v>
      </c>
      <c r="D41" s="178">
        <v>0</v>
      </c>
      <c r="E41" s="178">
        <v>5</v>
      </c>
      <c r="F41" s="178">
        <v>0</v>
      </c>
      <c r="G41" s="178">
        <v>0</v>
      </c>
      <c r="H41" s="179">
        <f>'[1]Historical Budget'!C54*1000</f>
        <v>0</v>
      </c>
      <c r="I41" s="179">
        <f t="shared" si="0"/>
        <v>5</v>
      </c>
    </row>
    <row r="42" spans="1:9" x14ac:dyDescent="0.25">
      <c r="A42" s="178">
        <v>1789</v>
      </c>
      <c r="B42" s="178">
        <v>5</v>
      </c>
      <c r="C42" s="178">
        <v>0</v>
      </c>
      <c r="D42" s="178">
        <v>0</v>
      </c>
      <c r="E42" s="178">
        <v>5</v>
      </c>
      <c r="F42" s="178">
        <v>0</v>
      </c>
      <c r="G42" s="178">
        <v>0</v>
      </c>
      <c r="H42" s="179">
        <f>'[1]Historical Budget'!C55*1000</f>
        <v>0</v>
      </c>
      <c r="I42" s="179">
        <f t="shared" si="0"/>
        <v>5</v>
      </c>
    </row>
    <row r="43" spans="1:9" x14ac:dyDescent="0.25">
      <c r="A43" s="178">
        <v>1790</v>
      </c>
      <c r="B43" s="178">
        <v>5</v>
      </c>
      <c r="C43" s="178">
        <v>0</v>
      </c>
      <c r="D43" s="178">
        <v>0</v>
      </c>
      <c r="E43" s="178">
        <v>5</v>
      </c>
      <c r="F43" s="178">
        <v>0</v>
      </c>
      <c r="G43" s="178">
        <v>0</v>
      </c>
      <c r="H43" s="179">
        <f>'[1]Historical Budget'!C56*1000</f>
        <v>0</v>
      </c>
      <c r="I43" s="179">
        <f t="shared" si="0"/>
        <v>5</v>
      </c>
    </row>
    <row r="44" spans="1:9" x14ac:dyDescent="0.25">
      <c r="A44" s="178">
        <v>1791</v>
      </c>
      <c r="B44" s="178">
        <v>6</v>
      </c>
      <c r="C44" s="178">
        <v>0</v>
      </c>
      <c r="D44" s="178">
        <v>0</v>
      </c>
      <c r="E44" s="178">
        <v>6</v>
      </c>
      <c r="F44" s="178">
        <v>0</v>
      </c>
      <c r="G44" s="178">
        <v>0</v>
      </c>
      <c r="H44" s="179">
        <f>'[1]Historical Budget'!C57*1000</f>
        <v>0</v>
      </c>
      <c r="I44" s="179">
        <f t="shared" si="0"/>
        <v>6</v>
      </c>
    </row>
    <row r="45" spans="1:9" x14ac:dyDescent="0.25">
      <c r="A45" s="178">
        <v>1792</v>
      </c>
      <c r="B45" s="178">
        <v>6</v>
      </c>
      <c r="C45" s="178">
        <v>0</v>
      </c>
      <c r="D45" s="178">
        <v>0</v>
      </c>
      <c r="E45" s="178">
        <v>6</v>
      </c>
      <c r="F45" s="178">
        <v>0</v>
      </c>
      <c r="G45" s="178">
        <v>0</v>
      </c>
      <c r="H45" s="179">
        <f>'[1]Historical Budget'!C58*1000</f>
        <v>0</v>
      </c>
      <c r="I45" s="179">
        <f t="shared" si="0"/>
        <v>6</v>
      </c>
    </row>
    <row r="46" spans="1:9" x14ac:dyDescent="0.25">
      <c r="A46" s="178">
        <v>1793</v>
      </c>
      <c r="B46" s="178">
        <v>6</v>
      </c>
      <c r="C46" s="178">
        <v>0</v>
      </c>
      <c r="D46" s="178">
        <v>0</v>
      </c>
      <c r="E46" s="178">
        <v>6</v>
      </c>
      <c r="F46" s="178">
        <v>0</v>
      </c>
      <c r="G46" s="178">
        <v>0</v>
      </c>
      <c r="H46" s="179">
        <f>'[1]Historical Budget'!C59*1000</f>
        <v>0</v>
      </c>
      <c r="I46" s="179">
        <f t="shared" si="0"/>
        <v>6</v>
      </c>
    </row>
    <row r="47" spans="1:9" x14ac:dyDescent="0.25">
      <c r="A47" s="178">
        <v>1794</v>
      </c>
      <c r="B47" s="178">
        <v>6</v>
      </c>
      <c r="C47" s="178">
        <v>0</v>
      </c>
      <c r="D47" s="178">
        <v>0</v>
      </c>
      <c r="E47" s="178">
        <v>6</v>
      </c>
      <c r="F47" s="178">
        <v>0</v>
      </c>
      <c r="G47" s="178">
        <v>0</v>
      </c>
      <c r="H47" s="179">
        <f>'[1]Historical Budget'!C60*1000</f>
        <v>0</v>
      </c>
      <c r="I47" s="179">
        <f t="shared" si="0"/>
        <v>6</v>
      </c>
    </row>
    <row r="48" spans="1:9" x14ac:dyDescent="0.25">
      <c r="A48" s="178">
        <v>1795</v>
      </c>
      <c r="B48" s="178">
        <v>6</v>
      </c>
      <c r="C48" s="178">
        <v>0</v>
      </c>
      <c r="D48" s="178">
        <v>0</v>
      </c>
      <c r="E48" s="178">
        <v>6</v>
      </c>
      <c r="F48" s="178">
        <v>0</v>
      </c>
      <c r="G48" s="178">
        <v>0</v>
      </c>
      <c r="H48" s="179">
        <f>'[1]Historical Budget'!C61*1000</f>
        <v>0</v>
      </c>
      <c r="I48" s="179">
        <f t="shared" si="0"/>
        <v>6</v>
      </c>
    </row>
    <row r="49" spans="1:9" x14ac:dyDescent="0.25">
      <c r="A49" s="178">
        <v>1796</v>
      </c>
      <c r="B49" s="178">
        <v>6</v>
      </c>
      <c r="C49" s="178">
        <v>0</v>
      </c>
      <c r="D49" s="178">
        <v>0</v>
      </c>
      <c r="E49" s="178">
        <v>6</v>
      </c>
      <c r="F49" s="178">
        <v>0</v>
      </c>
      <c r="G49" s="178">
        <v>0</v>
      </c>
      <c r="H49" s="179">
        <f>'[1]Historical Budget'!C62*1000</f>
        <v>0</v>
      </c>
      <c r="I49" s="179">
        <f t="shared" si="0"/>
        <v>6</v>
      </c>
    </row>
    <row r="50" spans="1:9" x14ac:dyDescent="0.25">
      <c r="A50" s="178">
        <v>1797</v>
      </c>
      <c r="B50" s="178">
        <v>7</v>
      </c>
      <c r="C50" s="178">
        <v>0</v>
      </c>
      <c r="D50" s="178">
        <v>0</v>
      </c>
      <c r="E50" s="178">
        <v>7</v>
      </c>
      <c r="F50" s="178">
        <v>0</v>
      </c>
      <c r="G50" s="178">
        <v>0</v>
      </c>
      <c r="H50" s="179">
        <f>'[1]Historical Budget'!C63*1000</f>
        <v>0</v>
      </c>
      <c r="I50" s="179">
        <f t="shared" si="0"/>
        <v>7</v>
      </c>
    </row>
    <row r="51" spans="1:9" x14ac:dyDescent="0.25">
      <c r="A51" s="178">
        <v>1798</v>
      </c>
      <c r="B51" s="178">
        <v>7</v>
      </c>
      <c r="C51" s="178">
        <v>0</v>
      </c>
      <c r="D51" s="178">
        <v>0</v>
      </c>
      <c r="E51" s="178">
        <v>7</v>
      </c>
      <c r="F51" s="178">
        <v>0</v>
      </c>
      <c r="G51" s="178">
        <v>0</v>
      </c>
      <c r="H51" s="179">
        <f>'[1]Historical Budget'!C64*1000</f>
        <v>0</v>
      </c>
      <c r="I51" s="179">
        <f t="shared" si="0"/>
        <v>7</v>
      </c>
    </row>
    <row r="52" spans="1:9" x14ac:dyDescent="0.25">
      <c r="A52" s="178">
        <v>1799</v>
      </c>
      <c r="B52" s="178">
        <v>7</v>
      </c>
      <c r="C52" s="178">
        <v>0</v>
      </c>
      <c r="D52" s="178">
        <v>0</v>
      </c>
      <c r="E52" s="178">
        <v>7</v>
      </c>
      <c r="F52" s="178">
        <v>0</v>
      </c>
      <c r="G52" s="178">
        <v>0</v>
      </c>
      <c r="H52" s="179">
        <f>'[1]Historical Budget'!C65*1000</f>
        <v>0</v>
      </c>
      <c r="I52" s="179">
        <f t="shared" si="0"/>
        <v>7</v>
      </c>
    </row>
    <row r="53" spans="1:9" x14ac:dyDescent="0.25">
      <c r="A53" s="178">
        <v>1800</v>
      </c>
      <c r="B53" s="178">
        <v>8</v>
      </c>
      <c r="C53" s="178">
        <v>0</v>
      </c>
      <c r="D53" s="178">
        <v>0</v>
      </c>
      <c r="E53" s="178">
        <v>8</v>
      </c>
      <c r="F53" s="178">
        <v>0</v>
      </c>
      <c r="G53" s="178">
        <v>0</v>
      </c>
      <c r="H53" s="179">
        <f>'[1]Historical Budget'!C66*1000</f>
        <v>0</v>
      </c>
      <c r="I53" s="179">
        <f t="shared" si="0"/>
        <v>8</v>
      </c>
    </row>
    <row r="54" spans="1:9" x14ac:dyDescent="0.25">
      <c r="A54" s="178">
        <v>1801</v>
      </c>
      <c r="B54" s="178">
        <v>8</v>
      </c>
      <c r="C54" s="178">
        <v>0</v>
      </c>
      <c r="D54" s="178">
        <v>0</v>
      </c>
      <c r="E54" s="178">
        <v>8</v>
      </c>
      <c r="F54" s="178">
        <v>0</v>
      </c>
      <c r="G54" s="178">
        <v>0</v>
      </c>
      <c r="H54" s="179">
        <f>'[1]Historical Budget'!C67*1000</f>
        <v>0</v>
      </c>
      <c r="I54" s="179">
        <f t="shared" si="0"/>
        <v>8</v>
      </c>
    </row>
    <row r="55" spans="1:9" x14ac:dyDescent="0.25">
      <c r="A55" s="178">
        <v>1802</v>
      </c>
      <c r="B55" s="178">
        <v>10</v>
      </c>
      <c r="C55" s="178">
        <v>0</v>
      </c>
      <c r="D55" s="178">
        <v>0</v>
      </c>
      <c r="E55" s="178">
        <v>10</v>
      </c>
      <c r="F55" s="178">
        <v>0</v>
      </c>
      <c r="G55" s="178">
        <v>0</v>
      </c>
      <c r="H55" s="179">
        <f>'[1]Historical Budget'!C68*1000</f>
        <v>0</v>
      </c>
      <c r="I55" s="179">
        <f t="shared" si="0"/>
        <v>10</v>
      </c>
    </row>
    <row r="56" spans="1:9" x14ac:dyDescent="0.25">
      <c r="A56" s="178">
        <v>1803</v>
      </c>
      <c r="B56" s="178">
        <v>9</v>
      </c>
      <c r="C56" s="178">
        <v>0</v>
      </c>
      <c r="D56" s="178">
        <v>0</v>
      </c>
      <c r="E56" s="178">
        <v>9</v>
      </c>
      <c r="F56" s="178">
        <v>0</v>
      </c>
      <c r="G56" s="178">
        <v>0</v>
      </c>
      <c r="H56" s="179">
        <f>'[1]Historical Budget'!C69*1000</f>
        <v>0</v>
      </c>
      <c r="I56" s="179">
        <f t="shared" si="0"/>
        <v>9</v>
      </c>
    </row>
    <row r="57" spans="1:9" x14ac:dyDescent="0.25">
      <c r="A57" s="178">
        <v>1804</v>
      </c>
      <c r="B57" s="178">
        <v>9</v>
      </c>
      <c r="C57" s="178">
        <v>0</v>
      </c>
      <c r="D57" s="178">
        <v>0</v>
      </c>
      <c r="E57" s="178">
        <v>9</v>
      </c>
      <c r="F57" s="178">
        <v>0</v>
      </c>
      <c r="G57" s="178">
        <v>0</v>
      </c>
      <c r="H57" s="179">
        <f>'[1]Historical Budget'!C70*1000</f>
        <v>0</v>
      </c>
      <c r="I57" s="179">
        <f t="shared" si="0"/>
        <v>9</v>
      </c>
    </row>
    <row r="58" spans="1:9" x14ac:dyDescent="0.25">
      <c r="A58" s="178">
        <v>1805</v>
      </c>
      <c r="B58" s="178">
        <v>9</v>
      </c>
      <c r="C58" s="178">
        <v>0</v>
      </c>
      <c r="D58" s="178">
        <v>0</v>
      </c>
      <c r="E58" s="178">
        <v>9</v>
      </c>
      <c r="F58" s="178">
        <v>0</v>
      </c>
      <c r="G58" s="178">
        <v>0</v>
      </c>
      <c r="H58" s="179">
        <f>'[1]Historical Budget'!C71*1000</f>
        <v>0</v>
      </c>
      <c r="I58" s="179">
        <f t="shared" si="0"/>
        <v>9</v>
      </c>
    </row>
    <row r="59" spans="1:9" x14ac:dyDescent="0.25">
      <c r="A59" s="178">
        <v>1806</v>
      </c>
      <c r="B59" s="178">
        <v>10</v>
      </c>
      <c r="C59" s="178">
        <v>0</v>
      </c>
      <c r="D59" s="178">
        <v>0</v>
      </c>
      <c r="E59" s="178">
        <v>10</v>
      </c>
      <c r="F59" s="178">
        <v>0</v>
      </c>
      <c r="G59" s="178">
        <v>0</v>
      </c>
      <c r="H59" s="179">
        <f>'[1]Historical Budget'!C72*1000</f>
        <v>0</v>
      </c>
      <c r="I59" s="179">
        <f t="shared" si="0"/>
        <v>10</v>
      </c>
    </row>
    <row r="60" spans="1:9" x14ac:dyDescent="0.25">
      <c r="A60" s="178">
        <v>1807</v>
      </c>
      <c r="B60" s="178">
        <v>10</v>
      </c>
      <c r="C60" s="178">
        <v>0</v>
      </c>
      <c r="D60" s="178">
        <v>0</v>
      </c>
      <c r="E60" s="178">
        <v>10</v>
      </c>
      <c r="F60" s="178">
        <v>0</v>
      </c>
      <c r="G60" s="178">
        <v>0</v>
      </c>
      <c r="H60" s="179">
        <f>'[1]Historical Budget'!C73*1000</f>
        <v>0</v>
      </c>
      <c r="I60" s="179">
        <f t="shared" si="0"/>
        <v>10</v>
      </c>
    </row>
    <row r="61" spans="1:9" x14ac:dyDescent="0.25">
      <c r="A61" s="178">
        <v>1808</v>
      </c>
      <c r="B61" s="178">
        <v>10</v>
      </c>
      <c r="C61" s="178">
        <v>0</v>
      </c>
      <c r="D61" s="178">
        <v>0</v>
      </c>
      <c r="E61" s="178">
        <v>10</v>
      </c>
      <c r="F61" s="178">
        <v>0</v>
      </c>
      <c r="G61" s="178">
        <v>0</v>
      </c>
      <c r="H61" s="179">
        <f>'[1]Historical Budget'!C74*1000</f>
        <v>0</v>
      </c>
      <c r="I61" s="179">
        <f t="shared" si="0"/>
        <v>10</v>
      </c>
    </row>
    <row r="62" spans="1:9" x14ac:dyDescent="0.25">
      <c r="A62" s="178">
        <v>1809</v>
      </c>
      <c r="B62" s="178">
        <v>10</v>
      </c>
      <c r="C62" s="178">
        <v>0</v>
      </c>
      <c r="D62" s="178">
        <v>0</v>
      </c>
      <c r="E62" s="178">
        <v>10</v>
      </c>
      <c r="F62" s="178">
        <v>0</v>
      </c>
      <c r="G62" s="178">
        <v>0</v>
      </c>
      <c r="H62" s="179">
        <f>'[1]Historical Budget'!C75*1000</f>
        <v>0</v>
      </c>
      <c r="I62" s="179">
        <f t="shared" si="0"/>
        <v>10</v>
      </c>
    </row>
    <row r="63" spans="1:9" x14ac:dyDescent="0.25">
      <c r="A63" s="178">
        <v>1810</v>
      </c>
      <c r="B63" s="178">
        <v>10</v>
      </c>
      <c r="C63" s="178">
        <v>0</v>
      </c>
      <c r="D63" s="178">
        <v>0</v>
      </c>
      <c r="E63" s="178">
        <v>10</v>
      </c>
      <c r="F63" s="178">
        <v>0</v>
      </c>
      <c r="G63" s="178">
        <v>0</v>
      </c>
      <c r="H63" s="179">
        <f>'[1]Historical Budget'!C76*1000</f>
        <v>0</v>
      </c>
      <c r="I63" s="179">
        <f t="shared" si="0"/>
        <v>10</v>
      </c>
    </row>
    <row r="64" spans="1:9" x14ac:dyDescent="0.25">
      <c r="A64" s="178">
        <v>1811</v>
      </c>
      <c r="B64" s="178">
        <v>11</v>
      </c>
      <c r="C64" s="178">
        <v>0</v>
      </c>
      <c r="D64" s="178">
        <v>0</v>
      </c>
      <c r="E64" s="178">
        <v>11</v>
      </c>
      <c r="F64" s="178">
        <v>0</v>
      </c>
      <c r="G64" s="178">
        <v>0</v>
      </c>
      <c r="H64" s="179">
        <f>'[1]Historical Budget'!C77*1000</f>
        <v>0</v>
      </c>
      <c r="I64" s="179">
        <f t="shared" si="0"/>
        <v>11</v>
      </c>
    </row>
    <row r="65" spans="1:9" x14ac:dyDescent="0.25">
      <c r="A65" s="178">
        <v>1812</v>
      </c>
      <c r="B65" s="178">
        <v>11</v>
      </c>
      <c r="C65" s="178">
        <v>0</v>
      </c>
      <c r="D65" s="178">
        <v>0</v>
      </c>
      <c r="E65" s="178">
        <v>11</v>
      </c>
      <c r="F65" s="178">
        <v>0</v>
      </c>
      <c r="G65" s="178">
        <v>0</v>
      </c>
      <c r="H65" s="179">
        <f>'[1]Historical Budget'!C78*1000</f>
        <v>0</v>
      </c>
      <c r="I65" s="179">
        <f t="shared" si="0"/>
        <v>11</v>
      </c>
    </row>
    <row r="66" spans="1:9" x14ac:dyDescent="0.25">
      <c r="A66" s="178">
        <v>1813</v>
      </c>
      <c r="B66" s="178">
        <v>11</v>
      </c>
      <c r="C66" s="178">
        <v>0</v>
      </c>
      <c r="D66" s="178">
        <v>0</v>
      </c>
      <c r="E66" s="178">
        <v>11</v>
      </c>
      <c r="F66" s="178">
        <v>0</v>
      </c>
      <c r="G66" s="178">
        <v>0</v>
      </c>
      <c r="H66" s="179">
        <f>'[1]Historical Budget'!C79*1000</f>
        <v>0</v>
      </c>
      <c r="I66" s="179">
        <f t="shared" si="0"/>
        <v>11</v>
      </c>
    </row>
    <row r="67" spans="1:9" x14ac:dyDescent="0.25">
      <c r="A67" s="178">
        <v>1814</v>
      </c>
      <c r="B67" s="178">
        <v>11</v>
      </c>
      <c r="C67" s="178">
        <v>0</v>
      </c>
      <c r="D67" s="178">
        <v>0</v>
      </c>
      <c r="E67" s="178">
        <v>11</v>
      </c>
      <c r="F67" s="178">
        <v>0</v>
      </c>
      <c r="G67" s="178">
        <v>0</v>
      </c>
      <c r="H67" s="179">
        <f>'[1]Historical Budget'!C80*1000</f>
        <v>0</v>
      </c>
      <c r="I67" s="179">
        <f t="shared" si="0"/>
        <v>11</v>
      </c>
    </row>
    <row r="68" spans="1:9" x14ac:dyDescent="0.25">
      <c r="A68" s="178">
        <v>1815</v>
      </c>
      <c r="B68" s="178">
        <v>12</v>
      </c>
      <c r="C68" s="178">
        <v>0</v>
      </c>
      <c r="D68" s="178">
        <v>0</v>
      </c>
      <c r="E68" s="178">
        <v>12</v>
      </c>
      <c r="F68" s="178">
        <v>0</v>
      </c>
      <c r="G68" s="178">
        <v>0</v>
      </c>
      <c r="H68" s="179">
        <f>'[1]Historical Budget'!C81*1000</f>
        <v>0</v>
      </c>
      <c r="I68" s="179">
        <f t="shared" si="0"/>
        <v>12</v>
      </c>
    </row>
    <row r="69" spans="1:9" x14ac:dyDescent="0.25">
      <c r="A69" s="178">
        <v>1816</v>
      </c>
      <c r="B69" s="178">
        <v>13</v>
      </c>
      <c r="C69" s="178">
        <v>0</v>
      </c>
      <c r="D69" s="178">
        <v>0</v>
      </c>
      <c r="E69" s="178">
        <v>13</v>
      </c>
      <c r="F69" s="178">
        <v>0</v>
      </c>
      <c r="G69" s="178">
        <v>0</v>
      </c>
      <c r="H69" s="179">
        <f>'[1]Historical Budget'!C82*1000</f>
        <v>0</v>
      </c>
      <c r="I69" s="179">
        <f t="shared" ref="I69:I132" si="1">B69+H69</f>
        <v>13</v>
      </c>
    </row>
    <row r="70" spans="1:9" x14ac:dyDescent="0.25">
      <c r="A70" s="178">
        <v>1817</v>
      </c>
      <c r="B70" s="178">
        <v>14</v>
      </c>
      <c r="C70" s="178">
        <v>0</v>
      </c>
      <c r="D70" s="178">
        <v>0</v>
      </c>
      <c r="E70" s="178">
        <v>14</v>
      </c>
      <c r="F70" s="178">
        <v>0</v>
      </c>
      <c r="G70" s="178">
        <v>0</v>
      </c>
      <c r="H70" s="179">
        <f>'[1]Historical Budget'!C83*1000</f>
        <v>0</v>
      </c>
      <c r="I70" s="179">
        <f t="shared" si="1"/>
        <v>14</v>
      </c>
    </row>
    <row r="71" spans="1:9" x14ac:dyDescent="0.25">
      <c r="A71" s="178">
        <v>1818</v>
      </c>
      <c r="B71" s="178">
        <v>14</v>
      </c>
      <c r="C71" s="178">
        <v>0</v>
      </c>
      <c r="D71" s="178">
        <v>0</v>
      </c>
      <c r="E71" s="178">
        <v>14</v>
      </c>
      <c r="F71" s="178">
        <v>0</v>
      </c>
      <c r="G71" s="178">
        <v>0</v>
      </c>
      <c r="H71" s="179">
        <f>'[1]Historical Budget'!C84*1000</f>
        <v>0</v>
      </c>
      <c r="I71" s="179">
        <f t="shared" si="1"/>
        <v>14</v>
      </c>
    </row>
    <row r="72" spans="1:9" x14ac:dyDescent="0.25">
      <c r="A72" s="178">
        <v>1819</v>
      </c>
      <c r="B72" s="178">
        <v>14</v>
      </c>
      <c r="C72" s="178">
        <v>0</v>
      </c>
      <c r="D72" s="178">
        <v>0</v>
      </c>
      <c r="E72" s="178">
        <v>14</v>
      </c>
      <c r="F72" s="178">
        <v>0</v>
      </c>
      <c r="G72" s="178">
        <v>0</v>
      </c>
      <c r="H72" s="179">
        <f>'[1]Historical Budget'!C85*1000</f>
        <v>0</v>
      </c>
      <c r="I72" s="179">
        <f t="shared" si="1"/>
        <v>14</v>
      </c>
    </row>
    <row r="73" spans="1:9" x14ac:dyDescent="0.25">
      <c r="A73" s="178">
        <v>1820</v>
      </c>
      <c r="B73" s="178">
        <v>14</v>
      </c>
      <c r="C73" s="178">
        <v>0</v>
      </c>
      <c r="D73" s="178">
        <v>0</v>
      </c>
      <c r="E73" s="178">
        <v>14</v>
      </c>
      <c r="F73" s="178">
        <v>0</v>
      </c>
      <c r="G73" s="178">
        <v>0</v>
      </c>
      <c r="H73" s="179">
        <f>'[1]Historical Budget'!C86*1000</f>
        <v>0</v>
      </c>
      <c r="I73" s="179">
        <f t="shared" si="1"/>
        <v>14</v>
      </c>
    </row>
    <row r="74" spans="1:9" x14ac:dyDescent="0.25">
      <c r="A74" s="178">
        <v>1821</v>
      </c>
      <c r="B74" s="178">
        <v>14</v>
      </c>
      <c r="C74" s="178">
        <v>0</v>
      </c>
      <c r="D74" s="178">
        <v>0</v>
      </c>
      <c r="E74" s="178">
        <v>14</v>
      </c>
      <c r="F74" s="178">
        <v>0</v>
      </c>
      <c r="G74" s="178">
        <v>0</v>
      </c>
      <c r="H74" s="179">
        <f>'[1]Historical Budget'!C87*1000</f>
        <v>0</v>
      </c>
      <c r="I74" s="179">
        <f t="shared" si="1"/>
        <v>14</v>
      </c>
    </row>
    <row r="75" spans="1:9" x14ac:dyDescent="0.25">
      <c r="A75" s="178">
        <v>1822</v>
      </c>
      <c r="B75" s="178">
        <v>15</v>
      </c>
      <c r="C75" s="178">
        <v>0</v>
      </c>
      <c r="D75" s="178">
        <v>0</v>
      </c>
      <c r="E75" s="178">
        <v>15</v>
      </c>
      <c r="F75" s="178">
        <v>0</v>
      </c>
      <c r="G75" s="178">
        <v>0</v>
      </c>
      <c r="H75" s="179">
        <f>'[1]Historical Budget'!C88*1000</f>
        <v>0</v>
      </c>
      <c r="I75" s="179">
        <f t="shared" si="1"/>
        <v>15</v>
      </c>
    </row>
    <row r="76" spans="1:9" x14ac:dyDescent="0.25">
      <c r="A76" s="178">
        <v>1823</v>
      </c>
      <c r="B76" s="178">
        <v>16</v>
      </c>
      <c r="C76" s="178">
        <v>0</v>
      </c>
      <c r="D76" s="178">
        <v>0</v>
      </c>
      <c r="E76" s="178">
        <v>16</v>
      </c>
      <c r="F76" s="178">
        <v>0</v>
      </c>
      <c r="G76" s="178">
        <v>0</v>
      </c>
      <c r="H76" s="179">
        <f>'[1]Historical Budget'!C89*1000</f>
        <v>0</v>
      </c>
      <c r="I76" s="179">
        <f t="shared" si="1"/>
        <v>16</v>
      </c>
    </row>
    <row r="77" spans="1:9" x14ac:dyDescent="0.25">
      <c r="A77" s="178">
        <v>1824</v>
      </c>
      <c r="B77" s="178">
        <v>16</v>
      </c>
      <c r="C77" s="178">
        <v>0</v>
      </c>
      <c r="D77" s="178">
        <v>0</v>
      </c>
      <c r="E77" s="178">
        <v>16</v>
      </c>
      <c r="F77" s="178">
        <v>0</v>
      </c>
      <c r="G77" s="178">
        <v>0</v>
      </c>
      <c r="H77" s="179">
        <f>'[1]Historical Budget'!C90*1000</f>
        <v>0</v>
      </c>
      <c r="I77" s="179">
        <f t="shared" si="1"/>
        <v>16</v>
      </c>
    </row>
    <row r="78" spans="1:9" x14ac:dyDescent="0.25">
      <c r="A78" s="178">
        <v>1825</v>
      </c>
      <c r="B78" s="178">
        <v>17</v>
      </c>
      <c r="C78" s="178">
        <v>0</v>
      </c>
      <c r="D78" s="178">
        <v>0</v>
      </c>
      <c r="E78" s="178">
        <v>17</v>
      </c>
      <c r="F78" s="178">
        <v>0</v>
      </c>
      <c r="G78" s="178">
        <v>0</v>
      </c>
      <c r="H78" s="179">
        <f>'[1]Historical Budget'!C91*1000</f>
        <v>0</v>
      </c>
      <c r="I78" s="179">
        <f t="shared" si="1"/>
        <v>17</v>
      </c>
    </row>
    <row r="79" spans="1:9" x14ac:dyDescent="0.25">
      <c r="A79" s="178">
        <v>1826</v>
      </c>
      <c r="B79" s="178">
        <v>17</v>
      </c>
      <c r="C79" s="178">
        <v>0</v>
      </c>
      <c r="D79" s="178">
        <v>0</v>
      </c>
      <c r="E79" s="178">
        <v>17</v>
      </c>
      <c r="F79" s="178">
        <v>0</v>
      </c>
      <c r="G79" s="178">
        <v>0</v>
      </c>
      <c r="H79" s="179">
        <f>'[1]Historical Budget'!C92*1000</f>
        <v>0</v>
      </c>
      <c r="I79" s="179">
        <f t="shared" si="1"/>
        <v>17</v>
      </c>
    </row>
    <row r="80" spans="1:9" x14ac:dyDescent="0.25">
      <c r="A80" s="178">
        <v>1827</v>
      </c>
      <c r="B80" s="178">
        <v>18</v>
      </c>
      <c r="C80" s="178">
        <v>0</v>
      </c>
      <c r="D80" s="178">
        <v>0</v>
      </c>
      <c r="E80" s="178">
        <v>18</v>
      </c>
      <c r="F80" s="178">
        <v>0</v>
      </c>
      <c r="G80" s="178">
        <v>0</v>
      </c>
      <c r="H80" s="179">
        <f>'[1]Historical Budget'!C93*1000</f>
        <v>0</v>
      </c>
      <c r="I80" s="179">
        <f t="shared" si="1"/>
        <v>18</v>
      </c>
    </row>
    <row r="81" spans="1:9" x14ac:dyDescent="0.25">
      <c r="A81" s="178">
        <v>1828</v>
      </c>
      <c r="B81" s="178">
        <v>18</v>
      </c>
      <c r="C81" s="178">
        <v>0</v>
      </c>
      <c r="D81" s="178">
        <v>0</v>
      </c>
      <c r="E81" s="178">
        <v>18</v>
      </c>
      <c r="F81" s="178">
        <v>0</v>
      </c>
      <c r="G81" s="178">
        <v>0</v>
      </c>
      <c r="H81" s="179">
        <f>'[1]Historical Budget'!C94*1000</f>
        <v>0</v>
      </c>
      <c r="I81" s="179">
        <f t="shared" si="1"/>
        <v>18</v>
      </c>
    </row>
    <row r="82" spans="1:9" x14ac:dyDescent="0.25">
      <c r="A82" s="178">
        <v>1829</v>
      </c>
      <c r="B82" s="178">
        <v>18</v>
      </c>
      <c r="C82" s="178">
        <v>0</v>
      </c>
      <c r="D82" s="178">
        <v>0</v>
      </c>
      <c r="E82" s="178">
        <v>18</v>
      </c>
      <c r="F82" s="178">
        <v>0</v>
      </c>
      <c r="G82" s="178">
        <v>0</v>
      </c>
      <c r="H82" s="179">
        <f>'[1]Historical Budget'!C95*1000</f>
        <v>0</v>
      </c>
      <c r="I82" s="179">
        <f t="shared" si="1"/>
        <v>18</v>
      </c>
    </row>
    <row r="83" spans="1:9" x14ac:dyDescent="0.25">
      <c r="A83" s="178">
        <v>1830</v>
      </c>
      <c r="B83" s="178">
        <v>24</v>
      </c>
      <c r="C83" s="178">
        <v>0</v>
      </c>
      <c r="D83" s="178">
        <v>0</v>
      </c>
      <c r="E83" s="178">
        <v>24</v>
      </c>
      <c r="F83" s="178">
        <v>0</v>
      </c>
      <c r="G83" s="178">
        <v>0</v>
      </c>
      <c r="H83" s="179">
        <f>'[1]Historical Budget'!C96*1000</f>
        <v>0</v>
      </c>
      <c r="I83" s="179">
        <f t="shared" si="1"/>
        <v>24</v>
      </c>
    </row>
    <row r="84" spans="1:9" x14ac:dyDescent="0.25">
      <c r="A84" s="178">
        <v>1831</v>
      </c>
      <c r="B84" s="178">
        <v>23</v>
      </c>
      <c r="C84" s="178">
        <v>0</v>
      </c>
      <c r="D84" s="178">
        <v>0</v>
      </c>
      <c r="E84" s="178">
        <v>23</v>
      </c>
      <c r="F84" s="178">
        <v>0</v>
      </c>
      <c r="G84" s="178">
        <v>0</v>
      </c>
      <c r="H84" s="179">
        <f>'[1]Historical Budget'!C97*1000</f>
        <v>0</v>
      </c>
      <c r="I84" s="179">
        <f t="shared" si="1"/>
        <v>23</v>
      </c>
    </row>
    <row r="85" spans="1:9" x14ac:dyDescent="0.25">
      <c r="A85" s="178">
        <v>1832</v>
      </c>
      <c r="B85" s="178">
        <v>23</v>
      </c>
      <c r="C85" s="178">
        <v>0</v>
      </c>
      <c r="D85" s="178">
        <v>0</v>
      </c>
      <c r="E85" s="178">
        <v>23</v>
      </c>
      <c r="F85" s="178">
        <v>0</v>
      </c>
      <c r="G85" s="178">
        <v>0</v>
      </c>
      <c r="H85" s="179">
        <f>'[1]Historical Budget'!C98*1000</f>
        <v>0</v>
      </c>
      <c r="I85" s="179">
        <f t="shared" si="1"/>
        <v>23</v>
      </c>
    </row>
    <row r="86" spans="1:9" x14ac:dyDescent="0.25">
      <c r="A86" s="178">
        <v>1833</v>
      </c>
      <c r="B86" s="178">
        <v>24</v>
      </c>
      <c r="C86" s="178">
        <v>0</v>
      </c>
      <c r="D86" s="178">
        <v>0</v>
      </c>
      <c r="E86" s="178">
        <v>24</v>
      </c>
      <c r="F86" s="178">
        <v>0</v>
      </c>
      <c r="G86" s="178">
        <v>0</v>
      </c>
      <c r="H86" s="179">
        <f>'[1]Historical Budget'!C99*1000</f>
        <v>0</v>
      </c>
      <c r="I86" s="179">
        <f t="shared" si="1"/>
        <v>24</v>
      </c>
    </row>
    <row r="87" spans="1:9" x14ac:dyDescent="0.25">
      <c r="A87" s="178">
        <v>1834</v>
      </c>
      <c r="B87" s="178">
        <v>24</v>
      </c>
      <c r="C87" s="178">
        <v>0</v>
      </c>
      <c r="D87" s="178">
        <v>0</v>
      </c>
      <c r="E87" s="178">
        <v>24</v>
      </c>
      <c r="F87" s="178">
        <v>0</v>
      </c>
      <c r="G87" s="178">
        <v>0</v>
      </c>
      <c r="H87" s="179">
        <f>'[1]Historical Budget'!C100*1000</f>
        <v>0</v>
      </c>
      <c r="I87" s="179">
        <f t="shared" si="1"/>
        <v>24</v>
      </c>
    </row>
    <row r="88" spans="1:9" x14ac:dyDescent="0.25">
      <c r="A88" s="178">
        <v>1835</v>
      </c>
      <c r="B88" s="178">
        <v>25</v>
      </c>
      <c r="C88" s="178">
        <v>0</v>
      </c>
      <c r="D88" s="178">
        <v>0</v>
      </c>
      <c r="E88" s="178">
        <v>25</v>
      </c>
      <c r="F88" s="178">
        <v>0</v>
      </c>
      <c r="G88" s="178">
        <v>0</v>
      </c>
      <c r="H88" s="179">
        <f>'[1]Historical Budget'!C101*1000</f>
        <v>0</v>
      </c>
      <c r="I88" s="179">
        <f t="shared" si="1"/>
        <v>25</v>
      </c>
    </row>
    <row r="89" spans="1:9" x14ac:dyDescent="0.25">
      <c r="A89" s="178">
        <v>1836</v>
      </c>
      <c r="B89" s="178">
        <v>29</v>
      </c>
      <c r="C89" s="178">
        <v>0</v>
      </c>
      <c r="D89" s="178">
        <v>0</v>
      </c>
      <c r="E89" s="178">
        <v>29</v>
      </c>
      <c r="F89" s="178">
        <v>0</v>
      </c>
      <c r="G89" s="178">
        <v>0</v>
      </c>
      <c r="H89" s="179">
        <f>'[1]Historical Budget'!C102*1000</f>
        <v>0</v>
      </c>
      <c r="I89" s="179">
        <f t="shared" si="1"/>
        <v>29</v>
      </c>
    </row>
    <row r="90" spans="1:9" x14ac:dyDescent="0.25">
      <c r="A90" s="178">
        <v>1837</v>
      </c>
      <c r="B90" s="178">
        <v>29</v>
      </c>
      <c r="C90" s="178">
        <v>0</v>
      </c>
      <c r="D90" s="178">
        <v>0</v>
      </c>
      <c r="E90" s="178">
        <v>29</v>
      </c>
      <c r="F90" s="178">
        <v>0</v>
      </c>
      <c r="G90" s="178">
        <v>0</v>
      </c>
      <c r="H90" s="179">
        <f>'[1]Historical Budget'!C103*1000</f>
        <v>0</v>
      </c>
      <c r="I90" s="179">
        <f t="shared" si="1"/>
        <v>29</v>
      </c>
    </row>
    <row r="91" spans="1:9" x14ac:dyDescent="0.25">
      <c r="A91" s="178">
        <v>1838</v>
      </c>
      <c r="B91" s="178">
        <v>30</v>
      </c>
      <c r="C91" s="178">
        <v>0</v>
      </c>
      <c r="D91" s="178">
        <v>0</v>
      </c>
      <c r="E91" s="178">
        <v>30</v>
      </c>
      <c r="F91" s="178">
        <v>0</v>
      </c>
      <c r="G91" s="178">
        <v>0</v>
      </c>
      <c r="H91" s="179">
        <f>'[1]Historical Budget'!C104*1000</f>
        <v>0</v>
      </c>
      <c r="I91" s="179">
        <f t="shared" si="1"/>
        <v>30</v>
      </c>
    </row>
    <row r="92" spans="1:9" x14ac:dyDescent="0.25">
      <c r="A92" s="178">
        <v>1839</v>
      </c>
      <c r="B92" s="178">
        <v>31</v>
      </c>
      <c r="C92" s="178">
        <v>0</v>
      </c>
      <c r="D92" s="178">
        <v>0</v>
      </c>
      <c r="E92" s="178">
        <v>31</v>
      </c>
      <c r="F92" s="178">
        <v>0</v>
      </c>
      <c r="G92" s="178">
        <v>0</v>
      </c>
      <c r="H92" s="179">
        <f>'[1]Historical Budget'!C105*1000</f>
        <v>0</v>
      </c>
      <c r="I92" s="179">
        <f t="shared" si="1"/>
        <v>31</v>
      </c>
    </row>
    <row r="93" spans="1:9" x14ac:dyDescent="0.25">
      <c r="A93" s="178">
        <v>1840</v>
      </c>
      <c r="B93" s="178">
        <v>33</v>
      </c>
      <c r="C93" s="178">
        <v>0</v>
      </c>
      <c r="D93" s="178">
        <v>0</v>
      </c>
      <c r="E93" s="178">
        <v>33</v>
      </c>
      <c r="F93" s="178">
        <v>0</v>
      </c>
      <c r="G93" s="178">
        <v>0</v>
      </c>
      <c r="H93" s="179">
        <f>'[1]Historical Budget'!C106*1000</f>
        <v>0</v>
      </c>
      <c r="I93" s="179">
        <f t="shared" si="1"/>
        <v>33</v>
      </c>
    </row>
    <row r="94" spans="1:9" x14ac:dyDescent="0.25">
      <c r="A94" s="178">
        <v>1841</v>
      </c>
      <c r="B94" s="178">
        <v>34</v>
      </c>
      <c r="C94" s="178">
        <v>0</v>
      </c>
      <c r="D94" s="178">
        <v>0</v>
      </c>
      <c r="E94" s="178">
        <v>34</v>
      </c>
      <c r="F94" s="178">
        <v>0</v>
      </c>
      <c r="G94" s="178">
        <v>0</v>
      </c>
      <c r="H94" s="179">
        <f>'[1]Historical Budget'!C107*1000</f>
        <v>0</v>
      </c>
      <c r="I94" s="179">
        <f t="shared" si="1"/>
        <v>34</v>
      </c>
    </row>
    <row r="95" spans="1:9" x14ac:dyDescent="0.25">
      <c r="A95" s="178">
        <v>1842</v>
      </c>
      <c r="B95" s="178">
        <v>36</v>
      </c>
      <c r="C95" s="178">
        <v>0</v>
      </c>
      <c r="D95" s="178">
        <v>0</v>
      </c>
      <c r="E95" s="178">
        <v>36</v>
      </c>
      <c r="F95" s="178">
        <v>0</v>
      </c>
      <c r="G95" s="178">
        <v>0</v>
      </c>
      <c r="H95" s="179">
        <f>'[1]Historical Budget'!C108*1000</f>
        <v>0</v>
      </c>
      <c r="I95" s="179">
        <f t="shared" si="1"/>
        <v>36</v>
      </c>
    </row>
    <row r="96" spans="1:9" x14ac:dyDescent="0.25">
      <c r="A96" s="178">
        <v>1843</v>
      </c>
      <c r="B96" s="178">
        <v>37</v>
      </c>
      <c r="C96" s="178">
        <v>0</v>
      </c>
      <c r="D96" s="178">
        <v>0</v>
      </c>
      <c r="E96" s="178">
        <v>37</v>
      </c>
      <c r="F96" s="178">
        <v>0</v>
      </c>
      <c r="G96" s="178">
        <v>0</v>
      </c>
      <c r="H96" s="179">
        <f>'[1]Historical Budget'!C109*1000</f>
        <v>0</v>
      </c>
      <c r="I96" s="179">
        <f t="shared" si="1"/>
        <v>37</v>
      </c>
    </row>
    <row r="97" spans="1:9" x14ac:dyDescent="0.25">
      <c r="A97" s="178">
        <v>1844</v>
      </c>
      <c r="B97" s="178">
        <v>39</v>
      </c>
      <c r="C97" s="178">
        <v>0</v>
      </c>
      <c r="D97" s="178">
        <v>0</v>
      </c>
      <c r="E97" s="178">
        <v>39</v>
      </c>
      <c r="F97" s="178">
        <v>0</v>
      </c>
      <c r="G97" s="178">
        <v>0</v>
      </c>
      <c r="H97" s="179">
        <f>'[1]Historical Budget'!C110*1000</f>
        <v>0</v>
      </c>
      <c r="I97" s="179">
        <f t="shared" si="1"/>
        <v>39</v>
      </c>
    </row>
    <row r="98" spans="1:9" x14ac:dyDescent="0.25">
      <c r="A98" s="178">
        <v>1845</v>
      </c>
      <c r="B98" s="178">
        <v>43</v>
      </c>
      <c r="C98" s="178">
        <v>0</v>
      </c>
      <c r="D98" s="178">
        <v>0</v>
      </c>
      <c r="E98" s="178">
        <v>43</v>
      </c>
      <c r="F98" s="178">
        <v>0</v>
      </c>
      <c r="G98" s="178">
        <v>0</v>
      </c>
      <c r="H98" s="179">
        <f>'[1]Historical Budget'!C111*1000</f>
        <v>0</v>
      </c>
      <c r="I98" s="179">
        <f t="shared" si="1"/>
        <v>43</v>
      </c>
    </row>
    <row r="99" spans="1:9" x14ac:dyDescent="0.25">
      <c r="A99" s="178">
        <v>1846</v>
      </c>
      <c r="B99" s="178">
        <v>43</v>
      </c>
      <c r="C99" s="178">
        <v>0</v>
      </c>
      <c r="D99" s="178">
        <v>0</v>
      </c>
      <c r="E99" s="178">
        <v>43</v>
      </c>
      <c r="F99" s="178">
        <v>0</v>
      </c>
      <c r="G99" s="178">
        <v>0</v>
      </c>
      <c r="H99" s="179">
        <f>'[1]Historical Budget'!C112*1000</f>
        <v>0</v>
      </c>
      <c r="I99" s="179">
        <f t="shared" si="1"/>
        <v>43</v>
      </c>
    </row>
    <row r="100" spans="1:9" x14ac:dyDescent="0.25">
      <c r="A100" s="178">
        <v>1847</v>
      </c>
      <c r="B100" s="178">
        <v>46</v>
      </c>
      <c r="C100" s="178">
        <v>0</v>
      </c>
      <c r="D100" s="178">
        <v>0</v>
      </c>
      <c r="E100" s="178">
        <v>46</v>
      </c>
      <c r="F100" s="178">
        <v>0</v>
      </c>
      <c r="G100" s="178">
        <v>0</v>
      </c>
      <c r="H100" s="179">
        <f>'[1]Historical Budget'!C113*1000</f>
        <v>0</v>
      </c>
      <c r="I100" s="179">
        <f t="shared" si="1"/>
        <v>46</v>
      </c>
    </row>
    <row r="101" spans="1:9" x14ac:dyDescent="0.25">
      <c r="A101" s="178">
        <v>1848</v>
      </c>
      <c r="B101" s="178">
        <v>47</v>
      </c>
      <c r="C101" s="178">
        <v>0</v>
      </c>
      <c r="D101" s="178">
        <v>0</v>
      </c>
      <c r="E101" s="178">
        <v>47</v>
      </c>
      <c r="F101" s="178">
        <v>0</v>
      </c>
      <c r="G101" s="178">
        <v>0</v>
      </c>
      <c r="H101" s="179">
        <f>'[1]Historical Budget'!C114*1000</f>
        <v>0</v>
      </c>
      <c r="I101" s="179">
        <f t="shared" si="1"/>
        <v>47</v>
      </c>
    </row>
    <row r="102" spans="1:9" x14ac:dyDescent="0.25">
      <c r="A102" s="178">
        <v>1849</v>
      </c>
      <c r="B102" s="178">
        <v>50</v>
      </c>
      <c r="C102" s="178">
        <v>0</v>
      </c>
      <c r="D102" s="178">
        <v>0</v>
      </c>
      <c r="E102" s="178">
        <v>50</v>
      </c>
      <c r="F102" s="178">
        <v>0</v>
      </c>
      <c r="G102" s="178">
        <v>0</v>
      </c>
      <c r="H102" s="179">
        <f>'[1]Historical Budget'!C115*1000</f>
        <v>0</v>
      </c>
      <c r="I102" s="179">
        <f t="shared" si="1"/>
        <v>50</v>
      </c>
    </row>
    <row r="103" spans="1:9" x14ac:dyDescent="0.25">
      <c r="A103" s="178">
        <v>1850</v>
      </c>
      <c r="B103" s="178">
        <v>54</v>
      </c>
      <c r="C103" s="178">
        <v>0</v>
      </c>
      <c r="D103" s="178">
        <v>0</v>
      </c>
      <c r="E103" s="178">
        <v>54</v>
      </c>
      <c r="F103" s="178">
        <v>0</v>
      </c>
      <c r="G103" s="178">
        <v>0</v>
      </c>
      <c r="H103" s="179">
        <f>'[1]Historical Budget'!C116*1000</f>
        <v>687.81240929031378</v>
      </c>
      <c r="I103" s="179">
        <f t="shared" si="1"/>
        <v>741.81240929031378</v>
      </c>
    </row>
    <row r="104" spans="1:9" x14ac:dyDescent="0.25">
      <c r="A104" s="178">
        <v>1851</v>
      </c>
      <c r="B104" s="178">
        <v>54</v>
      </c>
      <c r="C104" s="178">
        <v>0</v>
      </c>
      <c r="D104" s="178">
        <v>0</v>
      </c>
      <c r="E104" s="178">
        <v>54</v>
      </c>
      <c r="F104" s="178">
        <v>0</v>
      </c>
      <c r="G104" s="178">
        <v>0</v>
      </c>
      <c r="H104" s="179">
        <f>'[1]Historical Budget'!C117*1000</f>
        <v>691.78289638137812</v>
      </c>
      <c r="I104" s="179">
        <f t="shared" si="1"/>
        <v>745.78289638137812</v>
      </c>
    </row>
    <row r="105" spans="1:9" x14ac:dyDescent="0.25">
      <c r="A105" s="178">
        <v>1852</v>
      </c>
      <c r="B105" s="178">
        <v>57</v>
      </c>
      <c r="C105" s="178">
        <v>0</v>
      </c>
      <c r="D105" s="178">
        <v>0</v>
      </c>
      <c r="E105" s="178">
        <v>57</v>
      </c>
      <c r="F105" s="178">
        <v>0</v>
      </c>
      <c r="G105" s="178">
        <v>0</v>
      </c>
      <c r="H105" s="179">
        <f>'[1]Historical Budget'!C118*1000</f>
        <v>696.71106082153324</v>
      </c>
      <c r="I105" s="179">
        <f t="shared" si="1"/>
        <v>753.71106082153324</v>
      </c>
    </row>
    <row r="106" spans="1:9" x14ac:dyDescent="0.25">
      <c r="A106" s="178">
        <v>1853</v>
      </c>
      <c r="B106" s="178">
        <v>59</v>
      </c>
      <c r="C106" s="178">
        <v>0</v>
      </c>
      <c r="D106" s="178">
        <v>0</v>
      </c>
      <c r="E106" s="178">
        <v>59</v>
      </c>
      <c r="F106" s="178">
        <v>0</v>
      </c>
      <c r="G106" s="178">
        <v>0</v>
      </c>
      <c r="H106" s="179">
        <f>'[1]Historical Budget'!C119*1000</f>
        <v>701.90433045768725</v>
      </c>
      <c r="I106" s="179">
        <f t="shared" si="1"/>
        <v>760.90433045768725</v>
      </c>
    </row>
    <row r="107" spans="1:9" x14ac:dyDescent="0.25">
      <c r="A107" s="178">
        <v>1854</v>
      </c>
      <c r="B107" s="178">
        <v>69</v>
      </c>
      <c r="C107" s="178">
        <v>0</v>
      </c>
      <c r="D107" s="178">
        <v>0</v>
      </c>
      <c r="E107" s="178">
        <v>69</v>
      </c>
      <c r="F107" s="178">
        <v>0</v>
      </c>
      <c r="G107" s="178">
        <v>0</v>
      </c>
      <c r="H107" s="179">
        <f>'[1]Historical Budget'!C120*1000</f>
        <v>704.65806174659724</v>
      </c>
      <c r="I107" s="179">
        <f t="shared" si="1"/>
        <v>773.65806174659724</v>
      </c>
    </row>
    <row r="108" spans="1:9" x14ac:dyDescent="0.25">
      <c r="A108" s="178">
        <v>1855</v>
      </c>
      <c r="B108" s="178">
        <v>71</v>
      </c>
      <c r="C108" s="178">
        <v>0</v>
      </c>
      <c r="D108" s="178">
        <v>0</v>
      </c>
      <c r="E108" s="178">
        <v>71</v>
      </c>
      <c r="F108" s="178">
        <v>0</v>
      </c>
      <c r="G108" s="178">
        <v>0</v>
      </c>
      <c r="H108" s="179">
        <f>'[1]Historical Budget'!C121*1000</f>
        <v>706.70701770019525</v>
      </c>
      <c r="I108" s="179">
        <f t="shared" si="1"/>
        <v>777.70701770019525</v>
      </c>
    </row>
    <row r="109" spans="1:9" x14ac:dyDescent="0.25">
      <c r="A109" s="178">
        <v>1856</v>
      </c>
      <c r="B109" s="178">
        <v>76</v>
      </c>
      <c r="C109" s="178">
        <v>0</v>
      </c>
      <c r="D109" s="178">
        <v>0</v>
      </c>
      <c r="E109" s="178">
        <v>76</v>
      </c>
      <c r="F109" s="178">
        <v>0</v>
      </c>
      <c r="G109" s="178">
        <v>0</v>
      </c>
      <c r="H109" s="179">
        <f>'[1]Historical Budget'!C122*1000</f>
        <v>710.75637292099009</v>
      </c>
      <c r="I109" s="179">
        <f t="shared" si="1"/>
        <v>786.75637292099009</v>
      </c>
    </row>
    <row r="110" spans="1:9" x14ac:dyDescent="0.25">
      <c r="A110" s="178">
        <v>1857</v>
      </c>
      <c r="B110" s="178">
        <v>77</v>
      </c>
      <c r="C110" s="178">
        <v>0</v>
      </c>
      <c r="D110" s="178">
        <v>0</v>
      </c>
      <c r="E110" s="178">
        <v>77</v>
      </c>
      <c r="F110" s="178">
        <v>0</v>
      </c>
      <c r="G110" s="178">
        <v>0</v>
      </c>
      <c r="H110" s="179">
        <f>'[1]Historical Budget'!C123*1000</f>
        <v>717.40147451210021</v>
      </c>
      <c r="I110" s="179">
        <f t="shared" si="1"/>
        <v>794.40147451210021</v>
      </c>
    </row>
    <row r="111" spans="1:9" x14ac:dyDescent="0.25">
      <c r="A111" s="178">
        <v>1858</v>
      </c>
      <c r="B111" s="178">
        <v>78</v>
      </c>
      <c r="C111" s="178">
        <v>0</v>
      </c>
      <c r="D111" s="178">
        <v>0</v>
      </c>
      <c r="E111" s="178">
        <v>78</v>
      </c>
      <c r="F111" s="178">
        <v>0</v>
      </c>
      <c r="G111" s="178">
        <v>0</v>
      </c>
      <c r="H111" s="179">
        <f>'[1]Historical Budget'!C124*1000</f>
        <v>722.89586195945742</v>
      </c>
      <c r="I111" s="179">
        <f t="shared" si="1"/>
        <v>800.89586195945742</v>
      </c>
    </row>
    <row r="112" spans="1:9" x14ac:dyDescent="0.25">
      <c r="A112" s="178">
        <v>1859</v>
      </c>
      <c r="B112" s="178">
        <v>83</v>
      </c>
      <c r="C112" s="178">
        <v>0</v>
      </c>
      <c r="D112" s="178">
        <v>0</v>
      </c>
      <c r="E112" s="178">
        <v>83</v>
      </c>
      <c r="F112" s="178">
        <v>0</v>
      </c>
      <c r="G112" s="178">
        <v>0</v>
      </c>
      <c r="H112" s="179">
        <f>'[1]Historical Budget'!C125*1000</f>
        <v>725.72972885894774</v>
      </c>
      <c r="I112" s="179">
        <f t="shared" si="1"/>
        <v>808.72972885894774</v>
      </c>
    </row>
    <row r="113" spans="1:9" x14ac:dyDescent="0.25">
      <c r="A113" s="178">
        <v>1860</v>
      </c>
      <c r="B113" s="178">
        <v>91</v>
      </c>
      <c r="C113" s="178">
        <v>0</v>
      </c>
      <c r="D113" s="178">
        <v>0</v>
      </c>
      <c r="E113" s="178">
        <v>91</v>
      </c>
      <c r="F113" s="178">
        <v>0</v>
      </c>
      <c r="G113" s="178">
        <v>0</v>
      </c>
      <c r="H113" s="179">
        <f>'[1]Historical Budget'!C126*1000</f>
        <v>696.42744483566287</v>
      </c>
      <c r="I113" s="179">
        <f t="shared" si="1"/>
        <v>787.42744483566287</v>
      </c>
    </row>
    <row r="114" spans="1:9" x14ac:dyDescent="0.25">
      <c r="A114" s="178">
        <v>1861</v>
      </c>
      <c r="B114" s="178">
        <v>95</v>
      </c>
      <c r="C114" s="178">
        <v>0</v>
      </c>
      <c r="D114" s="178">
        <v>0</v>
      </c>
      <c r="E114" s="178">
        <v>95</v>
      </c>
      <c r="F114" s="178">
        <v>0</v>
      </c>
      <c r="G114" s="178">
        <v>0</v>
      </c>
      <c r="H114" s="179">
        <f>'[1]Historical Budget'!C127*1000</f>
        <v>687.01724052619943</v>
      </c>
      <c r="I114" s="179">
        <f t="shared" si="1"/>
        <v>782.01724052619943</v>
      </c>
    </row>
    <row r="115" spans="1:9" x14ac:dyDescent="0.25">
      <c r="A115" s="178">
        <v>1862</v>
      </c>
      <c r="B115" s="178">
        <v>97</v>
      </c>
      <c r="C115" s="178">
        <v>0</v>
      </c>
      <c r="D115" s="178">
        <v>0</v>
      </c>
      <c r="E115" s="178">
        <v>96</v>
      </c>
      <c r="F115" s="178">
        <v>0</v>
      </c>
      <c r="G115" s="178">
        <v>0</v>
      </c>
      <c r="H115" s="179">
        <f>'[1]Historical Budget'!C128*1000</f>
        <v>682.86627877616877</v>
      </c>
      <c r="I115" s="179">
        <f t="shared" si="1"/>
        <v>779.86627877616877</v>
      </c>
    </row>
    <row r="116" spans="1:9" x14ac:dyDescent="0.25">
      <c r="A116" s="178">
        <v>1863</v>
      </c>
      <c r="B116" s="178">
        <v>104</v>
      </c>
      <c r="C116" s="178">
        <v>0</v>
      </c>
      <c r="D116" s="178">
        <v>0</v>
      </c>
      <c r="E116" s="178">
        <v>103</v>
      </c>
      <c r="F116" s="178">
        <v>0</v>
      </c>
      <c r="G116" s="178">
        <v>0</v>
      </c>
      <c r="H116" s="179">
        <f>'[1]Historical Budget'!C129*1000</f>
        <v>680.66510236740112</v>
      </c>
      <c r="I116" s="179">
        <f t="shared" si="1"/>
        <v>784.66510236740112</v>
      </c>
    </row>
    <row r="117" spans="1:9" x14ac:dyDescent="0.25">
      <c r="A117" s="178">
        <v>1864</v>
      </c>
      <c r="B117" s="178">
        <v>112</v>
      </c>
      <c r="C117" s="178">
        <v>0</v>
      </c>
      <c r="D117" s="178">
        <v>0</v>
      </c>
      <c r="E117" s="178">
        <v>112</v>
      </c>
      <c r="F117" s="178">
        <v>0</v>
      </c>
      <c r="G117" s="178">
        <v>0</v>
      </c>
      <c r="H117" s="179">
        <f>'[1]Historical Budget'!C130*1000</f>
        <v>678.72483622169489</v>
      </c>
      <c r="I117" s="179">
        <f t="shared" si="1"/>
        <v>790.72483622169489</v>
      </c>
    </row>
    <row r="118" spans="1:9" x14ac:dyDescent="0.25">
      <c r="A118" s="178">
        <v>1865</v>
      </c>
      <c r="B118" s="178">
        <v>119</v>
      </c>
      <c r="C118" s="178">
        <v>0</v>
      </c>
      <c r="D118" s="178">
        <v>0</v>
      </c>
      <c r="E118" s="178">
        <v>119</v>
      </c>
      <c r="F118" s="178">
        <v>0</v>
      </c>
      <c r="G118" s="178">
        <v>0</v>
      </c>
      <c r="H118" s="179">
        <f>'[1]Historical Budget'!C131*1000</f>
        <v>679.25917237854003</v>
      </c>
      <c r="I118" s="179">
        <f t="shared" si="1"/>
        <v>798.25917237854003</v>
      </c>
    </row>
    <row r="119" spans="1:9" x14ac:dyDescent="0.25">
      <c r="A119" s="178">
        <v>1866</v>
      </c>
      <c r="B119" s="178">
        <v>122</v>
      </c>
      <c r="C119" s="178">
        <v>0</v>
      </c>
      <c r="D119" s="178">
        <v>0</v>
      </c>
      <c r="E119" s="178">
        <v>122</v>
      </c>
      <c r="F119" s="178">
        <v>0</v>
      </c>
      <c r="G119" s="178">
        <v>0</v>
      </c>
      <c r="H119" s="179">
        <f>'[1]Historical Budget'!C132*1000</f>
        <v>675.72383405113226</v>
      </c>
      <c r="I119" s="179">
        <f t="shared" si="1"/>
        <v>797.72383405113226</v>
      </c>
    </row>
    <row r="120" spans="1:9" x14ac:dyDescent="0.25">
      <c r="A120" s="178">
        <v>1867</v>
      </c>
      <c r="B120" s="178">
        <v>130</v>
      </c>
      <c r="C120" s="178">
        <v>0</v>
      </c>
      <c r="D120" s="178">
        <v>0</v>
      </c>
      <c r="E120" s="178">
        <v>130</v>
      </c>
      <c r="F120" s="178">
        <v>0</v>
      </c>
      <c r="G120" s="178">
        <v>0</v>
      </c>
      <c r="H120" s="179">
        <f>'[1]Historical Budget'!C133*1000</f>
        <v>673.88903398704531</v>
      </c>
      <c r="I120" s="179">
        <f t="shared" si="1"/>
        <v>803.88903398704531</v>
      </c>
    </row>
    <row r="121" spans="1:9" x14ac:dyDescent="0.25">
      <c r="A121" s="178">
        <v>1868</v>
      </c>
      <c r="B121" s="178">
        <v>135</v>
      </c>
      <c r="C121" s="178">
        <v>0</v>
      </c>
      <c r="D121" s="178">
        <v>0</v>
      </c>
      <c r="E121" s="178">
        <v>134</v>
      </c>
      <c r="F121" s="178">
        <v>0</v>
      </c>
      <c r="G121" s="178">
        <v>0</v>
      </c>
      <c r="H121" s="179">
        <f>'[1]Historical Budget'!C134*1000</f>
        <v>672.4906383895875</v>
      </c>
      <c r="I121" s="179">
        <f t="shared" si="1"/>
        <v>807.4906383895875</v>
      </c>
    </row>
    <row r="122" spans="1:9" x14ac:dyDescent="0.25">
      <c r="A122" s="178">
        <v>1869</v>
      </c>
      <c r="B122" s="178">
        <v>142</v>
      </c>
      <c r="C122" s="178">
        <v>0</v>
      </c>
      <c r="D122" s="178">
        <v>0</v>
      </c>
      <c r="E122" s="178">
        <v>142</v>
      </c>
      <c r="F122" s="178">
        <v>0</v>
      </c>
      <c r="G122" s="178">
        <v>0</v>
      </c>
      <c r="H122" s="179">
        <f>'[1]Historical Budget'!C135*1000</f>
        <v>672.73931000518792</v>
      </c>
      <c r="I122" s="179">
        <f t="shared" si="1"/>
        <v>814.73931000518792</v>
      </c>
    </row>
    <row r="123" spans="1:9" x14ac:dyDescent="0.25">
      <c r="A123" s="178">
        <v>1870</v>
      </c>
      <c r="B123" s="178">
        <v>147</v>
      </c>
      <c r="C123" s="178">
        <v>0</v>
      </c>
      <c r="D123" s="178">
        <v>1</v>
      </c>
      <c r="E123" s="178">
        <v>146</v>
      </c>
      <c r="F123" s="178">
        <v>0</v>
      </c>
      <c r="G123" s="178">
        <v>0</v>
      </c>
      <c r="H123" s="179">
        <f>'[1]Historical Budget'!C136*1000</f>
        <v>742.17683732795717</v>
      </c>
      <c r="I123" s="179">
        <f t="shared" si="1"/>
        <v>889.17683732795717</v>
      </c>
    </row>
    <row r="124" spans="1:9" x14ac:dyDescent="0.25">
      <c r="A124" s="178">
        <v>1871</v>
      </c>
      <c r="B124" s="178">
        <v>156</v>
      </c>
      <c r="C124" s="178">
        <v>0</v>
      </c>
      <c r="D124" s="178">
        <v>1</v>
      </c>
      <c r="E124" s="178">
        <v>156</v>
      </c>
      <c r="F124" s="178">
        <v>0</v>
      </c>
      <c r="G124" s="178">
        <v>0</v>
      </c>
      <c r="H124" s="179">
        <f>'[1]Historical Budget'!C137*1000</f>
        <v>771.57665237617493</v>
      </c>
      <c r="I124" s="179">
        <f t="shared" si="1"/>
        <v>927.57665237617493</v>
      </c>
    </row>
    <row r="125" spans="1:9" x14ac:dyDescent="0.25">
      <c r="A125" s="178">
        <v>1872</v>
      </c>
      <c r="B125" s="178">
        <v>173</v>
      </c>
      <c r="C125" s="178">
        <v>0</v>
      </c>
      <c r="D125" s="178">
        <v>1</v>
      </c>
      <c r="E125" s="178">
        <v>173</v>
      </c>
      <c r="F125" s="178">
        <v>0</v>
      </c>
      <c r="G125" s="178">
        <v>0</v>
      </c>
      <c r="H125" s="179">
        <f>'[1]Historical Budget'!C138*1000</f>
        <v>791.49616788673404</v>
      </c>
      <c r="I125" s="179">
        <f t="shared" si="1"/>
        <v>964.49616788673404</v>
      </c>
    </row>
    <row r="126" spans="1:9" x14ac:dyDescent="0.25">
      <c r="A126" s="178">
        <v>1873</v>
      </c>
      <c r="B126" s="178">
        <v>184</v>
      </c>
      <c r="C126" s="178">
        <v>0</v>
      </c>
      <c r="D126" s="178">
        <v>1</v>
      </c>
      <c r="E126" s="178">
        <v>183</v>
      </c>
      <c r="F126" s="178">
        <v>0</v>
      </c>
      <c r="G126" s="178">
        <v>0</v>
      </c>
      <c r="H126" s="179">
        <f>'[1]Historical Budget'!C139*1000</f>
        <v>811.33956088256843</v>
      </c>
      <c r="I126" s="179">
        <f t="shared" si="1"/>
        <v>995.33956088256843</v>
      </c>
    </row>
    <row r="127" spans="1:9" x14ac:dyDescent="0.25">
      <c r="A127" s="178">
        <v>1874</v>
      </c>
      <c r="B127" s="178">
        <v>174</v>
      </c>
      <c r="C127" s="178">
        <v>0</v>
      </c>
      <c r="D127" s="178">
        <v>1</v>
      </c>
      <c r="E127" s="178">
        <v>173</v>
      </c>
      <c r="F127" s="178">
        <v>0</v>
      </c>
      <c r="G127" s="178">
        <v>0</v>
      </c>
      <c r="H127" s="179">
        <f>'[1]Historical Budget'!C140*1000</f>
        <v>826.72173990631109</v>
      </c>
      <c r="I127" s="179">
        <f t="shared" si="1"/>
        <v>1000.7217399063111</v>
      </c>
    </row>
    <row r="128" spans="1:9" x14ac:dyDescent="0.25">
      <c r="A128" s="178">
        <v>1875</v>
      </c>
      <c r="B128" s="178">
        <v>188</v>
      </c>
      <c r="C128" s="178">
        <v>0</v>
      </c>
      <c r="D128" s="178">
        <v>1</v>
      </c>
      <c r="E128" s="178">
        <v>187</v>
      </c>
      <c r="F128" s="178">
        <v>0</v>
      </c>
      <c r="G128" s="178">
        <v>0</v>
      </c>
      <c r="H128" s="179">
        <f>'[1]Historical Budget'!C141*1000</f>
        <v>841.73086038970951</v>
      </c>
      <c r="I128" s="179">
        <f t="shared" si="1"/>
        <v>1029.7308603897095</v>
      </c>
    </row>
    <row r="129" spans="1:9" x14ac:dyDescent="0.25">
      <c r="A129" s="178">
        <v>1876</v>
      </c>
      <c r="B129" s="178">
        <v>191</v>
      </c>
      <c r="C129" s="178">
        <v>0</v>
      </c>
      <c r="D129" s="178">
        <v>1</v>
      </c>
      <c r="E129" s="178">
        <v>190</v>
      </c>
      <c r="F129" s="178">
        <v>0</v>
      </c>
      <c r="G129" s="178">
        <v>0</v>
      </c>
      <c r="H129" s="179">
        <f>'[1]Historical Budget'!C142*1000</f>
        <v>854.11854585647598</v>
      </c>
      <c r="I129" s="179">
        <f t="shared" si="1"/>
        <v>1045.118545856476</v>
      </c>
    </row>
    <row r="130" spans="1:9" x14ac:dyDescent="0.25">
      <c r="A130" s="178">
        <v>1877</v>
      </c>
      <c r="B130" s="178">
        <v>194</v>
      </c>
      <c r="C130" s="178">
        <v>0</v>
      </c>
      <c r="D130" s="178">
        <v>2</v>
      </c>
      <c r="E130" s="178">
        <v>192</v>
      </c>
      <c r="F130" s="178">
        <v>0</v>
      </c>
      <c r="G130" s="178">
        <v>0</v>
      </c>
      <c r="H130" s="179">
        <f>'[1]Historical Budget'!C143*1000</f>
        <v>864.35406484222415</v>
      </c>
      <c r="I130" s="179">
        <f t="shared" si="1"/>
        <v>1058.354064842224</v>
      </c>
    </row>
    <row r="131" spans="1:9" x14ac:dyDescent="0.25">
      <c r="A131" s="178">
        <v>1878</v>
      </c>
      <c r="B131" s="178">
        <v>196</v>
      </c>
      <c r="C131" s="178">
        <v>0</v>
      </c>
      <c r="D131" s="178">
        <v>2</v>
      </c>
      <c r="E131" s="178">
        <v>194</v>
      </c>
      <c r="F131" s="178">
        <v>0</v>
      </c>
      <c r="G131" s="178">
        <v>0</v>
      </c>
      <c r="H131" s="179">
        <f>'[1]Historical Budget'!C144*1000</f>
        <v>873.18361570739739</v>
      </c>
      <c r="I131" s="179">
        <f t="shared" si="1"/>
        <v>1069.1836157073974</v>
      </c>
    </row>
    <row r="132" spans="1:9" x14ac:dyDescent="0.25">
      <c r="A132" s="178">
        <v>1879</v>
      </c>
      <c r="B132" s="178">
        <v>210</v>
      </c>
      <c r="C132" s="178">
        <v>0</v>
      </c>
      <c r="D132" s="178">
        <v>3</v>
      </c>
      <c r="E132" s="178">
        <v>207</v>
      </c>
      <c r="F132" s="178">
        <v>0</v>
      </c>
      <c r="G132" s="178">
        <v>0</v>
      </c>
      <c r="H132" s="179">
        <f>'[1]Historical Budget'!C145*1000</f>
        <v>878.82361824798591</v>
      </c>
      <c r="I132" s="179">
        <f t="shared" si="1"/>
        <v>1088.8236182479859</v>
      </c>
    </row>
    <row r="133" spans="1:9" x14ac:dyDescent="0.25">
      <c r="A133" s="178">
        <v>1880</v>
      </c>
      <c r="B133" s="178">
        <v>236</v>
      </c>
      <c r="C133" s="178">
        <v>0</v>
      </c>
      <c r="D133" s="178">
        <v>3</v>
      </c>
      <c r="E133" s="178">
        <v>233</v>
      </c>
      <c r="F133" s="178">
        <v>0</v>
      </c>
      <c r="G133" s="178">
        <v>0</v>
      </c>
      <c r="H133" s="179">
        <f>'[1]Historical Budget'!C146*1000</f>
        <v>876.44247146224996</v>
      </c>
      <c r="I133" s="179">
        <f t="shared" ref="I133:I196" si="2">B133+H133</f>
        <v>1112.4424714622501</v>
      </c>
    </row>
    <row r="134" spans="1:9" x14ac:dyDescent="0.25">
      <c r="A134" s="178">
        <v>1881</v>
      </c>
      <c r="B134" s="178">
        <v>243</v>
      </c>
      <c r="C134" s="178">
        <v>0</v>
      </c>
      <c r="D134" s="178">
        <v>4</v>
      </c>
      <c r="E134" s="178">
        <v>239</v>
      </c>
      <c r="F134" s="178">
        <v>0</v>
      </c>
      <c r="G134" s="178">
        <v>0</v>
      </c>
      <c r="H134" s="179">
        <f>'[1]Historical Budget'!C147*1000</f>
        <v>890.4162158317564</v>
      </c>
      <c r="I134" s="179">
        <f t="shared" si="2"/>
        <v>1133.4162158317563</v>
      </c>
    </row>
    <row r="135" spans="1:9" x14ac:dyDescent="0.25">
      <c r="A135" s="178">
        <v>1882</v>
      </c>
      <c r="B135" s="178">
        <v>256</v>
      </c>
      <c r="C135" s="178">
        <v>0</v>
      </c>
      <c r="D135" s="178">
        <v>4</v>
      </c>
      <c r="E135" s="178">
        <v>252</v>
      </c>
      <c r="F135" s="178">
        <v>0</v>
      </c>
      <c r="G135" s="178">
        <v>0</v>
      </c>
      <c r="H135" s="179">
        <f>'[1]Historical Budget'!C148*1000</f>
        <v>899.82444309234597</v>
      </c>
      <c r="I135" s="179">
        <f t="shared" si="2"/>
        <v>1155.824443092346</v>
      </c>
    </row>
    <row r="136" spans="1:9" x14ac:dyDescent="0.25">
      <c r="A136" s="178">
        <v>1883</v>
      </c>
      <c r="B136" s="178">
        <v>272</v>
      </c>
      <c r="C136" s="178">
        <v>0</v>
      </c>
      <c r="D136" s="178">
        <v>3</v>
      </c>
      <c r="E136" s="178">
        <v>269</v>
      </c>
      <c r="F136" s="178">
        <v>0</v>
      </c>
      <c r="G136" s="178">
        <v>0</v>
      </c>
      <c r="H136" s="179">
        <f>'[1]Historical Budget'!C149*1000</f>
        <v>911.03312758636457</v>
      </c>
      <c r="I136" s="179">
        <f t="shared" si="2"/>
        <v>1183.0331275863646</v>
      </c>
    </row>
    <row r="137" spans="1:9" x14ac:dyDescent="0.25">
      <c r="A137" s="178">
        <v>1884</v>
      </c>
      <c r="B137" s="178">
        <v>275</v>
      </c>
      <c r="C137" s="178">
        <v>0</v>
      </c>
      <c r="D137" s="178">
        <v>4</v>
      </c>
      <c r="E137" s="178">
        <v>271</v>
      </c>
      <c r="F137" s="178">
        <v>0</v>
      </c>
      <c r="G137" s="178">
        <v>0</v>
      </c>
      <c r="H137" s="179">
        <f>'[1]Historical Budget'!C150*1000</f>
        <v>920.03573296356205</v>
      </c>
      <c r="I137" s="179">
        <f t="shared" si="2"/>
        <v>1195.0357329635622</v>
      </c>
    </row>
    <row r="138" spans="1:9" x14ac:dyDescent="0.25">
      <c r="A138" s="178">
        <v>1885</v>
      </c>
      <c r="B138" s="178">
        <v>277</v>
      </c>
      <c r="C138" s="178">
        <v>1</v>
      </c>
      <c r="D138" s="178">
        <v>4</v>
      </c>
      <c r="E138" s="178">
        <v>273</v>
      </c>
      <c r="F138" s="178">
        <v>0</v>
      </c>
      <c r="G138" s="178">
        <v>0</v>
      </c>
      <c r="H138" s="179">
        <f>'[1]Historical Budget'!C151*1000</f>
        <v>928.16311271667496</v>
      </c>
      <c r="I138" s="179">
        <f t="shared" si="2"/>
        <v>1205.163112716675</v>
      </c>
    </row>
    <row r="139" spans="1:9" x14ac:dyDescent="0.25">
      <c r="A139" s="178">
        <v>1886</v>
      </c>
      <c r="B139" s="178">
        <v>281</v>
      </c>
      <c r="C139" s="178">
        <v>2</v>
      </c>
      <c r="D139" s="178">
        <v>5</v>
      </c>
      <c r="E139" s="178">
        <v>275</v>
      </c>
      <c r="F139" s="178">
        <v>0</v>
      </c>
      <c r="G139" s="178">
        <v>0</v>
      </c>
      <c r="H139" s="179">
        <f>'[1]Historical Budget'!C152*1000</f>
        <v>931.95197578811656</v>
      </c>
      <c r="I139" s="179">
        <f t="shared" si="2"/>
        <v>1212.9519757881167</v>
      </c>
    </row>
    <row r="140" spans="1:9" x14ac:dyDescent="0.25">
      <c r="A140" s="178">
        <v>1887</v>
      </c>
      <c r="B140" s="178">
        <v>295</v>
      </c>
      <c r="C140" s="178">
        <v>3</v>
      </c>
      <c r="D140" s="178">
        <v>5</v>
      </c>
      <c r="E140" s="178">
        <v>287</v>
      </c>
      <c r="F140" s="178">
        <v>0</v>
      </c>
      <c r="G140" s="178">
        <v>0</v>
      </c>
      <c r="H140" s="179">
        <f>'[1]Historical Budget'!C153*1000</f>
        <v>935.92152877044703</v>
      </c>
      <c r="I140" s="179">
        <f t="shared" si="2"/>
        <v>1230.9215287704469</v>
      </c>
    </row>
    <row r="141" spans="1:9" x14ac:dyDescent="0.25">
      <c r="A141" s="178">
        <v>1888</v>
      </c>
      <c r="B141" s="178">
        <v>327</v>
      </c>
      <c r="C141" s="178">
        <v>5</v>
      </c>
      <c r="D141" s="178">
        <v>5</v>
      </c>
      <c r="E141" s="178">
        <v>317</v>
      </c>
      <c r="F141" s="178">
        <v>0</v>
      </c>
      <c r="G141" s="178">
        <v>0</v>
      </c>
      <c r="H141" s="179">
        <f>'[1]Historical Budget'!C154*1000</f>
        <v>940.33558717346205</v>
      </c>
      <c r="I141" s="179">
        <f t="shared" si="2"/>
        <v>1267.335587173462</v>
      </c>
    </row>
    <row r="142" spans="1:9" x14ac:dyDescent="0.25">
      <c r="A142" s="178">
        <v>1889</v>
      </c>
      <c r="B142" s="178">
        <v>327</v>
      </c>
      <c r="C142" s="178">
        <v>3</v>
      </c>
      <c r="D142" s="178">
        <v>6</v>
      </c>
      <c r="E142" s="178">
        <v>318</v>
      </c>
      <c r="F142" s="178">
        <v>0</v>
      </c>
      <c r="G142" s="178">
        <v>0</v>
      </c>
      <c r="H142" s="179">
        <f>'[1]Historical Budget'!C155*1000</f>
        <v>946.13749989700295</v>
      </c>
      <c r="I142" s="179">
        <f t="shared" si="2"/>
        <v>1273.137499897003</v>
      </c>
    </row>
    <row r="143" spans="1:9" x14ac:dyDescent="0.25">
      <c r="A143" s="178">
        <v>1890</v>
      </c>
      <c r="B143" s="178">
        <v>356</v>
      </c>
      <c r="C143" s="178">
        <v>3</v>
      </c>
      <c r="D143" s="178">
        <v>8</v>
      </c>
      <c r="E143" s="178">
        <v>345</v>
      </c>
      <c r="F143" s="178">
        <v>0</v>
      </c>
      <c r="G143" s="178">
        <v>0</v>
      </c>
      <c r="H143" s="179">
        <f>'[1]Historical Budget'!C156*1000</f>
        <v>978.78814415740942</v>
      </c>
      <c r="I143" s="179">
        <f t="shared" si="2"/>
        <v>1334.7881441574095</v>
      </c>
    </row>
    <row r="144" spans="1:9" x14ac:dyDescent="0.25">
      <c r="A144" s="178">
        <v>1891</v>
      </c>
      <c r="B144" s="178">
        <v>372</v>
      </c>
      <c r="C144" s="178">
        <v>2</v>
      </c>
      <c r="D144" s="178">
        <v>9</v>
      </c>
      <c r="E144" s="178">
        <v>360</v>
      </c>
      <c r="F144" s="178">
        <v>0</v>
      </c>
      <c r="G144" s="178">
        <v>0</v>
      </c>
      <c r="H144" s="179">
        <f>'[1]Historical Budget'!C157*1000</f>
        <v>1005.4110466880799</v>
      </c>
      <c r="I144" s="179">
        <f t="shared" si="2"/>
        <v>1377.4110466880798</v>
      </c>
    </row>
    <row r="145" spans="1:9" x14ac:dyDescent="0.25">
      <c r="A145" s="178">
        <v>1892</v>
      </c>
      <c r="B145" s="178">
        <v>374</v>
      </c>
      <c r="C145" s="178">
        <v>2</v>
      </c>
      <c r="D145" s="178">
        <v>9</v>
      </c>
      <c r="E145" s="178">
        <v>363</v>
      </c>
      <c r="F145" s="178">
        <v>0</v>
      </c>
      <c r="G145" s="178">
        <v>0</v>
      </c>
      <c r="H145" s="179">
        <f>'[1]Historical Budget'!C158*1000</f>
        <v>1020.9182585220335</v>
      </c>
      <c r="I145" s="179">
        <f t="shared" si="2"/>
        <v>1394.9182585220335</v>
      </c>
    </row>
    <row r="146" spans="1:9" x14ac:dyDescent="0.25">
      <c r="A146" s="178">
        <v>1893</v>
      </c>
      <c r="B146" s="178">
        <v>370</v>
      </c>
      <c r="C146" s="178">
        <v>2</v>
      </c>
      <c r="D146" s="178">
        <v>10</v>
      </c>
      <c r="E146" s="178">
        <v>358</v>
      </c>
      <c r="F146" s="178">
        <v>0</v>
      </c>
      <c r="G146" s="178">
        <v>0</v>
      </c>
      <c r="H146" s="179">
        <f>'[1]Historical Budget'!C159*1000</f>
        <v>1031.9135717926024</v>
      </c>
      <c r="I146" s="179">
        <f t="shared" si="2"/>
        <v>1401.9135717926024</v>
      </c>
    </row>
    <row r="147" spans="1:9" x14ac:dyDescent="0.25">
      <c r="A147" s="178">
        <v>1894</v>
      </c>
      <c r="B147" s="178">
        <v>383</v>
      </c>
      <c r="C147" s="178">
        <v>2</v>
      </c>
      <c r="D147" s="178">
        <v>9</v>
      </c>
      <c r="E147" s="178">
        <v>372</v>
      </c>
      <c r="F147" s="178">
        <v>0</v>
      </c>
      <c r="G147" s="178">
        <v>0</v>
      </c>
      <c r="H147" s="179">
        <f>'[1]Historical Budget'!C160*1000</f>
        <v>1043.8428435401916</v>
      </c>
      <c r="I147" s="179">
        <f t="shared" si="2"/>
        <v>1426.8428435401916</v>
      </c>
    </row>
    <row r="148" spans="1:9" x14ac:dyDescent="0.25">
      <c r="A148" s="178">
        <v>1895</v>
      </c>
      <c r="B148" s="178">
        <v>406</v>
      </c>
      <c r="C148" s="178">
        <v>2</v>
      </c>
      <c r="D148" s="178">
        <v>11</v>
      </c>
      <c r="E148" s="178">
        <v>393</v>
      </c>
      <c r="F148" s="178">
        <v>0</v>
      </c>
      <c r="G148" s="178">
        <v>0</v>
      </c>
      <c r="H148" s="179">
        <f>'[1]Historical Budget'!C161*1000</f>
        <v>1054.4331481513975</v>
      </c>
      <c r="I148" s="179">
        <f t="shared" si="2"/>
        <v>1460.4331481513975</v>
      </c>
    </row>
    <row r="149" spans="1:9" x14ac:dyDescent="0.25">
      <c r="A149" s="178">
        <v>1896</v>
      </c>
      <c r="B149" s="178">
        <v>419</v>
      </c>
      <c r="C149" s="178">
        <v>2</v>
      </c>
      <c r="D149" s="178">
        <v>12</v>
      </c>
      <c r="E149" s="178">
        <v>405</v>
      </c>
      <c r="F149" s="178">
        <v>0</v>
      </c>
      <c r="G149" s="178">
        <v>0</v>
      </c>
      <c r="H149" s="179">
        <f>'[1]Historical Budget'!C162*1000</f>
        <v>1062.7256392059326</v>
      </c>
      <c r="I149" s="179">
        <f t="shared" si="2"/>
        <v>1481.7256392059326</v>
      </c>
    </row>
    <row r="150" spans="1:9" x14ac:dyDescent="0.25">
      <c r="A150" s="178">
        <v>1897</v>
      </c>
      <c r="B150" s="178">
        <v>440</v>
      </c>
      <c r="C150" s="178">
        <v>2</v>
      </c>
      <c r="D150" s="178">
        <v>13</v>
      </c>
      <c r="E150" s="178">
        <v>425</v>
      </c>
      <c r="F150" s="178">
        <v>0</v>
      </c>
      <c r="G150" s="178">
        <v>0</v>
      </c>
      <c r="H150" s="179">
        <f>'[1]Historical Budget'!C163*1000</f>
        <v>1073.0139951057436</v>
      </c>
      <c r="I150" s="179">
        <f t="shared" si="2"/>
        <v>1513.0139951057436</v>
      </c>
    </row>
    <row r="151" spans="1:9" x14ac:dyDescent="0.25">
      <c r="A151" s="178">
        <v>1898</v>
      </c>
      <c r="B151" s="178">
        <v>465</v>
      </c>
      <c r="C151" s="178">
        <v>2</v>
      </c>
      <c r="D151" s="178">
        <v>13</v>
      </c>
      <c r="E151" s="178">
        <v>449</v>
      </c>
      <c r="F151" s="178">
        <v>0</v>
      </c>
      <c r="G151" s="178">
        <v>0</v>
      </c>
      <c r="H151" s="179">
        <f>'[1]Historical Budget'!C164*1000</f>
        <v>1077.6641936340329</v>
      </c>
      <c r="I151" s="179">
        <f t="shared" si="2"/>
        <v>1542.6641936340329</v>
      </c>
    </row>
    <row r="152" spans="1:9" x14ac:dyDescent="0.25">
      <c r="A152" s="178">
        <v>1899</v>
      </c>
      <c r="B152" s="178">
        <v>507</v>
      </c>
      <c r="C152" s="178">
        <v>3</v>
      </c>
      <c r="D152" s="178">
        <v>14</v>
      </c>
      <c r="E152" s="178">
        <v>491</v>
      </c>
      <c r="F152" s="178">
        <v>0</v>
      </c>
      <c r="G152" s="178">
        <v>0</v>
      </c>
      <c r="H152" s="179">
        <f>'[1]Historical Budget'!C165*1000</f>
        <v>1081.2255006828311</v>
      </c>
      <c r="I152" s="179">
        <f t="shared" si="2"/>
        <v>1588.2255006828311</v>
      </c>
    </row>
    <row r="153" spans="1:9" x14ac:dyDescent="0.25">
      <c r="A153" s="178">
        <v>1900</v>
      </c>
      <c r="B153" s="178">
        <v>534</v>
      </c>
      <c r="C153" s="178">
        <v>3</v>
      </c>
      <c r="D153" s="178">
        <v>16</v>
      </c>
      <c r="E153" s="178">
        <v>515</v>
      </c>
      <c r="F153" s="178">
        <v>0</v>
      </c>
      <c r="G153" s="178">
        <v>0</v>
      </c>
      <c r="H153" s="179">
        <f>'[1]Historical Budget'!C166*1000</f>
        <v>1119.0538829345703</v>
      </c>
      <c r="I153" s="179">
        <f t="shared" si="2"/>
        <v>1653.0538829345703</v>
      </c>
    </row>
    <row r="154" spans="1:9" x14ac:dyDescent="0.25">
      <c r="A154" s="178">
        <v>1901</v>
      </c>
      <c r="B154" s="178">
        <v>552</v>
      </c>
      <c r="C154" s="178">
        <v>4</v>
      </c>
      <c r="D154" s="178">
        <v>18</v>
      </c>
      <c r="E154" s="178">
        <v>531</v>
      </c>
      <c r="F154" s="178">
        <v>0</v>
      </c>
      <c r="G154" s="178">
        <v>0</v>
      </c>
      <c r="H154" s="179">
        <f>'[1]Historical Budget'!C167*1000</f>
        <v>1148.5184501838685</v>
      </c>
      <c r="I154" s="179">
        <f t="shared" si="2"/>
        <v>1700.5184501838685</v>
      </c>
    </row>
    <row r="155" spans="1:9" x14ac:dyDescent="0.25">
      <c r="A155" s="178">
        <v>1902</v>
      </c>
      <c r="B155" s="178">
        <v>566</v>
      </c>
      <c r="C155" s="178">
        <v>4</v>
      </c>
      <c r="D155" s="178">
        <v>19</v>
      </c>
      <c r="E155" s="178">
        <v>543</v>
      </c>
      <c r="F155" s="178">
        <v>0</v>
      </c>
      <c r="G155" s="178">
        <v>0</v>
      </c>
      <c r="H155" s="179">
        <f>'[1]Historical Budget'!C168*1000</f>
        <v>1166.53600069046</v>
      </c>
      <c r="I155" s="179">
        <f t="shared" si="2"/>
        <v>1732.53600069046</v>
      </c>
    </row>
    <row r="156" spans="1:9" x14ac:dyDescent="0.25">
      <c r="A156" s="178">
        <v>1903</v>
      </c>
      <c r="B156" s="178">
        <v>617</v>
      </c>
      <c r="C156" s="178">
        <v>4</v>
      </c>
      <c r="D156" s="178">
        <v>20</v>
      </c>
      <c r="E156" s="178">
        <v>593</v>
      </c>
      <c r="F156" s="178">
        <v>0</v>
      </c>
      <c r="G156" s="178">
        <v>0</v>
      </c>
      <c r="H156" s="179">
        <f>'[1]Historical Budget'!C169*1000</f>
        <v>1183.0638007392886</v>
      </c>
      <c r="I156" s="179">
        <f t="shared" si="2"/>
        <v>1800.0638007392886</v>
      </c>
    </row>
    <row r="157" spans="1:9" x14ac:dyDescent="0.25">
      <c r="A157" s="178">
        <v>1904</v>
      </c>
      <c r="B157" s="178">
        <v>624</v>
      </c>
      <c r="C157" s="178">
        <v>4</v>
      </c>
      <c r="D157" s="178">
        <v>23</v>
      </c>
      <c r="E157" s="178">
        <v>597</v>
      </c>
      <c r="F157" s="178">
        <v>0</v>
      </c>
      <c r="G157" s="178">
        <v>0</v>
      </c>
      <c r="H157" s="179">
        <f>'[1]Historical Budget'!C170*1000</f>
        <v>1197.0654351463322</v>
      </c>
      <c r="I157" s="179">
        <f t="shared" si="2"/>
        <v>1821.0654351463322</v>
      </c>
    </row>
    <row r="158" spans="1:9" x14ac:dyDescent="0.25">
      <c r="A158" s="178">
        <v>1905</v>
      </c>
      <c r="B158" s="178">
        <v>663</v>
      </c>
      <c r="C158" s="178">
        <v>5</v>
      </c>
      <c r="D158" s="178">
        <v>23</v>
      </c>
      <c r="E158" s="178">
        <v>636</v>
      </c>
      <c r="F158" s="178">
        <v>0</v>
      </c>
      <c r="G158" s="178">
        <v>0</v>
      </c>
      <c r="H158" s="179">
        <f>'[1]Historical Budget'!C171*1000</f>
        <v>1207.9041955451967</v>
      </c>
      <c r="I158" s="179">
        <f t="shared" si="2"/>
        <v>1870.9041955451967</v>
      </c>
    </row>
    <row r="159" spans="1:9" x14ac:dyDescent="0.25">
      <c r="A159" s="178">
        <v>1906</v>
      </c>
      <c r="B159" s="178">
        <v>707</v>
      </c>
      <c r="C159" s="178">
        <v>5</v>
      </c>
      <c r="D159" s="178">
        <v>23</v>
      </c>
      <c r="E159" s="178">
        <v>680</v>
      </c>
      <c r="F159" s="178">
        <v>0</v>
      </c>
      <c r="G159" s="178">
        <v>0</v>
      </c>
      <c r="H159" s="179">
        <f>'[1]Historical Budget'!C172*1000</f>
        <v>1215.2758543663024</v>
      </c>
      <c r="I159" s="179">
        <f t="shared" si="2"/>
        <v>1922.2758543663024</v>
      </c>
    </row>
    <row r="160" spans="1:9" x14ac:dyDescent="0.25">
      <c r="A160" s="178">
        <v>1907</v>
      </c>
      <c r="B160" s="178">
        <v>784</v>
      </c>
      <c r="C160" s="178">
        <v>5</v>
      </c>
      <c r="D160" s="178">
        <v>28</v>
      </c>
      <c r="E160" s="178">
        <v>750</v>
      </c>
      <c r="F160" s="178">
        <v>0</v>
      </c>
      <c r="G160" s="178">
        <v>0</v>
      </c>
      <c r="H160" s="179">
        <f>'[1]Historical Budget'!C173*1000</f>
        <v>1225.9810349159238</v>
      </c>
      <c r="I160" s="179">
        <f t="shared" si="2"/>
        <v>2009.9810349159238</v>
      </c>
    </row>
    <row r="161" spans="1:9" x14ac:dyDescent="0.25">
      <c r="A161" s="178">
        <v>1908</v>
      </c>
      <c r="B161" s="178">
        <v>750</v>
      </c>
      <c r="C161" s="178">
        <v>5</v>
      </c>
      <c r="D161" s="178">
        <v>30</v>
      </c>
      <c r="E161" s="178">
        <v>714</v>
      </c>
      <c r="F161" s="178">
        <v>0</v>
      </c>
      <c r="G161" s="178">
        <v>0</v>
      </c>
      <c r="H161" s="179">
        <f>'[1]Historical Budget'!C174*1000</f>
        <v>1228.1478778038024</v>
      </c>
      <c r="I161" s="179">
        <f t="shared" si="2"/>
        <v>1978.1478778038024</v>
      </c>
    </row>
    <row r="162" spans="1:9" x14ac:dyDescent="0.25">
      <c r="A162" s="178">
        <v>1909</v>
      </c>
      <c r="B162" s="178">
        <v>785</v>
      </c>
      <c r="C162" s="178">
        <v>6</v>
      </c>
      <c r="D162" s="178">
        <v>32</v>
      </c>
      <c r="E162" s="178">
        <v>747</v>
      </c>
      <c r="F162" s="178">
        <v>0</v>
      </c>
      <c r="G162" s="178">
        <v>0</v>
      </c>
      <c r="H162" s="179">
        <f>'[1]Historical Budget'!C175*1000</f>
        <v>1238.1716668090821</v>
      </c>
      <c r="I162" s="179">
        <f t="shared" si="2"/>
        <v>2023.1716668090821</v>
      </c>
    </row>
    <row r="163" spans="1:9" x14ac:dyDescent="0.25">
      <c r="A163" s="178">
        <v>1910</v>
      </c>
      <c r="B163" s="178">
        <v>819</v>
      </c>
      <c r="C163" s="178">
        <v>7</v>
      </c>
      <c r="D163" s="178">
        <v>34</v>
      </c>
      <c r="E163" s="178">
        <v>778</v>
      </c>
      <c r="F163" s="178">
        <v>0</v>
      </c>
      <c r="G163" s="178">
        <v>0</v>
      </c>
      <c r="H163" s="179">
        <f>'[1]Historical Budget'!C176*1000</f>
        <v>1214.6435485839845</v>
      </c>
      <c r="I163" s="179">
        <f t="shared" si="2"/>
        <v>2033.6435485839845</v>
      </c>
    </row>
    <row r="164" spans="1:9" x14ac:dyDescent="0.25">
      <c r="A164" s="178">
        <v>1911</v>
      </c>
      <c r="B164" s="178">
        <v>836</v>
      </c>
      <c r="C164" s="178">
        <v>7</v>
      </c>
      <c r="D164" s="178">
        <v>36</v>
      </c>
      <c r="E164" s="178">
        <v>792</v>
      </c>
      <c r="F164" s="178">
        <v>0</v>
      </c>
      <c r="G164" s="178">
        <v>0</v>
      </c>
      <c r="H164" s="179">
        <f>'[1]Historical Budget'!C177*1000</f>
        <v>1208.0211761398316</v>
      </c>
      <c r="I164" s="179">
        <f t="shared" si="2"/>
        <v>2044.0211761398316</v>
      </c>
    </row>
    <row r="165" spans="1:9" x14ac:dyDescent="0.25">
      <c r="A165" s="178">
        <v>1912</v>
      </c>
      <c r="B165" s="178">
        <v>879</v>
      </c>
      <c r="C165" s="178">
        <v>8</v>
      </c>
      <c r="D165" s="178">
        <v>37</v>
      </c>
      <c r="E165" s="178">
        <v>834</v>
      </c>
      <c r="F165" s="178">
        <v>0</v>
      </c>
      <c r="G165" s="178">
        <v>0</v>
      </c>
      <c r="H165" s="179">
        <f>'[1]Historical Budget'!C178*1000</f>
        <v>1196.9451555671687</v>
      </c>
      <c r="I165" s="179">
        <f t="shared" si="2"/>
        <v>2075.9451555671685</v>
      </c>
    </row>
    <row r="166" spans="1:9" x14ac:dyDescent="0.25">
      <c r="A166" s="178">
        <v>1913</v>
      </c>
      <c r="B166" s="178">
        <v>943</v>
      </c>
      <c r="C166" s="178">
        <v>8</v>
      </c>
      <c r="D166" s="178">
        <v>41</v>
      </c>
      <c r="E166" s="178">
        <v>895</v>
      </c>
      <c r="F166" s="178">
        <v>0</v>
      </c>
      <c r="G166" s="178">
        <v>0</v>
      </c>
      <c r="H166" s="179">
        <f>'[1]Historical Budget'!C179*1000</f>
        <v>1190.3757457618713</v>
      </c>
      <c r="I166" s="179">
        <f t="shared" si="2"/>
        <v>2133.3757457618713</v>
      </c>
    </row>
    <row r="167" spans="1:9" x14ac:dyDescent="0.25">
      <c r="A167" s="178">
        <v>1914</v>
      </c>
      <c r="B167" s="178">
        <v>850</v>
      </c>
      <c r="C167" s="178">
        <v>8</v>
      </c>
      <c r="D167" s="178">
        <v>42</v>
      </c>
      <c r="E167" s="178">
        <v>800</v>
      </c>
      <c r="F167" s="178">
        <v>0</v>
      </c>
      <c r="G167" s="178">
        <v>0</v>
      </c>
      <c r="H167" s="179">
        <f>'[1]Historical Budget'!C180*1000</f>
        <v>1170.1824476051331</v>
      </c>
      <c r="I167" s="179">
        <f t="shared" si="2"/>
        <v>2020.1824476051331</v>
      </c>
    </row>
    <row r="168" spans="1:9" x14ac:dyDescent="0.25">
      <c r="A168" s="178">
        <v>1915</v>
      </c>
      <c r="B168" s="178">
        <v>838</v>
      </c>
      <c r="C168" s="178">
        <v>9</v>
      </c>
      <c r="D168" s="178">
        <v>45</v>
      </c>
      <c r="E168" s="178">
        <v>784</v>
      </c>
      <c r="F168" s="178">
        <v>0</v>
      </c>
      <c r="G168" s="178">
        <v>0</v>
      </c>
      <c r="H168" s="179">
        <f>'[1]Historical Budget'!C181*1000</f>
        <v>1159.816200492859</v>
      </c>
      <c r="I168" s="179">
        <f t="shared" si="2"/>
        <v>1997.816200492859</v>
      </c>
    </row>
    <row r="169" spans="1:9" x14ac:dyDescent="0.25">
      <c r="A169" s="178">
        <v>1916</v>
      </c>
      <c r="B169" s="178">
        <v>901</v>
      </c>
      <c r="C169" s="178">
        <v>10</v>
      </c>
      <c r="D169" s="178">
        <v>48</v>
      </c>
      <c r="E169" s="178">
        <v>842</v>
      </c>
      <c r="F169" s="178">
        <v>0</v>
      </c>
      <c r="G169" s="178">
        <v>0</v>
      </c>
      <c r="H169" s="179">
        <f>'[1]Historical Budget'!C182*1000</f>
        <v>1151.2151975021361</v>
      </c>
      <c r="I169" s="179">
        <f t="shared" si="2"/>
        <v>2052.2151975021361</v>
      </c>
    </row>
    <row r="170" spans="1:9" x14ac:dyDescent="0.25">
      <c r="A170" s="178">
        <v>1917</v>
      </c>
      <c r="B170" s="178">
        <v>955</v>
      </c>
      <c r="C170" s="178">
        <v>11</v>
      </c>
      <c r="D170" s="178">
        <v>54</v>
      </c>
      <c r="E170" s="178">
        <v>891</v>
      </c>
      <c r="F170" s="178">
        <v>0</v>
      </c>
      <c r="G170" s="178">
        <v>0</v>
      </c>
      <c r="H170" s="179">
        <f>'[1]Historical Budget'!C183*1000</f>
        <v>1146.26039932251</v>
      </c>
      <c r="I170" s="179">
        <f t="shared" si="2"/>
        <v>2101.2603993225102</v>
      </c>
    </row>
    <row r="171" spans="1:9" x14ac:dyDescent="0.25">
      <c r="A171" s="178">
        <v>1918</v>
      </c>
      <c r="B171" s="178">
        <v>936</v>
      </c>
      <c r="C171" s="178">
        <v>10</v>
      </c>
      <c r="D171" s="178">
        <v>53</v>
      </c>
      <c r="E171" s="178">
        <v>873</v>
      </c>
      <c r="F171" s="178">
        <v>0</v>
      </c>
      <c r="G171" s="178">
        <v>0</v>
      </c>
      <c r="H171" s="179">
        <f>'[1]Historical Budget'!C184*1000</f>
        <v>1145.1221399116516</v>
      </c>
      <c r="I171" s="179">
        <f t="shared" si="2"/>
        <v>2081.1221399116516</v>
      </c>
    </row>
    <row r="172" spans="1:9" x14ac:dyDescent="0.25">
      <c r="A172" s="178">
        <v>1919</v>
      </c>
      <c r="B172" s="178">
        <v>806</v>
      </c>
      <c r="C172" s="178">
        <v>10</v>
      </c>
      <c r="D172" s="178">
        <v>61</v>
      </c>
      <c r="E172" s="178">
        <v>735</v>
      </c>
      <c r="F172" s="178">
        <v>0</v>
      </c>
      <c r="G172" s="178">
        <v>0</v>
      </c>
      <c r="H172" s="179">
        <f>'[1]Historical Budget'!C185*1000</f>
        <v>1145.3820692787172</v>
      </c>
      <c r="I172" s="179">
        <f t="shared" si="2"/>
        <v>1951.3820692787172</v>
      </c>
    </row>
    <row r="173" spans="1:9" x14ac:dyDescent="0.25">
      <c r="A173" s="178">
        <v>1920</v>
      </c>
      <c r="B173" s="178">
        <v>932</v>
      </c>
      <c r="C173" s="178">
        <v>11</v>
      </c>
      <c r="D173" s="178">
        <v>78</v>
      </c>
      <c r="E173" s="178">
        <v>843</v>
      </c>
      <c r="F173" s="178">
        <v>0</v>
      </c>
      <c r="G173" s="178">
        <v>0</v>
      </c>
      <c r="H173" s="179">
        <f>'[1]Historical Budget'!C186*1000</f>
        <v>1197.3725366859435</v>
      </c>
      <c r="I173" s="179">
        <f t="shared" si="2"/>
        <v>2129.3725366859435</v>
      </c>
    </row>
    <row r="174" spans="1:9" x14ac:dyDescent="0.25">
      <c r="A174" s="178">
        <v>1921</v>
      </c>
      <c r="B174" s="178">
        <v>803</v>
      </c>
      <c r="C174" s="178">
        <v>10</v>
      </c>
      <c r="D174" s="178">
        <v>84</v>
      </c>
      <c r="E174" s="178">
        <v>709</v>
      </c>
      <c r="F174" s="178">
        <v>0</v>
      </c>
      <c r="G174" s="178">
        <v>0</v>
      </c>
      <c r="H174" s="179">
        <f>'[1]Historical Budget'!C187*1000</f>
        <v>1226.866429325104</v>
      </c>
      <c r="I174" s="179">
        <f t="shared" si="2"/>
        <v>2029.866429325104</v>
      </c>
    </row>
    <row r="175" spans="1:9" x14ac:dyDescent="0.25">
      <c r="A175" s="178">
        <v>1922</v>
      </c>
      <c r="B175" s="178">
        <v>845</v>
      </c>
      <c r="C175" s="178">
        <v>11</v>
      </c>
      <c r="D175" s="178">
        <v>94</v>
      </c>
      <c r="E175" s="178">
        <v>740</v>
      </c>
      <c r="F175" s="178">
        <v>0</v>
      </c>
      <c r="G175" s="178">
        <v>0</v>
      </c>
      <c r="H175" s="179">
        <f>'[1]Historical Budget'!C188*1000</f>
        <v>1250.401455680847</v>
      </c>
      <c r="I175" s="179">
        <f t="shared" si="2"/>
        <v>2095.401455680847</v>
      </c>
    </row>
    <row r="176" spans="1:9" x14ac:dyDescent="0.25">
      <c r="A176" s="178">
        <v>1923</v>
      </c>
      <c r="B176" s="178">
        <v>970</v>
      </c>
      <c r="C176" s="178">
        <v>14</v>
      </c>
      <c r="D176" s="178">
        <v>111</v>
      </c>
      <c r="E176" s="178">
        <v>845</v>
      </c>
      <c r="F176" s="178">
        <v>0</v>
      </c>
      <c r="G176" s="178">
        <v>0</v>
      </c>
      <c r="H176" s="179">
        <f>'[1]Historical Budget'!C189*1000</f>
        <v>1261.265440170288</v>
      </c>
      <c r="I176" s="179">
        <f t="shared" si="2"/>
        <v>2231.265440170288</v>
      </c>
    </row>
    <row r="177" spans="1:9" x14ac:dyDescent="0.25">
      <c r="A177" s="178">
        <v>1924</v>
      </c>
      <c r="B177" s="178">
        <v>963</v>
      </c>
      <c r="C177" s="178">
        <v>16</v>
      </c>
      <c r="D177" s="178">
        <v>110</v>
      </c>
      <c r="E177" s="178">
        <v>836</v>
      </c>
      <c r="F177" s="178">
        <v>0</v>
      </c>
      <c r="G177" s="178">
        <v>0</v>
      </c>
      <c r="H177" s="179">
        <f>'[1]Historical Budget'!C190*1000</f>
        <v>1270.8217989616394</v>
      </c>
      <c r="I177" s="179">
        <f t="shared" si="2"/>
        <v>2233.8217989616396</v>
      </c>
    </row>
    <row r="178" spans="1:9" x14ac:dyDescent="0.25">
      <c r="A178" s="178">
        <v>1925</v>
      </c>
      <c r="B178" s="178">
        <v>975</v>
      </c>
      <c r="C178" s="178">
        <v>17</v>
      </c>
      <c r="D178" s="178">
        <v>116</v>
      </c>
      <c r="E178" s="178">
        <v>842</v>
      </c>
      <c r="F178" s="178">
        <v>0</v>
      </c>
      <c r="G178" s="178">
        <v>0</v>
      </c>
      <c r="H178" s="179">
        <f>'[1]Historical Budget'!C191*1000</f>
        <v>1277.5986498298644</v>
      </c>
      <c r="I178" s="179">
        <f t="shared" si="2"/>
        <v>2252.5986498298644</v>
      </c>
    </row>
    <row r="179" spans="1:9" x14ac:dyDescent="0.25">
      <c r="A179" s="178">
        <v>1926</v>
      </c>
      <c r="B179" s="178">
        <v>983</v>
      </c>
      <c r="C179" s="178">
        <v>19</v>
      </c>
      <c r="D179" s="178">
        <v>119</v>
      </c>
      <c r="E179" s="178">
        <v>846</v>
      </c>
      <c r="F179" s="178">
        <v>0</v>
      </c>
      <c r="G179" s="178">
        <v>0</v>
      </c>
      <c r="H179" s="179">
        <f>'[1]Historical Budget'!C192*1000</f>
        <v>1281.8912838516235</v>
      </c>
      <c r="I179" s="179">
        <f t="shared" si="2"/>
        <v>2264.8912838516235</v>
      </c>
    </row>
    <row r="180" spans="1:9" x14ac:dyDescent="0.25">
      <c r="A180" s="178">
        <v>1927</v>
      </c>
      <c r="B180" s="178">
        <v>1062</v>
      </c>
      <c r="C180" s="178">
        <v>21</v>
      </c>
      <c r="D180" s="178">
        <v>136</v>
      </c>
      <c r="E180" s="178">
        <v>905</v>
      </c>
      <c r="F180" s="178">
        <v>0</v>
      </c>
      <c r="G180" s="178">
        <v>0</v>
      </c>
      <c r="H180" s="179">
        <f>'[1]Historical Budget'!C193*1000</f>
        <v>1287.3289690093993</v>
      </c>
      <c r="I180" s="179">
        <f t="shared" si="2"/>
        <v>2349.3289690093993</v>
      </c>
    </row>
    <row r="181" spans="1:9" x14ac:dyDescent="0.25">
      <c r="A181" s="178">
        <v>1928</v>
      </c>
      <c r="B181" s="178">
        <v>1065</v>
      </c>
      <c r="C181" s="178">
        <v>23</v>
      </c>
      <c r="D181" s="178">
        <v>143</v>
      </c>
      <c r="E181" s="178">
        <v>890</v>
      </c>
      <c r="F181" s="178">
        <v>10</v>
      </c>
      <c r="G181" s="178">
        <v>0</v>
      </c>
      <c r="H181" s="179">
        <f>'[1]Historical Budget'!C194*1000</f>
        <v>1288.2040152816769</v>
      </c>
      <c r="I181" s="179">
        <f t="shared" si="2"/>
        <v>2353.2040152816771</v>
      </c>
    </row>
    <row r="182" spans="1:9" x14ac:dyDescent="0.25">
      <c r="A182" s="178">
        <v>1929</v>
      </c>
      <c r="B182" s="178">
        <v>1145</v>
      </c>
      <c r="C182" s="178">
        <v>28</v>
      </c>
      <c r="D182" s="178">
        <v>160</v>
      </c>
      <c r="E182" s="178">
        <v>947</v>
      </c>
      <c r="F182" s="178">
        <v>10</v>
      </c>
      <c r="G182" s="178">
        <v>0</v>
      </c>
      <c r="H182" s="179">
        <f>'[1]Historical Budget'!C195*1000</f>
        <v>1286.1565930023194</v>
      </c>
      <c r="I182" s="179">
        <f t="shared" si="2"/>
        <v>2431.1565930023194</v>
      </c>
    </row>
    <row r="183" spans="1:9" x14ac:dyDescent="0.25">
      <c r="A183" s="178">
        <v>1930</v>
      </c>
      <c r="B183" s="178">
        <v>1053</v>
      </c>
      <c r="C183" s="178">
        <v>28</v>
      </c>
      <c r="D183" s="178">
        <v>152</v>
      </c>
      <c r="E183" s="178">
        <v>862</v>
      </c>
      <c r="F183" s="178">
        <v>10</v>
      </c>
      <c r="G183" s="178">
        <v>0</v>
      </c>
      <c r="H183" s="179">
        <f>'[1]Historical Budget'!C196*1000</f>
        <v>1348.74364138031</v>
      </c>
      <c r="I183" s="179">
        <f t="shared" si="2"/>
        <v>2401.7436413803098</v>
      </c>
    </row>
    <row r="184" spans="1:9" x14ac:dyDescent="0.25">
      <c r="A184" s="178">
        <v>1931</v>
      </c>
      <c r="B184" s="178">
        <v>940</v>
      </c>
      <c r="C184" s="178">
        <v>25</v>
      </c>
      <c r="D184" s="178">
        <v>147</v>
      </c>
      <c r="E184" s="178">
        <v>759</v>
      </c>
      <c r="F184" s="178">
        <v>8</v>
      </c>
      <c r="G184" s="178">
        <v>0</v>
      </c>
      <c r="H184" s="179">
        <f>'[1]Historical Budget'!C197*1000</f>
        <v>1389.7156893959045</v>
      </c>
      <c r="I184" s="179">
        <f t="shared" si="2"/>
        <v>2329.7156893959045</v>
      </c>
    </row>
    <row r="185" spans="1:9" x14ac:dyDescent="0.25">
      <c r="A185" s="178">
        <v>1932</v>
      </c>
      <c r="B185" s="178">
        <v>847</v>
      </c>
      <c r="C185" s="178">
        <v>24</v>
      </c>
      <c r="D185" s="178">
        <v>141</v>
      </c>
      <c r="E185" s="178">
        <v>675</v>
      </c>
      <c r="F185" s="178">
        <v>7</v>
      </c>
      <c r="G185" s="178">
        <v>0</v>
      </c>
      <c r="H185" s="179">
        <f>'[1]Historical Budget'!C198*1000</f>
        <v>1413.3174847640989</v>
      </c>
      <c r="I185" s="179">
        <f t="shared" si="2"/>
        <v>2260.3174847640989</v>
      </c>
    </row>
    <row r="186" spans="1:9" x14ac:dyDescent="0.25">
      <c r="A186" s="178">
        <v>1933</v>
      </c>
      <c r="B186" s="178">
        <v>893</v>
      </c>
      <c r="C186" s="178">
        <v>25</v>
      </c>
      <c r="D186" s="178">
        <v>154</v>
      </c>
      <c r="E186" s="178">
        <v>708</v>
      </c>
      <c r="F186" s="178">
        <v>7</v>
      </c>
      <c r="G186" s="178">
        <v>0</v>
      </c>
      <c r="H186" s="179">
        <f>'[1]Historical Budget'!C199*1000</f>
        <v>1440.9780233917236</v>
      </c>
      <c r="I186" s="179">
        <f t="shared" si="2"/>
        <v>2333.9780233917236</v>
      </c>
    </row>
    <row r="187" spans="1:9" x14ac:dyDescent="0.25">
      <c r="A187" s="178">
        <v>1934</v>
      </c>
      <c r="B187" s="178">
        <v>973</v>
      </c>
      <c r="C187" s="178">
        <v>28</v>
      </c>
      <c r="D187" s="178">
        <v>162</v>
      </c>
      <c r="E187" s="178">
        <v>775</v>
      </c>
      <c r="F187" s="178">
        <v>8</v>
      </c>
      <c r="G187" s="178">
        <v>0</v>
      </c>
      <c r="H187" s="179">
        <f>'[1]Historical Budget'!C200*1000</f>
        <v>1460.4271120643614</v>
      </c>
      <c r="I187" s="179">
        <f t="shared" si="2"/>
        <v>2433.4271120643616</v>
      </c>
    </row>
    <row r="188" spans="1:9" x14ac:dyDescent="0.25">
      <c r="A188" s="178">
        <v>1935</v>
      </c>
      <c r="B188" s="178">
        <v>1027</v>
      </c>
      <c r="C188" s="178">
        <v>30</v>
      </c>
      <c r="D188" s="178">
        <v>176</v>
      </c>
      <c r="E188" s="178">
        <v>811</v>
      </c>
      <c r="F188" s="178">
        <v>9</v>
      </c>
      <c r="G188" s="178">
        <v>0</v>
      </c>
      <c r="H188" s="179">
        <f>'[1]Historical Budget'!C201*1000</f>
        <v>1478.0763356781006</v>
      </c>
      <c r="I188" s="179">
        <f t="shared" si="2"/>
        <v>2505.0763356781008</v>
      </c>
    </row>
    <row r="189" spans="1:9" x14ac:dyDescent="0.25">
      <c r="A189" s="178">
        <v>1936</v>
      </c>
      <c r="B189" s="178">
        <v>1130</v>
      </c>
      <c r="C189" s="178">
        <v>34</v>
      </c>
      <c r="D189" s="178">
        <v>192</v>
      </c>
      <c r="E189" s="178">
        <v>893</v>
      </c>
      <c r="F189" s="178">
        <v>11</v>
      </c>
      <c r="G189" s="178">
        <v>0</v>
      </c>
      <c r="H189" s="179">
        <f>'[1]Historical Budget'!C202*1000</f>
        <v>1495.995068698883</v>
      </c>
      <c r="I189" s="179">
        <f t="shared" si="2"/>
        <v>2625.9950686988832</v>
      </c>
    </row>
    <row r="190" spans="1:9" x14ac:dyDescent="0.25">
      <c r="A190" s="178">
        <v>1937</v>
      </c>
      <c r="B190" s="178">
        <v>1209</v>
      </c>
      <c r="C190" s="178">
        <v>38</v>
      </c>
      <c r="D190" s="178">
        <v>219</v>
      </c>
      <c r="E190" s="178">
        <v>941</v>
      </c>
      <c r="F190" s="178">
        <v>11</v>
      </c>
      <c r="G190" s="178">
        <v>0</v>
      </c>
      <c r="H190" s="179">
        <f>'[1]Historical Budget'!C203*1000</f>
        <v>1506.227896461487</v>
      </c>
      <c r="I190" s="179">
        <f t="shared" si="2"/>
        <v>2715.227896461487</v>
      </c>
    </row>
    <row r="191" spans="1:9" x14ac:dyDescent="0.25">
      <c r="A191" s="178">
        <v>1938</v>
      </c>
      <c r="B191" s="178">
        <v>1142</v>
      </c>
      <c r="C191" s="178">
        <v>37</v>
      </c>
      <c r="D191" s="178">
        <v>214</v>
      </c>
      <c r="E191" s="178">
        <v>880</v>
      </c>
      <c r="F191" s="178">
        <v>12</v>
      </c>
      <c r="G191" s="178">
        <v>0</v>
      </c>
      <c r="H191" s="179">
        <f>'[1]Historical Budget'!C204*1000</f>
        <v>1513.231515281677</v>
      </c>
      <c r="I191" s="179">
        <f t="shared" si="2"/>
        <v>2655.2315152816773</v>
      </c>
    </row>
    <row r="192" spans="1:9" x14ac:dyDescent="0.25">
      <c r="A192" s="178">
        <v>1939</v>
      </c>
      <c r="B192" s="178">
        <v>1192</v>
      </c>
      <c r="C192" s="178">
        <v>38</v>
      </c>
      <c r="D192" s="178">
        <v>222</v>
      </c>
      <c r="E192" s="178">
        <v>918</v>
      </c>
      <c r="F192" s="178">
        <v>13</v>
      </c>
      <c r="G192" s="178">
        <v>0</v>
      </c>
      <c r="H192" s="179">
        <f>'[1]Historical Budget'!C205*1000</f>
        <v>1515.8448801040652</v>
      </c>
      <c r="I192" s="179">
        <f t="shared" si="2"/>
        <v>2707.8448801040649</v>
      </c>
    </row>
    <row r="193" spans="1:9" x14ac:dyDescent="0.25">
      <c r="A193" s="178">
        <v>1940</v>
      </c>
      <c r="B193" s="178">
        <v>1299</v>
      </c>
      <c r="C193" s="178">
        <v>42</v>
      </c>
      <c r="D193" s="178">
        <v>229</v>
      </c>
      <c r="E193" s="178">
        <v>1017</v>
      </c>
      <c r="F193" s="178">
        <v>11</v>
      </c>
      <c r="G193" s="178">
        <v>0</v>
      </c>
      <c r="H193" s="179">
        <f>'[1]Historical Budget'!C206*1000</f>
        <v>1542.8479751052855</v>
      </c>
      <c r="I193" s="179">
        <f t="shared" si="2"/>
        <v>2841.8479751052855</v>
      </c>
    </row>
    <row r="194" spans="1:9" x14ac:dyDescent="0.25">
      <c r="A194" s="178">
        <v>1941</v>
      </c>
      <c r="B194" s="178">
        <v>1334</v>
      </c>
      <c r="C194" s="178">
        <v>42</v>
      </c>
      <c r="D194" s="178">
        <v>236</v>
      </c>
      <c r="E194" s="178">
        <v>1043</v>
      </c>
      <c r="F194" s="178">
        <v>12</v>
      </c>
      <c r="G194" s="178">
        <v>0</v>
      </c>
      <c r="H194" s="179">
        <f>'[1]Historical Budget'!C207*1000</f>
        <v>1566.3489306869506</v>
      </c>
      <c r="I194" s="179">
        <f t="shared" si="2"/>
        <v>2900.3489306869506</v>
      </c>
    </row>
    <row r="195" spans="1:9" x14ac:dyDescent="0.25">
      <c r="A195" s="178">
        <v>1942</v>
      </c>
      <c r="B195" s="178">
        <v>1342</v>
      </c>
      <c r="C195" s="178">
        <v>45</v>
      </c>
      <c r="D195" s="178">
        <v>222</v>
      </c>
      <c r="E195" s="178">
        <v>1063</v>
      </c>
      <c r="F195" s="178">
        <v>11</v>
      </c>
      <c r="G195" s="178">
        <v>0</v>
      </c>
      <c r="H195" s="179">
        <f>'[1]Historical Budget'!C208*1000</f>
        <v>1561.5966454772949</v>
      </c>
      <c r="I195" s="179">
        <f t="shared" si="2"/>
        <v>2903.5966454772952</v>
      </c>
    </row>
    <row r="196" spans="1:9" x14ac:dyDescent="0.25">
      <c r="A196" s="178">
        <v>1943</v>
      </c>
      <c r="B196" s="178">
        <v>1391</v>
      </c>
      <c r="C196" s="178">
        <v>50</v>
      </c>
      <c r="D196" s="178">
        <v>239</v>
      </c>
      <c r="E196" s="178">
        <v>1092</v>
      </c>
      <c r="F196" s="178">
        <v>10</v>
      </c>
      <c r="G196" s="178">
        <v>0</v>
      </c>
      <c r="H196" s="179">
        <f>'[1]Historical Budget'!C209*1000</f>
        <v>1553.9924802169801</v>
      </c>
      <c r="I196" s="179">
        <f t="shared" si="2"/>
        <v>2944.9924802169799</v>
      </c>
    </row>
    <row r="197" spans="1:9" x14ac:dyDescent="0.25">
      <c r="A197" s="178">
        <v>1944</v>
      </c>
      <c r="B197" s="178">
        <v>1383</v>
      </c>
      <c r="C197" s="178">
        <v>54</v>
      </c>
      <c r="D197" s="178">
        <v>275</v>
      </c>
      <c r="E197" s="178">
        <v>1047</v>
      </c>
      <c r="F197" s="178">
        <v>7</v>
      </c>
      <c r="G197" s="178">
        <v>0</v>
      </c>
      <c r="H197" s="179">
        <f>'[1]Historical Budget'!C210*1000</f>
        <v>1543.8885784912109</v>
      </c>
      <c r="I197" s="179">
        <f t="shared" ref="I197:I212" si="3">B197+H197</f>
        <v>2926.8885784912109</v>
      </c>
    </row>
    <row r="198" spans="1:9" x14ac:dyDescent="0.25">
      <c r="A198" s="178">
        <v>1945</v>
      </c>
      <c r="B198" s="178">
        <v>1160</v>
      </c>
      <c r="C198" s="178">
        <v>59</v>
      </c>
      <c r="D198" s="178">
        <v>275</v>
      </c>
      <c r="E198" s="178">
        <v>820</v>
      </c>
      <c r="F198" s="178">
        <v>7</v>
      </c>
      <c r="G198" s="178">
        <v>0</v>
      </c>
      <c r="H198" s="179">
        <f>'[1]Historical Budget'!C211*1000</f>
        <v>1532.4888988189696</v>
      </c>
      <c r="I198" s="179">
        <f t="shared" si="3"/>
        <v>2692.4888988189696</v>
      </c>
    </row>
    <row r="199" spans="1:9" x14ac:dyDescent="0.25">
      <c r="A199" s="178">
        <v>1946</v>
      </c>
      <c r="B199" s="178">
        <v>1238</v>
      </c>
      <c r="C199" s="178">
        <v>61</v>
      </c>
      <c r="D199" s="178">
        <v>292</v>
      </c>
      <c r="E199" s="178">
        <v>875</v>
      </c>
      <c r="F199" s="178">
        <v>10</v>
      </c>
      <c r="G199" s="178">
        <v>0</v>
      </c>
      <c r="H199" s="179">
        <f>'[1]Historical Budget'!C212*1000</f>
        <v>1522.788525566101</v>
      </c>
      <c r="I199" s="179">
        <f t="shared" si="3"/>
        <v>2760.7885255661013</v>
      </c>
    </row>
    <row r="200" spans="1:9" x14ac:dyDescent="0.25">
      <c r="A200" s="178">
        <v>1947</v>
      </c>
      <c r="B200" s="178">
        <v>1392</v>
      </c>
      <c r="C200" s="178">
        <v>67</v>
      </c>
      <c r="D200" s="178">
        <v>322</v>
      </c>
      <c r="E200" s="178">
        <v>992</v>
      </c>
      <c r="F200" s="178">
        <v>12</v>
      </c>
      <c r="G200" s="178">
        <v>0</v>
      </c>
      <c r="H200" s="179">
        <f>'[1]Historical Budget'!C213*1000</f>
        <v>1512.1013760299684</v>
      </c>
      <c r="I200" s="179">
        <f t="shared" si="3"/>
        <v>2904.1013760299684</v>
      </c>
    </row>
    <row r="201" spans="1:9" x14ac:dyDescent="0.25">
      <c r="A201" s="178">
        <v>1948</v>
      </c>
      <c r="B201" s="178">
        <v>1469</v>
      </c>
      <c r="C201" s="178">
        <v>76</v>
      </c>
      <c r="D201" s="178">
        <v>364</v>
      </c>
      <c r="E201" s="178">
        <v>1015</v>
      </c>
      <c r="F201" s="178">
        <v>14</v>
      </c>
      <c r="G201" s="178">
        <v>0</v>
      </c>
      <c r="H201" s="179">
        <f>'[1]Historical Budget'!C214*1000</f>
        <v>1495.990397331238</v>
      </c>
      <c r="I201" s="179">
        <f t="shared" si="3"/>
        <v>2964.990397331238</v>
      </c>
    </row>
    <row r="202" spans="1:9" x14ac:dyDescent="0.25">
      <c r="A202" s="178">
        <v>1949</v>
      </c>
      <c r="B202" s="178">
        <v>1419</v>
      </c>
      <c r="C202" s="178">
        <v>81</v>
      </c>
      <c r="D202" s="178">
        <v>362</v>
      </c>
      <c r="E202" s="178">
        <v>960</v>
      </c>
      <c r="F202" s="178">
        <v>16</v>
      </c>
      <c r="G202" s="178">
        <v>0</v>
      </c>
      <c r="H202" s="179">
        <f>'[1]Historical Budget'!C215*1000</f>
        <v>1470.5595436706544</v>
      </c>
      <c r="I202" s="179">
        <f t="shared" si="3"/>
        <v>2889.5595436706544</v>
      </c>
    </row>
    <row r="203" spans="1:9" x14ac:dyDescent="0.25">
      <c r="A203" s="178">
        <v>1950</v>
      </c>
      <c r="B203" s="178">
        <v>1630</v>
      </c>
      <c r="C203" s="178">
        <v>97</v>
      </c>
      <c r="D203" s="178">
        <v>423</v>
      </c>
      <c r="E203" s="178">
        <v>1070</v>
      </c>
      <c r="F203" s="178">
        <v>18</v>
      </c>
      <c r="G203" s="178">
        <v>23</v>
      </c>
      <c r="H203" s="179">
        <f>'[1]Historical Budget'!C216*1000</f>
        <v>1550.4818186035154</v>
      </c>
      <c r="I203" s="179">
        <f t="shared" si="3"/>
        <v>3180.4818186035154</v>
      </c>
    </row>
    <row r="204" spans="1:9" x14ac:dyDescent="0.25">
      <c r="A204" s="178">
        <v>1951</v>
      </c>
      <c r="B204" s="178">
        <v>1767</v>
      </c>
      <c r="C204" s="178">
        <v>115</v>
      </c>
      <c r="D204" s="178">
        <v>479</v>
      </c>
      <c r="E204" s="178">
        <v>1129</v>
      </c>
      <c r="F204" s="178">
        <v>20</v>
      </c>
      <c r="G204" s="178">
        <v>24</v>
      </c>
      <c r="H204" s="179">
        <f>'[1]Historical Budget'!C217*1000</f>
        <v>1598.0461957550051</v>
      </c>
      <c r="I204" s="179">
        <f t="shared" si="3"/>
        <v>3365.0461957550051</v>
      </c>
    </row>
    <row r="205" spans="1:9" x14ac:dyDescent="0.25">
      <c r="A205" s="178">
        <v>1952</v>
      </c>
      <c r="B205" s="178">
        <v>1795</v>
      </c>
      <c r="C205" s="178">
        <v>124</v>
      </c>
      <c r="D205" s="178">
        <v>504</v>
      </c>
      <c r="E205" s="178">
        <v>1119</v>
      </c>
      <c r="F205" s="178">
        <v>22</v>
      </c>
      <c r="G205" s="178">
        <v>26</v>
      </c>
      <c r="H205" s="179">
        <f>'[1]Historical Budget'!C218*1000</f>
        <v>1617.1416026153565</v>
      </c>
      <c r="I205" s="179">
        <f t="shared" si="3"/>
        <v>3412.1416026153565</v>
      </c>
    </row>
    <row r="206" spans="1:9" x14ac:dyDescent="0.25">
      <c r="A206" s="178">
        <v>1953</v>
      </c>
      <c r="B206" s="178">
        <v>1841</v>
      </c>
      <c r="C206" s="178">
        <v>131</v>
      </c>
      <c r="D206" s="178">
        <v>533</v>
      </c>
      <c r="E206" s="178">
        <v>1125</v>
      </c>
      <c r="F206" s="178">
        <v>24</v>
      </c>
      <c r="G206" s="178">
        <v>27</v>
      </c>
      <c r="H206" s="179">
        <f>'[1]Historical Budget'!C219*1000</f>
        <v>1644.5025572433469</v>
      </c>
      <c r="I206" s="179">
        <f t="shared" si="3"/>
        <v>3485.5025572433469</v>
      </c>
    </row>
    <row r="207" spans="1:9" x14ac:dyDescent="0.25">
      <c r="A207" s="178">
        <v>1954</v>
      </c>
      <c r="B207" s="178">
        <v>1865</v>
      </c>
      <c r="C207" s="178">
        <v>138</v>
      </c>
      <c r="D207" s="178">
        <v>557</v>
      </c>
      <c r="E207" s="178">
        <v>1116</v>
      </c>
      <c r="F207" s="178">
        <v>27</v>
      </c>
      <c r="G207" s="178">
        <v>27</v>
      </c>
      <c r="H207" s="179">
        <f>'[1]Historical Budget'!C220*1000</f>
        <v>1673.4604348068233</v>
      </c>
      <c r="I207" s="179">
        <f t="shared" si="3"/>
        <v>3538.4604348068233</v>
      </c>
    </row>
    <row r="208" spans="1:9" x14ac:dyDescent="0.25">
      <c r="A208" s="178">
        <v>1955</v>
      </c>
      <c r="B208" s="178">
        <v>2042</v>
      </c>
      <c r="C208" s="178">
        <v>150</v>
      </c>
      <c r="D208" s="178">
        <v>625</v>
      </c>
      <c r="E208" s="178">
        <v>1208</v>
      </c>
      <c r="F208" s="178">
        <v>30</v>
      </c>
      <c r="G208" s="178">
        <v>31</v>
      </c>
      <c r="H208" s="179">
        <f>'[1]Historical Budget'!C221*1000</f>
        <v>1697.9964041442872</v>
      </c>
      <c r="I208" s="179">
        <f t="shared" si="3"/>
        <v>3739.9964041442872</v>
      </c>
    </row>
    <row r="209" spans="1:11" x14ac:dyDescent="0.25">
      <c r="A209" s="178">
        <v>1956</v>
      </c>
      <c r="B209" s="178">
        <v>2177</v>
      </c>
      <c r="C209" s="178">
        <v>161</v>
      </c>
      <c r="D209" s="178">
        <v>679</v>
      </c>
      <c r="E209" s="178">
        <v>1273</v>
      </c>
      <c r="F209" s="178">
        <v>32</v>
      </c>
      <c r="G209" s="178">
        <v>32</v>
      </c>
      <c r="H209" s="179">
        <f>'[1]Historical Budget'!C222*1000</f>
        <v>1729.9971008758544</v>
      </c>
      <c r="I209" s="179">
        <f t="shared" si="3"/>
        <v>3906.9971008758544</v>
      </c>
    </row>
    <row r="210" spans="1:11" x14ac:dyDescent="0.25">
      <c r="A210" s="178">
        <v>1957</v>
      </c>
      <c r="B210" s="178">
        <v>2270</v>
      </c>
      <c r="C210" s="178">
        <v>178</v>
      </c>
      <c r="D210" s="178">
        <v>714</v>
      </c>
      <c r="E210" s="178">
        <v>1309</v>
      </c>
      <c r="F210" s="178">
        <v>34</v>
      </c>
      <c r="G210" s="178">
        <v>35</v>
      </c>
      <c r="H210" s="179">
        <f>'[1]Historical Budget'!C223*1000</f>
        <v>1756.9670255584715</v>
      </c>
      <c r="I210" s="179">
        <f t="shared" si="3"/>
        <v>4026.9670255584715</v>
      </c>
    </row>
    <row r="211" spans="1:11" x14ac:dyDescent="0.25">
      <c r="A211" s="178">
        <v>1958</v>
      </c>
      <c r="B211" s="178">
        <v>2330</v>
      </c>
      <c r="C211" s="178">
        <v>192</v>
      </c>
      <c r="D211" s="178">
        <v>731</v>
      </c>
      <c r="E211" s="178">
        <v>1336</v>
      </c>
      <c r="F211" s="178">
        <v>36</v>
      </c>
      <c r="G211" s="178">
        <v>35</v>
      </c>
      <c r="H211" s="179">
        <f>'[1]Historical Budget'!C224*1000</f>
        <v>1787.4720770492556</v>
      </c>
      <c r="I211" s="179">
        <f t="shared" si="3"/>
        <v>4117.4720770492559</v>
      </c>
    </row>
    <row r="212" spans="1:11" x14ac:dyDescent="0.25">
      <c r="A212" s="178">
        <v>1959</v>
      </c>
      <c r="B212" s="180">
        <f>'Fossil Emissions by Category'!B10</f>
        <v>2415</v>
      </c>
      <c r="C212" s="181">
        <f>'Fossil Emissions by Category'!E10</f>
        <v>207</v>
      </c>
      <c r="D212" s="181">
        <f>'Fossil Emissions by Category'!D10</f>
        <v>794</v>
      </c>
      <c r="E212" s="181">
        <f>'Fossil Emissions by Category'!C10</f>
        <v>1349</v>
      </c>
      <c r="F212" s="182">
        <f>'Fossil Emissions by Category'!F10</f>
        <v>40</v>
      </c>
      <c r="G212" s="181">
        <f>'Fossil Emissions by Category'!G10</f>
        <v>25</v>
      </c>
      <c r="H212" s="179">
        <f>'Historical Budget'!C226*1000</f>
        <v>1804.19987302399</v>
      </c>
      <c r="I212" s="179">
        <f t="shared" si="3"/>
        <v>4219.1998730239902</v>
      </c>
      <c r="K212" s="181"/>
    </row>
    <row r="213" spans="1:11" x14ac:dyDescent="0.25">
      <c r="A213" s="178">
        <v>1960</v>
      </c>
      <c r="B213" s="180">
        <f>'Fossil Emissions by Category'!B11</f>
        <v>2548</v>
      </c>
      <c r="C213" s="181">
        <f>'Fossil Emissions by Category'!E11</f>
        <v>228</v>
      </c>
      <c r="D213" s="181">
        <f>'Fossil Emissions by Category'!D11</f>
        <v>852</v>
      </c>
      <c r="E213" s="181">
        <f>'Fossil Emissions by Category'!C11</f>
        <v>1400</v>
      </c>
      <c r="F213" s="182">
        <f>'Fossil Emissions by Category'!F11</f>
        <v>43</v>
      </c>
      <c r="G213" s="181">
        <f>'Fossil Emissions by Category'!G11</f>
        <v>24</v>
      </c>
      <c r="H213" s="179">
        <f>'Historical Budget'!C227*1000</f>
        <v>1659.4406334330201</v>
      </c>
      <c r="I213" s="179">
        <f t="shared" ref="I213:I272" si="4">B213+H213</f>
        <v>4207.4406334330197</v>
      </c>
    </row>
    <row r="214" spans="1:11" x14ac:dyDescent="0.25">
      <c r="A214" s="178">
        <v>1961</v>
      </c>
      <c r="B214" s="180">
        <f>'Fossil Emissions by Category'!B12</f>
        <v>2553</v>
      </c>
      <c r="C214" s="181">
        <f>'Fossil Emissions by Category'!E12</f>
        <v>241</v>
      </c>
      <c r="D214" s="181">
        <f>'Fossil Emissions by Category'!D12</f>
        <v>902</v>
      </c>
      <c r="E214" s="181">
        <f>'Fossil Emissions by Category'!C12</f>
        <v>1342</v>
      </c>
      <c r="F214" s="182">
        <f>'Fossil Emissions by Category'!F12</f>
        <v>45</v>
      </c>
      <c r="G214" s="181">
        <f>'Fossil Emissions by Category'!G12</f>
        <v>24</v>
      </c>
      <c r="H214" s="179">
        <f>'Historical Budget'!C228*1000</f>
        <v>1593.6361338857</v>
      </c>
      <c r="I214" s="179">
        <f t="shared" si="4"/>
        <v>4146.6361338857005</v>
      </c>
    </row>
    <row r="215" spans="1:11" x14ac:dyDescent="0.25">
      <c r="A215" s="178">
        <v>1962</v>
      </c>
      <c r="B215" s="180">
        <f>'Fossil Emissions by Category'!B13</f>
        <v>2644</v>
      </c>
      <c r="C215" s="181">
        <f>'Fossil Emissions by Category'!E13</f>
        <v>264</v>
      </c>
      <c r="D215" s="181">
        <f>'Fossil Emissions by Category'!D13</f>
        <v>970</v>
      </c>
      <c r="E215" s="181">
        <f>'Fossil Emissions by Category'!C13</f>
        <v>1338</v>
      </c>
      <c r="F215" s="182">
        <f>'Fossil Emissions by Category'!F13</f>
        <v>48</v>
      </c>
      <c r="G215" s="181">
        <f>'Fossil Emissions by Category'!G13</f>
        <v>23</v>
      </c>
      <c r="H215" s="179">
        <f>'Historical Budget'!C229*1000</f>
        <v>1555.9216394093801</v>
      </c>
      <c r="I215" s="179">
        <f t="shared" si="4"/>
        <v>4199.9216394093801</v>
      </c>
    </row>
    <row r="216" spans="1:11" x14ac:dyDescent="0.25">
      <c r="A216" s="178">
        <v>1963</v>
      </c>
      <c r="B216" s="180">
        <f>'Fossil Emissions by Category'!B14</f>
        <v>2794</v>
      </c>
      <c r="C216" s="181">
        <f>'Fossil Emissions by Category'!E14</f>
        <v>286</v>
      </c>
      <c r="D216" s="181">
        <f>'Fossil Emissions by Category'!D14</f>
        <v>1039</v>
      </c>
      <c r="E216" s="181">
        <f>'Fossil Emissions by Category'!C14</f>
        <v>1392</v>
      </c>
      <c r="F216" s="182">
        <f>'Fossil Emissions by Category'!F14</f>
        <v>51</v>
      </c>
      <c r="G216" s="181">
        <f>'Fossil Emissions by Category'!G14</f>
        <v>25</v>
      </c>
      <c r="H216" s="179">
        <f>'Historical Budget'!C230*1000</f>
        <v>1511.2429549967401</v>
      </c>
      <c r="I216" s="179">
        <f t="shared" si="4"/>
        <v>4305.2429549967401</v>
      </c>
    </row>
    <row r="217" spans="1:11" x14ac:dyDescent="0.25">
      <c r="A217" s="178">
        <v>1964</v>
      </c>
      <c r="B217" s="180">
        <f>'Fossil Emissions by Category'!B15</f>
        <v>2939</v>
      </c>
      <c r="C217" s="181">
        <f>'Fossil Emissions by Category'!E15</f>
        <v>315</v>
      </c>
      <c r="D217" s="181">
        <f>'Fossil Emissions by Category'!D15</f>
        <v>1119</v>
      </c>
      <c r="E217" s="181">
        <f>'Fossil Emissions by Category'!C15</f>
        <v>1418</v>
      </c>
      <c r="F217" s="182">
        <f>'Fossil Emissions by Category'!F15</f>
        <v>56</v>
      </c>
      <c r="G217" s="181">
        <f>'Fossil Emissions by Category'!G15</f>
        <v>31</v>
      </c>
      <c r="H217" s="179">
        <f>'Historical Budget'!C231*1000</f>
        <v>1467.4677584762601</v>
      </c>
      <c r="I217" s="179">
        <f t="shared" si="4"/>
        <v>4406.4677584762603</v>
      </c>
    </row>
    <row r="218" spans="1:11" x14ac:dyDescent="0.25">
      <c r="A218" s="178">
        <v>1965</v>
      </c>
      <c r="B218" s="180">
        <f>'Fossil Emissions by Category'!B16</f>
        <v>3076</v>
      </c>
      <c r="C218" s="181">
        <f>'Fossil Emissions by Category'!E16</f>
        <v>337</v>
      </c>
      <c r="D218" s="181">
        <f>'Fossil Emissions by Category'!D16</f>
        <v>1204</v>
      </c>
      <c r="E218" s="181">
        <f>'Fossil Emissions by Category'!C16</f>
        <v>1441</v>
      </c>
      <c r="F218" s="182">
        <f>'Fossil Emissions by Category'!F16</f>
        <v>59</v>
      </c>
      <c r="G218" s="181">
        <f>'Fossil Emissions by Category'!G16</f>
        <v>36</v>
      </c>
      <c r="H218" s="179">
        <f>'Historical Budget'!C232*1000</f>
        <v>1422.1802365977001</v>
      </c>
      <c r="I218" s="179">
        <f t="shared" si="4"/>
        <v>4498.1802365977001</v>
      </c>
    </row>
    <row r="219" spans="1:11" x14ac:dyDescent="0.25">
      <c r="A219" s="178">
        <v>1966</v>
      </c>
      <c r="B219" s="180">
        <f>'Fossil Emissions by Category'!B17</f>
        <v>3219</v>
      </c>
      <c r="C219" s="181">
        <f>'Fossil Emissions by Category'!E17</f>
        <v>366</v>
      </c>
      <c r="D219" s="181">
        <f>'Fossil Emissions by Category'!D17</f>
        <v>1296</v>
      </c>
      <c r="E219" s="181">
        <f>'Fossil Emissions by Category'!C17</f>
        <v>1454</v>
      </c>
      <c r="F219" s="182">
        <f>'Fossil Emissions by Category'!F17</f>
        <v>63</v>
      </c>
      <c r="G219" s="181">
        <f>'Fossil Emissions by Category'!G17</f>
        <v>39</v>
      </c>
      <c r="H219" s="179">
        <f>'Historical Budget'!C233*1000</f>
        <v>1391.84541609955</v>
      </c>
      <c r="I219" s="179">
        <f t="shared" si="4"/>
        <v>4610.8454160995498</v>
      </c>
    </row>
    <row r="220" spans="1:11" x14ac:dyDescent="0.25">
      <c r="A220" s="178">
        <v>1967</v>
      </c>
      <c r="B220" s="180">
        <f>'Fossil Emissions by Category'!B18</f>
        <v>3322</v>
      </c>
      <c r="C220" s="181">
        <f>'Fossil Emissions by Category'!E18</f>
        <v>392</v>
      </c>
      <c r="D220" s="181">
        <f>'Fossil Emissions by Category'!D18</f>
        <v>1382</v>
      </c>
      <c r="E220" s="181">
        <f>'Fossil Emissions by Category'!C18</f>
        <v>1431</v>
      </c>
      <c r="F220" s="182">
        <f>'Fossil Emissions by Category'!F18</f>
        <v>65</v>
      </c>
      <c r="G220" s="181">
        <f>'Fossil Emissions by Category'!G18</f>
        <v>52</v>
      </c>
      <c r="H220" s="179">
        <f>'Historical Budget'!C234*1000</f>
        <v>1373.3657603403699</v>
      </c>
      <c r="I220" s="179">
        <f t="shared" si="4"/>
        <v>4695.3657603403699</v>
      </c>
    </row>
    <row r="221" spans="1:11" x14ac:dyDescent="0.25">
      <c r="A221" s="178">
        <v>1968</v>
      </c>
      <c r="B221" s="180">
        <f>'Fossil Emissions by Category'!B19</f>
        <v>3503</v>
      </c>
      <c r="C221" s="181">
        <f>'Fossil Emissions by Category'!E19</f>
        <v>427</v>
      </c>
      <c r="D221" s="181">
        <f>'Fossil Emissions by Category'!D19</f>
        <v>1505</v>
      </c>
      <c r="E221" s="181">
        <f>'Fossil Emissions by Category'!C19</f>
        <v>1447</v>
      </c>
      <c r="F221" s="182">
        <f>'Fossil Emissions by Category'!F19</f>
        <v>70</v>
      </c>
      <c r="G221" s="181">
        <f>'Fossil Emissions by Category'!G19</f>
        <v>56</v>
      </c>
      <c r="H221" s="179">
        <f>'Historical Budget'!C235*1000</f>
        <v>1366.8350554962101</v>
      </c>
      <c r="I221" s="179">
        <f t="shared" si="4"/>
        <v>4869.8350554962099</v>
      </c>
    </row>
    <row r="222" spans="1:11" x14ac:dyDescent="0.25">
      <c r="A222" s="178">
        <v>1969</v>
      </c>
      <c r="B222" s="180">
        <f>'Fossil Emissions by Category'!B20</f>
        <v>3737</v>
      </c>
      <c r="C222" s="181">
        <f>'Fossil Emissions by Category'!E20</f>
        <v>467</v>
      </c>
      <c r="D222" s="181">
        <f>'Fossil Emissions by Category'!D20</f>
        <v>1628</v>
      </c>
      <c r="E222" s="181">
        <f>'Fossil Emissions by Category'!C20</f>
        <v>1502</v>
      </c>
      <c r="F222" s="182">
        <f>'Fossil Emissions by Category'!F20</f>
        <v>73</v>
      </c>
      <c r="G222" s="181">
        <f>'Fossil Emissions by Category'!G20</f>
        <v>67</v>
      </c>
      <c r="H222" s="179">
        <f>'Historical Budget'!C236*1000</f>
        <v>1372.7037706502301</v>
      </c>
      <c r="I222" s="179">
        <f t="shared" si="4"/>
        <v>5109.7037706502306</v>
      </c>
    </row>
    <row r="223" spans="1:11" x14ac:dyDescent="0.25">
      <c r="A223" s="178">
        <v>1970</v>
      </c>
      <c r="B223" s="180">
        <f>'Fossil Emissions by Category'!B21</f>
        <v>4047</v>
      </c>
      <c r="C223" s="181">
        <f>'Fossil Emissions by Category'!E21</f>
        <v>490</v>
      </c>
      <c r="D223" s="181">
        <f>'Fossil Emissions by Category'!D21</f>
        <v>1854</v>
      </c>
      <c r="E223" s="181">
        <f>'Fossil Emissions by Category'!C21</f>
        <v>1550</v>
      </c>
      <c r="F223" s="182">
        <f>'Fossil Emissions by Category'!F21</f>
        <v>77</v>
      </c>
      <c r="G223" s="181">
        <f>'Fossil Emissions by Category'!G21</f>
        <v>76</v>
      </c>
      <c r="H223" s="179">
        <f>'Historical Budget'!C237*1000</f>
        <v>1358.37756393687</v>
      </c>
      <c r="I223" s="179">
        <f t="shared" si="4"/>
        <v>5405.3775639368705</v>
      </c>
    </row>
    <row r="224" spans="1:11" x14ac:dyDescent="0.25">
      <c r="A224" s="178">
        <v>1971</v>
      </c>
      <c r="B224" s="180">
        <f>'Fossil Emissions by Category'!B22</f>
        <v>4210</v>
      </c>
      <c r="C224" s="181">
        <f>'Fossil Emissions by Category'!E22</f>
        <v>529</v>
      </c>
      <c r="D224" s="181">
        <f>'Fossil Emissions by Category'!D22</f>
        <v>1961</v>
      </c>
      <c r="E224" s="181">
        <f>'Fossil Emissions by Category'!C22</f>
        <v>1551</v>
      </c>
      <c r="F224" s="182">
        <f>'Fossil Emissions by Category'!F22</f>
        <v>82</v>
      </c>
      <c r="G224" s="181">
        <f>'Fossil Emissions by Category'!G22</f>
        <v>88</v>
      </c>
      <c r="H224" s="179">
        <f>'Historical Budget'!C238*1000</f>
        <v>1335.8898952992699</v>
      </c>
      <c r="I224" s="179">
        <f t="shared" si="4"/>
        <v>5545.8898952992695</v>
      </c>
    </row>
    <row r="225" spans="1:9" x14ac:dyDescent="0.25">
      <c r="A225" s="178">
        <v>1972</v>
      </c>
      <c r="B225" s="180">
        <f>'Fossil Emissions by Category'!B23</f>
        <v>4406</v>
      </c>
      <c r="C225" s="181">
        <f>'Fossil Emissions by Category'!E23</f>
        <v>561</v>
      </c>
      <c r="D225" s="181">
        <f>'Fossil Emissions by Category'!D23</f>
        <v>2115</v>
      </c>
      <c r="E225" s="181">
        <f>'Fossil Emissions by Category'!C23</f>
        <v>1549</v>
      </c>
      <c r="F225" s="182">
        <f>'Fossil Emissions by Category'!F23</f>
        <v>87</v>
      </c>
      <c r="G225" s="181">
        <f>'Fossil Emissions by Category'!G23</f>
        <v>95</v>
      </c>
      <c r="H225" s="179">
        <f>'Historical Budget'!C239*1000</f>
        <v>1306.3292389882399</v>
      </c>
      <c r="I225" s="179">
        <f t="shared" si="4"/>
        <v>5712.3292389882399</v>
      </c>
    </row>
    <row r="226" spans="1:9" x14ac:dyDescent="0.25">
      <c r="A226" s="178">
        <v>1973</v>
      </c>
      <c r="B226" s="180">
        <f>'Fossil Emissions by Category'!B24</f>
        <v>4640</v>
      </c>
      <c r="C226" s="181">
        <f>'Fossil Emissions by Category'!E24</f>
        <v>583</v>
      </c>
      <c r="D226" s="181">
        <f>'Fossil Emissions by Category'!D24</f>
        <v>2262</v>
      </c>
      <c r="E226" s="181">
        <f>'Fossil Emissions by Category'!C24</f>
        <v>1593</v>
      </c>
      <c r="F226" s="182">
        <f>'Fossil Emissions by Category'!F24</f>
        <v>92</v>
      </c>
      <c r="G226" s="181">
        <f>'Fossil Emissions by Category'!G24</f>
        <v>110</v>
      </c>
      <c r="H226" s="179">
        <f>'Historical Budget'!C240*1000</f>
        <v>1297.8376414337101</v>
      </c>
      <c r="I226" s="179">
        <f t="shared" si="4"/>
        <v>5937.8376414337099</v>
      </c>
    </row>
    <row r="227" spans="1:9" x14ac:dyDescent="0.25">
      <c r="A227" s="178">
        <v>1974</v>
      </c>
      <c r="B227" s="180">
        <f>'Fossil Emissions by Category'!B25</f>
        <v>4620</v>
      </c>
      <c r="C227" s="181">
        <f>'Fossil Emissions by Category'!E25</f>
        <v>595</v>
      </c>
      <c r="D227" s="181">
        <f>'Fossil Emissions by Category'!D25</f>
        <v>2230</v>
      </c>
      <c r="E227" s="181">
        <f>'Fossil Emissions by Category'!C25</f>
        <v>1596</v>
      </c>
      <c r="F227" s="182">
        <f>'Fossil Emissions by Category'!F25</f>
        <v>92</v>
      </c>
      <c r="G227" s="181">
        <f>'Fossil Emissions by Category'!G25</f>
        <v>107</v>
      </c>
      <c r="H227" s="179">
        <f>'Historical Budget'!C241*1000</f>
        <v>1268.56541127523</v>
      </c>
      <c r="I227" s="179">
        <f t="shared" si="4"/>
        <v>5888.56541127523</v>
      </c>
    </row>
    <row r="228" spans="1:9" x14ac:dyDescent="0.25">
      <c r="A228" s="178">
        <v>1975</v>
      </c>
      <c r="B228" s="180">
        <f>'Fossil Emissions by Category'!B26</f>
        <v>4613</v>
      </c>
      <c r="C228" s="181">
        <f>'Fossil Emissions by Category'!E26</f>
        <v>599</v>
      </c>
      <c r="D228" s="181">
        <f>'Fossil Emissions by Category'!D26</f>
        <v>2201</v>
      </c>
      <c r="E228" s="181">
        <f>'Fossil Emissions by Category'!C26</f>
        <v>1631</v>
      </c>
      <c r="F228" s="182">
        <f>'Fossil Emissions by Category'!F26</f>
        <v>91</v>
      </c>
      <c r="G228" s="181">
        <f>'Fossil Emissions by Category'!G26</f>
        <v>92</v>
      </c>
      <c r="H228" s="179">
        <f>'Historical Budget'!C242*1000</f>
        <v>1253.1180858027101</v>
      </c>
      <c r="I228" s="179">
        <f t="shared" si="4"/>
        <v>5866.1180858027101</v>
      </c>
    </row>
    <row r="229" spans="1:9" x14ac:dyDescent="0.25">
      <c r="A229" s="178">
        <v>1976</v>
      </c>
      <c r="B229" s="180">
        <f>'Fossil Emissions by Category'!B27</f>
        <v>4858</v>
      </c>
      <c r="C229" s="181">
        <f>'Fossil Emissions by Category'!E27</f>
        <v>634</v>
      </c>
      <c r="D229" s="181">
        <f>'Fossil Emissions by Category'!D27</f>
        <v>2315</v>
      </c>
      <c r="E229" s="181">
        <f>'Fossil Emissions by Category'!C27</f>
        <v>1704</v>
      </c>
      <c r="F229" s="182">
        <f>'Fossil Emissions by Category'!F27</f>
        <v>97</v>
      </c>
      <c r="G229" s="181">
        <f>'Fossil Emissions by Category'!G27</f>
        <v>108</v>
      </c>
      <c r="H229" s="179">
        <f>'Historical Budget'!C243*1000</f>
        <v>1234.98220385233</v>
      </c>
      <c r="I229" s="179">
        <f t="shared" si="4"/>
        <v>6092.9822038523298</v>
      </c>
    </row>
    <row r="230" spans="1:9" x14ac:dyDescent="0.25">
      <c r="A230" s="178">
        <v>1977</v>
      </c>
      <c r="B230" s="180">
        <f>'Fossil Emissions by Category'!B28</f>
        <v>4991</v>
      </c>
      <c r="C230" s="181">
        <f>'Fossil Emissions by Category'!E28</f>
        <v>646</v>
      </c>
      <c r="D230" s="181">
        <f>'Fossil Emissions by Category'!D28</f>
        <v>2400</v>
      </c>
      <c r="E230" s="181">
        <f>'Fossil Emissions by Category'!C28</f>
        <v>1740</v>
      </c>
      <c r="F230" s="182">
        <f>'Fossil Emissions by Category'!F28</f>
        <v>102</v>
      </c>
      <c r="G230" s="181">
        <f>'Fossil Emissions by Category'!G28</f>
        <v>104</v>
      </c>
      <c r="H230" s="179">
        <f>'Historical Budget'!C244*1000</f>
        <v>1220.5240717798899</v>
      </c>
      <c r="I230" s="179">
        <f t="shared" si="4"/>
        <v>6211.5240717798897</v>
      </c>
    </row>
    <row r="231" spans="1:9" x14ac:dyDescent="0.25">
      <c r="A231" s="178">
        <v>1978</v>
      </c>
      <c r="B231" s="180">
        <f>'Fossil Emissions by Category'!B29</f>
        <v>5174</v>
      </c>
      <c r="C231" s="181">
        <f>'Fossil Emissions by Category'!E29</f>
        <v>680</v>
      </c>
      <c r="D231" s="181">
        <f>'Fossil Emissions by Category'!D29</f>
        <v>2488</v>
      </c>
      <c r="E231" s="181">
        <f>'Fossil Emissions by Category'!C29</f>
        <v>1793</v>
      </c>
      <c r="F231" s="182">
        <f>'Fossil Emissions by Category'!F29</f>
        <v>108</v>
      </c>
      <c r="G231" s="181">
        <f>'Fossil Emissions by Category'!G29</f>
        <v>106</v>
      </c>
      <c r="H231" s="179">
        <f>'Historical Budget'!C245*1000</f>
        <v>1192.7833299586</v>
      </c>
      <c r="I231" s="179">
        <f t="shared" si="4"/>
        <v>6366.7833299586</v>
      </c>
    </row>
    <row r="232" spans="1:9" x14ac:dyDescent="0.25">
      <c r="A232" s="178">
        <v>1979</v>
      </c>
      <c r="B232" s="180">
        <f>'Fossil Emissions by Category'!B30</f>
        <v>5312</v>
      </c>
      <c r="C232" s="181">
        <f>'Fossil Emissions by Category'!E30</f>
        <v>718</v>
      </c>
      <c r="D232" s="181">
        <f>'Fossil Emissions by Category'!D30</f>
        <v>2526</v>
      </c>
      <c r="E232" s="181">
        <f>'Fossil Emissions by Category'!C30</f>
        <v>1860</v>
      </c>
      <c r="F232" s="182">
        <f>'Fossil Emissions by Category'!F30</f>
        <v>110</v>
      </c>
      <c r="G232" s="181">
        <f>'Fossil Emissions by Category'!G30</f>
        <v>98</v>
      </c>
      <c r="H232" s="179">
        <f>'Historical Budget'!C246*1000</f>
        <v>1163.01571244049</v>
      </c>
      <c r="I232" s="179">
        <f t="shared" si="4"/>
        <v>6475.0157124404905</v>
      </c>
    </row>
    <row r="233" spans="1:9" x14ac:dyDescent="0.25">
      <c r="A233" s="178">
        <v>1980</v>
      </c>
      <c r="B233" s="180">
        <f>'Fossil Emissions by Category'!B31</f>
        <v>5286</v>
      </c>
      <c r="C233" s="181">
        <f>'Fossil Emissions by Category'!E31</f>
        <v>739</v>
      </c>
      <c r="D233" s="181">
        <f>'Fossil Emissions by Category'!D31</f>
        <v>2435</v>
      </c>
      <c r="E233" s="181">
        <f>'Fossil Emissions by Category'!C31</f>
        <v>1915</v>
      </c>
      <c r="F233" s="182">
        <f>'Fossil Emissions by Category'!F31</f>
        <v>110</v>
      </c>
      <c r="G233" s="181">
        <f>'Fossil Emissions by Category'!G31</f>
        <v>86</v>
      </c>
      <c r="H233" s="179">
        <f>'Historical Budget'!C247*1000</f>
        <v>1197.15340314229</v>
      </c>
      <c r="I233" s="179">
        <f t="shared" si="4"/>
        <v>6483.1534031422898</v>
      </c>
    </row>
    <row r="234" spans="1:9" x14ac:dyDescent="0.25">
      <c r="A234" s="178">
        <v>1981</v>
      </c>
      <c r="B234" s="180">
        <f>'Fossil Emissions by Category'!B32</f>
        <v>5142</v>
      </c>
      <c r="C234" s="181">
        <f>'Fossil Emissions by Category'!E32</f>
        <v>748</v>
      </c>
      <c r="D234" s="181">
        <f>'Fossil Emissions by Category'!D32</f>
        <v>2316</v>
      </c>
      <c r="E234" s="181">
        <f>'Fossil Emissions by Category'!C32</f>
        <v>1903</v>
      </c>
      <c r="F234" s="182">
        <f>'Fossil Emissions by Category'!F32</f>
        <v>110</v>
      </c>
      <c r="G234" s="181">
        <f>'Fossil Emissions by Category'!G32</f>
        <v>65</v>
      </c>
      <c r="H234" s="179">
        <f>'Historical Budget'!C248*1000</f>
        <v>1212.4057412498298</v>
      </c>
      <c r="I234" s="179">
        <f t="shared" si="4"/>
        <v>6354.4057412498296</v>
      </c>
    </row>
    <row r="235" spans="1:9" x14ac:dyDescent="0.25">
      <c r="A235" s="178">
        <v>1982</v>
      </c>
      <c r="B235" s="180">
        <f>'Fossil Emissions by Category'!B33</f>
        <v>5104</v>
      </c>
      <c r="C235" s="181">
        <f>'Fossil Emissions by Category'!E33</f>
        <v>732</v>
      </c>
      <c r="D235" s="181">
        <f>'Fossil Emissions by Category'!D33</f>
        <v>2261</v>
      </c>
      <c r="E235" s="181">
        <f>'Fossil Emissions by Category'!C33</f>
        <v>1938</v>
      </c>
      <c r="F235" s="182">
        <f>'Fossil Emissions by Category'!F33</f>
        <v>110</v>
      </c>
      <c r="G235" s="181">
        <f>'Fossil Emissions by Category'!G33</f>
        <v>64</v>
      </c>
      <c r="H235" s="179">
        <f>'Historical Budget'!C249*1000</f>
        <v>1213.7048881672802</v>
      </c>
      <c r="I235" s="179">
        <f t="shared" si="4"/>
        <v>6317.7048881672799</v>
      </c>
    </row>
    <row r="236" spans="1:9" x14ac:dyDescent="0.25">
      <c r="A236" s="178">
        <v>1983</v>
      </c>
      <c r="B236" s="180">
        <f>'Fossil Emissions by Category'!B34</f>
        <v>5152</v>
      </c>
      <c r="C236" s="181">
        <f>'Fossil Emissions by Category'!E34</f>
        <v>744</v>
      </c>
      <c r="D236" s="181">
        <f>'Fossil Emissions by Category'!D34</f>
        <v>2242</v>
      </c>
      <c r="E236" s="181">
        <f>'Fossil Emissions by Category'!C34</f>
        <v>1996</v>
      </c>
      <c r="F236" s="182">
        <f>'Fossil Emissions by Category'!F34</f>
        <v>112</v>
      </c>
      <c r="G236" s="181">
        <f>'Fossil Emissions by Category'!G34</f>
        <v>58</v>
      </c>
      <c r="H236" s="179">
        <f>'Historical Budget'!C250*1000</f>
        <v>1244.5701068722499</v>
      </c>
      <c r="I236" s="179">
        <f t="shared" si="4"/>
        <v>6396.5701068722501</v>
      </c>
    </row>
    <row r="237" spans="1:9" x14ac:dyDescent="0.25">
      <c r="A237" s="178">
        <v>1984</v>
      </c>
      <c r="B237" s="180">
        <f>'Fossil Emissions by Category'!B35</f>
        <v>5302</v>
      </c>
      <c r="C237" s="181">
        <f>'Fossil Emissions by Category'!E35</f>
        <v>803</v>
      </c>
      <c r="D237" s="181">
        <f>'Fossil Emissions by Category'!D35</f>
        <v>2253</v>
      </c>
      <c r="E237" s="181">
        <f>'Fossil Emissions by Category'!C35</f>
        <v>2081</v>
      </c>
      <c r="F237" s="182">
        <f>'Fossil Emissions by Category'!F35</f>
        <v>114</v>
      </c>
      <c r="G237" s="181">
        <f>'Fossil Emissions by Category'!G35</f>
        <v>51</v>
      </c>
      <c r="H237" s="179">
        <f>'Historical Budget'!C251*1000</f>
        <v>1278.4823650338999</v>
      </c>
      <c r="I237" s="179">
        <f t="shared" si="4"/>
        <v>6580.4823650339004</v>
      </c>
    </row>
    <row r="238" spans="1:9" x14ac:dyDescent="0.25">
      <c r="A238" s="178">
        <v>1985</v>
      </c>
      <c r="B238" s="180">
        <f>'Fossil Emissions by Category'!B36</f>
        <v>5490</v>
      </c>
      <c r="C238" s="181">
        <f>'Fossil Emissions by Category'!E36</f>
        <v>836</v>
      </c>
      <c r="D238" s="181">
        <f>'Fossil Emissions by Category'!D36</f>
        <v>2257</v>
      </c>
      <c r="E238" s="181">
        <f>'Fossil Emissions by Category'!C36</f>
        <v>2232</v>
      </c>
      <c r="F238" s="182">
        <f>'Fossil Emissions by Category'!F36</f>
        <v>115</v>
      </c>
      <c r="G238" s="181">
        <f>'Fossil Emissions by Category'!G36</f>
        <v>50</v>
      </c>
      <c r="H238" s="179">
        <f>'Historical Budget'!C252*1000</f>
        <v>1295.35135136278</v>
      </c>
      <c r="I238" s="179">
        <f t="shared" si="4"/>
        <v>6785.3513513627804</v>
      </c>
    </row>
    <row r="239" spans="1:9" x14ac:dyDescent="0.25">
      <c r="A239" s="178">
        <v>1986</v>
      </c>
      <c r="B239" s="180">
        <f>'Fossil Emissions by Category'!B37</f>
        <v>5568</v>
      </c>
      <c r="C239" s="181">
        <f>'Fossil Emissions by Category'!E37</f>
        <v>820</v>
      </c>
      <c r="D239" s="181">
        <f>'Fossil Emissions by Category'!D37</f>
        <v>2325</v>
      </c>
      <c r="E239" s="181">
        <f>'Fossil Emissions by Category'!C37</f>
        <v>2257</v>
      </c>
      <c r="F239" s="182">
        <f>'Fossil Emissions by Category'!F37</f>
        <v>120</v>
      </c>
      <c r="G239" s="181">
        <f>'Fossil Emissions by Category'!G37</f>
        <v>46</v>
      </c>
      <c r="H239" s="179">
        <f>'Historical Budget'!C253*1000</f>
        <v>1319.05264666687</v>
      </c>
      <c r="I239" s="179">
        <f t="shared" si="4"/>
        <v>6887.0526466668698</v>
      </c>
    </row>
    <row r="240" spans="1:9" x14ac:dyDescent="0.25">
      <c r="A240" s="178">
        <v>1987</v>
      </c>
      <c r="B240" s="180">
        <f>'Fossil Emissions by Category'!B38</f>
        <v>5749</v>
      </c>
      <c r="C240" s="181">
        <f>'Fossil Emissions by Category'!E38</f>
        <v>889</v>
      </c>
      <c r="D240" s="181">
        <f>'Fossil Emissions by Category'!D38</f>
        <v>2352</v>
      </c>
      <c r="E240" s="181">
        <f>'Fossil Emissions by Category'!C38</f>
        <v>2338</v>
      </c>
      <c r="F240" s="182">
        <f>'Fossil Emissions by Category'!F38</f>
        <v>125</v>
      </c>
      <c r="G240" s="181">
        <f>'Fossil Emissions by Category'!G38</f>
        <v>45</v>
      </c>
      <c r="H240" s="179">
        <f>'Historical Budget'!C254*1000</f>
        <v>1340.11678659071</v>
      </c>
      <c r="I240" s="179">
        <f t="shared" si="4"/>
        <v>7089.11678659071</v>
      </c>
    </row>
    <row r="241" spans="1:9" x14ac:dyDescent="0.25">
      <c r="A241" s="178">
        <v>1988</v>
      </c>
      <c r="B241" s="180">
        <f>'Fossil Emissions by Category'!B39</f>
        <v>5968</v>
      </c>
      <c r="C241" s="181">
        <f>'Fossil Emissions by Category'!E39</f>
        <v>932</v>
      </c>
      <c r="D241" s="181">
        <f>'Fossil Emissions by Category'!D39</f>
        <v>2435</v>
      </c>
      <c r="E241" s="181">
        <f>'Fossil Emissions by Category'!C39</f>
        <v>2418</v>
      </c>
      <c r="F241" s="182">
        <f>'Fossil Emissions by Category'!F39</f>
        <v>133</v>
      </c>
      <c r="G241" s="181">
        <f>'Fossil Emissions by Category'!G39</f>
        <v>51</v>
      </c>
      <c r="H241" s="179">
        <f>'Historical Budget'!C255*1000</f>
        <v>1369.6194800551</v>
      </c>
      <c r="I241" s="179">
        <f t="shared" si="4"/>
        <v>7337.6194800551002</v>
      </c>
    </row>
    <row r="242" spans="1:9" x14ac:dyDescent="0.25">
      <c r="A242" s="178">
        <v>1989</v>
      </c>
      <c r="B242" s="180">
        <f>'Fossil Emissions by Category'!B40</f>
        <v>6057</v>
      </c>
      <c r="C242" s="181">
        <f>'Fossil Emissions by Category'!E40</f>
        <v>981</v>
      </c>
      <c r="D242" s="181">
        <f>'Fossil Emissions by Category'!D40</f>
        <v>2475</v>
      </c>
      <c r="E242" s="181">
        <f>'Fossil Emissions by Category'!C40</f>
        <v>2424</v>
      </c>
      <c r="F242" s="182">
        <f>'Fossil Emissions by Category'!F40</f>
        <v>136</v>
      </c>
      <c r="G242" s="181">
        <f>'Fossil Emissions by Category'!G40</f>
        <v>41</v>
      </c>
      <c r="H242" s="179">
        <f>'Historical Budget'!C256*1000</f>
        <v>1391.4406383861199</v>
      </c>
      <c r="I242" s="179">
        <f t="shared" si="4"/>
        <v>7448.4406383861196</v>
      </c>
    </row>
    <row r="243" spans="1:9" x14ac:dyDescent="0.25">
      <c r="A243" s="178">
        <v>1990</v>
      </c>
      <c r="B243" s="180">
        <f>'Fossil Emissions by Category'!B41</f>
        <v>6195</v>
      </c>
      <c r="C243" s="181">
        <f>'Fossil Emissions by Category'!E41</f>
        <v>1054</v>
      </c>
      <c r="D243" s="181">
        <f>'Fossil Emissions by Category'!D41</f>
        <v>2516</v>
      </c>
      <c r="E243" s="181">
        <f>'Fossil Emissions by Category'!C41</f>
        <v>2380</v>
      </c>
      <c r="F243" s="182">
        <f>'Fossil Emissions by Category'!F41</f>
        <v>136</v>
      </c>
      <c r="G243" s="181">
        <f>'Fossil Emissions by Category'!G41</f>
        <v>68</v>
      </c>
      <c r="H243" s="179">
        <f>'Historical Budget'!C257*1000</f>
        <v>1358.95926382174</v>
      </c>
      <c r="I243" s="179">
        <f t="shared" si="4"/>
        <v>7553.95926382174</v>
      </c>
    </row>
    <row r="244" spans="1:9" x14ac:dyDescent="0.25">
      <c r="A244" s="178">
        <v>1991</v>
      </c>
      <c r="B244" s="180">
        <f>'Fossil Emissions by Category'!B42</f>
        <v>6324</v>
      </c>
      <c r="C244" s="181">
        <f>'Fossil Emissions by Category'!E42</f>
        <v>1075</v>
      </c>
      <c r="D244" s="181">
        <f>'Fossil Emissions by Category'!D42</f>
        <v>2641</v>
      </c>
      <c r="E244" s="181">
        <f>'Fossil Emissions by Category'!C42</f>
        <v>2358</v>
      </c>
      <c r="F244" s="182">
        <f>'Fossil Emissions by Category'!F42</f>
        <v>140</v>
      </c>
      <c r="G244" s="181">
        <f>'Fossil Emissions by Category'!G42</f>
        <v>72</v>
      </c>
      <c r="H244" s="179">
        <f>'Historical Budget'!C258*1000</f>
        <v>1347.4304542852401</v>
      </c>
      <c r="I244" s="179">
        <f t="shared" si="4"/>
        <v>7671.4304542852406</v>
      </c>
    </row>
    <row r="245" spans="1:9" x14ac:dyDescent="0.25">
      <c r="A245" s="178">
        <v>1992</v>
      </c>
      <c r="B245" s="180">
        <f>'Fossil Emissions by Category'!B43</f>
        <v>6126</v>
      </c>
      <c r="C245" s="181">
        <f>'Fossil Emissions by Category'!E43</f>
        <v>1083</v>
      </c>
      <c r="D245" s="181">
        <f>'Fossil Emissions by Category'!D43</f>
        <v>2500</v>
      </c>
      <c r="E245" s="181">
        <f>'Fossil Emissions by Category'!C43</f>
        <v>2299</v>
      </c>
      <c r="F245" s="182">
        <f>'Fossil Emissions by Category'!F43</f>
        <v>146</v>
      </c>
      <c r="G245" s="181">
        <f>'Fossil Emissions by Category'!G43</f>
        <v>63</v>
      </c>
      <c r="H245" s="179">
        <f>'Historical Budget'!C259*1000</f>
        <v>1349.53376609171</v>
      </c>
      <c r="I245" s="179">
        <f t="shared" si="4"/>
        <v>7475.5337660917103</v>
      </c>
    </row>
    <row r="246" spans="1:9" x14ac:dyDescent="0.25">
      <c r="A246" s="178">
        <v>1993</v>
      </c>
      <c r="B246" s="180">
        <f>'Fossil Emissions by Category'!B44</f>
        <v>6191</v>
      </c>
      <c r="C246" s="181">
        <f>'Fossil Emissions by Category'!E44</f>
        <v>1112</v>
      </c>
      <c r="D246" s="181">
        <f>'Fossil Emissions by Category'!D44</f>
        <v>2507</v>
      </c>
      <c r="E246" s="181">
        <f>'Fossil Emissions by Category'!C44</f>
        <v>2326</v>
      </c>
      <c r="F246" s="182">
        <f>'Fossil Emissions by Category'!F44</f>
        <v>152</v>
      </c>
      <c r="G246" s="181">
        <f>'Fossil Emissions by Category'!G44</f>
        <v>62</v>
      </c>
      <c r="H246" s="179">
        <f>'Historical Budget'!C260*1000</f>
        <v>1351.1041994013699</v>
      </c>
      <c r="I246" s="179">
        <f t="shared" si="4"/>
        <v>7542.1041994013704</v>
      </c>
    </row>
    <row r="247" spans="1:9" x14ac:dyDescent="0.25">
      <c r="A247" s="178">
        <v>1994</v>
      </c>
      <c r="B247" s="180">
        <f>'Fossil Emissions by Category'!B45</f>
        <v>6235</v>
      </c>
      <c r="C247" s="181">
        <f>'Fossil Emissions by Category'!E45</f>
        <v>1122</v>
      </c>
      <c r="D247" s="181">
        <f>'Fossil Emissions by Category'!D45</f>
        <v>2517</v>
      </c>
      <c r="E247" s="181">
        <f>'Fossil Emissions by Category'!C45</f>
        <v>2340</v>
      </c>
      <c r="F247" s="182">
        <f>'Fossil Emissions by Category'!F45</f>
        <v>162</v>
      </c>
      <c r="G247" s="181">
        <f>'Fossil Emissions by Category'!G45</f>
        <v>63</v>
      </c>
      <c r="H247" s="179">
        <f>'Historical Budget'!C261*1000</f>
        <v>1344.76050928269</v>
      </c>
      <c r="I247" s="179">
        <f t="shared" si="4"/>
        <v>7579.7605092826898</v>
      </c>
    </row>
    <row r="248" spans="1:9" x14ac:dyDescent="0.25">
      <c r="A248" s="178">
        <v>1995</v>
      </c>
      <c r="B248" s="180">
        <f>'Fossil Emissions by Category'!B46</f>
        <v>6368</v>
      </c>
      <c r="C248" s="181">
        <f>'Fossil Emissions by Category'!E46</f>
        <v>1152</v>
      </c>
      <c r="D248" s="181">
        <f>'Fossil Emissions by Category'!D46</f>
        <v>2542</v>
      </c>
      <c r="E248" s="181">
        <f>'Fossil Emissions by Category'!C46</f>
        <v>2408</v>
      </c>
      <c r="F248" s="182">
        <f>'Fossil Emissions by Category'!F46</f>
        <v>171</v>
      </c>
      <c r="G248" s="181">
        <f>'Fossil Emissions by Category'!G46</f>
        <v>63</v>
      </c>
      <c r="H248" s="179">
        <f>'Historical Budget'!C262*1000</f>
        <v>1335.1500024347799</v>
      </c>
      <c r="I248" s="179">
        <f t="shared" si="4"/>
        <v>7703.1500024347797</v>
      </c>
    </row>
    <row r="249" spans="1:9" x14ac:dyDescent="0.25">
      <c r="A249" s="178">
        <v>1996</v>
      </c>
      <c r="B249" s="180">
        <f>'Fossil Emissions by Category'!B47</f>
        <v>6564</v>
      </c>
      <c r="C249" s="181">
        <f>'Fossil Emissions by Category'!E47</f>
        <v>1203</v>
      </c>
      <c r="D249" s="181">
        <f>'Fossil Emissions by Category'!D47</f>
        <v>2626</v>
      </c>
      <c r="E249" s="181">
        <f>'Fossil Emissions by Category'!C47</f>
        <v>2466</v>
      </c>
      <c r="F249" s="182">
        <f>'Fossil Emissions by Category'!F47</f>
        <v>174</v>
      </c>
      <c r="G249" s="181">
        <f>'Fossil Emissions by Category'!G47</f>
        <v>64</v>
      </c>
      <c r="H249" s="179">
        <f>'Historical Budget'!C263*1000</f>
        <v>1318.1965945096099</v>
      </c>
      <c r="I249" s="179">
        <f t="shared" si="4"/>
        <v>7882.1965945096099</v>
      </c>
    </row>
    <row r="250" spans="1:9" x14ac:dyDescent="0.25">
      <c r="A250" s="178">
        <v>1997</v>
      </c>
      <c r="B250" s="180">
        <f>'Fossil Emissions by Category'!B48</f>
        <v>6602</v>
      </c>
      <c r="C250" s="181">
        <f>'Fossil Emissions by Category'!E48</f>
        <v>1207</v>
      </c>
      <c r="D250" s="181">
        <f>'Fossil Emissions by Category'!D48</f>
        <v>2667</v>
      </c>
      <c r="E250" s="181">
        <f>'Fossil Emissions by Category'!C48</f>
        <v>2453</v>
      </c>
      <c r="F250" s="182">
        <f>'Fossil Emissions by Category'!F48</f>
        <v>180</v>
      </c>
      <c r="G250" s="181">
        <f>'Fossil Emissions by Category'!G48</f>
        <v>65</v>
      </c>
      <c r="H250" s="179">
        <f>'Historical Budget'!C264*1000</f>
        <v>1788.4377265599601</v>
      </c>
      <c r="I250" s="179">
        <f t="shared" si="4"/>
        <v>8390.4377265599596</v>
      </c>
    </row>
    <row r="251" spans="1:9" x14ac:dyDescent="0.25">
      <c r="A251" s="178">
        <v>1998</v>
      </c>
      <c r="B251" s="180">
        <f>'Fossil Emissions by Category'!B49</f>
        <v>6581</v>
      </c>
      <c r="C251" s="181">
        <f>'Fossil Emissions by Category'!E49</f>
        <v>1227</v>
      </c>
      <c r="D251" s="181">
        <f>'Fossil Emissions by Category'!D49</f>
        <v>2694</v>
      </c>
      <c r="E251" s="181">
        <f>'Fossil Emissions by Category'!C49</f>
        <v>2388</v>
      </c>
      <c r="F251" s="182">
        <f>'Fossil Emissions by Category'!F49</f>
        <v>179</v>
      </c>
      <c r="G251" s="181">
        <f>'Fossil Emissions by Category'!G49</f>
        <v>62</v>
      </c>
      <c r="H251" s="179">
        <f>'Historical Budget'!C265*1000</f>
        <v>1246.4324997151698</v>
      </c>
      <c r="I251" s="179">
        <f t="shared" si="4"/>
        <v>7827.4324997151698</v>
      </c>
    </row>
    <row r="252" spans="1:9" x14ac:dyDescent="0.25">
      <c r="A252" s="178">
        <v>1999</v>
      </c>
      <c r="B252" s="180">
        <f>'Fossil Emissions by Category'!B50</f>
        <v>6668</v>
      </c>
      <c r="C252" s="181">
        <f>'Fossil Emissions by Category'!E50</f>
        <v>1263</v>
      </c>
      <c r="D252" s="181">
        <f>'Fossil Emissions by Category'!D50</f>
        <v>2758</v>
      </c>
      <c r="E252" s="181">
        <f>'Fossil Emissions by Category'!C50</f>
        <v>2369</v>
      </c>
      <c r="F252" s="182">
        <f>'Fossil Emissions by Category'!F50</f>
        <v>187</v>
      </c>
      <c r="G252" s="181">
        <f>'Fossil Emissions by Category'!G50</f>
        <v>60</v>
      </c>
      <c r="H252" s="179">
        <f>'Historical Budget'!C266*1000</f>
        <v>1230.2056225255301</v>
      </c>
      <c r="I252" s="179">
        <f t="shared" si="4"/>
        <v>7898.2056225255301</v>
      </c>
    </row>
    <row r="253" spans="1:9" x14ac:dyDescent="0.25">
      <c r="A253" s="178">
        <v>2000</v>
      </c>
      <c r="B253" s="180">
        <f>'Fossil Emissions by Category'!B51</f>
        <v>6856</v>
      </c>
      <c r="C253" s="181">
        <f>'Fossil Emissions by Category'!E51</f>
        <v>1295</v>
      </c>
      <c r="D253" s="181">
        <f>'Fossil Emissions by Category'!D51</f>
        <v>2806</v>
      </c>
      <c r="E253" s="181">
        <f>'Fossil Emissions by Category'!C51</f>
        <v>2456</v>
      </c>
      <c r="F253" s="182">
        <f>'Fossil Emissions by Category'!F51</f>
        <v>195</v>
      </c>
      <c r="G253" s="181">
        <f>'Fossil Emissions by Category'!G51</f>
        <v>72</v>
      </c>
      <c r="H253" s="179">
        <f>'Historical Budget'!C267*1000</f>
        <v>1378.14524110667</v>
      </c>
      <c r="I253" s="179">
        <f t="shared" si="4"/>
        <v>8234.1452411066693</v>
      </c>
    </row>
    <row r="254" spans="1:9" x14ac:dyDescent="0.25">
      <c r="A254" s="178">
        <v>2001</v>
      </c>
      <c r="B254" s="180">
        <f>'Fossil Emissions by Category'!B52</f>
        <v>6914</v>
      </c>
      <c r="C254" s="181">
        <f>'Fossil Emissions by Category'!E52</f>
        <v>1308</v>
      </c>
      <c r="D254" s="181">
        <f>'Fossil Emissions by Category'!D52</f>
        <v>2830</v>
      </c>
      <c r="E254" s="181">
        <f>'Fossil Emissions by Category'!C52</f>
        <v>2470</v>
      </c>
      <c r="F254" s="182">
        <f>'Fossil Emissions by Category'!F52</f>
        <v>204</v>
      </c>
      <c r="G254" s="181">
        <f>'Fossil Emissions by Category'!G52</f>
        <v>73</v>
      </c>
      <c r="H254" s="179">
        <f>'Historical Budget'!C268*1000</f>
        <v>1333.3161024347899</v>
      </c>
      <c r="I254" s="179">
        <f t="shared" si="4"/>
        <v>8247.3161024347901</v>
      </c>
    </row>
    <row r="255" spans="1:9" x14ac:dyDescent="0.25">
      <c r="A255" s="178">
        <v>2002</v>
      </c>
      <c r="B255" s="180">
        <f>'Fossil Emissions by Category'!B53</f>
        <v>7072</v>
      </c>
      <c r="C255" s="181">
        <f>'Fossil Emissions by Category'!E53</f>
        <v>1347</v>
      </c>
      <c r="D255" s="181">
        <f>'Fossil Emissions by Category'!D53</f>
        <v>2827</v>
      </c>
      <c r="E255" s="181">
        <f>'Fossil Emissions by Category'!C53</f>
        <v>2576</v>
      </c>
      <c r="F255" s="182">
        <f>'Fossil Emissions by Category'!F53</f>
        <v>215</v>
      </c>
      <c r="G255" s="181">
        <f>'Fossil Emissions by Category'!G53</f>
        <v>76</v>
      </c>
      <c r="H255" s="179">
        <f>'Historical Budget'!C269*1000</f>
        <v>1500.8891783701599</v>
      </c>
      <c r="I255" s="179">
        <f t="shared" si="4"/>
        <v>8572.8891783701602</v>
      </c>
    </row>
    <row r="256" spans="1:9" x14ac:dyDescent="0.25">
      <c r="A256" s="178">
        <v>2003</v>
      </c>
      <c r="B256" s="180">
        <f>'Fossil Emissions by Category'!B54</f>
        <v>7417</v>
      </c>
      <c r="C256" s="181">
        <f>'Fossil Emissions by Category'!E54</f>
        <v>1394</v>
      </c>
      <c r="D256" s="181">
        <f>'Fossil Emissions by Category'!D54</f>
        <v>2899</v>
      </c>
      <c r="E256" s="181">
        <f>'Fossil Emissions by Category'!C54</f>
        <v>2787</v>
      </c>
      <c r="F256" s="182">
        <f>'Fossil Emissions by Category'!F54</f>
        <v>231</v>
      </c>
      <c r="G256" s="181">
        <f>'Fossil Emissions by Category'!G54</f>
        <v>76</v>
      </c>
      <c r="H256" s="179">
        <f>'Historical Budget'!C270*1000</f>
        <v>1545.9852282867398</v>
      </c>
      <c r="I256" s="179">
        <f t="shared" si="4"/>
        <v>8962.9852282867396</v>
      </c>
    </row>
    <row r="257" spans="1:9" x14ac:dyDescent="0.25">
      <c r="A257" s="178">
        <v>2004</v>
      </c>
      <c r="B257" s="180">
        <f>'Fossil Emissions by Category'!B55</f>
        <v>7770</v>
      </c>
      <c r="C257" s="181">
        <f>'Fossil Emissions by Category'!E55</f>
        <v>1439</v>
      </c>
      <c r="D257" s="181">
        <f>'Fossil Emissions by Category'!D55</f>
        <v>3000</v>
      </c>
      <c r="E257" s="181">
        <f>'Fossil Emissions by Category'!C55</f>
        <v>2969</v>
      </c>
      <c r="F257" s="182">
        <f>'Fossil Emissions by Category'!F55</f>
        <v>247</v>
      </c>
      <c r="G257" s="181">
        <f>'Fossil Emissions by Category'!G55</f>
        <v>82</v>
      </c>
      <c r="H257" s="179">
        <f>'Historical Budget'!C271*1000</f>
        <v>1513.6065421498599</v>
      </c>
      <c r="I257" s="179">
        <f t="shared" si="4"/>
        <v>9283.6065421498606</v>
      </c>
    </row>
    <row r="258" spans="1:9" x14ac:dyDescent="0.25">
      <c r="A258" s="178">
        <v>2005</v>
      </c>
      <c r="B258" s="180">
        <f>'Fossil Emissions by Category'!B56</f>
        <v>8027</v>
      </c>
      <c r="C258" s="181">
        <f>'Fossil Emissions by Category'!E56</f>
        <v>1474</v>
      </c>
      <c r="D258" s="181">
        <f>'Fossil Emissions by Category'!D56</f>
        <v>3022</v>
      </c>
      <c r="E258" s="181">
        <f>'Fossil Emissions by Category'!C56</f>
        <v>3149</v>
      </c>
      <c r="F258" s="182">
        <f>'Fossil Emissions by Category'!F56</f>
        <v>261</v>
      </c>
      <c r="G258" s="181">
        <f>'Fossil Emissions by Category'!G56</f>
        <v>88</v>
      </c>
      <c r="H258" s="179">
        <f>'Historical Budget'!C272*1000</f>
        <v>1417.4884580942798</v>
      </c>
      <c r="I258" s="179">
        <f t="shared" si="4"/>
        <v>9444.4884580942798</v>
      </c>
    </row>
    <row r="259" spans="1:9" x14ac:dyDescent="0.25">
      <c r="A259" s="178">
        <v>2006</v>
      </c>
      <c r="B259" s="180">
        <f>'Fossil Emissions by Category'!B57</f>
        <v>8290</v>
      </c>
      <c r="C259" s="181">
        <f>'Fossil Emissions by Category'!E57</f>
        <v>1508</v>
      </c>
      <c r="D259" s="181">
        <f>'Fossil Emissions by Category'!D57</f>
        <v>3046</v>
      </c>
      <c r="E259" s="181">
        <f>'Fossil Emissions by Category'!C57</f>
        <v>3328</v>
      </c>
      <c r="F259" s="182">
        <f>'Fossil Emissions by Category'!F57</f>
        <v>285</v>
      </c>
      <c r="G259" s="181">
        <f>'Fossil Emissions by Category'!G57</f>
        <v>88</v>
      </c>
      <c r="H259" s="179">
        <f>'Historical Budget'!C273*1000</f>
        <v>1495.63747166951</v>
      </c>
      <c r="I259" s="179">
        <f t="shared" si="4"/>
        <v>9785.63747166951</v>
      </c>
    </row>
    <row r="260" spans="1:9" x14ac:dyDescent="0.25">
      <c r="A260" s="178">
        <v>2007</v>
      </c>
      <c r="B260" s="180">
        <f>'Fossil Emissions by Category'!B58</f>
        <v>8541</v>
      </c>
      <c r="C260" s="181">
        <f>'Fossil Emissions by Category'!E58</f>
        <v>1559</v>
      </c>
      <c r="D260" s="181">
        <f>'Fossil Emissions by Category'!D58</f>
        <v>3063</v>
      </c>
      <c r="E260" s="181">
        <f>'Fossil Emissions by Category'!C58</f>
        <v>3487</v>
      </c>
      <c r="F260" s="182">
        <f>'Fossil Emissions by Category'!F58</f>
        <v>306</v>
      </c>
      <c r="G260" s="181">
        <f>'Fossil Emissions by Category'!G58</f>
        <v>92</v>
      </c>
      <c r="H260" s="179">
        <f>'Historical Budget'!C274*1000</f>
        <v>1311.6813892262799</v>
      </c>
      <c r="I260" s="179">
        <f t="shared" si="4"/>
        <v>9852.6813892262799</v>
      </c>
    </row>
    <row r="261" spans="1:9" x14ac:dyDescent="0.25">
      <c r="A261" s="178">
        <v>2008</v>
      </c>
      <c r="B261" s="180">
        <f>'Fossil Emissions by Category'!B59</f>
        <v>8719</v>
      </c>
      <c r="C261" s="181">
        <f>'Fossil Emissions by Category'!E59</f>
        <v>1603</v>
      </c>
      <c r="D261" s="181">
        <f>'Fossil Emissions by Category'!D59</f>
        <v>3057</v>
      </c>
      <c r="E261" s="181">
        <f>'Fossil Emissions by Category'!C59</f>
        <v>3619</v>
      </c>
      <c r="F261" s="182">
        <f>'Fossil Emissions by Category'!F59</f>
        <v>310</v>
      </c>
      <c r="G261" s="181">
        <f>'Fossil Emissions by Category'!G59</f>
        <v>96</v>
      </c>
      <c r="H261" s="179">
        <f>'Historical Budget'!C275*1000</f>
        <v>1357.32650847371</v>
      </c>
      <c r="I261" s="179">
        <f t="shared" si="4"/>
        <v>10076.32650847371</v>
      </c>
    </row>
    <row r="262" spans="1:9" x14ac:dyDescent="0.25">
      <c r="A262" s="178">
        <v>2009</v>
      </c>
      <c r="B262" s="180">
        <f>'Fossil Emissions by Category'!B60</f>
        <v>8587</v>
      </c>
      <c r="C262" s="181">
        <f>'Fossil Emissions by Category'!E60</f>
        <v>1573</v>
      </c>
      <c r="D262" s="181">
        <f>'Fossil Emissions by Category'!D60</f>
        <v>2999</v>
      </c>
      <c r="E262" s="181">
        <f>'Fossil Emissions by Category'!C60</f>
        <v>3574</v>
      </c>
      <c r="F262" s="182">
        <f>'Fossil Emissions by Category'!F60</f>
        <v>319</v>
      </c>
      <c r="G262" s="181">
        <f>'Fossil Emissions by Category'!G60</f>
        <v>94</v>
      </c>
      <c r="H262" s="179">
        <f>'Historical Budget'!C276*1000</f>
        <v>1600.74719381205</v>
      </c>
      <c r="I262" s="179">
        <f t="shared" si="4"/>
        <v>10187.747193812051</v>
      </c>
    </row>
    <row r="263" spans="1:9" x14ac:dyDescent="0.25">
      <c r="A263" s="178">
        <v>2010</v>
      </c>
      <c r="B263" s="180">
        <f>'Fossil Emissions by Category'!B61</f>
        <v>9043</v>
      </c>
      <c r="C263" s="181">
        <f>'Fossil Emissions by Category'!E61</f>
        <v>1694</v>
      </c>
      <c r="D263" s="181">
        <f>'Fossil Emissions by Category'!D61</f>
        <v>3081</v>
      </c>
      <c r="E263" s="181">
        <f>'Fossil Emissions by Category'!C61</f>
        <v>3802</v>
      </c>
      <c r="F263" s="182">
        <f>'Fossil Emissions by Category'!F61</f>
        <v>339</v>
      </c>
      <c r="G263" s="181">
        <f>'Fossil Emissions by Category'!G61</f>
        <v>96</v>
      </c>
      <c r="H263" s="179">
        <f>'Historical Budget'!C277*1000</f>
        <v>1456.66197244263</v>
      </c>
      <c r="I263" s="179">
        <f t="shared" si="4"/>
        <v>10499.661972442631</v>
      </c>
    </row>
    <row r="264" spans="1:9" x14ac:dyDescent="0.25">
      <c r="A264" s="178">
        <v>2011</v>
      </c>
      <c r="B264" s="180">
        <f>'Fossil Emissions by Category'!B62</f>
        <v>9337</v>
      </c>
      <c r="C264" s="181">
        <f>'Fossil Emissions by Category'!E62</f>
        <v>1739</v>
      </c>
      <c r="D264" s="181">
        <f>'Fossil Emissions by Category'!D62</f>
        <v>3083</v>
      </c>
      <c r="E264" s="181">
        <f>'Fossil Emissions by Category'!C62</f>
        <v>4025</v>
      </c>
      <c r="F264" s="182">
        <f>'Fossil Emissions by Category'!F62</f>
        <v>364</v>
      </c>
      <c r="G264" s="181">
        <f>'Fossil Emissions by Category'!G62</f>
        <v>94</v>
      </c>
      <c r="H264" s="179">
        <f>'Historical Budget'!C278*1000</f>
        <v>1381.41074903361</v>
      </c>
      <c r="I264" s="179">
        <f t="shared" si="4"/>
        <v>10718.41074903361</v>
      </c>
    </row>
    <row r="265" spans="1:9" x14ac:dyDescent="0.25">
      <c r="A265" s="178">
        <v>2012</v>
      </c>
      <c r="B265" s="180">
        <f>'Fossil Emissions by Category'!B63</f>
        <v>9487</v>
      </c>
      <c r="C265" s="181">
        <f>'Fossil Emissions by Category'!E63</f>
        <v>1773</v>
      </c>
      <c r="D265" s="181">
        <f>'Fossil Emissions by Category'!D63</f>
        <v>3145</v>
      </c>
      <c r="E265" s="181">
        <f>'Fossil Emissions by Category'!C63</f>
        <v>4067</v>
      </c>
      <c r="F265" s="182">
        <f>'Fossil Emissions by Category'!F63</f>
        <v>374</v>
      </c>
      <c r="G265" s="181">
        <f>'Fossil Emissions by Category'!G63</f>
        <v>95</v>
      </c>
      <c r="H265" s="179">
        <f>'Historical Budget'!C279*1000</f>
        <v>1485.6612850392601</v>
      </c>
      <c r="I265" s="179">
        <f t="shared" si="4"/>
        <v>10972.661285039259</v>
      </c>
    </row>
    <row r="266" spans="1:9" x14ac:dyDescent="0.25">
      <c r="A266" s="178">
        <v>2013</v>
      </c>
      <c r="B266" s="180">
        <f>'Fossil Emissions by Category'!B64</f>
        <v>9549</v>
      </c>
      <c r="C266" s="181">
        <f>'Fossil Emissions by Category'!E64</f>
        <v>1785</v>
      </c>
      <c r="D266" s="181">
        <f>'Fossil Emissions by Category'!D64</f>
        <v>3174</v>
      </c>
      <c r="E266" s="181">
        <f>'Fossil Emissions by Category'!C64</f>
        <v>4072</v>
      </c>
      <c r="F266" s="182">
        <f>'Fossil Emissions by Category'!F64</f>
        <v>390</v>
      </c>
      <c r="G266" s="181">
        <f>'Fossil Emissions by Category'!G64</f>
        <v>95</v>
      </c>
      <c r="H266" s="179">
        <f>'Historical Budget'!C280*1000</f>
        <v>1533.38225227356</v>
      </c>
      <c r="I266" s="179">
        <f t="shared" si="4"/>
        <v>11082.382252273561</v>
      </c>
    </row>
    <row r="267" spans="1:9" x14ac:dyDescent="0.25">
      <c r="A267" s="178">
        <v>2014</v>
      </c>
      <c r="B267" s="180">
        <f>'Fossil Emissions by Category'!B65</f>
        <v>9619</v>
      </c>
      <c r="C267" s="181">
        <f>'Fossil Emissions by Category'!E65</f>
        <v>1799</v>
      </c>
      <c r="D267" s="181">
        <f>'Fossil Emissions by Category'!D65</f>
        <v>3205</v>
      </c>
      <c r="E267" s="181">
        <f>'Fossil Emissions by Category'!C65</f>
        <v>4079</v>
      </c>
      <c r="F267" s="182">
        <f>'Fossil Emissions by Category'!F65</f>
        <v>405</v>
      </c>
      <c r="G267" s="181">
        <f>'Fossil Emissions by Category'!G65</f>
        <v>98</v>
      </c>
      <c r="H267" s="179">
        <f>'Historical Budget'!C281*1000</f>
        <v>1649.0264876403799</v>
      </c>
      <c r="I267" s="179">
        <f t="shared" si="4"/>
        <v>11268.02648764038</v>
      </c>
    </row>
    <row r="268" spans="1:9" x14ac:dyDescent="0.25">
      <c r="A268" s="178">
        <v>2015</v>
      </c>
      <c r="B268" s="180">
        <f>'Fossil Emissions by Category'!B66</f>
        <v>9610</v>
      </c>
      <c r="C268" s="181">
        <f>'Fossil Emissions by Category'!E66</f>
        <v>1846</v>
      </c>
      <c r="D268" s="181">
        <f>'Fossil Emissions by Category'!D66</f>
        <v>3252</v>
      </c>
      <c r="E268" s="181">
        <f>'Fossil Emissions by Category'!C66</f>
        <v>3991</v>
      </c>
      <c r="F268" s="182">
        <f>'Fossil Emissions by Category'!F66</f>
        <v>390</v>
      </c>
      <c r="G268" s="181">
        <f>'Fossil Emissions by Category'!G66</f>
        <v>99</v>
      </c>
      <c r="H268" s="179">
        <f>'Historical Budget'!C282*1000</f>
        <v>1704.9156698455802</v>
      </c>
      <c r="I268" s="179">
        <f t="shared" si="4"/>
        <v>11314.915669845581</v>
      </c>
    </row>
    <row r="269" spans="1:9" x14ac:dyDescent="0.25">
      <c r="A269" s="178">
        <v>2016</v>
      </c>
      <c r="B269" s="180">
        <f>'Fossil Emissions by Category'!B67</f>
        <v>9613</v>
      </c>
      <c r="C269" s="181">
        <f>'Fossil Emissions by Category'!E67</f>
        <v>1894</v>
      </c>
      <c r="D269" s="181">
        <f>'Fossil Emissions by Category'!D67</f>
        <v>3267</v>
      </c>
      <c r="E269" s="181">
        <f>'Fossil Emissions by Category'!C67</f>
        <v>3920</v>
      </c>
      <c r="F269" s="182">
        <f>'Fossil Emissions by Category'!F67</f>
        <v>399</v>
      </c>
      <c r="G269" s="181">
        <f>'Fossil Emissions by Category'!G67</f>
        <v>101</v>
      </c>
      <c r="H269" s="179">
        <f>'Historical Budget'!C283*1000</f>
        <v>1555.20476980591</v>
      </c>
      <c r="I269" s="179">
        <f t="shared" si="4"/>
        <v>11168.20476980591</v>
      </c>
    </row>
    <row r="270" spans="1:9" x14ac:dyDescent="0.25">
      <c r="A270" s="178">
        <v>2017</v>
      </c>
      <c r="B270" s="180">
        <f>'Fossil Emissions by Category'!B68</f>
        <v>9742</v>
      </c>
      <c r="C270" s="181">
        <f>'Fossil Emissions by Category'!E68</f>
        <v>1942</v>
      </c>
      <c r="D270" s="181">
        <f>'Fossil Emissions by Category'!D68</f>
        <v>3323</v>
      </c>
      <c r="E270" s="181">
        <f>'Fossil Emissions by Category'!C68</f>
        <v>3934</v>
      </c>
      <c r="F270" s="182">
        <f>'Fossil Emissions by Category'!F68</f>
        <v>403</v>
      </c>
      <c r="G270" s="181">
        <f>'Fossil Emissions by Category'!G68</f>
        <v>110</v>
      </c>
      <c r="H270" s="179">
        <f>'Historical Budget'!C284*1000</f>
        <v>1521.10941257222</v>
      </c>
      <c r="I270" s="179">
        <f t="shared" si="4"/>
        <v>11263.109412572219</v>
      </c>
    </row>
    <row r="271" spans="1:9" x14ac:dyDescent="0.25">
      <c r="A271" s="178">
        <v>2018</v>
      </c>
      <c r="B271" s="180">
        <f>'Fossil Emissions by Category'!B69</f>
        <v>9940</v>
      </c>
      <c r="C271" s="181">
        <f>'Fossil Emissions by Category'!E69</f>
        <v>2044</v>
      </c>
      <c r="D271" s="181">
        <f>'Fossil Emissions by Category'!D69</f>
        <v>3344</v>
      </c>
      <c r="E271" s="181">
        <f>'Fossil Emissions by Category'!C69</f>
        <v>3990</v>
      </c>
      <c r="F271" s="182">
        <f>'Fossil Emissions by Category'!F69</f>
        <v>413</v>
      </c>
      <c r="G271" s="181">
        <f>'Fossil Emissions by Category'!G69</f>
        <v>117</v>
      </c>
      <c r="H271" s="179">
        <f>'Historical Budget'!C285*1000</f>
        <v>1553.63694573466</v>
      </c>
      <c r="I271" s="179">
        <f t="shared" si="4"/>
        <v>11493.636945734659</v>
      </c>
    </row>
    <row r="272" spans="1:9" x14ac:dyDescent="0.25">
      <c r="A272" s="178">
        <v>2019</v>
      </c>
      <c r="B272" s="180">
        <f>'Fossil Emissions by Category'!B70</f>
        <v>9945.6222159236804</v>
      </c>
      <c r="C272" s="181">
        <f>'Fossil Emissions by Category'!E70</f>
        <v>2078.52451728287</v>
      </c>
      <c r="D272" s="181">
        <f>'Fossil Emissions by Category'!D70</f>
        <v>3371.75524206816</v>
      </c>
      <c r="E272" s="181">
        <f>'Fossil Emissions by Category'!C70</f>
        <v>3919.9120174138702</v>
      </c>
      <c r="F272" s="182">
        <f>'Fossil Emissions by Category'!F70</f>
        <v>426.79054801290602</v>
      </c>
      <c r="G272" s="181">
        <f>'Fossil Emissions by Category'!G70</f>
        <v>117.220404217352</v>
      </c>
      <c r="H272" s="179">
        <f>'Historical Budget'!C286*1000</f>
        <v>1802.63694573466</v>
      </c>
      <c r="I272" s="179">
        <f t="shared" si="4"/>
        <v>11748.259161658341</v>
      </c>
    </row>
    <row r="275" spans="1:9" x14ac:dyDescent="0.25">
      <c r="A275" s="178" t="s">
        <v>210</v>
      </c>
      <c r="B275" s="181">
        <f>SUM(B4:B272)</f>
        <v>450782.62221592368</v>
      </c>
      <c r="C275" s="181">
        <f>SUM(C4:C272)</f>
        <v>64890.524517282873</v>
      </c>
      <c r="D275" s="181">
        <f t="shared" ref="D275:I275" si="5">SUM(D4:D272)</f>
        <v>157995.75524206815</v>
      </c>
      <c r="E275" s="181">
        <f t="shared" si="5"/>
        <v>210920.91201741388</v>
      </c>
      <c r="F275" s="181">
        <f t="shared" si="5"/>
        <v>11308.790548012907</v>
      </c>
      <c r="G275" s="181">
        <f t="shared" si="5"/>
        <v>4704.2204042173516</v>
      </c>
      <c r="H275" s="181">
        <f t="shared" si="5"/>
        <v>208719.53770981805</v>
      </c>
      <c r="I275" s="181">
        <f t="shared" si="5"/>
        <v>659502.15992574173</v>
      </c>
    </row>
    <row r="278" spans="1:9" x14ac:dyDescent="0.25">
      <c r="B278" s="180"/>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2"/>
  <sheetViews>
    <sheetView topLeftCell="A255" workbookViewId="0">
      <selection activeCell="I283" sqref="I283"/>
    </sheetView>
  </sheetViews>
  <sheetFormatPr baseColWidth="10" defaultRowHeight="15.75" x14ac:dyDescent="0.25"/>
  <cols>
    <col min="1" max="1" width="25.625" style="178" customWidth="1"/>
    <col min="2" max="2" width="11.375" bestFit="1" customWidth="1"/>
    <col min="3" max="3" width="11.125" bestFit="1" customWidth="1"/>
    <col min="4" max="5" width="11.375" bestFit="1" customWidth="1"/>
    <col min="6" max="8" width="11.125" bestFit="1" customWidth="1"/>
    <col min="9" max="9" width="11.375" bestFit="1" customWidth="1"/>
  </cols>
  <sheetData>
    <row r="1" spans="1:9" s="178" customFormat="1" x14ac:dyDescent="0.25">
      <c r="A1" s="178" t="s">
        <v>42</v>
      </c>
      <c r="B1" s="178" t="s">
        <v>193</v>
      </c>
      <c r="C1" s="178" t="s">
        <v>194</v>
      </c>
      <c r="D1" s="178" t="s">
        <v>195</v>
      </c>
      <c r="E1" s="178" t="s">
        <v>196</v>
      </c>
      <c r="F1" s="178" t="s">
        <v>197</v>
      </c>
      <c r="G1" s="178" t="s">
        <v>198</v>
      </c>
    </row>
    <row r="2" spans="1:9" s="178" customFormat="1" x14ac:dyDescent="0.25">
      <c r="B2" s="178" t="s">
        <v>199</v>
      </c>
      <c r="C2" s="178" t="s">
        <v>200</v>
      </c>
      <c r="D2" s="178" t="s">
        <v>201</v>
      </c>
      <c r="E2" s="178" t="s">
        <v>202</v>
      </c>
      <c r="F2" s="178" t="s">
        <v>203</v>
      </c>
      <c r="G2" s="178" t="s">
        <v>204</v>
      </c>
      <c r="H2" s="178" t="s">
        <v>205</v>
      </c>
      <c r="I2" s="178" t="s">
        <v>206</v>
      </c>
    </row>
    <row r="3" spans="1:9" s="178" customFormat="1" x14ac:dyDescent="0.25">
      <c r="A3" s="178" t="s">
        <v>207</v>
      </c>
      <c r="B3" s="178" t="s">
        <v>208</v>
      </c>
      <c r="C3" s="178" t="s">
        <v>209</v>
      </c>
    </row>
    <row r="4" spans="1:9" x14ac:dyDescent="0.25">
      <c r="A4" s="178">
        <v>1751</v>
      </c>
      <c r="B4" s="183">
        <f>'CDIAC C'!B4*44/12/1000</f>
        <v>1.0999999999999999E-2</v>
      </c>
      <c r="C4" s="183">
        <f>'CDIAC C'!C4*44/12/1000</f>
        <v>0</v>
      </c>
      <c r="D4" s="183">
        <f>'CDIAC C'!D4*44/12/1000</f>
        <v>0</v>
      </c>
      <c r="E4" s="183">
        <f>'CDIAC C'!E4*44/12/1000</f>
        <v>1.0999999999999999E-2</v>
      </c>
      <c r="F4" s="183">
        <f>'CDIAC C'!F4*44/12/1000</f>
        <v>0</v>
      </c>
      <c r="G4" s="183">
        <f>'CDIAC C'!G4*44/12/1000</f>
        <v>0</v>
      </c>
      <c r="H4" s="183">
        <f>'CDIAC C'!H4*44/12/1000</f>
        <v>0</v>
      </c>
      <c r="I4" s="183">
        <f>'CDIAC C'!I4*44/12/1000</f>
        <v>1.0999999999999999E-2</v>
      </c>
    </row>
    <row r="5" spans="1:9" x14ac:dyDescent="0.25">
      <c r="A5" s="178">
        <v>1752</v>
      </c>
      <c r="B5" s="183">
        <f>'CDIAC C'!B5*44/12/1000</f>
        <v>1.0999999999999999E-2</v>
      </c>
      <c r="C5" s="183">
        <f>'CDIAC C'!C5*44/12/1000</f>
        <v>0</v>
      </c>
      <c r="D5" s="183">
        <f>'CDIAC C'!D5*44/12/1000</f>
        <v>0</v>
      </c>
      <c r="E5" s="183">
        <f>'CDIAC C'!E5*44/12/1000</f>
        <v>1.0999999999999999E-2</v>
      </c>
      <c r="F5" s="183">
        <f>'CDIAC C'!F5*44/12/1000</f>
        <v>0</v>
      </c>
      <c r="G5" s="183">
        <f>'CDIAC C'!G5*44/12/1000</f>
        <v>0</v>
      </c>
      <c r="H5" s="183">
        <f>'CDIAC C'!H5*44/12/1000</f>
        <v>0</v>
      </c>
      <c r="I5" s="183">
        <f>'CDIAC C'!I5*44/12/1000</f>
        <v>1.0999999999999999E-2</v>
      </c>
    </row>
    <row r="6" spans="1:9" x14ac:dyDescent="0.25">
      <c r="A6" s="178">
        <v>1753</v>
      </c>
      <c r="B6" s="183">
        <f>'CDIAC C'!B6*44/12/1000</f>
        <v>1.0999999999999999E-2</v>
      </c>
      <c r="C6" s="183">
        <f>'CDIAC C'!C6*44/12/1000</f>
        <v>0</v>
      </c>
      <c r="D6" s="183">
        <f>'CDIAC C'!D6*44/12/1000</f>
        <v>0</v>
      </c>
      <c r="E6" s="183">
        <f>'CDIAC C'!E6*44/12/1000</f>
        <v>1.0999999999999999E-2</v>
      </c>
      <c r="F6" s="183">
        <f>'CDIAC C'!F6*44/12/1000</f>
        <v>0</v>
      </c>
      <c r="G6" s="183">
        <f>'CDIAC C'!G6*44/12/1000</f>
        <v>0</v>
      </c>
      <c r="H6" s="183">
        <f>'CDIAC C'!H6*44/12/1000</f>
        <v>0</v>
      </c>
      <c r="I6" s="183">
        <f>'CDIAC C'!I6*44/12/1000</f>
        <v>1.0999999999999999E-2</v>
      </c>
    </row>
    <row r="7" spans="1:9" x14ac:dyDescent="0.25">
      <c r="A7" s="178">
        <v>1754</v>
      </c>
      <c r="B7" s="183">
        <f>'CDIAC C'!B7*44/12/1000</f>
        <v>1.0999999999999999E-2</v>
      </c>
      <c r="C7" s="183">
        <f>'CDIAC C'!C7*44/12/1000</f>
        <v>0</v>
      </c>
      <c r="D7" s="183">
        <f>'CDIAC C'!D7*44/12/1000</f>
        <v>0</v>
      </c>
      <c r="E7" s="183">
        <f>'CDIAC C'!E7*44/12/1000</f>
        <v>1.0999999999999999E-2</v>
      </c>
      <c r="F7" s="183">
        <f>'CDIAC C'!F7*44/12/1000</f>
        <v>0</v>
      </c>
      <c r="G7" s="183">
        <f>'CDIAC C'!G7*44/12/1000</f>
        <v>0</v>
      </c>
      <c r="H7" s="183">
        <f>'CDIAC C'!H7*44/12/1000</f>
        <v>0</v>
      </c>
      <c r="I7" s="183">
        <f>'CDIAC C'!I7*44/12/1000</f>
        <v>1.0999999999999999E-2</v>
      </c>
    </row>
    <row r="8" spans="1:9" x14ac:dyDescent="0.25">
      <c r="A8" s="178">
        <v>1755</v>
      </c>
      <c r="B8" s="183">
        <f>'CDIAC C'!B8*44/12/1000</f>
        <v>1.0999999999999999E-2</v>
      </c>
      <c r="C8" s="183">
        <f>'CDIAC C'!C8*44/12/1000</f>
        <v>0</v>
      </c>
      <c r="D8" s="183">
        <f>'CDIAC C'!D8*44/12/1000</f>
        <v>0</v>
      </c>
      <c r="E8" s="183">
        <f>'CDIAC C'!E8*44/12/1000</f>
        <v>1.0999999999999999E-2</v>
      </c>
      <c r="F8" s="183">
        <f>'CDIAC C'!F8*44/12/1000</f>
        <v>0</v>
      </c>
      <c r="G8" s="183">
        <f>'CDIAC C'!G8*44/12/1000</f>
        <v>0</v>
      </c>
      <c r="H8" s="183">
        <f>'CDIAC C'!H8*44/12/1000</f>
        <v>0</v>
      </c>
      <c r="I8" s="183">
        <f>'CDIAC C'!I8*44/12/1000</f>
        <v>1.0999999999999999E-2</v>
      </c>
    </row>
    <row r="9" spans="1:9" x14ac:dyDescent="0.25">
      <c r="A9" s="178">
        <v>1756</v>
      </c>
      <c r="B9" s="183">
        <f>'CDIAC C'!B9*44/12/1000</f>
        <v>1.0999999999999999E-2</v>
      </c>
      <c r="C9" s="183">
        <f>'CDIAC C'!C9*44/12/1000</f>
        <v>0</v>
      </c>
      <c r="D9" s="183">
        <f>'CDIAC C'!D9*44/12/1000</f>
        <v>0</v>
      </c>
      <c r="E9" s="183">
        <f>'CDIAC C'!E9*44/12/1000</f>
        <v>1.0999999999999999E-2</v>
      </c>
      <c r="F9" s="183">
        <f>'CDIAC C'!F9*44/12/1000</f>
        <v>0</v>
      </c>
      <c r="G9" s="183">
        <f>'CDIAC C'!G9*44/12/1000</f>
        <v>0</v>
      </c>
      <c r="H9" s="183">
        <f>'CDIAC C'!H9*44/12/1000</f>
        <v>0</v>
      </c>
      <c r="I9" s="183">
        <f>'CDIAC C'!I9*44/12/1000</f>
        <v>1.0999999999999999E-2</v>
      </c>
    </row>
    <row r="10" spans="1:9" x14ac:dyDescent="0.25">
      <c r="A10" s="178">
        <v>1757</v>
      </c>
      <c r="B10" s="183">
        <f>'CDIAC C'!B10*44/12/1000</f>
        <v>1.0999999999999999E-2</v>
      </c>
      <c r="C10" s="183">
        <f>'CDIAC C'!C10*44/12/1000</f>
        <v>0</v>
      </c>
      <c r="D10" s="183">
        <f>'CDIAC C'!D10*44/12/1000</f>
        <v>0</v>
      </c>
      <c r="E10" s="183">
        <f>'CDIAC C'!E10*44/12/1000</f>
        <v>1.0999999999999999E-2</v>
      </c>
      <c r="F10" s="183">
        <f>'CDIAC C'!F10*44/12/1000</f>
        <v>0</v>
      </c>
      <c r="G10" s="183">
        <f>'CDIAC C'!G10*44/12/1000</f>
        <v>0</v>
      </c>
      <c r="H10" s="183">
        <f>'CDIAC C'!H10*44/12/1000</f>
        <v>0</v>
      </c>
      <c r="I10" s="183">
        <f>'CDIAC C'!I10*44/12/1000</f>
        <v>1.0999999999999999E-2</v>
      </c>
    </row>
    <row r="11" spans="1:9" x14ac:dyDescent="0.25">
      <c r="A11" s="178">
        <v>1758</v>
      </c>
      <c r="B11" s="183">
        <f>'CDIAC C'!B11*44/12/1000</f>
        <v>1.0999999999999999E-2</v>
      </c>
      <c r="C11" s="183">
        <f>'CDIAC C'!C11*44/12/1000</f>
        <v>0</v>
      </c>
      <c r="D11" s="183">
        <f>'CDIAC C'!D11*44/12/1000</f>
        <v>0</v>
      </c>
      <c r="E11" s="183">
        <f>'CDIAC C'!E11*44/12/1000</f>
        <v>1.0999999999999999E-2</v>
      </c>
      <c r="F11" s="183">
        <f>'CDIAC C'!F11*44/12/1000</f>
        <v>0</v>
      </c>
      <c r="G11" s="183">
        <f>'CDIAC C'!G11*44/12/1000</f>
        <v>0</v>
      </c>
      <c r="H11" s="183">
        <f>'CDIAC C'!H11*44/12/1000</f>
        <v>0</v>
      </c>
      <c r="I11" s="183">
        <f>'CDIAC C'!I11*44/12/1000</f>
        <v>1.0999999999999999E-2</v>
      </c>
    </row>
    <row r="12" spans="1:9" x14ac:dyDescent="0.25">
      <c r="A12" s="178">
        <v>1759</v>
      </c>
      <c r="B12" s="183">
        <f>'CDIAC C'!B12*44/12/1000</f>
        <v>1.0999999999999999E-2</v>
      </c>
      <c r="C12" s="183">
        <f>'CDIAC C'!C12*44/12/1000</f>
        <v>0</v>
      </c>
      <c r="D12" s="183">
        <f>'CDIAC C'!D12*44/12/1000</f>
        <v>0</v>
      </c>
      <c r="E12" s="183">
        <f>'CDIAC C'!E12*44/12/1000</f>
        <v>1.0999999999999999E-2</v>
      </c>
      <c r="F12" s="183">
        <f>'CDIAC C'!F12*44/12/1000</f>
        <v>0</v>
      </c>
      <c r="G12" s="183">
        <f>'CDIAC C'!G12*44/12/1000</f>
        <v>0</v>
      </c>
      <c r="H12" s="183">
        <f>'CDIAC C'!H12*44/12/1000</f>
        <v>0</v>
      </c>
      <c r="I12" s="183">
        <f>'CDIAC C'!I12*44/12/1000</f>
        <v>1.0999999999999999E-2</v>
      </c>
    </row>
    <row r="13" spans="1:9" x14ac:dyDescent="0.25">
      <c r="A13" s="178">
        <v>1760</v>
      </c>
      <c r="B13" s="183">
        <f>'CDIAC C'!B13*44/12/1000</f>
        <v>1.0999999999999999E-2</v>
      </c>
      <c r="C13" s="183">
        <f>'CDIAC C'!C13*44/12/1000</f>
        <v>0</v>
      </c>
      <c r="D13" s="183">
        <f>'CDIAC C'!D13*44/12/1000</f>
        <v>0</v>
      </c>
      <c r="E13" s="183">
        <f>'CDIAC C'!E13*44/12/1000</f>
        <v>1.0999999999999999E-2</v>
      </c>
      <c r="F13" s="183">
        <f>'CDIAC C'!F13*44/12/1000</f>
        <v>0</v>
      </c>
      <c r="G13" s="183">
        <f>'CDIAC C'!G13*44/12/1000</f>
        <v>0</v>
      </c>
      <c r="H13" s="183">
        <f>'CDIAC C'!H13*44/12/1000</f>
        <v>0</v>
      </c>
      <c r="I13" s="183">
        <f>'CDIAC C'!I13*44/12/1000</f>
        <v>1.0999999999999999E-2</v>
      </c>
    </row>
    <row r="14" spans="1:9" x14ac:dyDescent="0.25">
      <c r="A14" s="178">
        <v>1761</v>
      </c>
      <c r="B14" s="183">
        <f>'CDIAC C'!B14*44/12/1000</f>
        <v>1.0999999999999999E-2</v>
      </c>
      <c r="C14" s="183">
        <f>'CDIAC C'!C14*44/12/1000</f>
        <v>0</v>
      </c>
      <c r="D14" s="183">
        <f>'CDIAC C'!D14*44/12/1000</f>
        <v>0</v>
      </c>
      <c r="E14" s="183">
        <f>'CDIAC C'!E14*44/12/1000</f>
        <v>1.0999999999999999E-2</v>
      </c>
      <c r="F14" s="183">
        <f>'CDIAC C'!F14*44/12/1000</f>
        <v>0</v>
      </c>
      <c r="G14" s="183">
        <f>'CDIAC C'!G14*44/12/1000</f>
        <v>0</v>
      </c>
      <c r="H14" s="183">
        <f>'CDIAC C'!H14*44/12/1000</f>
        <v>0</v>
      </c>
      <c r="I14" s="183">
        <f>'CDIAC C'!I14*44/12/1000</f>
        <v>1.0999999999999999E-2</v>
      </c>
    </row>
    <row r="15" spans="1:9" x14ac:dyDescent="0.25">
      <c r="A15" s="178">
        <v>1762</v>
      </c>
      <c r="B15" s="183">
        <f>'CDIAC C'!B15*44/12/1000</f>
        <v>1.0999999999999999E-2</v>
      </c>
      <c r="C15" s="183">
        <f>'CDIAC C'!C15*44/12/1000</f>
        <v>0</v>
      </c>
      <c r="D15" s="183">
        <f>'CDIAC C'!D15*44/12/1000</f>
        <v>0</v>
      </c>
      <c r="E15" s="183">
        <f>'CDIAC C'!E15*44/12/1000</f>
        <v>1.0999999999999999E-2</v>
      </c>
      <c r="F15" s="183">
        <f>'CDIAC C'!F15*44/12/1000</f>
        <v>0</v>
      </c>
      <c r="G15" s="183">
        <f>'CDIAC C'!G15*44/12/1000</f>
        <v>0</v>
      </c>
      <c r="H15" s="183">
        <f>'CDIAC C'!H15*44/12/1000</f>
        <v>0</v>
      </c>
      <c r="I15" s="183">
        <f>'CDIAC C'!I15*44/12/1000</f>
        <v>1.0999999999999999E-2</v>
      </c>
    </row>
    <row r="16" spans="1:9" x14ac:dyDescent="0.25">
      <c r="A16" s="178">
        <v>1763</v>
      </c>
      <c r="B16" s="183">
        <f>'CDIAC C'!B16*44/12/1000</f>
        <v>1.0999999999999999E-2</v>
      </c>
      <c r="C16" s="183">
        <f>'CDIAC C'!C16*44/12/1000</f>
        <v>0</v>
      </c>
      <c r="D16" s="183">
        <f>'CDIAC C'!D16*44/12/1000</f>
        <v>0</v>
      </c>
      <c r="E16" s="183">
        <f>'CDIAC C'!E16*44/12/1000</f>
        <v>1.0999999999999999E-2</v>
      </c>
      <c r="F16" s="183">
        <f>'CDIAC C'!F16*44/12/1000</f>
        <v>0</v>
      </c>
      <c r="G16" s="183">
        <f>'CDIAC C'!G16*44/12/1000</f>
        <v>0</v>
      </c>
      <c r="H16" s="183">
        <f>'CDIAC C'!H16*44/12/1000</f>
        <v>0</v>
      </c>
      <c r="I16" s="183">
        <f>'CDIAC C'!I16*44/12/1000</f>
        <v>1.0999999999999999E-2</v>
      </c>
    </row>
    <row r="17" spans="1:9" x14ac:dyDescent="0.25">
      <c r="A17" s="178">
        <v>1764</v>
      </c>
      <c r="B17" s="183">
        <f>'CDIAC C'!B17*44/12/1000</f>
        <v>1.0999999999999999E-2</v>
      </c>
      <c r="C17" s="183">
        <f>'CDIAC C'!C17*44/12/1000</f>
        <v>0</v>
      </c>
      <c r="D17" s="183">
        <f>'CDIAC C'!D17*44/12/1000</f>
        <v>0</v>
      </c>
      <c r="E17" s="183">
        <f>'CDIAC C'!E17*44/12/1000</f>
        <v>1.0999999999999999E-2</v>
      </c>
      <c r="F17" s="183">
        <f>'CDIAC C'!F17*44/12/1000</f>
        <v>0</v>
      </c>
      <c r="G17" s="183">
        <f>'CDIAC C'!G17*44/12/1000</f>
        <v>0</v>
      </c>
      <c r="H17" s="183">
        <f>'CDIAC C'!H17*44/12/1000</f>
        <v>0</v>
      </c>
      <c r="I17" s="183">
        <f>'CDIAC C'!I17*44/12/1000</f>
        <v>1.0999999999999999E-2</v>
      </c>
    </row>
    <row r="18" spans="1:9" x14ac:dyDescent="0.25">
      <c r="A18" s="178">
        <v>1765</v>
      </c>
      <c r="B18" s="183">
        <f>'CDIAC C'!B18*44/12/1000</f>
        <v>1.0999999999999999E-2</v>
      </c>
      <c r="C18" s="183">
        <f>'CDIAC C'!C18*44/12/1000</f>
        <v>0</v>
      </c>
      <c r="D18" s="183">
        <f>'CDIAC C'!D18*44/12/1000</f>
        <v>0</v>
      </c>
      <c r="E18" s="183">
        <f>'CDIAC C'!E18*44/12/1000</f>
        <v>1.0999999999999999E-2</v>
      </c>
      <c r="F18" s="183">
        <f>'CDIAC C'!F18*44/12/1000</f>
        <v>0</v>
      </c>
      <c r="G18" s="183">
        <f>'CDIAC C'!G18*44/12/1000</f>
        <v>0</v>
      </c>
      <c r="H18" s="183">
        <f>'CDIAC C'!H18*44/12/1000</f>
        <v>0</v>
      </c>
      <c r="I18" s="183">
        <f>'CDIAC C'!I18*44/12/1000</f>
        <v>1.0999999999999999E-2</v>
      </c>
    </row>
    <row r="19" spans="1:9" x14ac:dyDescent="0.25">
      <c r="A19" s="178">
        <v>1766</v>
      </c>
      <c r="B19" s="183">
        <f>'CDIAC C'!B19*44/12/1000</f>
        <v>1.0999999999999999E-2</v>
      </c>
      <c r="C19" s="183">
        <f>'CDIAC C'!C19*44/12/1000</f>
        <v>0</v>
      </c>
      <c r="D19" s="183">
        <f>'CDIAC C'!D19*44/12/1000</f>
        <v>0</v>
      </c>
      <c r="E19" s="183">
        <f>'CDIAC C'!E19*44/12/1000</f>
        <v>1.0999999999999999E-2</v>
      </c>
      <c r="F19" s="183">
        <f>'CDIAC C'!F19*44/12/1000</f>
        <v>0</v>
      </c>
      <c r="G19" s="183">
        <f>'CDIAC C'!G19*44/12/1000</f>
        <v>0</v>
      </c>
      <c r="H19" s="183">
        <f>'CDIAC C'!H19*44/12/1000</f>
        <v>0</v>
      </c>
      <c r="I19" s="183">
        <f>'CDIAC C'!I19*44/12/1000</f>
        <v>1.0999999999999999E-2</v>
      </c>
    </row>
    <row r="20" spans="1:9" x14ac:dyDescent="0.25">
      <c r="A20" s="178">
        <v>1767</v>
      </c>
      <c r="B20" s="183">
        <f>'CDIAC C'!B20*44/12/1000</f>
        <v>1.0999999999999999E-2</v>
      </c>
      <c r="C20" s="183">
        <f>'CDIAC C'!C20*44/12/1000</f>
        <v>0</v>
      </c>
      <c r="D20" s="183">
        <f>'CDIAC C'!D20*44/12/1000</f>
        <v>0</v>
      </c>
      <c r="E20" s="183">
        <f>'CDIAC C'!E20*44/12/1000</f>
        <v>1.0999999999999999E-2</v>
      </c>
      <c r="F20" s="183">
        <f>'CDIAC C'!F20*44/12/1000</f>
        <v>0</v>
      </c>
      <c r="G20" s="183">
        <f>'CDIAC C'!G20*44/12/1000</f>
        <v>0</v>
      </c>
      <c r="H20" s="183">
        <f>'CDIAC C'!H20*44/12/1000</f>
        <v>0</v>
      </c>
      <c r="I20" s="183">
        <f>'CDIAC C'!I20*44/12/1000</f>
        <v>1.0999999999999999E-2</v>
      </c>
    </row>
    <row r="21" spans="1:9" x14ac:dyDescent="0.25">
      <c r="A21" s="178">
        <v>1768</v>
      </c>
      <c r="B21" s="183">
        <f>'CDIAC C'!B21*44/12/1000</f>
        <v>1.0999999999999999E-2</v>
      </c>
      <c r="C21" s="183">
        <f>'CDIAC C'!C21*44/12/1000</f>
        <v>0</v>
      </c>
      <c r="D21" s="183">
        <f>'CDIAC C'!D21*44/12/1000</f>
        <v>0</v>
      </c>
      <c r="E21" s="183">
        <f>'CDIAC C'!E21*44/12/1000</f>
        <v>1.0999999999999999E-2</v>
      </c>
      <c r="F21" s="183">
        <f>'CDIAC C'!F21*44/12/1000</f>
        <v>0</v>
      </c>
      <c r="G21" s="183">
        <f>'CDIAC C'!G21*44/12/1000</f>
        <v>0</v>
      </c>
      <c r="H21" s="183">
        <f>'CDIAC C'!H21*44/12/1000</f>
        <v>0</v>
      </c>
      <c r="I21" s="183">
        <f>'CDIAC C'!I21*44/12/1000</f>
        <v>1.0999999999999999E-2</v>
      </c>
    </row>
    <row r="22" spans="1:9" x14ac:dyDescent="0.25">
      <c r="A22" s="178">
        <v>1769</v>
      </c>
      <c r="B22" s="183">
        <f>'CDIAC C'!B22*44/12/1000</f>
        <v>1.0999999999999999E-2</v>
      </c>
      <c r="C22" s="183">
        <f>'CDIAC C'!C22*44/12/1000</f>
        <v>0</v>
      </c>
      <c r="D22" s="183">
        <f>'CDIAC C'!D22*44/12/1000</f>
        <v>0</v>
      </c>
      <c r="E22" s="183">
        <f>'CDIAC C'!E22*44/12/1000</f>
        <v>1.0999999999999999E-2</v>
      </c>
      <c r="F22" s="183">
        <f>'CDIAC C'!F22*44/12/1000</f>
        <v>0</v>
      </c>
      <c r="G22" s="183">
        <f>'CDIAC C'!G22*44/12/1000</f>
        <v>0</v>
      </c>
      <c r="H22" s="183">
        <f>'CDIAC C'!H22*44/12/1000</f>
        <v>0</v>
      </c>
      <c r="I22" s="183">
        <f>'CDIAC C'!I22*44/12/1000</f>
        <v>1.0999999999999999E-2</v>
      </c>
    </row>
    <row r="23" spans="1:9" x14ac:dyDescent="0.25">
      <c r="A23" s="178">
        <v>1770</v>
      </c>
      <c r="B23" s="183">
        <f>'CDIAC C'!B23*44/12/1000</f>
        <v>1.0999999999999999E-2</v>
      </c>
      <c r="C23" s="183">
        <f>'CDIAC C'!C23*44/12/1000</f>
        <v>0</v>
      </c>
      <c r="D23" s="183">
        <f>'CDIAC C'!D23*44/12/1000</f>
        <v>0</v>
      </c>
      <c r="E23" s="183">
        <f>'CDIAC C'!E23*44/12/1000</f>
        <v>1.0999999999999999E-2</v>
      </c>
      <c r="F23" s="183">
        <f>'CDIAC C'!F23*44/12/1000</f>
        <v>0</v>
      </c>
      <c r="G23" s="183">
        <f>'CDIAC C'!G23*44/12/1000</f>
        <v>0</v>
      </c>
      <c r="H23" s="183">
        <f>'CDIAC C'!H23*44/12/1000</f>
        <v>0</v>
      </c>
      <c r="I23" s="183">
        <f>'CDIAC C'!I23*44/12/1000</f>
        <v>1.0999999999999999E-2</v>
      </c>
    </row>
    <row r="24" spans="1:9" x14ac:dyDescent="0.25">
      <c r="A24" s="178">
        <v>1771</v>
      </c>
      <c r="B24" s="183">
        <f>'CDIAC C'!B24*44/12/1000</f>
        <v>1.4666666666666666E-2</v>
      </c>
      <c r="C24" s="183">
        <f>'CDIAC C'!C24*44/12/1000</f>
        <v>0</v>
      </c>
      <c r="D24" s="183">
        <f>'CDIAC C'!D24*44/12/1000</f>
        <v>0</v>
      </c>
      <c r="E24" s="183">
        <f>'CDIAC C'!E24*44/12/1000</f>
        <v>1.4666666666666666E-2</v>
      </c>
      <c r="F24" s="183">
        <f>'CDIAC C'!F24*44/12/1000</f>
        <v>0</v>
      </c>
      <c r="G24" s="183">
        <f>'CDIAC C'!G24*44/12/1000</f>
        <v>0</v>
      </c>
      <c r="H24" s="183">
        <f>'CDIAC C'!H24*44/12/1000</f>
        <v>0</v>
      </c>
      <c r="I24" s="183">
        <f>'CDIAC C'!I24*44/12/1000</f>
        <v>1.4666666666666666E-2</v>
      </c>
    </row>
    <row r="25" spans="1:9" x14ac:dyDescent="0.25">
      <c r="A25" s="178">
        <v>1772</v>
      </c>
      <c r="B25" s="183">
        <f>'CDIAC C'!B25*44/12/1000</f>
        <v>1.4666666666666666E-2</v>
      </c>
      <c r="C25" s="183">
        <f>'CDIAC C'!C25*44/12/1000</f>
        <v>0</v>
      </c>
      <c r="D25" s="183">
        <f>'CDIAC C'!D25*44/12/1000</f>
        <v>0</v>
      </c>
      <c r="E25" s="183">
        <f>'CDIAC C'!E25*44/12/1000</f>
        <v>1.4666666666666666E-2</v>
      </c>
      <c r="F25" s="183">
        <f>'CDIAC C'!F25*44/12/1000</f>
        <v>0</v>
      </c>
      <c r="G25" s="183">
        <f>'CDIAC C'!G25*44/12/1000</f>
        <v>0</v>
      </c>
      <c r="H25" s="183">
        <f>'CDIAC C'!H25*44/12/1000</f>
        <v>0</v>
      </c>
      <c r="I25" s="183">
        <f>'CDIAC C'!I25*44/12/1000</f>
        <v>1.4666666666666666E-2</v>
      </c>
    </row>
    <row r="26" spans="1:9" x14ac:dyDescent="0.25">
      <c r="A26" s="178">
        <v>1773</v>
      </c>
      <c r="B26" s="183">
        <f>'CDIAC C'!B26*44/12/1000</f>
        <v>1.4666666666666666E-2</v>
      </c>
      <c r="C26" s="183">
        <f>'CDIAC C'!C26*44/12/1000</f>
        <v>0</v>
      </c>
      <c r="D26" s="183">
        <f>'CDIAC C'!D26*44/12/1000</f>
        <v>0</v>
      </c>
      <c r="E26" s="183">
        <f>'CDIAC C'!E26*44/12/1000</f>
        <v>1.4666666666666666E-2</v>
      </c>
      <c r="F26" s="183">
        <f>'CDIAC C'!F26*44/12/1000</f>
        <v>0</v>
      </c>
      <c r="G26" s="183">
        <f>'CDIAC C'!G26*44/12/1000</f>
        <v>0</v>
      </c>
      <c r="H26" s="183">
        <f>'CDIAC C'!H26*44/12/1000</f>
        <v>0</v>
      </c>
      <c r="I26" s="183">
        <f>'CDIAC C'!I26*44/12/1000</f>
        <v>1.4666666666666666E-2</v>
      </c>
    </row>
    <row r="27" spans="1:9" x14ac:dyDescent="0.25">
      <c r="A27" s="178">
        <v>1774</v>
      </c>
      <c r="B27" s="183">
        <f>'CDIAC C'!B27*44/12/1000</f>
        <v>1.4666666666666666E-2</v>
      </c>
      <c r="C27" s="183">
        <f>'CDIAC C'!C27*44/12/1000</f>
        <v>0</v>
      </c>
      <c r="D27" s="183">
        <f>'CDIAC C'!D27*44/12/1000</f>
        <v>0</v>
      </c>
      <c r="E27" s="183">
        <f>'CDIAC C'!E27*44/12/1000</f>
        <v>1.4666666666666666E-2</v>
      </c>
      <c r="F27" s="183">
        <f>'CDIAC C'!F27*44/12/1000</f>
        <v>0</v>
      </c>
      <c r="G27" s="183">
        <f>'CDIAC C'!G27*44/12/1000</f>
        <v>0</v>
      </c>
      <c r="H27" s="183">
        <f>'CDIAC C'!H27*44/12/1000</f>
        <v>0</v>
      </c>
      <c r="I27" s="183">
        <f>'CDIAC C'!I27*44/12/1000</f>
        <v>1.4666666666666666E-2</v>
      </c>
    </row>
    <row r="28" spans="1:9" x14ac:dyDescent="0.25">
      <c r="A28" s="178">
        <v>1775</v>
      </c>
      <c r="B28" s="183">
        <f>'CDIAC C'!B28*44/12/1000</f>
        <v>1.4666666666666666E-2</v>
      </c>
      <c r="C28" s="183">
        <f>'CDIAC C'!C28*44/12/1000</f>
        <v>0</v>
      </c>
      <c r="D28" s="183">
        <f>'CDIAC C'!D28*44/12/1000</f>
        <v>0</v>
      </c>
      <c r="E28" s="183">
        <f>'CDIAC C'!E28*44/12/1000</f>
        <v>1.4666666666666666E-2</v>
      </c>
      <c r="F28" s="183">
        <f>'CDIAC C'!F28*44/12/1000</f>
        <v>0</v>
      </c>
      <c r="G28" s="183">
        <f>'CDIAC C'!G28*44/12/1000</f>
        <v>0</v>
      </c>
      <c r="H28" s="183">
        <f>'CDIAC C'!H28*44/12/1000</f>
        <v>0</v>
      </c>
      <c r="I28" s="183">
        <f>'CDIAC C'!I28*44/12/1000</f>
        <v>1.4666666666666666E-2</v>
      </c>
    </row>
    <row r="29" spans="1:9" x14ac:dyDescent="0.25">
      <c r="A29" s="178">
        <v>1776</v>
      </c>
      <c r="B29" s="183">
        <f>'CDIAC C'!B29*44/12/1000</f>
        <v>1.4666666666666666E-2</v>
      </c>
      <c r="C29" s="183">
        <f>'CDIAC C'!C29*44/12/1000</f>
        <v>0</v>
      </c>
      <c r="D29" s="183">
        <f>'CDIAC C'!D29*44/12/1000</f>
        <v>0</v>
      </c>
      <c r="E29" s="183">
        <f>'CDIAC C'!E29*44/12/1000</f>
        <v>1.4666666666666666E-2</v>
      </c>
      <c r="F29" s="183">
        <f>'CDIAC C'!F29*44/12/1000</f>
        <v>0</v>
      </c>
      <c r="G29" s="183">
        <f>'CDIAC C'!G29*44/12/1000</f>
        <v>0</v>
      </c>
      <c r="H29" s="183">
        <f>'CDIAC C'!H29*44/12/1000</f>
        <v>0</v>
      </c>
      <c r="I29" s="183">
        <f>'CDIAC C'!I29*44/12/1000</f>
        <v>1.4666666666666666E-2</v>
      </c>
    </row>
    <row r="30" spans="1:9" x14ac:dyDescent="0.25">
      <c r="A30" s="178">
        <v>1777</v>
      </c>
      <c r="B30" s="183">
        <f>'CDIAC C'!B30*44/12/1000</f>
        <v>1.4666666666666666E-2</v>
      </c>
      <c r="C30" s="183">
        <f>'CDIAC C'!C30*44/12/1000</f>
        <v>0</v>
      </c>
      <c r="D30" s="183">
        <f>'CDIAC C'!D30*44/12/1000</f>
        <v>0</v>
      </c>
      <c r="E30" s="183">
        <f>'CDIAC C'!E30*44/12/1000</f>
        <v>1.4666666666666666E-2</v>
      </c>
      <c r="F30" s="183">
        <f>'CDIAC C'!F30*44/12/1000</f>
        <v>0</v>
      </c>
      <c r="G30" s="183">
        <f>'CDIAC C'!G30*44/12/1000</f>
        <v>0</v>
      </c>
      <c r="H30" s="183">
        <f>'CDIAC C'!H30*44/12/1000</f>
        <v>0</v>
      </c>
      <c r="I30" s="183">
        <f>'CDIAC C'!I30*44/12/1000</f>
        <v>1.4666666666666666E-2</v>
      </c>
    </row>
    <row r="31" spans="1:9" x14ac:dyDescent="0.25">
      <c r="A31" s="178">
        <v>1778</v>
      </c>
      <c r="B31" s="183">
        <f>'CDIAC C'!B31*44/12/1000</f>
        <v>1.4666666666666666E-2</v>
      </c>
      <c r="C31" s="183">
        <f>'CDIAC C'!C31*44/12/1000</f>
        <v>0</v>
      </c>
      <c r="D31" s="183">
        <f>'CDIAC C'!D31*44/12/1000</f>
        <v>0</v>
      </c>
      <c r="E31" s="183">
        <f>'CDIAC C'!E31*44/12/1000</f>
        <v>1.4666666666666666E-2</v>
      </c>
      <c r="F31" s="183">
        <f>'CDIAC C'!F31*44/12/1000</f>
        <v>0</v>
      </c>
      <c r="G31" s="183">
        <f>'CDIAC C'!G31*44/12/1000</f>
        <v>0</v>
      </c>
      <c r="H31" s="183">
        <f>'CDIAC C'!H31*44/12/1000</f>
        <v>0</v>
      </c>
      <c r="I31" s="183">
        <f>'CDIAC C'!I31*44/12/1000</f>
        <v>1.4666666666666666E-2</v>
      </c>
    </row>
    <row r="32" spans="1:9" x14ac:dyDescent="0.25">
      <c r="A32" s="178">
        <v>1779</v>
      </c>
      <c r="B32" s="183">
        <f>'CDIAC C'!B32*44/12/1000</f>
        <v>1.4666666666666666E-2</v>
      </c>
      <c r="C32" s="183">
        <f>'CDIAC C'!C32*44/12/1000</f>
        <v>0</v>
      </c>
      <c r="D32" s="183">
        <f>'CDIAC C'!D32*44/12/1000</f>
        <v>0</v>
      </c>
      <c r="E32" s="183">
        <f>'CDIAC C'!E32*44/12/1000</f>
        <v>1.4666666666666666E-2</v>
      </c>
      <c r="F32" s="183">
        <f>'CDIAC C'!F32*44/12/1000</f>
        <v>0</v>
      </c>
      <c r="G32" s="183">
        <f>'CDIAC C'!G32*44/12/1000</f>
        <v>0</v>
      </c>
      <c r="H32" s="183">
        <f>'CDIAC C'!H32*44/12/1000</f>
        <v>0</v>
      </c>
      <c r="I32" s="183">
        <f>'CDIAC C'!I32*44/12/1000</f>
        <v>1.4666666666666666E-2</v>
      </c>
    </row>
    <row r="33" spans="1:9" x14ac:dyDescent="0.25">
      <c r="A33" s="178">
        <v>1780</v>
      </c>
      <c r="B33" s="183">
        <f>'CDIAC C'!B33*44/12/1000</f>
        <v>1.4666666666666666E-2</v>
      </c>
      <c r="C33" s="183">
        <f>'CDIAC C'!C33*44/12/1000</f>
        <v>0</v>
      </c>
      <c r="D33" s="183">
        <f>'CDIAC C'!D33*44/12/1000</f>
        <v>0</v>
      </c>
      <c r="E33" s="183">
        <f>'CDIAC C'!E33*44/12/1000</f>
        <v>1.4666666666666666E-2</v>
      </c>
      <c r="F33" s="183">
        <f>'CDIAC C'!F33*44/12/1000</f>
        <v>0</v>
      </c>
      <c r="G33" s="183">
        <f>'CDIAC C'!G33*44/12/1000</f>
        <v>0</v>
      </c>
      <c r="H33" s="183">
        <f>'CDIAC C'!H33*44/12/1000</f>
        <v>0</v>
      </c>
      <c r="I33" s="183">
        <f>'CDIAC C'!I33*44/12/1000</f>
        <v>1.4666666666666666E-2</v>
      </c>
    </row>
    <row r="34" spans="1:9" x14ac:dyDescent="0.25">
      <c r="A34" s="178">
        <v>1781</v>
      </c>
      <c r="B34" s="183">
        <f>'CDIAC C'!B34*44/12/1000</f>
        <v>1.8333333333333333E-2</v>
      </c>
      <c r="C34" s="183">
        <f>'CDIAC C'!C34*44/12/1000</f>
        <v>0</v>
      </c>
      <c r="D34" s="183">
        <f>'CDIAC C'!D34*44/12/1000</f>
        <v>0</v>
      </c>
      <c r="E34" s="183">
        <f>'CDIAC C'!E34*44/12/1000</f>
        <v>1.8333333333333333E-2</v>
      </c>
      <c r="F34" s="183">
        <f>'CDIAC C'!F34*44/12/1000</f>
        <v>0</v>
      </c>
      <c r="G34" s="183">
        <f>'CDIAC C'!G34*44/12/1000</f>
        <v>0</v>
      </c>
      <c r="H34" s="183">
        <f>'CDIAC C'!H34*44/12/1000</f>
        <v>0</v>
      </c>
      <c r="I34" s="183">
        <f>'CDIAC C'!I34*44/12/1000</f>
        <v>1.8333333333333333E-2</v>
      </c>
    </row>
    <row r="35" spans="1:9" x14ac:dyDescent="0.25">
      <c r="A35" s="178">
        <v>1782</v>
      </c>
      <c r="B35" s="183">
        <f>'CDIAC C'!B35*44/12/1000</f>
        <v>1.8333333333333333E-2</v>
      </c>
      <c r="C35" s="183">
        <f>'CDIAC C'!C35*44/12/1000</f>
        <v>0</v>
      </c>
      <c r="D35" s="183">
        <f>'CDIAC C'!D35*44/12/1000</f>
        <v>0</v>
      </c>
      <c r="E35" s="183">
        <f>'CDIAC C'!E35*44/12/1000</f>
        <v>1.8333333333333333E-2</v>
      </c>
      <c r="F35" s="183">
        <f>'CDIAC C'!F35*44/12/1000</f>
        <v>0</v>
      </c>
      <c r="G35" s="183">
        <f>'CDIAC C'!G35*44/12/1000</f>
        <v>0</v>
      </c>
      <c r="H35" s="183">
        <f>'CDIAC C'!H35*44/12/1000</f>
        <v>0</v>
      </c>
      <c r="I35" s="183">
        <f>'CDIAC C'!I35*44/12/1000</f>
        <v>1.8333333333333333E-2</v>
      </c>
    </row>
    <row r="36" spans="1:9" x14ac:dyDescent="0.25">
      <c r="A36" s="178">
        <v>1783</v>
      </c>
      <c r="B36" s="183">
        <f>'CDIAC C'!B36*44/12/1000</f>
        <v>1.8333333333333333E-2</v>
      </c>
      <c r="C36" s="183">
        <f>'CDIAC C'!C36*44/12/1000</f>
        <v>0</v>
      </c>
      <c r="D36" s="183">
        <f>'CDIAC C'!D36*44/12/1000</f>
        <v>0</v>
      </c>
      <c r="E36" s="183">
        <f>'CDIAC C'!E36*44/12/1000</f>
        <v>1.8333333333333333E-2</v>
      </c>
      <c r="F36" s="183">
        <f>'CDIAC C'!F36*44/12/1000</f>
        <v>0</v>
      </c>
      <c r="G36" s="183">
        <f>'CDIAC C'!G36*44/12/1000</f>
        <v>0</v>
      </c>
      <c r="H36" s="183">
        <f>'CDIAC C'!H36*44/12/1000</f>
        <v>0</v>
      </c>
      <c r="I36" s="183">
        <f>'CDIAC C'!I36*44/12/1000</f>
        <v>1.8333333333333333E-2</v>
      </c>
    </row>
    <row r="37" spans="1:9" x14ac:dyDescent="0.25">
      <c r="A37" s="178">
        <v>1784</v>
      </c>
      <c r="B37" s="183">
        <f>'CDIAC C'!B37*44/12/1000</f>
        <v>1.8333333333333333E-2</v>
      </c>
      <c r="C37" s="183">
        <f>'CDIAC C'!C37*44/12/1000</f>
        <v>0</v>
      </c>
      <c r="D37" s="183">
        <f>'CDIAC C'!D37*44/12/1000</f>
        <v>0</v>
      </c>
      <c r="E37" s="183">
        <f>'CDIAC C'!E37*44/12/1000</f>
        <v>1.8333333333333333E-2</v>
      </c>
      <c r="F37" s="183">
        <f>'CDIAC C'!F37*44/12/1000</f>
        <v>0</v>
      </c>
      <c r="G37" s="183">
        <f>'CDIAC C'!G37*44/12/1000</f>
        <v>0</v>
      </c>
      <c r="H37" s="183">
        <f>'CDIAC C'!H37*44/12/1000</f>
        <v>0</v>
      </c>
      <c r="I37" s="183">
        <f>'CDIAC C'!I37*44/12/1000</f>
        <v>1.8333333333333333E-2</v>
      </c>
    </row>
    <row r="38" spans="1:9" x14ac:dyDescent="0.25">
      <c r="A38" s="178">
        <v>1785</v>
      </c>
      <c r="B38" s="183">
        <f>'CDIAC C'!B38*44/12/1000</f>
        <v>1.8333333333333333E-2</v>
      </c>
      <c r="C38" s="183">
        <f>'CDIAC C'!C38*44/12/1000</f>
        <v>0</v>
      </c>
      <c r="D38" s="183">
        <f>'CDIAC C'!D38*44/12/1000</f>
        <v>0</v>
      </c>
      <c r="E38" s="183">
        <f>'CDIAC C'!E38*44/12/1000</f>
        <v>1.8333333333333333E-2</v>
      </c>
      <c r="F38" s="183">
        <f>'CDIAC C'!F38*44/12/1000</f>
        <v>0</v>
      </c>
      <c r="G38" s="183">
        <f>'CDIAC C'!G38*44/12/1000</f>
        <v>0</v>
      </c>
      <c r="H38" s="183">
        <f>'CDIAC C'!H38*44/12/1000</f>
        <v>0</v>
      </c>
      <c r="I38" s="183">
        <f>'CDIAC C'!I38*44/12/1000</f>
        <v>1.8333333333333333E-2</v>
      </c>
    </row>
    <row r="39" spans="1:9" x14ac:dyDescent="0.25">
      <c r="A39" s="178">
        <v>1786</v>
      </c>
      <c r="B39" s="183">
        <f>'CDIAC C'!B39*44/12/1000</f>
        <v>1.8333333333333333E-2</v>
      </c>
      <c r="C39" s="183">
        <f>'CDIAC C'!C39*44/12/1000</f>
        <v>0</v>
      </c>
      <c r="D39" s="183">
        <f>'CDIAC C'!D39*44/12/1000</f>
        <v>0</v>
      </c>
      <c r="E39" s="183">
        <f>'CDIAC C'!E39*44/12/1000</f>
        <v>1.8333333333333333E-2</v>
      </c>
      <c r="F39" s="183">
        <f>'CDIAC C'!F39*44/12/1000</f>
        <v>0</v>
      </c>
      <c r="G39" s="183">
        <f>'CDIAC C'!G39*44/12/1000</f>
        <v>0</v>
      </c>
      <c r="H39" s="183">
        <f>'CDIAC C'!H39*44/12/1000</f>
        <v>0</v>
      </c>
      <c r="I39" s="183">
        <f>'CDIAC C'!I39*44/12/1000</f>
        <v>1.8333333333333333E-2</v>
      </c>
    </row>
    <row r="40" spans="1:9" x14ac:dyDescent="0.25">
      <c r="A40" s="178">
        <v>1787</v>
      </c>
      <c r="B40" s="183">
        <f>'CDIAC C'!B40*44/12/1000</f>
        <v>1.8333333333333333E-2</v>
      </c>
      <c r="C40" s="183">
        <f>'CDIAC C'!C40*44/12/1000</f>
        <v>0</v>
      </c>
      <c r="D40" s="183">
        <f>'CDIAC C'!D40*44/12/1000</f>
        <v>0</v>
      </c>
      <c r="E40" s="183">
        <f>'CDIAC C'!E40*44/12/1000</f>
        <v>1.8333333333333333E-2</v>
      </c>
      <c r="F40" s="183">
        <f>'CDIAC C'!F40*44/12/1000</f>
        <v>0</v>
      </c>
      <c r="G40" s="183">
        <f>'CDIAC C'!G40*44/12/1000</f>
        <v>0</v>
      </c>
      <c r="H40" s="183">
        <f>'CDIAC C'!H40*44/12/1000</f>
        <v>0</v>
      </c>
      <c r="I40" s="183">
        <f>'CDIAC C'!I40*44/12/1000</f>
        <v>1.8333333333333333E-2</v>
      </c>
    </row>
    <row r="41" spans="1:9" x14ac:dyDescent="0.25">
      <c r="A41" s="178">
        <v>1788</v>
      </c>
      <c r="B41" s="183">
        <f>'CDIAC C'!B41*44/12/1000</f>
        <v>1.8333333333333333E-2</v>
      </c>
      <c r="C41" s="183">
        <f>'CDIAC C'!C41*44/12/1000</f>
        <v>0</v>
      </c>
      <c r="D41" s="183">
        <f>'CDIAC C'!D41*44/12/1000</f>
        <v>0</v>
      </c>
      <c r="E41" s="183">
        <f>'CDIAC C'!E41*44/12/1000</f>
        <v>1.8333333333333333E-2</v>
      </c>
      <c r="F41" s="183">
        <f>'CDIAC C'!F41*44/12/1000</f>
        <v>0</v>
      </c>
      <c r="G41" s="183">
        <f>'CDIAC C'!G41*44/12/1000</f>
        <v>0</v>
      </c>
      <c r="H41" s="183">
        <f>'CDIAC C'!H41*44/12/1000</f>
        <v>0</v>
      </c>
      <c r="I41" s="183">
        <f>'CDIAC C'!I41*44/12/1000</f>
        <v>1.8333333333333333E-2</v>
      </c>
    </row>
    <row r="42" spans="1:9" x14ac:dyDescent="0.25">
      <c r="A42" s="178">
        <v>1789</v>
      </c>
      <c r="B42" s="183">
        <f>'CDIAC C'!B42*44/12/1000</f>
        <v>1.8333333333333333E-2</v>
      </c>
      <c r="C42" s="183">
        <f>'CDIAC C'!C42*44/12/1000</f>
        <v>0</v>
      </c>
      <c r="D42" s="183">
        <f>'CDIAC C'!D42*44/12/1000</f>
        <v>0</v>
      </c>
      <c r="E42" s="183">
        <f>'CDIAC C'!E42*44/12/1000</f>
        <v>1.8333333333333333E-2</v>
      </c>
      <c r="F42" s="183">
        <f>'CDIAC C'!F42*44/12/1000</f>
        <v>0</v>
      </c>
      <c r="G42" s="183">
        <f>'CDIAC C'!G42*44/12/1000</f>
        <v>0</v>
      </c>
      <c r="H42" s="183">
        <f>'CDIAC C'!H42*44/12/1000</f>
        <v>0</v>
      </c>
      <c r="I42" s="183">
        <f>'CDIAC C'!I42*44/12/1000</f>
        <v>1.8333333333333333E-2</v>
      </c>
    </row>
    <row r="43" spans="1:9" x14ac:dyDescent="0.25">
      <c r="A43" s="178">
        <v>1790</v>
      </c>
      <c r="B43" s="183">
        <f>'CDIAC C'!B43*44/12/1000</f>
        <v>1.8333333333333333E-2</v>
      </c>
      <c r="C43" s="183">
        <f>'CDIAC C'!C43*44/12/1000</f>
        <v>0</v>
      </c>
      <c r="D43" s="183">
        <f>'CDIAC C'!D43*44/12/1000</f>
        <v>0</v>
      </c>
      <c r="E43" s="183">
        <f>'CDIAC C'!E43*44/12/1000</f>
        <v>1.8333333333333333E-2</v>
      </c>
      <c r="F43" s="183">
        <f>'CDIAC C'!F43*44/12/1000</f>
        <v>0</v>
      </c>
      <c r="G43" s="183">
        <f>'CDIAC C'!G43*44/12/1000</f>
        <v>0</v>
      </c>
      <c r="H43" s="183">
        <f>'CDIAC C'!H43*44/12/1000</f>
        <v>0</v>
      </c>
      <c r="I43" s="183">
        <f>'CDIAC C'!I43*44/12/1000</f>
        <v>1.8333333333333333E-2</v>
      </c>
    </row>
    <row r="44" spans="1:9" x14ac:dyDescent="0.25">
      <c r="A44" s="178">
        <v>1791</v>
      </c>
      <c r="B44" s="183">
        <f>'CDIAC C'!B44*44/12/1000</f>
        <v>2.1999999999999999E-2</v>
      </c>
      <c r="C44" s="183">
        <f>'CDIAC C'!C44*44/12/1000</f>
        <v>0</v>
      </c>
      <c r="D44" s="183">
        <f>'CDIAC C'!D44*44/12/1000</f>
        <v>0</v>
      </c>
      <c r="E44" s="183">
        <f>'CDIAC C'!E44*44/12/1000</f>
        <v>2.1999999999999999E-2</v>
      </c>
      <c r="F44" s="183">
        <f>'CDIAC C'!F44*44/12/1000</f>
        <v>0</v>
      </c>
      <c r="G44" s="183">
        <f>'CDIAC C'!G44*44/12/1000</f>
        <v>0</v>
      </c>
      <c r="H44" s="183">
        <f>'CDIAC C'!H44*44/12/1000</f>
        <v>0</v>
      </c>
      <c r="I44" s="183">
        <f>'CDIAC C'!I44*44/12/1000</f>
        <v>2.1999999999999999E-2</v>
      </c>
    </row>
    <row r="45" spans="1:9" x14ac:dyDescent="0.25">
      <c r="A45" s="178">
        <v>1792</v>
      </c>
      <c r="B45" s="183">
        <f>'CDIAC C'!B45*44/12/1000</f>
        <v>2.1999999999999999E-2</v>
      </c>
      <c r="C45" s="183">
        <f>'CDIAC C'!C45*44/12/1000</f>
        <v>0</v>
      </c>
      <c r="D45" s="183">
        <f>'CDIAC C'!D45*44/12/1000</f>
        <v>0</v>
      </c>
      <c r="E45" s="183">
        <f>'CDIAC C'!E45*44/12/1000</f>
        <v>2.1999999999999999E-2</v>
      </c>
      <c r="F45" s="183">
        <f>'CDIAC C'!F45*44/12/1000</f>
        <v>0</v>
      </c>
      <c r="G45" s="183">
        <f>'CDIAC C'!G45*44/12/1000</f>
        <v>0</v>
      </c>
      <c r="H45" s="183">
        <f>'CDIAC C'!H45*44/12/1000</f>
        <v>0</v>
      </c>
      <c r="I45" s="183">
        <f>'CDIAC C'!I45*44/12/1000</f>
        <v>2.1999999999999999E-2</v>
      </c>
    </row>
    <row r="46" spans="1:9" x14ac:dyDescent="0.25">
      <c r="A46" s="178">
        <v>1793</v>
      </c>
      <c r="B46" s="183">
        <f>'CDIAC C'!B46*44/12/1000</f>
        <v>2.1999999999999999E-2</v>
      </c>
      <c r="C46" s="183">
        <f>'CDIAC C'!C46*44/12/1000</f>
        <v>0</v>
      </c>
      <c r="D46" s="183">
        <f>'CDIAC C'!D46*44/12/1000</f>
        <v>0</v>
      </c>
      <c r="E46" s="183">
        <f>'CDIAC C'!E46*44/12/1000</f>
        <v>2.1999999999999999E-2</v>
      </c>
      <c r="F46" s="183">
        <f>'CDIAC C'!F46*44/12/1000</f>
        <v>0</v>
      </c>
      <c r="G46" s="183">
        <f>'CDIAC C'!G46*44/12/1000</f>
        <v>0</v>
      </c>
      <c r="H46" s="183">
        <f>'CDIAC C'!H46*44/12/1000</f>
        <v>0</v>
      </c>
      <c r="I46" s="183">
        <f>'CDIAC C'!I46*44/12/1000</f>
        <v>2.1999999999999999E-2</v>
      </c>
    </row>
    <row r="47" spans="1:9" x14ac:dyDescent="0.25">
      <c r="A47" s="178">
        <v>1794</v>
      </c>
      <c r="B47" s="183">
        <f>'CDIAC C'!B47*44/12/1000</f>
        <v>2.1999999999999999E-2</v>
      </c>
      <c r="C47" s="183">
        <f>'CDIAC C'!C47*44/12/1000</f>
        <v>0</v>
      </c>
      <c r="D47" s="183">
        <f>'CDIAC C'!D47*44/12/1000</f>
        <v>0</v>
      </c>
      <c r="E47" s="183">
        <f>'CDIAC C'!E47*44/12/1000</f>
        <v>2.1999999999999999E-2</v>
      </c>
      <c r="F47" s="183">
        <f>'CDIAC C'!F47*44/12/1000</f>
        <v>0</v>
      </c>
      <c r="G47" s="183">
        <f>'CDIAC C'!G47*44/12/1000</f>
        <v>0</v>
      </c>
      <c r="H47" s="183">
        <f>'CDIAC C'!H47*44/12/1000</f>
        <v>0</v>
      </c>
      <c r="I47" s="183">
        <f>'CDIAC C'!I47*44/12/1000</f>
        <v>2.1999999999999999E-2</v>
      </c>
    </row>
    <row r="48" spans="1:9" x14ac:dyDescent="0.25">
      <c r="A48" s="178">
        <v>1795</v>
      </c>
      <c r="B48" s="183">
        <f>'CDIAC C'!B48*44/12/1000</f>
        <v>2.1999999999999999E-2</v>
      </c>
      <c r="C48" s="183">
        <f>'CDIAC C'!C48*44/12/1000</f>
        <v>0</v>
      </c>
      <c r="D48" s="183">
        <f>'CDIAC C'!D48*44/12/1000</f>
        <v>0</v>
      </c>
      <c r="E48" s="183">
        <f>'CDIAC C'!E48*44/12/1000</f>
        <v>2.1999999999999999E-2</v>
      </c>
      <c r="F48" s="183">
        <f>'CDIAC C'!F48*44/12/1000</f>
        <v>0</v>
      </c>
      <c r="G48" s="183">
        <f>'CDIAC C'!G48*44/12/1000</f>
        <v>0</v>
      </c>
      <c r="H48" s="183">
        <f>'CDIAC C'!H48*44/12/1000</f>
        <v>0</v>
      </c>
      <c r="I48" s="183">
        <f>'CDIAC C'!I48*44/12/1000</f>
        <v>2.1999999999999999E-2</v>
      </c>
    </row>
    <row r="49" spans="1:9" x14ac:dyDescent="0.25">
      <c r="A49" s="178">
        <v>1796</v>
      </c>
      <c r="B49" s="183">
        <f>'CDIAC C'!B49*44/12/1000</f>
        <v>2.1999999999999999E-2</v>
      </c>
      <c r="C49" s="183">
        <f>'CDIAC C'!C49*44/12/1000</f>
        <v>0</v>
      </c>
      <c r="D49" s="183">
        <f>'CDIAC C'!D49*44/12/1000</f>
        <v>0</v>
      </c>
      <c r="E49" s="183">
        <f>'CDIAC C'!E49*44/12/1000</f>
        <v>2.1999999999999999E-2</v>
      </c>
      <c r="F49" s="183">
        <f>'CDIAC C'!F49*44/12/1000</f>
        <v>0</v>
      </c>
      <c r="G49" s="183">
        <f>'CDIAC C'!G49*44/12/1000</f>
        <v>0</v>
      </c>
      <c r="H49" s="183">
        <f>'CDIAC C'!H49*44/12/1000</f>
        <v>0</v>
      </c>
      <c r="I49" s="183">
        <f>'CDIAC C'!I49*44/12/1000</f>
        <v>2.1999999999999999E-2</v>
      </c>
    </row>
    <row r="50" spans="1:9" x14ac:dyDescent="0.25">
      <c r="A50" s="178">
        <v>1797</v>
      </c>
      <c r="B50" s="183">
        <f>'CDIAC C'!B50*44/12/1000</f>
        <v>2.5666666666666667E-2</v>
      </c>
      <c r="C50" s="183">
        <f>'CDIAC C'!C50*44/12/1000</f>
        <v>0</v>
      </c>
      <c r="D50" s="183">
        <f>'CDIAC C'!D50*44/12/1000</f>
        <v>0</v>
      </c>
      <c r="E50" s="183">
        <f>'CDIAC C'!E50*44/12/1000</f>
        <v>2.5666666666666667E-2</v>
      </c>
      <c r="F50" s="183">
        <f>'CDIAC C'!F50*44/12/1000</f>
        <v>0</v>
      </c>
      <c r="G50" s="183">
        <f>'CDIAC C'!G50*44/12/1000</f>
        <v>0</v>
      </c>
      <c r="H50" s="183">
        <f>'CDIAC C'!H50*44/12/1000</f>
        <v>0</v>
      </c>
      <c r="I50" s="183">
        <f>'CDIAC C'!I50*44/12/1000</f>
        <v>2.5666666666666667E-2</v>
      </c>
    </row>
    <row r="51" spans="1:9" x14ac:dyDescent="0.25">
      <c r="A51" s="178">
        <v>1798</v>
      </c>
      <c r="B51" s="183">
        <f>'CDIAC C'!B51*44/12/1000</f>
        <v>2.5666666666666667E-2</v>
      </c>
      <c r="C51" s="183">
        <f>'CDIAC C'!C51*44/12/1000</f>
        <v>0</v>
      </c>
      <c r="D51" s="183">
        <f>'CDIAC C'!D51*44/12/1000</f>
        <v>0</v>
      </c>
      <c r="E51" s="183">
        <f>'CDIAC C'!E51*44/12/1000</f>
        <v>2.5666666666666667E-2</v>
      </c>
      <c r="F51" s="183">
        <f>'CDIAC C'!F51*44/12/1000</f>
        <v>0</v>
      </c>
      <c r="G51" s="183">
        <f>'CDIAC C'!G51*44/12/1000</f>
        <v>0</v>
      </c>
      <c r="H51" s="183">
        <f>'CDIAC C'!H51*44/12/1000</f>
        <v>0</v>
      </c>
      <c r="I51" s="183">
        <f>'CDIAC C'!I51*44/12/1000</f>
        <v>2.5666666666666667E-2</v>
      </c>
    </row>
    <row r="52" spans="1:9" x14ac:dyDescent="0.25">
      <c r="A52" s="178">
        <v>1799</v>
      </c>
      <c r="B52" s="183">
        <f>'CDIAC C'!B52*44/12/1000</f>
        <v>2.5666666666666667E-2</v>
      </c>
      <c r="C52" s="183">
        <f>'CDIAC C'!C52*44/12/1000</f>
        <v>0</v>
      </c>
      <c r="D52" s="183">
        <f>'CDIAC C'!D52*44/12/1000</f>
        <v>0</v>
      </c>
      <c r="E52" s="183">
        <f>'CDIAC C'!E52*44/12/1000</f>
        <v>2.5666666666666667E-2</v>
      </c>
      <c r="F52" s="183">
        <f>'CDIAC C'!F52*44/12/1000</f>
        <v>0</v>
      </c>
      <c r="G52" s="183">
        <f>'CDIAC C'!G52*44/12/1000</f>
        <v>0</v>
      </c>
      <c r="H52" s="183">
        <f>'CDIAC C'!H52*44/12/1000</f>
        <v>0</v>
      </c>
      <c r="I52" s="183">
        <f>'CDIAC C'!I52*44/12/1000</f>
        <v>2.5666666666666667E-2</v>
      </c>
    </row>
    <row r="53" spans="1:9" x14ac:dyDescent="0.25">
      <c r="A53" s="178">
        <v>1800</v>
      </c>
      <c r="B53" s="183">
        <f>'CDIAC C'!B53*44/12/1000</f>
        <v>2.9333333333333333E-2</v>
      </c>
      <c r="C53" s="183">
        <f>'CDIAC C'!C53*44/12/1000</f>
        <v>0</v>
      </c>
      <c r="D53" s="183">
        <f>'CDIAC C'!D53*44/12/1000</f>
        <v>0</v>
      </c>
      <c r="E53" s="183">
        <f>'CDIAC C'!E53*44/12/1000</f>
        <v>2.9333333333333333E-2</v>
      </c>
      <c r="F53" s="183">
        <f>'CDIAC C'!F53*44/12/1000</f>
        <v>0</v>
      </c>
      <c r="G53" s="183">
        <f>'CDIAC C'!G53*44/12/1000</f>
        <v>0</v>
      </c>
      <c r="H53" s="183">
        <f>'CDIAC C'!H53*44/12/1000</f>
        <v>0</v>
      </c>
      <c r="I53" s="183">
        <f>'CDIAC C'!I53*44/12/1000</f>
        <v>2.9333333333333333E-2</v>
      </c>
    </row>
    <row r="54" spans="1:9" x14ac:dyDescent="0.25">
      <c r="A54" s="178">
        <v>1801</v>
      </c>
      <c r="B54" s="183">
        <f>'CDIAC C'!B54*44/12/1000</f>
        <v>2.9333333333333333E-2</v>
      </c>
      <c r="C54" s="183">
        <f>'CDIAC C'!C54*44/12/1000</f>
        <v>0</v>
      </c>
      <c r="D54" s="183">
        <f>'CDIAC C'!D54*44/12/1000</f>
        <v>0</v>
      </c>
      <c r="E54" s="183">
        <f>'CDIAC C'!E54*44/12/1000</f>
        <v>2.9333333333333333E-2</v>
      </c>
      <c r="F54" s="183">
        <f>'CDIAC C'!F54*44/12/1000</f>
        <v>0</v>
      </c>
      <c r="G54" s="183">
        <f>'CDIAC C'!G54*44/12/1000</f>
        <v>0</v>
      </c>
      <c r="H54" s="183">
        <f>'CDIAC C'!H54*44/12/1000</f>
        <v>0</v>
      </c>
      <c r="I54" s="183">
        <f>'CDIAC C'!I54*44/12/1000</f>
        <v>2.9333333333333333E-2</v>
      </c>
    </row>
    <row r="55" spans="1:9" x14ac:dyDescent="0.25">
      <c r="A55" s="178">
        <v>1802</v>
      </c>
      <c r="B55" s="183">
        <f>'CDIAC C'!B55*44/12/1000</f>
        <v>3.6666666666666667E-2</v>
      </c>
      <c r="C55" s="183">
        <f>'CDIAC C'!C55*44/12/1000</f>
        <v>0</v>
      </c>
      <c r="D55" s="183">
        <f>'CDIAC C'!D55*44/12/1000</f>
        <v>0</v>
      </c>
      <c r="E55" s="183">
        <f>'CDIAC C'!E55*44/12/1000</f>
        <v>3.6666666666666667E-2</v>
      </c>
      <c r="F55" s="183">
        <f>'CDIAC C'!F55*44/12/1000</f>
        <v>0</v>
      </c>
      <c r="G55" s="183">
        <f>'CDIAC C'!G55*44/12/1000</f>
        <v>0</v>
      </c>
      <c r="H55" s="183">
        <f>'CDIAC C'!H55*44/12/1000</f>
        <v>0</v>
      </c>
      <c r="I55" s="183">
        <f>'CDIAC C'!I55*44/12/1000</f>
        <v>3.6666666666666667E-2</v>
      </c>
    </row>
    <row r="56" spans="1:9" x14ac:dyDescent="0.25">
      <c r="A56" s="178">
        <v>1803</v>
      </c>
      <c r="B56" s="183">
        <f>'CDIAC C'!B56*44/12/1000</f>
        <v>3.3000000000000002E-2</v>
      </c>
      <c r="C56" s="183">
        <f>'CDIAC C'!C56*44/12/1000</f>
        <v>0</v>
      </c>
      <c r="D56" s="183">
        <f>'CDIAC C'!D56*44/12/1000</f>
        <v>0</v>
      </c>
      <c r="E56" s="183">
        <f>'CDIAC C'!E56*44/12/1000</f>
        <v>3.3000000000000002E-2</v>
      </c>
      <c r="F56" s="183">
        <f>'CDIAC C'!F56*44/12/1000</f>
        <v>0</v>
      </c>
      <c r="G56" s="183">
        <f>'CDIAC C'!G56*44/12/1000</f>
        <v>0</v>
      </c>
      <c r="H56" s="183">
        <f>'CDIAC C'!H56*44/12/1000</f>
        <v>0</v>
      </c>
      <c r="I56" s="183">
        <f>'CDIAC C'!I56*44/12/1000</f>
        <v>3.3000000000000002E-2</v>
      </c>
    </row>
    <row r="57" spans="1:9" x14ac:dyDescent="0.25">
      <c r="A57" s="178">
        <v>1804</v>
      </c>
      <c r="B57" s="183">
        <f>'CDIAC C'!B57*44/12/1000</f>
        <v>3.3000000000000002E-2</v>
      </c>
      <c r="C57" s="183">
        <f>'CDIAC C'!C57*44/12/1000</f>
        <v>0</v>
      </c>
      <c r="D57" s="183">
        <f>'CDIAC C'!D57*44/12/1000</f>
        <v>0</v>
      </c>
      <c r="E57" s="183">
        <f>'CDIAC C'!E57*44/12/1000</f>
        <v>3.3000000000000002E-2</v>
      </c>
      <c r="F57" s="183">
        <f>'CDIAC C'!F57*44/12/1000</f>
        <v>0</v>
      </c>
      <c r="G57" s="183">
        <f>'CDIAC C'!G57*44/12/1000</f>
        <v>0</v>
      </c>
      <c r="H57" s="183">
        <f>'CDIAC C'!H57*44/12/1000</f>
        <v>0</v>
      </c>
      <c r="I57" s="183">
        <f>'CDIAC C'!I57*44/12/1000</f>
        <v>3.3000000000000002E-2</v>
      </c>
    </row>
    <row r="58" spans="1:9" x14ac:dyDescent="0.25">
      <c r="A58" s="178">
        <v>1805</v>
      </c>
      <c r="B58" s="183">
        <f>'CDIAC C'!B58*44/12/1000</f>
        <v>3.3000000000000002E-2</v>
      </c>
      <c r="C58" s="183">
        <f>'CDIAC C'!C58*44/12/1000</f>
        <v>0</v>
      </c>
      <c r="D58" s="183">
        <f>'CDIAC C'!D58*44/12/1000</f>
        <v>0</v>
      </c>
      <c r="E58" s="183">
        <f>'CDIAC C'!E58*44/12/1000</f>
        <v>3.3000000000000002E-2</v>
      </c>
      <c r="F58" s="183">
        <f>'CDIAC C'!F58*44/12/1000</f>
        <v>0</v>
      </c>
      <c r="G58" s="183">
        <f>'CDIAC C'!G58*44/12/1000</f>
        <v>0</v>
      </c>
      <c r="H58" s="183">
        <f>'CDIAC C'!H58*44/12/1000</f>
        <v>0</v>
      </c>
      <c r="I58" s="183">
        <f>'CDIAC C'!I58*44/12/1000</f>
        <v>3.3000000000000002E-2</v>
      </c>
    </row>
    <row r="59" spans="1:9" x14ac:dyDescent="0.25">
      <c r="A59" s="178">
        <v>1806</v>
      </c>
      <c r="B59" s="183">
        <f>'CDIAC C'!B59*44/12/1000</f>
        <v>3.6666666666666667E-2</v>
      </c>
      <c r="C59" s="183">
        <f>'CDIAC C'!C59*44/12/1000</f>
        <v>0</v>
      </c>
      <c r="D59" s="183">
        <f>'CDIAC C'!D59*44/12/1000</f>
        <v>0</v>
      </c>
      <c r="E59" s="183">
        <f>'CDIAC C'!E59*44/12/1000</f>
        <v>3.6666666666666667E-2</v>
      </c>
      <c r="F59" s="183">
        <f>'CDIAC C'!F59*44/12/1000</f>
        <v>0</v>
      </c>
      <c r="G59" s="183">
        <f>'CDIAC C'!G59*44/12/1000</f>
        <v>0</v>
      </c>
      <c r="H59" s="183">
        <f>'CDIAC C'!H59*44/12/1000</f>
        <v>0</v>
      </c>
      <c r="I59" s="183">
        <f>'CDIAC C'!I59*44/12/1000</f>
        <v>3.6666666666666667E-2</v>
      </c>
    </row>
    <row r="60" spans="1:9" x14ac:dyDescent="0.25">
      <c r="A60" s="178">
        <v>1807</v>
      </c>
      <c r="B60" s="183">
        <f>'CDIAC C'!B60*44/12/1000</f>
        <v>3.6666666666666667E-2</v>
      </c>
      <c r="C60" s="183">
        <f>'CDIAC C'!C60*44/12/1000</f>
        <v>0</v>
      </c>
      <c r="D60" s="183">
        <f>'CDIAC C'!D60*44/12/1000</f>
        <v>0</v>
      </c>
      <c r="E60" s="183">
        <f>'CDIAC C'!E60*44/12/1000</f>
        <v>3.6666666666666667E-2</v>
      </c>
      <c r="F60" s="183">
        <f>'CDIAC C'!F60*44/12/1000</f>
        <v>0</v>
      </c>
      <c r="G60" s="183">
        <f>'CDIAC C'!G60*44/12/1000</f>
        <v>0</v>
      </c>
      <c r="H60" s="183">
        <f>'CDIAC C'!H60*44/12/1000</f>
        <v>0</v>
      </c>
      <c r="I60" s="183">
        <f>'CDIAC C'!I60*44/12/1000</f>
        <v>3.6666666666666667E-2</v>
      </c>
    </row>
    <row r="61" spans="1:9" x14ac:dyDescent="0.25">
      <c r="A61" s="178">
        <v>1808</v>
      </c>
      <c r="B61" s="183">
        <f>'CDIAC C'!B61*44/12/1000</f>
        <v>3.6666666666666667E-2</v>
      </c>
      <c r="C61" s="183">
        <f>'CDIAC C'!C61*44/12/1000</f>
        <v>0</v>
      </c>
      <c r="D61" s="183">
        <f>'CDIAC C'!D61*44/12/1000</f>
        <v>0</v>
      </c>
      <c r="E61" s="183">
        <f>'CDIAC C'!E61*44/12/1000</f>
        <v>3.6666666666666667E-2</v>
      </c>
      <c r="F61" s="183">
        <f>'CDIAC C'!F61*44/12/1000</f>
        <v>0</v>
      </c>
      <c r="G61" s="183">
        <f>'CDIAC C'!G61*44/12/1000</f>
        <v>0</v>
      </c>
      <c r="H61" s="183">
        <f>'CDIAC C'!H61*44/12/1000</f>
        <v>0</v>
      </c>
      <c r="I61" s="183">
        <f>'CDIAC C'!I61*44/12/1000</f>
        <v>3.6666666666666667E-2</v>
      </c>
    </row>
    <row r="62" spans="1:9" x14ac:dyDescent="0.25">
      <c r="A62" s="178">
        <v>1809</v>
      </c>
      <c r="B62" s="183">
        <f>'CDIAC C'!B62*44/12/1000</f>
        <v>3.6666666666666667E-2</v>
      </c>
      <c r="C62" s="183">
        <f>'CDIAC C'!C62*44/12/1000</f>
        <v>0</v>
      </c>
      <c r="D62" s="183">
        <f>'CDIAC C'!D62*44/12/1000</f>
        <v>0</v>
      </c>
      <c r="E62" s="183">
        <f>'CDIAC C'!E62*44/12/1000</f>
        <v>3.6666666666666667E-2</v>
      </c>
      <c r="F62" s="183">
        <f>'CDIAC C'!F62*44/12/1000</f>
        <v>0</v>
      </c>
      <c r="G62" s="183">
        <f>'CDIAC C'!G62*44/12/1000</f>
        <v>0</v>
      </c>
      <c r="H62" s="183">
        <f>'CDIAC C'!H62*44/12/1000</f>
        <v>0</v>
      </c>
      <c r="I62" s="183">
        <f>'CDIAC C'!I62*44/12/1000</f>
        <v>3.6666666666666667E-2</v>
      </c>
    </row>
    <row r="63" spans="1:9" x14ac:dyDescent="0.25">
      <c r="A63" s="178">
        <v>1810</v>
      </c>
      <c r="B63" s="183">
        <f>'CDIAC C'!B63*44/12/1000</f>
        <v>3.6666666666666667E-2</v>
      </c>
      <c r="C63" s="183">
        <f>'CDIAC C'!C63*44/12/1000</f>
        <v>0</v>
      </c>
      <c r="D63" s="183">
        <f>'CDIAC C'!D63*44/12/1000</f>
        <v>0</v>
      </c>
      <c r="E63" s="183">
        <f>'CDIAC C'!E63*44/12/1000</f>
        <v>3.6666666666666667E-2</v>
      </c>
      <c r="F63" s="183">
        <f>'CDIAC C'!F63*44/12/1000</f>
        <v>0</v>
      </c>
      <c r="G63" s="183">
        <f>'CDIAC C'!G63*44/12/1000</f>
        <v>0</v>
      </c>
      <c r="H63" s="183">
        <f>'CDIAC C'!H63*44/12/1000</f>
        <v>0</v>
      </c>
      <c r="I63" s="183">
        <f>'CDIAC C'!I63*44/12/1000</f>
        <v>3.6666666666666667E-2</v>
      </c>
    </row>
    <row r="64" spans="1:9" x14ac:dyDescent="0.25">
      <c r="A64" s="178">
        <v>1811</v>
      </c>
      <c r="B64" s="183">
        <f>'CDIAC C'!B64*44/12/1000</f>
        <v>4.0333333333333339E-2</v>
      </c>
      <c r="C64" s="183">
        <f>'CDIAC C'!C64*44/12/1000</f>
        <v>0</v>
      </c>
      <c r="D64" s="183">
        <f>'CDIAC C'!D64*44/12/1000</f>
        <v>0</v>
      </c>
      <c r="E64" s="183">
        <f>'CDIAC C'!E64*44/12/1000</f>
        <v>4.0333333333333339E-2</v>
      </c>
      <c r="F64" s="183">
        <f>'CDIAC C'!F64*44/12/1000</f>
        <v>0</v>
      </c>
      <c r="G64" s="183">
        <f>'CDIAC C'!G64*44/12/1000</f>
        <v>0</v>
      </c>
      <c r="H64" s="183">
        <f>'CDIAC C'!H64*44/12/1000</f>
        <v>0</v>
      </c>
      <c r="I64" s="183">
        <f>'CDIAC C'!I64*44/12/1000</f>
        <v>4.0333333333333339E-2</v>
      </c>
    </row>
    <row r="65" spans="1:9" x14ac:dyDescent="0.25">
      <c r="A65" s="178">
        <v>1812</v>
      </c>
      <c r="B65" s="183">
        <f>'CDIAC C'!B65*44/12/1000</f>
        <v>4.0333333333333339E-2</v>
      </c>
      <c r="C65" s="183">
        <f>'CDIAC C'!C65*44/12/1000</f>
        <v>0</v>
      </c>
      <c r="D65" s="183">
        <f>'CDIAC C'!D65*44/12/1000</f>
        <v>0</v>
      </c>
      <c r="E65" s="183">
        <f>'CDIAC C'!E65*44/12/1000</f>
        <v>4.0333333333333339E-2</v>
      </c>
      <c r="F65" s="183">
        <f>'CDIAC C'!F65*44/12/1000</f>
        <v>0</v>
      </c>
      <c r="G65" s="183">
        <f>'CDIAC C'!G65*44/12/1000</f>
        <v>0</v>
      </c>
      <c r="H65" s="183">
        <f>'CDIAC C'!H65*44/12/1000</f>
        <v>0</v>
      </c>
      <c r="I65" s="183">
        <f>'CDIAC C'!I65*44/12/1000</f>
        <v>4.0333333333333339E-2</v>
      </c>
    </row>
    <row r="66" spans="1:9" x14ac:dyDescent="0.25">
      <c r="A66" s="178">
        <v>1813</v>
      </c>
      <c r="B66" s="183">
        <f>'CDIAC C'!B66*44/12/1000</f>
        <v>4.0333333333333339E-2</v>
      </c>
      <c r="C66" s="183">
        <f>'CDIAC C'!C66*44/12/1000</f>
        <v>0</v>
      </c>
      <c r="D66" s="183">
        <f>'CDIAC C'!D66*44/12/1000</f>
        <v>0</v>
      </c>
      <c r="E66" s="183">
        <f>'CDIAC C'!E66*44/12/1000</f>
        <v>4.0333333333333339E-2</v>
      </c>
      <c r="F66" s="183">
        <f>'CDIAC C'!F66*44/12/1000</f>
        <v>0</v>
      </c>
      <c r="G66" s="183">
        <f>'CDIAC C'!G66*44/12/1000</f>
        <v>0</v>
      </c>
      <c r="H66" s="183">
        <f>'CDIAC C'!H66*44/12/1000</f>
        <v>0</v>
      </c>
      <c r="I66" s="183">
        <f>'CDIAC C'!I66*44/12/1000</f>
        <v>4.0333333333333339E-2</v>
      </c>
    </row>
    <row r="67" spans="1:9" x14ac:dyDescent="0.25">
      <c r="A67" s="178">
        <v>1814</v>
      </c>
      <c r="B67" s="183">
        <f>'CDIAC C'!B67*44/12/1000</f>
        <v>4.0333333333333339E-2</v>
      </c>
      <c r="C67" s="183">
        <f>'CDIAC C'!C67*44/12/1000</f>
        <v>0</v>
      </c>
      <c r="D67" s="183">
        <f>'CDIAC C'!D67*44/12/1000</f>
        <v>0</v>
      </c>
      <c r="E67" s="183">
        <f>'CDIAC C'!E67*44/12/1000</f>
        <v>4.0333333333333339E-2</v>
      </c>
      <c r="F67" s="183">
        <f>'CDIAC C'!F67*44/12/1000</f>
        <v>0</v>
      </c>
      <c r="G67" s="183">
        <f>'CDIAC C'!G67*44/12/1000</f>
        <v>0</v>
      </c>
      <c r="H67" s="183">
        <f>'CDIAC C'!H67*44/12/1000</f>
        <v>0</v>
      </c>
      <c r="I67" s="183">
        <f>'CDIAC C'!I67*44/12/1000</f>
        <v>4.0333333333333339E-2</v>
      </c>
    </row>
    <row r="68" spans="1:9" x14ac:dyDescent="0.25">
      <c r="A68" s="178">
        <v>1815</v>
      </c>
      <c r="B68" s="183">
        <f>'CDIAC C'!B68*44/12/1000</f>
        <v>4.3999999999999997E-2</v>
      </c>
      <c r="C68" s="183">
        <f>'CDIAC C'!C68*44/12/1000</f>
        <v>0</v>
      </c>
      <c r="D68" s="183">
        <f>'CDIAC C'!D68*44/12/1000</f>
        <v>0</v>
      </c>
      <c r="E68" s="183">
        <f>'CDIAC C'!E68*44/12/1000</f>
        <v>4.3999999999999997E-2</v>
      </c>
      <c r="F68" s="183">
        <f>'CDIAC C'!F68*44/12/1000</f>
        <v>0</v>
      </c>
      <c r="G68" s="183">
        <f>'CDIAC C'!G68*44/12/1000</f>
        <v>0</v>
      </c>
      <c r="H68" s="183">
        <f>'CDIAC C'!H68*44/12/1000</f>
        <v>0</v>
      </c>
      <c r="I68" s="183">
        <f>'CDIAC C'!I68*44/12/1000</f>
        <v>4.3999999999999997E-2</v>
      </c>
    </row>
    <row r="69" spans="1:9" x14ac:dyDescent="0.25">
      <c r="A69" s="178">
        <v>1816</v>
      </c>
      <c r="B69" s="183">
        <f>'CDIAC C'!B69*44/12/1000</f>
        <v>4.7666666666666663E-2</v>
      </c>
      <c r="C69" s="183">
        <f>'CDIAC C'!C69*44/12/1000</f>
        <v>0</v>
      </c>
      <c r="D69" s="183">
        <f>'CDIAC C'!D69*44/12/1000</f>
        <v>0</v>
      </c>
      <c r="E69" s="183">
        <f>'CDIAC C'!E69*44/12/1000</f>
        <v>4.7666666666666663E-2</v>
      </c>
      <c r="F69" s="183">
        <f>'CDIAC C'!F69*44/12/1000</f>
        <v>0</v>
      </c>
      <c r="G69" s="183">
        <f>'CDIAC C'!G69*44/12/1000</f>
        <v>0</v>
      </c>
      <c r="H69" s="183">
        <f>'CDIAC C'!H69*44/12/1000</f>
        <v>0</v>
      </c>
      <c r="I69" s="183">
        <f>'CDIAC C'!I69*44/12/1000</f>
        <v>4.7666666666666663E-2</v>
      </c>
    </row>
    <row r="70" spans="1:9" x14ac:dyDescent="0.25">
      <c r="A70" s="178">
        <v>1817</v>
      </c>
      <c r="B70" s="183">
        <f>'CDIAC C'!B70*44/12/1000</f>
        <v>5.1333333333333335E-2</v>
      </c>
      <c r="C70" s="183">
        <f>'CDIAC C'!C70*44/12/1000</f>
        <v>0</v>
      </c>
      <c r="D70" s="183">
        <f>'CDIAC C'!D70*44/12/1000</f>
        <v>0</v>
      </c>
      <c r="E70" s="183">
        <f>'CDIAC C'!E70*44/12/1000</f>
        <v>5.1333333333333335E-2</v>
      </c>
      <c r="F70" s="183">
        <f>'CDIAC C'!F70*44/12/1000</f>
        <v>0</v>
      </c>
      <c r="G70" s="183">
        <f>'CDIAC C'!G70*44/12/1000</f>
        <v>0</v>
      </c>
      <c r="H70" s="183">
        <f>'CDIAC C'!H70*44/12/1000</f>
        <v>0</v>
      </c>
      <c r="I70" s="183">
        <f>'CDIAC C'!I70*44/12/1000</f>
        <v>5.1333333333333335E-2</v>
      </c>
    </row>
    <row r="71" spans="1:9" x14ac:dyDescent="0.25">
      <c r="A71" s="178">
        <v>1818</v>
      </c>
      <c r="B71" s="183">
        <f>'CDIAC C'!B71*44/12/1000</f>
        <v>5.1333333333333335E-2</v>
      </c>
      <c r="C71" s="183">
        <f>'CDIAC C'!C71*44/12/1000</f>
        <v>0</v>
      </c>
      <c r="D71" s="183">
        <f>'CDIAC C'!D71*44/12/1000</f>
        <v>0</v>
      </c>
      <c r="E71" s="183">
        <f>'CDIAC C'!E71*44/12/1000</f>
        <v>5.1333333333333335E-2</v>
      </c>
      <c r="F71" s="183">
        <f>'CDIAC C'!F71*44/12/1000</f>
        <v>0</v>
      </c>
      <c r="G71" s="183">
        <f>'CDIAC C'!G71*44/12/1000</f>
        <v>0</v>
      </c>
      <c r="H71" s="183">
        <f>'CDIAC C'!H71*44/12/1000</f>
        <v>0</v>
      </c>
      <c r="I71" s="183">
        <f>'CDIAC C'!I71*44/12/1000</f>
        <v>5.1333333333333335E-2</v>
      </c>
    </row>
    <row r="72" spans="1:9" x14ac:dyDescent="0.25">
      <c r="A72" s="178">
        <v>1819</v>
      </c>
      <c r="B72" s="183">
        <f>'CDIAC C'!B72*44/12/1000</f>
        <v>5.1333333333333335E-2</v>
      </c>
      <c r="C72" s="183">
        <f>'CDIAC C'!C72*44/12/1000</f>
        <v>0</v>
      </c>
      <c r="D72" s="183">
        <f>'CDIAC C'!D72*44/12/1000</f>
        <v>0</v>
      </c>
      <c r="E72" s="183">
        <f>'CDIAC C'!E72*44/12/1000</f>
        <v>5.1333333333333335E-2</v>
      </c>
      <c r="F72" s="183">
        <f>'CDIAC C'!F72*44/12/1000</f>
        <v>0</v>
      </c>
      <c r="G72" s="183">
        <f>'CDIAC C'!G72*44/12/1000</f>
        <v>0</v>
      </c>
      <c r="H72" s="183">
        <f>'CDIAC C'!H72*44/12/1000</f>
        <v>0</v>
      </c>
      <c r="I72" s="183">
        <f>'CDIAC C'!I72*44/12/1000</f>
        <v>5.1333333333333335E-2</v>
      </c>
    </row>
    <row r="73" spans="1:9" x14ac:dyDescent="0.25">
      <c r="A73" s="178">
        <v>1820</v>
      </c>
      <c r="B73" s="183">
        <f>'CDIAC C'!B73*44/12/1000</f>
        <v>5.1333333333333335E-2</v>
      </c>
      <c r="C73" s="183">
        <f>'CDIAC C'!C73*44/12/1000</f>
        <v>0</v>
      </c>
      <c r="D73" s="183">
        <f>'CDIAC C'!D73*44/12/1000</f>
        <v>0</v>
      </c>
      <c r="E73" s="183">
        <f>'CDIAC C'!E73*44/12/1000</f>
        <v>5.1333333333333335E-2</v>
      </c>
      <c r="F73" s="183">
        <f>'CDIAC C'!F73*44/12/1000</f>
        <v>0</v>
      </c>
      <c r="G73" s="183">
        <f>'CDIAC C'!G73*44/12/1000</f>
        <v>0</v>
      </c>
      <c r="H73" s="183">
        <f>'CDIAC C'!H73*44/12/1000</f>
        <v>0</v>
      </c>
      <c r="I73" s="183">
        <f>'CDIAC C'!I73*44/12/1000</f>
        <v>5.1333333333333335E-2</v>
      </c>
    </row>
    <row r="74" spans="1:9" x14ac:dyDescent="0.25">
      <c r="A74" s="178">
        <v>1821</v>
      </c>
      <c r="B74" s="183">
        <f>'CDIAC C'!B74*44/12/1000</f>
        <v>5.1333333333333335E-2</v>
      </c>
      <c r="C74" s="183">
        <f>'CDIAC C'!C74*44/12/1000</f>
        <v>0</v>
      </c>
      <c r="D74" s="183">
        <f>'CDIAC C'!D74*44/12/1000</f>
        <v>0</v>
      </c>
      <c r="E74" s="183">
        <f>'CDIAC C'!E74*44/12/1000</f>
        <v>5.1333333333333335E-2</v>
      </c>
      <c r="F74" s="183">
        <f>'CDIAC C'!F74*44/12/1000</f>
        <v>0</v>
      </c>
      <c r="G74" s="183">
        <f>'CDIAC C'!G74*44/12/1000</f>
        <v>0</v>
      </c>
      <c r="H74" s="183">
        <f>'CDIAC C'!H74*44/12/1000</f>
        <v>0</v>
      </c>
      <c r="I74" s="183">
        <f>'CDIAC C'!I74*44/12/1000</f>
        <v>5.1333333333333335E-2</v>
      </c>
    </row>
    <row r="75" spans="1:9" x14ac:dyDescent="0.25">
      <c r="A75" s="178">
        <v>1822</v>
      </c>
      <c r="B75" s="183">
        <f>'CDIAC C'!B75*44/12/1000</f>
        <v>5.5E-2</v>
      </c>
      <c r="C75" s="183">
        <f>'CDIAC C'!C75*44/12/1000</f>
        <v>0</v>
      </c>
      <c r="D75" s="183">
        <f>'CDIAC C'!D75*44/12/1000</f>
        <v>0</v>
      </c>
      <c r="E75" s="183">
        <f>'CDIAC C'!E75*44/12/1000</f>
        <v>5.5E-2</v>
      </c>
      <c r="F75" s="183">
        <f>'CDIAC C'!F75*44/12/1000</f>
        <v>0</v>
      </c>
      <c r="G75" s="183">
        <f>'CDIAC C'!G75*44/12/1000</f>
        <v>0</v>
      </c>
      <c r="H75" s="183">
        <f>'CDIAC C'!H75*44/12/1000</f>
        <v>0</v>
      </c>
      <c r="I75" s="183">
        <f>'CDIAC C'!I75*44/12/1000</f>
        <v>5.5E-2</v>
      </c>
    </row>
    <row r="76" spans="1:9" x14ac:dyDescent="0.25">
      <c r="A76" s="178">
        <v>1823</v>
      </c>
      <c r="B76" s="183">
        <f>'CDIAC C'!B76*44/12/1000</f>
        <v>5.8666666666666666E-2</v>
      </c>
      <c r="C76" s="183">
        <f>'CDIAC C'!C76*44/12/1000</f>
        <v>0</v>
      </c>
      <c r="D76" s="183">
        <f>'CDIAC C'!D76*44/12/1000</f>
        <v>0</v>
      </c>
      <c r="E76" s="183">
        <f>'CDIAC C'!E76*44/12/1000</f>
        <v>5.8666666666666666E-2</v>
      </c>
      <c r="F76" s="183">
        <f>'CDIAC C'!F76*44/12/1000</f>
        <v>0</v>
      </c>
      <c r="G76" s="183">
        <f>'CDIAC C'!G76*44/12/1000</f>
        <v>0</v>
      </c>
      <c r="H76" s="183">
        <f>'CDIAC C'!H76*44/12/1000</f>
        <v>0</v>
      </c>
      <c r="I76" s="183">
        <f>'CDIAC C'!I76*44/12/1000</f>
        <v>5.8666666666666666E-2</v>
      </c>
    </row>
    <row r="77" spans="1:9" x14ac:dyDescent="0.25">
      <c r="A77" s="178">
        <v>1824</v>
      </c>
      <c r="B77" s="183">
        <f>'CDIAC C'!B77*44/12/1000</f>
        <v>5.8666666666666666E-2</v>
      </c>
      <c r="C77" s="183">
        <f>'CDIAC C'!C77*44/12/1000</f>
        <v>0</v>
      </c>
      <c r="D77" s="183">
        <f>'CDIAC C'!D77*44/12/1000</f>
        <v>0</v>
      </c>
      <c r="E77" s="183">
        <f>'CDIAC C'!E77*44/12/1000</f>
        <v>5.8666666666666666E-2</v>
      </c>
      <c r="F77" s="183">
        <f>'CDIAC C'!F77*44/12/1000</f>
        <v>0</v>
      </c>
      <c r="G77" s="183">
        <f>'CDIAC C'!G77*44/12/1000</f>
        <v>0</v>
      </c>
      <c r="H77" s="183">
        <f>'CDIAC C'!H77*44/12/1000</f>
        <v>0</v>
      </c>
      <c r="I77" s="183">
        <f>'CDIAC C'!I77*44/12/1000</f>
        <v>5.8666666666666666E-2</v>
      </c>
    </row>
    <row r="78" spans="1:9" x14ac:dyDescent="0.25">
      <c r="A78" s="178">
        <v>1825</v>
      </c>
      <c r="B78" s="183">
        <f>'CDIAC C'!B78*44/12/1000</f>
        <v>6.2333333333333338E-2</v>
      </c>
      <c r="C78" s="183">
        <f>'CDIAC C'!C78*44/12/1000</f>
        <v>0</v>
      </c>
      <c r="D78" s="183">
        <f>'CDIAC C'!D78*44/12/1000</f>
        <v>0</v>
      </c>
      <c r="E78" s="183">
        <f>'CDIAC C'!E78*44/12/1000</f>
        <v>6.2333333333333338E-2</v>
      </c>
      <c r="F78" s="183">
        <f>'CDIAC C'!F78*44/12/1000</f>
        <v>0</v>
      </c>
      <c r="G78" s="183">
        <f>'CDIAC C'!G78*44/12/1000</f>
        <v>0</v>
      </c>
      <c r="H78" s="183">
        <f>'CDIAC C'!H78*44/12/1000</f>
        <v>0</v>
      </c>
      <c r="I78" s="183">
        <f>'CDIAC C'!I78*44/12/1000</f>
        <v>6.2333333333333338E-2</v>
      </c>
    </row>
    <row r="79" spans="1:9" x14ac:dyDescent="0.25">
      <c r="A79" s="178">
        <v>1826</v>
      </c>
      <c r="B79" s="183">
        <f>'CDIAC C'!B79*44/12/1000</f>
        <v>6.2333333333333338E-2</v>
      </c>
      <c r="C79" s="183">
        <f>'CDIAC C'!C79*44/12/1000</f>
        <v>0</v>
      </c>
      <c r="D79" s="183">
        <f>'CDIAC C'!D79*44/12/1000</f>
        <v>0</v>
      </c>
      <c r="E79" s="183">
        <f>'CDIAC C'!E79*44/12/1000</f>
        <v>6.2333333333333338E-2</v>
      </c>
      <c r="F79" s="183">
        <f>'CDIAC C'!F79*44/12/1000</f>
        <v>0</v>
      </c>
      <c r="G79" s="183">
        <f>'CDIAC C'!G79*44/12/1000</f>
        <v>0</v>
      </c>
      <c r="H79" s="183">
        <f>'CDIAC C'!H79*44/12/1000</f>
        <v>0</v>
      </c>
      <c r="I79" s="183">
        <f>'CDIAC C'!I79*44/12/1000</f>
        <v>6.2333333333333338E-2</v>
      </c>
    </row>
    <row r="80" spans="1:9" x14ac:dyDescent="0.25">
      <c r="A80" s="178">
        <v>1827</v>
      </c>
      <c r="B80" s="183">
        <f>'CDIAC C'!B80*44/12/1000</f>
        <v>6.6000000000000003E-2</v>
      </c>
      <c r="C80" s="183">
        <f>'CDIAC C'!C80*44/12/1000</f>
        <v>0</v>
      </c>
      <c r="D80" s="183">
        <f>'CDIAC C'!D80*44/12/1000</f>
        <v>0</v>
      </c>
      <c r="E80" s="183">
        <f>'CDIAC C'!E80*44/12/1000</f>
        <v>6.6000000000000003E-2</v>
      </c>
      <c r="F80" s="183">
        <f>'CDIAC C'!F80*44/12/1000</f>
        <v>0</v>
      </c>
      <c r="G80" s="183">
        <f>'CDIAC C'!G80*44/12/1000</f>
        <v>0</v>
      </c>
      <c r="H80" s="183">
        <f>'CDIAC C'!H80*44/12/1000</f>
        <v>0</v>
      </c>
      <c r="I80" s="183">
        <f>'CDIAC C'!I80*44/12/1000</f>
        <v>6.6000000000000003E-2</v>
      </c>
    </row>
    <row r="81" spans="1:9" x14ac:dyDescent="0.25">
      <c r="A81" s="178">
        <v>1828</v>
      </c>
      <c r="B81" s="183">
        <f>'CDIAC C'!B81*44/12/1000</f>
        <v>6.6000000000000003E-2</v>
      </c>
      <c r="C81" s="183">
        <f>'CDIAC C'!C81*44/12/1000</f>
        <v>0</v>
      </c>
      <c r="D81" s="183">
        <f>'CDIAC C'!D81*44/12/1000</f>
        <v>0</v>
      </c>
      <c r="E81" s="183">
        <f>'CDIAC C'!E81*44/12/1000</f>
        <v>6.6000000000000003E-2</v>
      </c>
      <c r="F81" s="183">
        <f>'CDIAC C'!F81*44/12/1000</f>
        <v>0</v>
      </c>
      <c r="G81" s="183">
        <f>'CDIAC C'!G81*44/12/1000</f>
        <v>0</v>
      </c>
      <c r="H81" s="183">
        <f>'CDIAC C'!H81*44/12/1000</f>
        <v>0</v>
      </c>
      <c r="I81" s="183">
        <f>'CDIAC C'!I81*44/12/1000</f>
        <v>6.6000000000000003E-2</v>
      </c>
    </row>
    <row r="82" spans="1:9" x14ac:dyDescent="0.25">
      <c r="A82" s="178">
        <v>1829</v>
      </c>
      <c r="B82" s="183">
        <f>'CDIAC C'!B82*44/12/1000</f>
        <v>6.6000000000000003E-2</v>
      </c>
      <c r="C82" s="183">
        <f>'CDIAC C'!C82*44/12/1000</f>
        <v>0</v>
      </c>
      <c r="D82" s="183">
        <f>'CDIAC C'!D82*44/12/1000</f>
        <v>0</v>
      </c>
      <c r="E82" s="183">
        <f>'CDIAC C'!E82*44/12/1000</f>
        <v>6.6000000000000003E-2</v>
      </c>
      <c r="F82" s="183">
        <f>'CDIAC C'!F82*44/12/1000</f>
        <v>0</v>
      </c>
      <c r="G82" s="183">
        <f>'CDIAC C'!G82*44/12/1000</f>
        <v>0</v>
      </c>
      <c r="H82" s="183">
        <f>'CDIAC C'!H82*44/12/1000</f>
        <v>0</v>
      </c>
      <c r="I82" s="183">
        <f>'CDIAC C'!I82*44/12/1000</f>
        <v>6.6000000000000003E-2</v>
      </c>
    </row>
    <row r="83" spans="1:9" x14ac:dyDescent="0.25">
      <c r="A83" s="178">
        <v>1830</v>
      </c>
      <c r="B83" s="183">
        <f>'CDIAC C'!B83*44/12/1000</f>
        <v>8.7999999999999995E-2</v>
      </c>
      <c r="C83" s="183">
        <f>'CDIAC C'!C83*44/12/1000</f>
        <v>0</v>
      </c>
      <c r="D83" s="183">
        <f>'CDIAC C'!D83*44/12/1000</f>
        <v>0</v>
      </c>
      <c r="E83" s="183">
        <f>'CDIAC C'!E83*44/12/1000</f>
        <v>8.7999999999999995E-2</v>
      </c>
      <c r="F83" s="183">
        <f>'CDIAC C'!F83*44/12/1000</f>
        <v>0</v>
      </c>
      <c r="G83" s="183">
        <f>'CDIAC C'!G83*44/12/1000</f>
        <v>0</v>
      </c>
      <c r="H83" s="183">
        <f>'CDIAC C'!H83*44/12/1000</f>
        <v>0</v>
      </c>
      <c r="I83" s="183">
        <f>'CDIAC C'!I83*44/12/1000</f>
        <v>8.7999999999999995E-2</v>
      </c>
    </row>
    <row r="84" spans="1:9" x14ac:dyDescent="0.25">
      <c r="A84" s="178">
        <v>1831</v>
      </c>
      <c r="B84" s="183">
        <f>'CDIAC C'!B84*44/12/1000</f>
        <v>8.433333333333333E-2</v>
      </c>
      <c r="C84" s="183">
        <f>'CDIAC C'!C84*44/12/1000</f>
        <v>0</v>
      </c>
      <c r="D84" s="183">
        <f>'CDIAC C'!D84*44/12/1000</f>
        <v>0</v>
      </c>
      <c r="E84" s="183">
        <f>'CDIAC C'!E84*44/12/1000</f>
        <v>8.433333333333333E-2</v>
      </c>
      <c r="F84" s="183">
        <f>'CDIAC C'!F84*44/12/1000</f>
        <v>0</v>
      </c>
      <c r="G84" s="183">
        <f>'CDIAC C'!G84*44/12/1000</f>
        <v>0</v>
      </c>
      <c r="H84" s="183">
        <f>'CDIAC C'!H84*44/12/1000</f>
        <v>0</v>
      </c>
      <c r="I84" s="183">
        <f>'CDIAC C'!I84*44/12/1000</f>
        <v>8.433333333333333E-2</v>
      </c>
    </row>
    <row r="85" spans="1:9" x14ac:dyDescent="0.25">
      <c r="A85" s="178">
        <v>1832</v>
      </c>
      <c r="B85" s="183">
        <f>'CDIAC C'!B85*44/12/1000</f>
        <v>8.433333333333333E-2</v>
      </c>
      <c r="C85" s="183">
        <f>'CDIAC C'!C85*44/12/1000</f>
        <v>0</v>
      </c>
      <c r="D85" s="183">
        <f>'CDIAC C'!D85*44/12/1000</f>
        <v>0</v>
      </c>
      <c r="E85" s="183">
        <f>'CDIAC C'!E85*44/12/1000</f>
        <v>8.433333333333333E-2</v>
      </c>
      <c r="F85" s="183">
        <f>'CDIAC C'!F85*44/12/1000</f>
        <v>0</v>
      </c>
      <c r="G85" s="183">
        <f>'CDIAC C'!G85*44/12/1000</f>
        <v>0</v>
      </c>
      <c r="H85" s="183">
        <f>'CDIAC C'!H85*44/12/1000</f>
        <v>0</v>
      </c>
      <c r="I85" s="183">
        <f>'CDIAC C'!I85*44/12/1000</f>
        <v>8.433333333333333E-2</v>
      </c>
    </row>
    <row r="86" spans="1:9" x14ac:dyDescent="0.25">
      <c r="A86" s="178">
        <v>1833</v>
      </c>
      <c r="B86" s="183">
        <f>'CDIAC C'!B86*44/12/1000</f>
        <v>8.7999999999999995E-2</v>
      </c>
      <c r="C86" s="183">
        <f>'CDIAC C'!C86*44/12/1000</f>
        <v>0</v>
      </c>
      <c r="D86" s="183">
        <f>'CDIAC C'!D86*44/12/1000</f>
        <v>0</v>
      </c>
      <c r="E86" s="183">
        <f>'CDIAC C'!E86*44/12/1000</f>
        <v>8.7999999999999995E-2</v>
      </c>
      <c r="F86" s="183">
        <f>'CDIAC C'!F86*44/12/1000</f>
        <v>0</v>
      </c>
      <c r="G86" s="183">
        <f>'CDIAC C'!G86*44/12/1000</f>
        <v>0</v>
      </c>
      <c r="H86" s="183">
        <f>'CDIAC C'!H86*44/12/1000</f>
        <v>0</v>
      </c>
      <c r="I86" s="183">
        <f>'CDIAC C'!I86*44/12/1000</f>
        <v>8.7999999999999995E-2</v>
      </c>
    </row>
    <row r="87" spans="1:9" x14ac:dyDescent="0.25">
      <c r="A87" s="178">
        <v>1834</v>
      </c>
      <c r="B87" s="183">
        <f>'CDIAC C'!B87*44/12/1000</f>
        <v>8.7999999999999995E-2</v>
      </c>
      <c r="C87" s="183">
        <f>'CDIAC C'!C87*44/12/1000</f>
        <v>0</v>
      </c>
      <c r="D87" s="183">
        <f>'CDIAC C'!D87*44/12/1000</f>
        <v>0</v>
      </c>
      <c r="E87" s="183">
        <f>'CDIAC C'!E87*44/12/1000</f>
        <v>8.7999999999999995E-2</v>
      </c>
      <c r="F87" s="183">
        <f>'CDIAC C'!F87*44/12/1000</f>
        <v>0</v>
      </c>
      <c r="G87" s="183">
        <f>'CDIAC C'!G87*44/12/1000</f>
        <v>0</v>
      </c>
      <c r="H87" s="183">
        <f>'CDIAC C'!H87*44/12/1000</f>
        <v>0</v>
      </c>
      <c r="I87" s="183">
        <f>'CDIAC C'!I87*44/12/1000</f>
        <v>8.7999999999999995E-2</v>
      </c>
    </row>
    <row r="88" spans="1:9" x14ac:dyDescent="0.25">
      <c r="A88" s="178">
        <v>1835</v>
      </c>
      <c r="B88" s="183">
        <f>'CDIAC C'!B88*44/12/1000</f>
        <v>9.1666666666666674E-2</v>
      </c>
      <c r="C88" s="183">
        <f>'CDIAC C'!C88*44/12/1000</f>
        <v>0</v>
      </c>
      <c r="D88" s="183">
        <f>'CDIAC C'!D88*44/12/1000</f>
        <v>0</v>
      </c>
      <c r="E88" s="183">
        <f>'CDIAC C'!E88*44/12/1000</f>
        <v>9.1666666666666674E-2</v>
      </c>
      <c r="F88" s="183">
        <f>'CDIAC C'!F88*44/12/1000</f>
        <v>0</v>
      </c>
      <c r="G88" s="183">
        <f>'CDIAC C'!G88*44/12/1000</f>
        <v>0</v>
      </c>
      <c r="H88" s="183">
        <f>'CDIAC C'!H88*44/12/1000</f>
        <v>0</v>
      </c>
      <c r="I88" s="183">
        <f>'CDIAC C'!I88*44/12/1000</f>
        <v>9.1666666666666674E-2</v>
      </c>
    </row>
    <row r="89" spans="1:9" x14ac:dyDescent="0.25">
      <c r="A89" s="178">
        <v>1836</v>
      </c>
      <c r="B89" s="183">
        <f>'CDIAC C'!B89*44/12/1000</f>
        <v>0.10633333333333334</v>
      </c>
      <c r="C89" s="183">
        <f>'CDIAC C'!C89*44/12/1000</f>
        <v>0</v>
      </c>
      <c r="D89" s="183">
        <f>'CDIAC C'!D89*44/12/1000</f>
        <v>0</v>
      </c>
      <c r="E89" s="183">
        <f>'CDIAC C'!E89*44/12/1000</f>
        <v>0.10633333333333334</v>
      </c>
      <c r="F89" s="183">
        <f>'CDIAC C'!F89*44/12/1000</f>
        <v>0</v>
      </c>
      <c r="G89" s="183">
        <f>'CDIAC C'!G89*44/12/1000</f>
        <v>0</v>
      </c>
      <c r="H89" s="183">
        <f>'CDIAC C'!H89*44/12/1000</f>
        <v>0</v>
      </c>
      <c r="I89" s="183">
        <f>'CDIAC C'!I89*44/12/1000</f>
        <v>0.10633333333333334</v>
      </c>
    </row>
    <row r="90" spans="1:9" x14ac:dyDescent="0.25">
      <c r="A90" s="178">
        <v>1837</v>
      </c>
      <c r="B90" s="183">
        <f>'CDIAC C'!B90*44/12/1000</f>
        <v>0.10633333333333334</v>
      </c>
      <c r="C90" s="183">
        <f>'CDIAC C'!C90*44/12/1000</f>
        <v>0</v>
      </c>
      <c r="D90" s="183">
        <f>'CDIAC C'!D90*44/12/1000</f>
        <v>0</v>
      </c>
      <c r="E90" s="183">
        <f>'CDIAC C'!E90*44/12/1000</f>
        <v>0.10633333333333334</v>
      </c>
      <c r="F90" s="183">
        <f>'CDIAC C'!F90*44/12/1000</f>
        <v>0</v>
      </c>
      <c r="G90" s="183">
        <f>'CDIAC C'!G90*44/12/1000</f>
        <v>0</v>
      </c>
      <c r="H90" s="183">
        <f>'CDIAC C'!H90*44/12/1000</f>
        <v>0</v>
      </c>
      <c r="I90" s="183">
        <f>'CDIAC C'!I90*44/12/1000</f>
        <v>0.10633333333333334</v>
      </c>
    </row>
    <row r="91" spans="1:9" x14ac:dyDescent="0.25">
      <c r="A91" s="178">
        <v>1838</v>
      </c>
      <c r="B91" s="183">
        <f>'CDIAC C'!B91*44/12/1000</f>
        <v>0.11</v>
      </c>
      <c r="C91" s="183">
        <f>'CDIAC C'!C91*44/12/1000</f>
        <v>0</v>
      </c>
      <c r="D91" s="183">
        <f>'CDIAC C'!D91*44/12/1000</f>
        <v>0</v>
      </c>
      <c r="E91" s="183">
        <f>'CDIAC C'!E91*44/12/1000</f>
        <v>0.11</v>
      </c>
      <c r="F91" s="183">
        <f>'CDIAC C'!F91*44/12/1000</f>
        <v>0</v>
      </c>
      <c r="G91" s="183">
        <f>'CDIAC C'!G91*44/12/1000</f>
        <v>0</v>
      </c>
      <c r="H91" s="183">
        <f>'CDIAC C'!H91*44/12/1000</f>
        <v>0</v>
      </c>
      <c r="I91" s="183">
        <f>'CDIAC C'!I91*44/12/1000</f>
        <v>0.11</v>
      </c>
    </row>
    <row r="92" spans="1:9" x14ac:dyDescent="0.25">
      <c r="A92" s="178">
        <v>1839</v>
      </c>
      <c r="B92" s="183">
        <f>'CDIAC C'!B92*44/12/1000</f>
        <v>0.11366666666666667</v>
      </c>
      <c r="C92" s="183">
        <f>'CDIAC C'!C92*44/12/1000</f>
        <v>0</v>
      </c>
      <c r="D92" s="183">
        <f>'CDIAC C'!D92*44/12/1000</f>
        <v>0</v>
      </c>
      <c r="E92" s="183">
        <f>'CDIAC C'!E92*44/12/1000</f>
        <v>0.11366666666666667</v>
      </c>
      <c r="F92" s="183">
        <f>'CDIAC C'!F92*44/12/1000</f>
        <v>0</v>
      </c>
      <c r="G92" s="183">
        <f>'CDIAC C'!G92*44/12/1000</f>
        <v>0</v>
      </c>
      <c r="H92" s="183">
        <f>'CDIAC C'!H92*44/12/1000</f>
        <v>0</v>
      </c>
      <c r="I92" s="183">
        <f>'CDIAC C'!I92*44/12/1000</f>
        <v>0.11366666666666667</v>
      </c>
    </row>
    <row r="93" spans="1:9" x14ac:dyDescent="0.25">
      <c r="A93" s="178">
        <v>1840</v>
      </c>
      <c r="B93" s="183">
        <f>'CDIAC C'!B93*44/12/1000</f>
        <v>0.121</v>
      </c>
      <c r="C93" s="183">
        <f>'CDIAC C'!C93*44/12/1000</f>
        <v>0</v>
      </c>
      <c r="D93" s="183">
        <f>'CDIAC C'!D93*44/12/1000</f>
        <v>0</v>
      </c>
      <c r="E93" s="183">
        <f>'CDIAC C'!E93*44/12/1000</f>
        <v>0.121</v>
      </c>
      <c r="F93" s="183">
        <f>'CDIAC C'!F93*44/12/1000</f>
        <v>0</v>
      </c>
      <c r="G93" s="183">
        <f>'CDIAC C'!G93*44/12/1000</f>
        <v>0</v>
      </c>
      <c r="H93" s="183">
        <f>'CDIAC C'!H93*44/12/1000</f>
        <v>0</v>
      </c>
      <c r="I93" s="183">
        <f>'CDIAC C'!I93*44/12/1000</f>
        <v>0.121</v>
      </c>
    </row>
    <row r="94" spans="1:9" x14ac:dyDescent="0.25">
      <c r="A94" s="178">
        <v>1841</v>
      </c>
      <c r="B94" s="183">
        <f>'CDIAC C'!B94*44/12/1000</f>
        <v>0.12466666666666668</v>
      </c>
      <c r="C94" s="183">
        <f>'CDIAC C'!C94*44/12/1000</f>
        <v>0</v>
      </c>
      <c r="D94" s="183">
        <f>'CDIAC C'!D94*44/12/1000</f>
        <v>0</v>
      </c>
      <c r="E94" s="183">
        <f>'CDIAC C'!E94*44/12/1000</f>
        <v>0.12466666666666668</v>
      </c>
      <c r="F94" s="183">
        <f>'CDIAC C'!F94*44/12/1000</f>
        <v>0</v>
      </c>
      <c r="G94" s="183">
        <f>'CDIAC C'!G94*44/12/1000</f>
        <v>0</v>
      </c>
      <c r="H94" s="183">
        <f>'CDIAC C'!H94*44/12/1000</f>
        <v>0</v>
      </c>
      <c r="I94" s="183">
        <f>'CDIAC C'!I94*44/12/1000</f>
        <v>0.12466666666666668</v>
      </c>
    </row>
    <row r="95" spans="1:9" x14ac:dyDescent="0.25">
      <c r="A95" s="178">
        <v>1842</v>
      </c>
      <c r="B95" s="183">
        <f>'CDIAC C'!B95*44/12/1000</f>
        <v>0.13200000000000001</v>
      </c>
      <c r="C95" s="183">
        <f>'CDIAC C'!C95*44/12/1000</f>
        <v>0</v>
      </c>
      <c r="D95" s="183">
        <f>'CDIAC C'!D95*44/12/1000</f>
        <v>0</v>
      </c>
      <c r="E95" s="183">
        <f>'CDIAC C'!E95*44/12/1000</f>
        <v>0.13200000000000001</v>
      </c>
      <c r="F95" s="183">
        <f>'CDIAC C'!F95*44/12/1000</f>
        <v>0</v>
      </c>
      <c r="G95" s="183">
        <f>'CDIAC C'!G95*44/12/1000</f>
        <v>0</v>
      </c>
      <c r="H95" s="183">
        <f>'CDIAC C'!H95*44/12/1000</f>
        <v>0</v>
      </c>
      <c r="I95" s="183">
        <f>'CDIAC C'!I95*44/12/1000</f>
        <v>0.13200000000000001</v>
      </c>
    </row>
    <row r="96" spans="1:9" x14ac:dyDescent="0.25">
      <c r="A96" s="178">
        <v>1843</v>
      </c>
      <c r="B96" s="183">
        <f>'CDIAC C'!B96*44/12/1000</f>
        <v>0.13566666666666666</v>
      </c>
      <c r="C96" s="183">
        <f>'CDIAC C'!C96*44/12/1000</f>
        <v>0</v>
      </c>
      <c r="D96" s="183">
        <f>'CDIAC C'!D96*44/12/1000</f>
        <v>0</v>
      </c>
      <c r="E96" s="183">
        <f>'CDIAC C'!E96*44/12/1000</f>
        <v>0.13566666666666666</v>
      </c>
      <c r="F96" s="183">
        <f>'CDIAC C'!F96*44/12/1000</f>
        <v>0</v>
      </c>
      <c r="G96" s="183">
        <f>'CDIAC C'!G96*44/12/1000</f>
        <v>0</v>
      </c>
      <c r="H96" s="183">
        <f>'CDIAC C'!H96*44/12/1000</f>
        <v>0</v>
      </c>
      <c r="I96" s="183">
        <f>'CDIAC C'!I96*44/12/1000</f>
        <v>0.13566666666666666</v>
      </c>
    </row>
    <row r="97" spans="1:9" x14ac:dyDescent="0.25">
      <c r="A97" s="178">
        <v>1844</v>
      </c>
      <c r="B97" s="183">
        <f>'CDIAC C'!B97*44/12/1000</f>
        <v>0.14299999999999999</v>
      </c>
      <c r="C97" s="183">
        <f>'CDIAC C'!C97*44/12/1000</f>
        <v>0</v>
      </c>
      <c r="D97" s="183">
        <f>'CDIAC C'!D97*44/12/1000</f>
        <v>0</v>
      </c>
      <c r="E97" s="183">
        <f>'CDIAC C'!E97*44/12/1000</f>
        <v>0.14299999999999999</v>
      </c>
      <c r="F97" s="183">
        <f>'CDIAC C'!F97*44/12/1000</f>
        <v>0</v>
      </c>
      <c r="G97" s="183">
        <f>'CDIAC C'!G97*44/12/1000</f>
        <v>0</v>
      </c>
      <c r="H97" s="183">
        <f>'CDIAC C'!H97*44/12/1000</f>
        <v>0</v>
      </c>
      <c r="I97" s="183">
        <f>'CDIAC C'!I97*44/12/1000</f>
        <v>0.14299999999999999</v>
      </c>
    </row>
    <row r="98" spans="1:9" x14ac:dyDescent="0.25">
      <c r="A98" s="178">
        <v>1845</v>
      </c>
      <c r="B98" s="183">
        <f>'CDIAC C'!B98*44/12/1000</f>
        <v>0.15766666666666665</v>
      </c>
      <c r="C98" s="183">
        <f>'CDIAC C'!C98*44/12/1000</f>
        <v>0</v>
      </c>
      <c r="D98" s="183">
        <f>'CDIAC C'!D98*44/12/1000</f>
        <v>0</v>
      </c>
      <c r="E98" s="183">
        <f>'CDIAC C'!E98*44/12/1000</f>
        <v>0.15766666666666665</v>
      </c>
      <c r="F98" s="183">
        <f>'CDIAC C'!F98*44/12/1000</f>
        <v>0</v>
      </c>
      <c r="G98" s="183">
        <f>'CDIAC C'!G98*44/12/1000</f>
        <v>0</v>
      </c>
      <c r="H98" s="183">
        <f>'CDIAC C'!H98*44/12/1000</f>
        <v>0</v>
      </c>
      <c r="I98" s="183">
        <f>'CDIAC C'!I98*44/12/1000</f>
        <v>0.15766666666666665</v>
      </c>
    </row>
    <row r="99" spans="1:9" x14ac:dyDescent="0.25">
      <c r="A99" s="178">
        <v>1846</v>
      </c>
      <c r="B99" s="183">
        <f>'CDIAC C'!B99*44/12/1000</f>
        <v>0.15766666666666665</v>
      </c>
      <c r="C99" s="183">
        <f>'CDIAC C'!C99*44/12/1000</f>
        <v>0</v>
      </c>
      <c r="D99" s="183">
        <f>'CDIAC C'!D99*44/12/1000</f>
        <v>0</v>
      </c>
      <c r="E99" s="183">
        <f>'CDIAC C'!E99*44/12/1000</f>
        <v>0.15766666666666665</v>
      </c>
      <c r="F99" s="183">
        <f>'CDIAC C'!F99*44/12/1000</f>
        <v>0</v>
      </c>
      <c r="G99" s="183">
        <f>'CDIAC C'!G99*44/12/1000</f>
        <v>0</v>
      </c>
      <c r="H99" s="183">
        <f>'CDIAC C'!H99*44/12/1000</f>
        <v>0</v>
      </c>
      <c r="I99" s="183">
        <f>'CDIAC C'!I99*44/12/1000</f>
        <v>0.15766666666666665</v>
      </c>
    </row>
    <row r="100" spans="1:9" x14ac:dyDescent="0.25">
      <c r="A100" s="178">
        <v>1847</v>
      </c>
      <c r="B100" s="183">
        <f>'CDIAC C'!B100*44/12/1000</f>
        <v>0.16866666666666666</v>
      </c>
      <c r="C100" s="183">
        <f>'CDIAC C'!C100*44/12/1000</f>
        <v>0</v>
      </c>
      <c r="D100" s="183">
        <f>'CDIAC C'!D100*44/12/1000</f>
        <v>0</v>
      </c>
      <c r="E100" s="183">
        <f>'CDIAC C'!E100*44/12/1000</f>
        <v>0.16866666666666666</v>
      </c>
      <c r="F100" s="183">
        <f>'CDIAC C'!F100*44/12/1000</f>
        <v>0</v>
      </c>
      <c r="G100" s="183">
        <f>'CDIAC C'!G100*44/12/1000</f>
        <v>0</v>
      </c>
      <c r="H100" s="183">
        <f>'CDIAC C'!H100*44/12/1000</f>
        <v>0</v>
      </c>
      <c r="I100" s="183">
        <f>'CDIAC C'!I100*44/12/1000</f>
        <v>0.16866666666666666</v>
      </c>
    </row>
    <row r="101" spans="1:9" x14ac:dyDescent="0.25">
      <c r="A101" s="178">
        <v>1848</v>
      </c>
      <c r="B101" s="183">
        <f>'CDIAC C'!B101*44/12/1000</f>
        <v>0.17233333333333334</v>
      </c>
      <c r="C101" s="183">
        <f>'CDIAC C'!C101*44/12/1000</f>
        <v>0</v>
      </c>
      <c r="D101" s="183">
        <f>'CDIAC C'!D101*44/12/1000</f>
        <v>0</v>
      </c>
      <c r="E101" s="183">
        <f>'CDIAC C'!E101*44/12/1000</f>
        <v>0.17233333333333334</v>
      </c>
      <c r="F101" s="183">
        <f>'CDIAC C'!F101*44/12/1000</f>
        <v>0</v>
      </c>
      <c r="G101" s="183">
        <f>'CDIAC C'!G101*44/12/1000</f>
        <v>0</v>
      </c>
      <c r="H101" s="183">
        <f>'CDIAC C'!H101*44/12/1000</f>
        <v>0</v>
      </c>
      <c r="I101" s="183">
        <f>'CDIAC C'!I101*44/12/1000</f>
        <v>0.17233333333333334</v>
      </c>
    </row>
    <row r="102" spans="1:9" x14ac:dyDescent="0.25">
      <c r="A102" s="178">
        <v>1849</v>
      </c>
      <c r="B102" s="183">
        <f>'CDIAC C'!B102*44/12/1000</f>
        <v>0.18333333333333335</v>
      </c>
      <c r="C102" s="183">
        <f>'CDIAC C'!C102*44/12/1000</f>
        <v>0</v>
      </c>
      <c r="D102" s="183">
        <f>'CDIAC C'!D102*44/12/1000</f>
        <v>0</v>
      </c>
      <c r="E102" s="183">
        <f>'CDIAC C'!E102*44/12/1000</f>
        <v>0.18333333333333335</v>
      </c>
      <c r="F102" s="183">
        <f>'CDIAC C'!F102*44/12/1000</f>
        <v>0</v>
      </c>
      <c r="G102" s="183">
        <f>'CDIAC C'!G102*44/12/1000</f>
        <v>0</v>
      </c>
      <c r="H102" s="183">
        <f>'CDIAC C'!H102*44/12/1000</f>
        <v>0</v>
      </c>
      <c r="I102" s="183">
        <f>'CDIAC C'!I102*44/12/1000</f>
        <v>0.18333333333333335</v>
      </c>
    </row>
    <row r="103" spans="1:9" x14ac:dyDescent="0.25">
      <c r="A103" s="178">
        <v>1850</v>
      </c>
      <c r="B103" s="183">
        <f>'CDIAC C'!B103*44/12/1000</f>
        <v>0.19800000000000001</v>
      </c>
      <c r="C103" s="183">
        <f>'CDIAC C'!C103*44/12/1000</f>
        <v>0</v>
      </c>
      <c r="D103" s="183">
        <f>'CDIAC C'!D103*44/12/1000</f>
        <v>0</v>
      </c>
      <c r="E103" s="183">
        <f>'CDIAC C'!E103*44/12/1000</f>
        <v>0.19800000000000001</v>
      </c>
      <c r="F103" s="183">
        <f>'CDIAC C'!F103*44/12/1000</f>
        <v>0</v>
      </c>
      <c r="G103" s="183">
        <f>'CDIAC C'!G103*44/12/1000</f>
        <v>0</v>
      </c>
      <c r="H103" s="183">
        <f>'CDIAC C'!H103*44/12/1000</f>
        <v>2.521978834064484</v>
      </c>
      <c r="I103" s="183">
        <f>'CDIAC C'!I103*44/12/1000</f>
        <v>2.7199788340644839</v>
      </c>
    </row>
    <row r="104" spans="1:9" x14ac:dyDescent="0.25">
      <c r="A104" s="178">
        <v>1851</v>
      </c>
      <c r="B104" s="183">
        <f>'CDIAC C'!B104*44/12/1000</f>
        <v>0.19800000000000001</v>
      </c>
      <c r="C104" s="183">
        <f>'CDIAC C'!C104*44/12/1000</f>
        <v>0</v>
      </c>
      <c r="D104" s="183">
        <f>'CDIAC C'!D104*44/12/1000</f>
        <v>0</v>
      </c>
      <c r="E104" s="183">
        <f>'CDIAC C'!E104*44/12/1000</f>
        <v>0.19800000000000001</v>
      </c>
      <c r="F104" s="183">
        <f>'CDIAC C'!F104*44/12/1000</f>
        <v>0</v>
      </c>
      <c r="G104" s="183">
        <f>'CDIAC C'!G104*44/12/1000</f>
        <v>0</v>
      </c>
      <c r="H104" s="183">
        <f>'CDIAC C'!H104*44/12/1000</f>
        <v>2.5365372867317197</v>
      </c>
      <c r="I104" s="183">
        <f>'CDIAC C'!I104*44/12/1000</f>
        <v>2.7345372867317201</v>
      </c>
    </row>
    <row r="105" spans="1:9" x14ac:dyDescent="0.25">
      <c r="A105" s="178">
        <v>1852</v>
      </c>
      <c r="B105" s="183">
        <f>'CDIAC C'!B105*44/12/1000</f>
        <v>0.20899999999999999</v>
      </c>
      <c r="C105" s="183">
        <f>'CDIAC C'!C105*44/12/1000</f>
        <v>0</v>
      </c>
      <c r="D105" s="183">
        <f>'CDIAC C'!D105*44/12/1000</f>
        <v>0</v>
      </c>
      <c r="E105" s="183">
        <f>'CDIAC C'!E105*44/12/1000</f>
        <v>0.20899999999999999</v>
      </c>
      <c r="F105" s="183">
        <f>'CDIAC C'!F105*44/12/1000</f>
        <v>0</v>
      </c>
      <c r="G105" s="183">
        <f>'CDIAC C'!G105*44/12/1000</f>
        <v>0</v>
      </c>
      <c r="H105" s="183">
        <f>'CDIAC C'!H105*44/12/1000</f>
        <v>2.5546072230122885</v>
      </c>
      <c r="I105" s="183">
        <f>'CDIAC C'!I105*44/12/1000</f>
        <v>2.7636072230122886</v>
      </c>
    </row>
    <row r="106" spans="1:9" x14ac:dyDescent="0.25">
      <c r="A106" s="178">
        <v>1853</v>
      </c>
      <c r="B106" s="183">
        <f>'CDIAC C'!B106*44/12/1000</f>
        <v>0.21633333333333335</v>
      </c>
      <c r="C106" s="183">
        <f>'CDIAC C'!C106*44/12/1000</f>
        <v>0</v>
      </c>
      <c r="D106" s="183">
        <f>'CDIAC C'!D106*44/12/1000</f>
        <v>0</v>
      </c>
      <c r="E106" s="183">
        <f>'CDIAC C'!E106*44/12/1000</f>
        <v>0.21633333333333335</v>
      </c>
      <c r="F106" s="183">
        <f>'CDIAC C'!F106*44/12/1000</f>
        <v>0</v>
      </c>
      <c r="G106" s="183">
        <f>'CDIAC C'!G106*44/12/1000</f>
        <v>0</v>
      </c>
      <c r="H106" s="183">
        <f>'CDIAC C'!H106*44/12/1000</f>
        <v>2.5736492116781866</v>
      </c>
      <c r="I106" s="183">
        <f>'CDIAC C'!I106*44/12/1000</f>
        <v>2.7899825450115201</v>
      </c>
    </row>
    <row r="107" spans="1:9" x14ac:dyDescent="0.25">
      <c r="A107" s="178">
        <v>1854</v>
      </c>
      <c r="B107" s="183">
        <f>'CDIAC C'!B107*44/12/1000</f>
        <v>0.253</v>
      </c>
      <c r="C107" s="183">
        <f>'CDIAC C'!C107*44/12/1000</f>
        <v>0</v>
      </c>
      <c r="D107" s="183">
        <f>'CDIAC C'!D107*44/12/1000</f>
        <v>0</v>
      </c>
      <c r="E107" s="183">
        <f>'CDIAC C'!E107*44/12/1000</f>
        <v>0.253</v>
      </c>
      <c r="F107" s="183">
        <f>'CDIAC C'!F107*44/12/1000</f>
        <v>0</v>
      </c>
      <c r="G107" s="183">
        <f>'CDIAC C'!G107*44/12/1000</f>
        <v>0</v>
      </c>
      <c r="H107" s="183">
        <f>'CDIAC C'!H107*44/12/1000</f>
        <v>2.5837462264041902</v>
      </c>
      <c r="I107" s="183">
        <f>'CDIAC C'!I107*44/12/1000</f>
        <v>2.8367462264041898</v>
      </c>
    </row>
    <row r="108" spans="1:9" x14ac:dyDescent="0.25">
      <c r="A108" s="178">
        <v>1855</v>
      </c>
      <c r="B108" s="183">
        <f>'CDIAC C'!B108*44/12/1000</f>
        <v>0.26033333333333331</v>
      </c>
      <c r="C108" s="183">
        <f>'CDIAC C'!C108*44/12/1000</f>
        <v>0</v>
      </c>
      <c r="D108" s="183">
        <f>'CDIAC C'!D108*44/12/1000</f>
        <v>0</v>
      </c>
      <c r="E108" s="183">
        <f>'CDIAC C'!E108*44/12/1000</f>
        <v>0.26033333333333331</v>
      </c>
      <c r="F108" s="183">
        <f>'CDIAC C'!F108*44/12/1000</f>
        <v>0</v>
      </c>
      <c r="G108" s="183">
        <f>'CDIAC C'!G108*44/12/1000</f>
        <v>0</v>
      </c>
      <c r="H108" s="183">
        <f>'CDIAC C'!H108*44/12/1000</f>
        <v>2.5912590649007154</v>
      </c>
      <c r="I108" s="183">
        <f>'CDIAC C'!I108*44/12/1000</f>
        <v>2.8515923982340494</v>
      </c>
    </row>
    <row r="109" spans="1:9" x14ac:dyDescent="0.25">
      <c r="A109" s="178">
        <v>1856</v>
      </c>
      <c r="B109" s="183">
        <f>'CDIAC C'!B109*44/12/1000</f>
        <v>0.27866666666666667</v>
      </c>
      <c r="C109" s="183">
        <f>'CDIAC C'!C109*44/12/1000</f>
        <v>0</v>
      </c>
      <c r="D109" s="183">
        <f>'CDIAC C'!D109*44/12/1000</f>
        <v>0</v>
      </c>
      <c r="E109" s="183">
        <f>'CDIAC C'!E109*44/12/1000</f>
        <v>0.27866666666666667</v>
      </c>
      <c r="F109" s="183">
        <f>'CDIAC C'!F109*44/12/1000</f>
        <v>0</v>
      </c>
      <c r="G109" s="183">
        <f>'CDIAC C'!G109*44/12/1000</f>
        <v>0</v>
      </c>
      <c r="H109" s="183">
        <f>'CDIAC C'!H109*44/12/1000</f>
        <v>2.6061067007102969</v>
      </c>
      <c r="I109" s="183">
        <f>'CDIAC C'!I109*44/12/1000</f>
        <v>2.8847733673769635</v>
      </c>
    </row>
    <row r="110" spans="1:9" x14ac:dyDescent="0.25">
      <c r="A110" s="178">
        <v>1857</v>
      </c>
      <c r="B110" s="183">
        <f>'CDIAC C'!B110*44/12/1000</f>
        <v>0.28233333333333333</v>
      </c>
      <c r="C110" s="183">
        <f>'CDIAC C'!C110*44/12/1000</f>
        <v>0</v>
      </c>
      <c r="D110" s="183">
        <f>'CDIAC C'!D110*44/12/1000</f>
        <v>0</v>
      </c>
      <c r="E110" s="183">
        <f>'CDIAC C'!E110*44/12/1000</f>
        <v>0.28233333333333333</v>
      </c>
      <c r="F110" s="183">
        <f>'CDIAC C'!F110*44/12/1000</f>
        <v>0</v>
      </c>
      <c r="G110" s="183">
        <f>'CDIAC C'!G110*44/12/1000</f>
        <v>0</v>
      </c>
      <c r="H110" s="183">
        <f>'CDIAC C'!H110*44/12/1000</f>
        <v>2.6304720732110343</v>
      </c>
      <c r="I110" s="183">
        <f>'CDIAC C'!I110*44/12/1000</f>
        <v>2.9128054065443671</v>
      </c>
    </row>
    <row r="111" spans="1:9" x14ac:dyDescent="0.25">
      <c r="A111" s="178">
        <v>1858</v>
      </c>
      <c r="B111" s="183">
        <f>'CDIAC C'!B111*44/12/1000</f>
        <v>0.28599999999999998</v>
      </c>
      <c r="C111" s="183">
        <f>'CDIAC C'!C111*44/12/1000</f>
        <v>0</v>
      </c>
      <c r="D111" s="183">
        <f>'CDIAC C'!D111*44/12/1000</f>
        <v>0</v>
      </c>
      <c r="E111" s="183">
        <f>'CDIAC C'!E111*44/12/1000</f>
        <v>0.28599999999999998</v>
      </c>
      <c r="F111" s="183">
        <f>'CDIAC C'!F111*44/12/1000</f>
        <v>0</v>
      </c>
      <c r="G111" s="183">
        <f>'CDIAC C'!G111*44/12/1000</f>
        <v>0</v>
      </c>
      <c r="H111" s="183">
        <f>'CDIAC C'!H111*44/12/1000</f>
        <v>2.6506181605180106</v>
      </c>
      <c r="I111" s="183">
        <f>'CDIAC C'!I111*44/12/1000</f>
        <v>2.9366181605180106</v>
      </c>
    </row>
    <row r="112" spans="1:9" x14ac:dyDescent="0.25">
      <c r="A112" s="178">
        <v>1859</v>
      </c>
      <c r="B112" s="183">
        <f>'CDIAC C'!B112*44/12/1000</f>
        <v>0.30433333333333329</v>
      </c>
      <c r="C112" s="183">
        <f>'CDIAC C'!C112*44/12/1000</f>
        <v>0</v>
      </c>
      <c r="D112" s="183">
        <f>'CDIAC C'!D112*44/12/1000</f>
        <v>0</v>
      </c>
      <c r="E112" s="183">
        <f>'CDIAC C'!E112*44/12/1000</f>
        <v>0.30433333333333329</v>
      </c>
      <c r="F112" s="183">
        <f>'CDIAC C'!F112*44/12/1000</f>
        <v>0</v>
      </c>
      <c r="G112" s="183">
        <f>'CDIAC C'!G112*44/12/1000</f>
        <v>0</v>
      </c>
      <c r="H112" s="183">
        <f>'CDIAC C'!H112*44/12/1000</f>
        <v>2.6610090058161417</v>
      </c>
      <c r="I112" s="183">
        <f>'CDIAC C'!I112*44/12/1000</f>
        <v>2.9653423391494749</v>
      </c>
    </row>
    <row r="113" spans="1:9" x14ac:dyDescent="0.25">
      <c r="A113" s="178">
        <v>1860</v>
      </c>
      <c r="B113" s="183">
        <f>'CDIAC C'!B113*44/12/1000</f>
        <v>0.33366666666666667</v>
      </c>
      <c r="C113" s="183">
        <f>'CDIAC C'!C113*44/12/1000</f>
        <v>0</v>
      </c>
      <c r="D113" s="183">
        <f>'CDIAC C'!D113*44/12/1000</f>
        <v>0</v>
      </c>
      <c r="E113" s="183">
        <f>'CDIAC C'!E113*44/12/1000</f>
        <v>0.33366666666666667</v>
      </c>
      <c r="F113" s="183">
        <f>'CDIAC C'!F113*44/12/1000</f>
        <v>0</v>
      </c>
      <c r="G113" s="183">
        <f>'CDIAC C'!G113*44/12/1000</f>
        <v>0</v>
      </c>
      <c r="H113" s="183">
        <f>'CDIAC C'!H113*44/12/1000</f>
        <v>2.5535672977307637</v>
      </c>
      <c r="I113" s="183">
        <f>'CDIAC C'!I113*44/12/1000</f>
        <v>2.8872339643974305</v>
      </c>
    </row>
    <row r="114" spans="1:9" x14ac:dyDescent="0.25">
      <c r="A114" s="178">
        <v>1861</v>
      </c>
      <c r="B114" s="183">
        <f>'CDIAC C'!B114*44/12/1000</f>
        <v>0.34833333333333333</v>
      </c>
      <c r="C114" s="183">
        <f>'CDIAC C'!C114*44/12/1000</f>
        <v>0</v>
      </c>
      <c r="D114" s="183">
        <f>'CDIAC C'!D114*44/12/1000</f>
        <v>0</v>
      </c>
      <c r="E114" s="183">
        <f>'CDIAC C'!E114*44/12/1000</f>
        <v>0.34833333333333333</v>
      </c>
      <c r="F114" s="183">
        <f>'CDIAC C'!F114*44/12/1000</f>
        <v>0</v>
      </c>
      <c r="G114" s="183">
        <f>'CDIAC C'!G114*44/12/1000</f>
        <v>0</v>
      </c>
      <c r="H114" s="183">
        <f>'CDIAC C'!H114*44/12/1000</f>
        <v>2.5190632152627312</v>
      </c>
      <c r="I114" s="183">
        <f>'CDIAC C'!I114*44/12/1000</f>
        <v>2.8673965485960649</v>
      </c>
    </row>
    <row r="115" spans="1:9" x14ac:dyDescent="0.25">
      <c r="A115" s="178">
        <v>1862</v>
      </c>
      <c r="B115" s="183">
        <f>'CDIAC C'!B115*44/12/1000</f>
        <v>0.35566666666666669</v>
      </c>
      <c r="C115" s="183">
        <f>'CDIAC C'!C115*44/12/1000</f>
        <v>0</v>
      </c>
      <c r="D115" s="183">
        <f>'CDIAC C'!D115*44/12/1000</f>
        <v>0</v>
      </c>
      <c r="E115" s="183">
        <f>'CDIAC C'!E115*44/12/1000</f>
        <v>0.35199999999999998</v>
      </c>
      <c r="F115" s="183">
        <f>'CDIAC C'!F115*44/12/1000</f>
        <v>0</v>
      </c>
      <c r="G115" s="183">
        <f>'CDIAC C'!G115*44/12/1000</f>
        <v>0</v>
      </c>
      <c r="H115" s="183">
        <f>'CDIAC C'!H115*44/12/1000</f>
        <v>2.5038430221792853</v>
      </c>
      <c r="I115" s="183">
        <f>'CDIAC C'!I115*44/12/1000</f>
        <v>2.8595096888459519</v>
      </c>
    </row>
    <row r="116" spans="1:9" x14ac:dyDescent="0.25">
      <c r="A116" s="178">
        <v>1863</v>
      </c>
      <c r="B116" s="183">
        <f>'CDIAC C'!B116*44/12/1000</f>
        <v>0.3813333333333333</v>
      </c>
      <c r="C116" s="183">
        <f>'CDIAC C'!C116*44/12/1000</f>
        <v>0</v>
      </c>
      <c r="D116" s="183">
        <f>'CDIAC C'!D116*44/12/1000</f>
        <v>0</v>
      </c>
      <c r="E116" s="183">
        <f>'CDIAC C'!E116*44/12/1000</f>
        <v>0.37766666666666671</v>
      </c>
      <c r="F116" s="183">
        <f>'CDIAC C'!F116*44/12/1000</f>
        <v>0</v>
      </c>
      <c r="G116" s="183">
        <f>'CDIAC C'!G116*44/12/1000</f>
        <v>0</v>
      </c>
      <c r="H116" s="183">
        <f>'CDIAC C'!H116*44/12/1000</f>
        <v>2.4957720420138045</v>
      </c>
      <c r="I116" s="183">
        <f>'CDIAC C'!I116*44/12/1000</f>
        <v>2.8771053753471376</v>
      </c>
    </row>
    <row r="117" spans="1:9" x14ac:dyDescent="0.25">
      <c r="A117" s="178">
        <v>1864</v>
      </c>
      <c r="B117" s="183">
        <f>'CDIAC C'!B117*44/12/1000</f>
        <v>0.41066666666666668</v>
      </c>
      <c r="C117" s="183">
        <f>'CDIAC C'!C117*44/12/1000</f>
        <v>0</v>
      </c>
      <c r="D117" s="183">
        <f>'CDIAC C'!D117*44/12/1000</f>
        <v>0</v>
      </c>
      <c r="E117" s="183">
        <f>'CDIAC C'!E117*44/12/1000</f>
        <v>0.41066666666666668</v>
      </c>
      <c r="F117" s="183">
        <f>'CDIAC C'!F117*44/12/1000</f>
        <v>0</v>
      </c>
      <c r="G117" s="183">
        <f>'CDIAC C'!G117*44/12/1000</f>
        <v>0</v>
      </c>
      <c r="H117" s="183">
        <f>'CDIAC C'!H117*44/12/1000</f>
        <v>2.4886577328128809</v>
      </c>
      <c r="I117" s="183">
        <f>'CDIAC C'!I117*44/12/1000</f>
        <v>2.8993243994795481</v>
      </c>
    </row>
    <row r="118" spans="1:9" x14ac:dyDescent="0.25">
      <c r="A118" s="178">
        <v>1865</v>
      </c>
      <c r="B118" s="183">
        <f>'CDIAC C'!B118*44/12/1000</f>
        <v>0.4363333333333333</v>
      </c>
      <c r="C118" s="183">
        <f>'CDIAC C'!C118*44/12/1000</f>
        <v>0</v>
      </c>
      <c r="D118" s="183">
        <f>'CDIAC C'!D118*44/12/1000</f>
        <v>0</v>
      </c>
      <c r="E118" s="183">
        <f>'CDIAC C'!E118*44/12/1000</f>
        <v>0.4363333333333333</v>
      </c>
      <c r="F118" s="183">
        <f>'CDIAC C'!F118*44/12/1000</f>
        <v>0</v>
      </c>
      <c r="G118" s="183">
        <f>'CDIAC C'!G118*44/12/1000</f>
        <v>0</v>
      </c>
      <c r="H118" s="183">
        <f>'CDIAC C'!H118*44/12/1000</f>
        <v>2.4906169653879799</v>
      </c>
      <c r="I118" s="183">
        <f>'CDIAC C'!I118*44/12/1000</f>
        <v>2.9269502987213132</v>
      </c>
    </row>
    <row r="119" spans="1:9" x14ac:dyDescent="0.25">
      <c r="A119" s="178">
        <v>1866</v>
      </c>
      <c r="B119" s="183">
        <f>'CDIAC C'!B119*44/12/1000</f>
        <v>0.44733333333333331</v>
      </c>
      <c r="C119" s="183">
        <f>'CDIAC C'!C119*44/12/1000</f>
        <v>0</v>
      </c>
      <c r="D119" s="183">
        <f>'CDIAC C'!D119*44/12/1000</f>
        <v>0</v>
      </c>
      <c r="E119" s="183">
        <f>'CDIAC C'!E119*44/12/1000</f>
        <v>0.44733333333333331</v>
      </c>
      <c r="F119" s="183">
        <f>'CDIAC C'!F119*44/12/1000</f>
        <v>0</v>
      </c>
      <c r="G119" s="183">
        <f>'CDIAC C'!G119*44/12/1000</f>
        <v>0</v>
      </c>
      <c r="H119" s="183">
        <f>'CDIAC C'!H119*44/12/1000</f>
        <v>2.4776540581874849</v>
      </c>
      <c r="I119" s="183">
        <f>'CDIAC C'!I119*44/12/1000</f>
        <v>2.9249873915208187</v>
      </c>
    </row>
    <row r="120" spans="1:9" x14ac:dyDescent="0.25">
      <c r="A120" s="178">
        <v>1867</v>
      </c>
      <c r="B120" s="183">
        <f>'CDIAC C'!B120*44/12/1000</f>
        <v>0.47666666666666668</v>
      </c>
      <c r="C120" s="183">
        <f>'CDIAC C'!C120*44/12/1000</f>
        <v>0</v>
      </c>
      <c r="D120" s="183">
        <f>'CDIAC C'!D120*44/12/1000</f>
        <v>0</v>
      </c>
      <c r="E120" s="183">
        <f>'CDIAC C'!E120*44/12/1000</f>
        <v>0.47666666666666668</v>
      </c>
      <c r="F120" s="183">
        <f>'CDIAC C'!F120*44/12/1000</f>
        <v>0</v>
      </c>
      <c r="G120" s="183">
        <f>'CDIAC C'!G120*44/12/1000</f>
        <v>0</v>
      </c>
      <c r="H120" s="183">
        <f>'CDIAC C'!H120*44/12/1000</f>
        <v>2.4709264579524994</v>
      </c>
      <c r="I120" s="183">
        <f>'CDIAC C'!I120*44/12/1000</f>
        <v>2.9475931246191664</v>
      </c>
    </row>
    <row r="121" spans="1:9" x14ac:dyDescent="0.25">
      <c r="A121" s="178">
        <v>1868</v>
      </c>
      <c r="B121" s="183">
        <f>'CDIAC C'!B121*44/12/1000</f>
        <v>0.495</v>
      </c>
      <c r="C121" s="183">
        <f>'CDIAC C'!C121*44/12/1000</f>
        <v>0</v>
      </c>
      <c r="D121" s="183">
        <f>'CDIAC C'!D121*44/12/1000</f>
        <v>0</v>
      </c>
      <c r="E121" s="183">
        <f>'CDIAC C'!E121*44/12/1000</f>
        <v>0.49133333333333329</v>
      </c>
      <c r="F121" s="183">
        <f>'CDIAC C'!F121*44/12/1000</f>
        <v>0</v>
      </c>
      <c r="G121" s="183">
        <f>'CDIAC C'!G121*44/12/1000</f>
        <v>0</v>
      </c>
      <c r="H121" s="183">
        <f>'CDIAC C'!H121*44/12/1000</f>
        <v>2.4657990074284877</v>
      </c>
      <c r="I121" s="183">
        <f>'CDIAC C'!I121*44/12/1000</f>
        <v>2.9607990074284878</v>
      </c>
    </row>
    <row r="122" spans="1:9" x14ac:dyDescent="0.25">
      <c r="A122" s="178">
        <v>1869</v>
      </c>
      <c r="B122" s="183">
        <f>'CDIAC C'!B122*44/12/1000</f>
        <v>0.52066666666666661</v>
      </c>
      <c r="C122" s="183">
        <f>'CDIAC C'!C122*44/12/1000</f>
        <v>0</v>
      </c>
      <c r="D122" s="183">
        <f>'CDIAC C'!D122*44/12/1000</f>
        <v>0</v>
      </c>
      <c r="E122" s="183">
        <f>'CDIAC C'!E122*44/12/1000</f>
        <v>0.52066666666666661</v>
      </c>
      <c r="F122" s="183">
        <f>'CDIAC C'!F122*44/12/1000</f>
        <v>0</v>
      </c>
      <c r="G122" s="183">
        <f>'CDIAC C'!G122*44/12/1000</f>
        <v>0</v>
      </c>
      <c r="H122" s="183">
        <f>'CDIAC C'!H122*44/12/1000</f>
        <v>2.4667108033523557</v>
      </c>
      <c r="I122" s="183">
        <f>'CDIAC C'!I122*44/12/1000</f>
        <v>2.9873774700190223</v>
      </c>
    </row>
    <row r="123" spans="1:9" x14ac:dyDescent="0.25">
      <c r="A123" s="178">
        <v>1870</v>
      </c>
      <c r="B123" s="183">
        <f>'CDIAC C'!B123*44/12/1000</f>
        <v>0.53900000000000003</v>
      </c>
      <c r="C123" s="183">
        <f>'CDIAC C'!C123*44/12/1000</f>
        <v>0</v>
      </c>
      <c r="D123" s="183">
        <f>'CDIAC C'!D123*44/12/1000</f>
        <v>3.6666666666666666E-3</v>
      </c>
      <c r="E123" s="183">
        <f>'CDIAC C'!E123*44/12/1000</f>
        <v>0.53533333333333333</v>
      </c>
      <c r="F123" s="183">
        <f>'CDIAC C'!F123*44/12/1000</f>
        <v>0</v>
      </c>
      <c r="G123" s="183">
        <f>'CDIAC C'!G123*44/12/1000</f>
        <v>0</v>
      </c>
      <c r="H123" s="183">
        <f>'CDIAC C'!H123*44/12/1000</f>
        <v>2.7213150702025097</v>
      </c>
      <c r="I123" s="183">
        <f>'CDIAC C'!I123*44/12/1000</f>
        <v>3.2603150702025099</v>
      </c>
    </row>
    <row r="124" spans="1:9" x14ac:dyDescent="0.25">
      <c r="A124" s="178">
        <v>1871</v>
      </c>
      <c r="B124" s="183">
        <f>'CDIAC C'!B124*44/12/1000</f>
        <v>0.57199999999999995</v>
      </c>
      <c r="C124" s="183">
        <f>'CDIAC C'!C124*44/12/1000</f>
        <v>0</v>
      </c>
      <c r="D124" s="183">
        <f>'CDIAC C'!D124*44/12/1000</f>
        <v>3.6666666666666666E-3</v>
      </c>
      <c r="E124" s="183">
        <f>'CDIAC C'!E124*44/12/1000</f>
        <v>0.57199999999999995</v>
      </c>
      <c r="F124" s="183">
        <f>'CDIAC C'!F124*44/12/1000</f>
        <v>0</v>
      </c>
      <c r="G124" s="183">
        <f>'CDIAC C'!G124*44/12/1000</f>
        <v>0</v>
      </c>
      <c r="H124" s="183">
        <f>'CDIAC C'!H124*44/12/1000</f>
        <v>2.8291143920459749</v>
      </c>
      <c r="I124" s="183">
        <f>'CDIAC C'!I124*44/12/1000</f>
        <v>3.401114392045975</v>
      </c>
    </row>
    <row r="125" spans="1:9" x14ac:dyDescent="0.25">
      <c r="A125" s="178">
        <v>1872</v>
      </c>
      <c r="B125" s="183">
        <f>'CDIAC C'!B125*44/12/1000</f>
        <v>0.63433333333333342</v>
      </c>
      <c r="C125" s="183">
        <f>'CDIAC C'!C125*44/12/1000</f>
        <v>0</v>
      </c>
      <c r="D125" s="183">
        <f>'CDIAC C'!D125*44/12/1000</f>
        <v>3.6666666666666666E-3</v>
      </c>
      <c r="E125" s="183">
        <f>'CDIAC C'!E125*44/12/1000</f>
        <v>0.63433333333333342</v>
      </c>
      <c r="F125" s="183">
        <f>'CDIAC C'!F125*44/12/1000</f>
        <v>0</v>
      </c>
      <c r="G125" s="183">
        <f>'CDIAC C'!G125*44/12/1000</f>
        <v>0</v>
      </c>
      <c r="H125" s="183">
        <f>'CDIAC C'!H125*44/12/1000</f>
        <v>2.9021526155846913</v>
      </c>
      <c r="I125" s="183">
        <f>'CDIAC C'!I125*44/12/1000</f>
        <v>3.5364859489180249</v>
      </c>
    </row>
    <row r="126" spans="1:9" x14ac:dyDescent="0.25">
      <c r="A126" s="178">
        <v>1873</v>
      </c>
      <c r="B126" s="183">
        <f>'CDIAC C'!B126*44/12/1000</f>
        <v>0.67466666666666664</v>
      </c>
      <c r="C126" s="183">
        <f>'CDIAC C'!C126*44/12/1000</f>
        <v>0</v>
      </c>
      <c r="D126" s="183">
        <f>'CDIAC C'!D126*44/12/1000</f>
        <v>3.6666666666666666E-3</v>
      </c>
      <c r="E126" s="183">
        <f>'CDIAC C'!E126*44/12/1000</f>
        <v>0.67100000000000004</v>
      </c>
      <c r="F126" s="183">
        <f>'CDIAC C'!F126*44/12/1000</f>
        <v>0</v>
      </c>
      <c r="G126" s="183">
        <f>'CDIAC C'!G126*44/12/1000</f>
        <v>0</v>
      </c>
      <c r="H126" s="183">
        <f>'CDIAC C'!H126*44/12/1000</f>
        <v>2.974911723236084</v>
      </c>
      <c r="I126" s="183">
        <f>'CDIAC C'!I126*44/12/1000</f>
        <v>3.6495783899027505</v>
      </c>
    </row>
    <row r="127" spans="1:9" x14ac:dyDescent="0.25">
      <c r="A127" s="178">
        <v>1874</v>
      </c>
      <c r="B127" s="183">
        <f>'CDIAC C'!B127*44/12/1000</f>
        <v>0.63800000000000001</v>
      </c>
      <c r="C127" s="183">
        <f>'CDIAC C'!C127*44/12/1000</f>
        <v>0</v>
      </c>
      <c r="D127" s="183">
        <f>'CDIAC C'!D127*44/12/1000</f>
        <v>3.6666666666666666E-3</v>
      </c>
      <c r="E127" s="183">
        <f>'CDIAC C'!E127*44/12/1000</f>
        <v>0.63433333333333342</v>
      </c>
      <c r="F127" s="183">
        <f>'CDIAC C'!F127*44/12/1000</f>
        <v>0</v>
      </c>
      <c r="G127" s="183">
        <f>'CDIAC C'!G127*44/12/1000</f>
        <v>0</v>
      </c>
      <c r="H127" s="183">
        <f>'CDIAC C'!H127*44/12/1000</f>
        <v>3.0313130463231404</v>
      </c>
      <c r="I127" s="183">
        <f>'CDIAC C'!I127*44/12/1000</f>
        <v>3.6693130463231407</v>
      </c>
    </row>
    <row r="128" spans="1:9" x14ac:dyDescent="0.25">
      <c r="A128" s="178">
        <v>1875</v>
      </c>
      <c r="B128" s="183">
        <f>'CDIAC C'!B128*44/12/1000</f>
        <v>0.68933333333333335</v>
      </c>
      <c r="C128" s="183">
        <f>'CDIAC C'!C128*44/12/1000</f>
        <v>0</v>
      </c>
      <c r="D128" s="183">
        <f>'CDIAC C'!D128*44/12/1000</f>
        <v>3.6666666666666666E-3</v>
      </c>
      <c r="E128" s="183">
        <f>'CDIAC C'!E128*44/12/1000</f>
        <v>0.68566666666666665</v>
      </c>
      <c r="F128" s="183">
        <f>'CDIAC C'!F128*44/12/1000</f>
        <v>0</v>
      </c>
      <c r="G128" s="183">
        <f>'CDIAC C'!G128*44/12/1000</f>
        <v>0</v>
      </c>
      <c r="H128" s="183">
        <f>'CDIAC C'!H128*44/12/1000</f>
        <v>3.0863464880956015</v>
      </c>
      <c r="I128" s="183">
        <f>'CDIAC C'!I128*44/12/1000</f>
        <v>3.7756798214289353</v>
      </c>
    </row>
    <row r="129" spans="1:9" x14ac:dyDescent="0.25">
      <c r="A129" s="178">
        <v>1876</v>
      </c>
      <c r="B129" s="183">
        <f>'CDIAC C'!B129*44/12/1000</f>
        <v>0.70033333333333336</v>
      </c>
      <c r="C129" s="183">
        <f>'CDIAC C'!C129*44/12/1000</f>
        <v>0</v>
      </c>
      <c r="D129" s="183">
        <f>'CDIAC C'!D129*44/12/1000</f>
        <v>3.6666666666666666E-3</v>
      </c>
      <c r="E129" s="183">
        <f>'CDIAC C'!E129*44/12/1000</f>
        <v>0.69666666666666666</v>
      </c>
      <c r="F129" s="183">
        <f>'CDIAC C'!F129*44/12/1000</f>
        <v>0</v>
      </c>
      <c r="G129" s="183">
        <f>'CDIAC C'!G129*44/12/1000</f>
        <v>0</v>
      </c>
      <c r="H129" s="183">
        <f>'CDIAC C'!H129*44/12/1000</f>
        <v>3.1317680014737452</v>
      </c>
      <c r="I129" s="183">
        <f>'CDIAC C'!I129*44/12/1000</f>
        <v>3.8321013348070787</v>
      </c>
    </row>
    <row r="130" spans="1:9" x14ac:dyDescent="0.25">
      <c r="A130" s="178">
        <v>1877</v>
      </c>
      <c r="B130" s="183">
        <f>'CDIAC C'!B130*44/12/1000</f>
        <v>0.71133333333333337</v>
      </c>
      <c r="C130" s="183">
        <f>'CDIAC C'!C130*44/12/1000</f>
        <v>0</v>
      </c>
      <c r="D130" s="183">
        <f>'CDIAC C'!D130*44/12/1000</f>
        <v>7.3333333333333332E-3</v>
      </c>
      <c r="E130" s="183">
        <f>'CDIAC C'!E130*44/12/1000</f>
        <v>0.70399999999999996</v>
      </c>
      <c r="F130" s="183">
        <f>'CDIAC C'!F130*44/12/1000</f>
        <v>0</v>
      </c>
      <c r="G130" s="183">
        <f>'CDIAC C'!G130*44/12/1000</f>
        <v>0</v>
      </c>
      <c r="H130" s="183">
        <f>'CDIAC C'!H130*44/12/1000</f>
        <v>3.169298237754822</v>
      </c>
      <c r="I130" s="183">
        <f>'CDIAC C'!I130*44/12/1000</f>
        <v>3.8806315710881552</v>
      </c>
    </row>
    <row r="131" spans="1:9" x14ac:dyDescent="0.25">
      <c r="A131" s="178">
        <v>1878</v>
      </c>
      <c r="B131" s="183">
        <f>'CDIAC C'!B131*44/12/1000</f>
        <v>0.71866666666666668</v>
      </c>
      <c r="C131" s="183">
        <f>'CDIAC C'!C131*44/12/1000</f>
        <v>0</v>
      </c>
      <c r="D131" s="183">
        <f>'CDIAC C'!D131*44/12/1000</f>
        <v>7.3333333333333332E-3</v>
      </c>
      <c r="E131" s="183">
        <f>'CDIAC C'!E131*44/12/1000</f>
        <v>0.71133333333333337</v>
      </c>
      <c r="F131" s="183">
        <f>'CDIAC C'!F131*44/12/1000</f>
        <v>0</v>
      </c>
      <c r="G131" s="183">
        <f>'CDIAC C'!G131*44/12/1000</f>
        <v>0</v>
      </c>
      <c r="H131" s="183">
        <f>'CDIAC C'!H131*44/12/1000</f>
        <v>3.2016732575937907</v>
      </c>
      <c r="I131" s="183">
        <f>'CDIAC C'!I131*44/12/1000</f>
        <v>3.9203399242604573</v>
      </c>
    </row>
    <row r="132" spans="1:9" x14ac:dyDescent="0.25">
      <c r="A132" s="178">
        <v>1879</v>
      </c>
      <c r="B132" s="183">
        <f>'CDIAC C'!B132*44/12/1000</f>
        <v>0.77</v>
      </c>
      <c r="C132" s="183">
        <f>'CDIAC C'!C132*44/12/1000</f>
        <v>0</v>
      </c>
      <c r="D132" s="183">
        <f>'CDIAC C'!D132*44/12/1000</f>
        <v>1.0999999999999999E-2</v>
      </c>
      <c r="E132" s="183">
        <f>'CDIAC C'!E132*44/12/1000</f>
        <v>0.75900000000000001</v>
      </c>
      <c r="F132" s="183">
        <f>'CDIAC C'!F132*44/12/1000</f>
        <v>0</v>
      </c>
      <c r="G132" s="183">
        <f>'CDIAC C'!G132*44/12/1000</f>
        <v>0</v>
      </c>
      <c r="H132" s="183">
        <f>'CDIAC C'!H132*44/12/1000</f>
        <v>3.2223532669092818</v>
      </c>
      <c r="I132" s="183">
        <f>'CDIAC C'!I132*44/12/1000</f>
        <v>3.9923532669092818</v>
      </c>
    </row>
    <row r="133" spans="1:9" x14ac:dyDescent="0.25">
      <c r="A133" s="178">
        <v>1880</v>
      </c>
      <c r="B133" s="183">
        <f>'CDIAC C'!B133*44/12/1000</f>
        <v>0.8653333333333334</v>
      </c>
      <c r="C133" s="183">
        <f>'CDIAC C'!C133*44/12/1000</f>
        <v>0</v>
      </c>
      <c r="D133" s="183">
        <f>'CDIAC C'!D133*44/12/1000</f>
        <v>1.0999999999999999E-2</v>
      </c>
      <c r="E133" s="183">
        <f>'CDIAC C'!E133*44/12/1000</f>
        <v>0.85433333333333339</v>
      </c>
      <c r="F133" s="183">
        <f>'CDIAC C'!F133*44/12/1000</f>
        <v>0</v>
      </c>
      <c r="G133" s="183">
        <f>'CDIAC C'!G133*44/12/1000</f>
        <v>0</v>
      </c>
      <c r="H133" s="183">
        <f>'CDIAC C'!H133*44/12/1000</f>
        <v>3.213622395361583</v>
      </c>
      <c r="I133" s="183">
        <f>'CDIAC C'!I133*44/12/1000</f>
        <v>4.0789557286949165</v>
      </c>
    </row>
    <row r="134" spans="1:9" x14ac:dyDescent="0.25">
      <c r="A134" s="178">
        <v>1881</v>
      </c>
      <c r="B134" s="183">
        <f>'CDIAC C'!B134*44/12/1000</f>
        <v>0.89100000000000001</v>
      </c>
      <c r="C134" s="183">
        <f>'CDIAC C'!C134*44/12/1000</f>
        <v>0</v>
      </c>
      <c r="D134" s="183">
        <f>'CDIAC C'!D134*44/12/1000</f>
        <v>1.4666666666666666E-2</v>
      </c>
      <c r="E134" s="183">
        <f>'CDIAC C'!E134*44/12/1000</f>
        <v>0.87633333333333341</v>
      </c>
      <c r="F134" s="183">
        <f>'CDIAC C'!F134*44/12/1000</f>
        <v>0</v>
      </c>
      <c r="G134" s="183">
        <f>'CDIAC C'!G134*44/12/1000</f>
        <v>0</v>
      </c>
      <c r="H134" s="183">
        <f>'CDIAC C'!H134*44/12/1000</f>
        <v>3.2648594580497732</v>
      </c>
      <c r="I134" s="183">
        <f>'CDIAC C'!I134*44/12/1000</f>
        <v>4.1558594580497727</v>
      </c>
    </row>
    <row r="135" spans="1:9" x14ac:dyDescent="0.25">
      <c r="A135" s="178">
        <v>1882</v>
      </c>
      <c r="B135" s="183">
        <f>'CDIAC C'!B135*44/12/1000</f>
        <v>0.93866666666666665</v>
      </c>
      <c r="C135" s="183">
        <f>'CDIAC C'!C135*44/12/1000</f>
        <v>0</v>
      </c>
      <c r="D135" s="183">
        <f>'CDIAC C'!D135*44/12/1000</f>
        <v>1.4666666666666666E-2</v>
      </c>
      <c r="E135" s="183">
        <f>'CDIAC C'!E135*44/12/1000</f>
        <v>0.92400000000000004</v>
      </c>
      <c r="F135" s="183">
        <f>'CDIAC C'!F135*44/12/1000</f>
        <v>0</v>
      </c>
      <c r="G135" s="183">
        <f>'CDIAC C'!G135*44/12/1000</f>
        <v>0</v>
      </c>
      <c r="H135" s="183">
        <f>'CDIAC C'!H135*44/12/1000</f>
        <v>3.2993562913386016</v>
      </c>
      <c r="I135" s="183">
        <f>'CDIAC C'!I135*44/12/1000</f>
        <v>4.238022958005268</v>
      </c>
    </row>
    <row r="136" spans="1:9" x14ac:dyDescent="0.25">
      <c r="A136" s="178">
        <v>1883</v>
      </c>
      <c r="B136" s="183">
        <f>'CDIAC C'!B136*44/12/1000</f>
        <v>0.9973333333333334</v>
      </c>
      <c r="C136" s="183">
        <f>'CDIAC C'!C136*44/12/1000</f>
        <v>0</v>
      </c>
      <c r="D136" s="183">
        <f>'CDIAC C'!D136*44/12/1000</f>
        <v>1.0999999999999999E-2</v>
      </c>
      <c r="E136" s="183">
        <f>'CDIAC C'!E136*44/12/1000</f>
        <v>0.9863333333333334</v>
      </c>
      <c r="F136" s="183">
        <f>'CDIAC C'!F136*44/12/1000</f>
        <v>0</v>
      </c>
      <c r="G136" s="183">
        <f>'CDIAC C'!G136*44/12/1000</f>
        <v>0</v>
      </c>
      <c r="H136" s="183">
        <f>'CDIAC C'!H136*44/12/1000</f>
        <v>3.3404548011500035</v>
      </c>
      <c r="I136" s="183">
        <f>'CDIAC C'!I136*44/12/1000</f>
        <v>4.3377881344833371</v>
      </c>
    </row>
    <row r="137" spans="1:9" x14ac:dyDescent="0.25">
      <c r="A137" s="178">
        <v>1884</v>
      </c>
      <c r="B137" s="183">
        <f>'CDIAC C'!B137*44/12/1000</f>
        <v>1.0083333333333333</v>
      </c>
      <c r="C137" s="183">
        <f>'CDIAC C'!C137*44/12/1000</f>
        <v>0</v>
      </c>
      <c r="D137" s="183">
        <f>'CDIAC C'!D137*44/12/1000</f>
        <v>1.4666666666666666E-2</v>
      </c>
      <c r="E137" s="183">
        <f>'CDIAC C'!E137*44/12/1000</f>
        <v>0.99366666666666659</v>
      </c>
      <c r="F137" s="183">
        <f>'CDIAC C'!F137*44/12/1000</f>
        <v>0</v>
      </c>
      <c r="G137" s="183">
        <f>'CDIAC C'!G137*44/12/1000</f>
        <v>0</v>
      </c>
      <c r="H137" s="183">
        <f>'CDIAC C'!H137*44/12/1000</f>
        <v>3.373464354199728</v>
      </c>
      <c r="I137" s="183">
        <f>'CDIAC C'!I137*44/12/1000</f>
        <v>4.3817976875330613</v>
      </c>
    </row>
    <row r="138" spans="1:9" x14ac:dyDescent="0.25">
      <c r="A138" s="178">
        <v>1885</v>
      </c>
      <c r="B138" s="183">
        <f>'CDIAC C'!B138*44/12/1000</f>
        <v>1.0156666666666667</v>
      </c>
      <c r="C138" s="183">
        <f>'CDIAC C'!C138*44/12/1000</f>
        <v>3.6666666666666666E-3</v>
      </c>
      <c r="D138" s="183">
        <f>'CDIAC C'!D138*44/12/1000</f>
        <v>1.4666666666666666E-2</v>
      </c>
      <c r="E138" s="183">
        <f>'CDIAC C'!E138*44/12/1000</f>
        <v>1.0009999999999999</v>
      </c>
      <c r="F138" s="183">
        <f>'CDIAC C'!F138*44/12/1000</f>
        <v>0</v>
      </c>
      <c r="G138" s="183">
        <f>'CDIAC C'!G138*44/12/1000</f>
        <v>0</v>
      </c>
      <c r="H138" s="183">
        <f>'CDIAC C'!H138*44/12/1000</f>
        <v>3.4032647466278081</v>
      </c>
      <c r="I138" s="183">
        <f>'CDIAC C'!I138*44/12/1000</f>
        <v>4.4189314132944748</v>
      </c>
    </row>
    <row r="139" spans="1:9" x14ac:dyDescent="0.25">
      <c r="A139" s="178">
        <v>1886</v>
      </c>
      <c r="B139" s="183">
        <f>'CDIAC C'!B139*44/12/1000</f>
        <v>1.0303333333333333</v>
      </c>
      <c r="C139" s="183">
        <f>'CDIAC C'!C139*44/12/1000</f>
        <v>7.3333333333333332E-3</v>
      </c>
      <c r="D139" s="183">
        <f>'CDIAC C'!D139*44/12/1000</f>
        <v>1.8333333333333333E-2</v>
      </c>
      <c r="E139" s="183">
        <f>'CDIAC C'!E139*44/12/1000</f>
        <v>1.0083333333333333</v>
      </c>
      <c r="F139" s="183">
        <f>'CDIAC C'!F139*44/12/1000</f>
        <v>0</v>
      </c>
      <c r="G139" s="183">
        <f>'CDIAC C'!G139*44/12/1000</f>
        <v>0</v>
      </c>
      <c r="H139" s="183">
        <f>'CDIAC C'!H139*44/12/1000</f>
        <v>3.4171572445564276</v>
      </c>
      <c r="I139" s="183">
        <f>'CDIAC C'!I139*44/12/1000</f>
        <v>4.4474905778897611</v>
      </c>
    </row>
    <row r="140" spans="1:9" x14ac:dyDescent="0.25">
      <c r="A140" s="178">
        <v>1887</v>
      </c>
      <c r="B140" s="183">
        <f>'CDIAC C'!B140*44/12/1000</f>
        <v>1.0816666666666668</v>
      </c>
      <c r="C140" s="183">
        <f>'CDIAC C'!C140*44/12/1000</f>
        <v>1.0999999999999999E-2</v>
      </c>
      <c r="D140" s="183">
        <f>'CDIAC C'!D140*44/12/1000</f>
        <v>1.8333333333333333E-2</v>
      </c>
      <c r="E140" s="183">
        <f>'CDIAC C'!E140*44/12/1000</f>
        <v>1.0523333333333333</v>
      </c>
      <c r="F140" s="183">
        <f>'CDIAC C'!F140*44/12/1000</f>
        <v>0</v>
      </c>
      <c r="G140" s="183">
        <f>'CDIAC C'!G140*44/12/1000</f>
        <v>0</v>
      </c>
      <c r="H140" s="183">
        <f>'CDIAC C'!H140*44/12/1000</f>
        <v>3.4317122721583053</v>
      </c>
      <c r="I140" s="183">
        <f>'CDIAC C'!I140*44/12/1000</f>
        <v>4.5133789388249728</v>
      </c>
    </row>
    <row r="141" spans="1:9" x14ac:dyDescent="0.25">
      <c r="A141" s="178">
        <v>1888</v>
      </c>
      <c r="B141" s="183">
        <f>'CDIAC C'!B141*44/12/1000</f>
        <v>1.1990000000000001</v>
      </c>
      <c r="C141" s="183">
        <f>'CDIAC C'!C141*44/12/1000</f>
        <v>1.8333333333333333E-2</v>
      </c>
      <c r="D141" s="183">
        <f>'CDIAC C'!D141*44/12/1000</f>
        <v>1.8333333333333333E-2</v>
      </c>
      <c r="E141" s="183">
        <f>'CDIAC C'!E141*44/12/1000</f>
        <v>1.1623333333333332</v>
      </c>
      <c r="F141" s="183">
        <f>'CDIAC C'!F141*44/12/1000</f>
        <v>0</v>
      </c>
      <c r="G141" s="183">
        <f>'CDIAC C'!G141*44/12/1000</f>
        <v>0</v>
      </c>
      <c r="H141" s="183">
        <f>'CDIAC C'!H141*44/12/1000</f>
        <v>3.4478971529693609</v>
      </c>
      <c r="I141" s="183">
        <f>'CDIAC C'!I141*44/12/1000</f>
        <v>4.6468971529693608</v>
      </c>
    </row>
    <row r="142" spans="1:9" x14ac:dyDescent="0.25">
      <c r="A142" s="178">
        <v>1889</v>
      </c>
      <c r="B142" s="183">
        <f>'CDIAC C'!B142*44/12/1000</f>
        <v>1.1990000000000001</v>
      </c>
      <c r="C142" s="183">
        <f>'CDIAC C'!C142*44/12/1000</f>
        <v>1.0999999999999999E-2</v>
      </c>
      <c r="D142" s="183">
        <f>'CDIAC C'!D142*44/12/1000</f>
        <v>2.1999999999999999E-2</v>
      </c>
      <c r="E142" s="183">
        <f>'CDIAC C'!E142*44/12/1000</f>
        <v>1.1659999999999999</v>
      </c>
      <c r="F142" s="183">
        <f>'CDIAC C'!F142*44/12/1000</f>
        <v>0</v>
      </c>
      <c r="G142" s="183">
        <f>'CDIAC C'!G142*44/12/1000</f>
        <v>0</v>
      </c>
      <c r="H142" s="183">
        <f>'CDIAC C'!H142*44/12/1000</f>
        <v>3.4691708329556774</v>
      </c>
      <c r="I142" s="183">
        <f>'CDIAC C'!I142*44/12/1000</f>
        <v>4.6681708329556777</v>
      </c>
    </row>
    <row r="143" spans="1:9" x14ac:dyDescent="0.25">
      <c r="A143" s="178">
        <v>1890</v>
      </c>
      <c r="B143" s="183">
        <f>'CDIAC C'!B143*44/12/1000</f>
        <v>1.3053333333333332</v>
      </c>
      <c r="C143" s="183">
        <f>'CDIAC C'!C143*44/12/1000</f>
        <v>1.0999999999999999E-2</v>
      </c>
      <c r="D143" s="183">
        <f>'CDIAC C'!D143*44/12/1000</f>
        <v>2.9333333333333333E-2</v>
      </c>
      <c r="E143" s="183">
        <f>'CDIAC C'!E143*44/12/1000</f>
        <v>1.2649999999999999</v>
      </c>
      <c r="F143" s="183">
        <f>'CDIAC C'!F143*44/12/1000</f>
        <v>0</v>
      </c>
      <c r="G143" s="183">
        <f>'CDIAC C'!G143*44/12/1000</f>
        <v>0</v>
      </c>
      <c r="H143" s="183">
        <f>'CDIAC C'!H143*44/12/1000</f>
        <v>3.5888898619105016</v>
      </c>
      <c r="I143" s="183">
        <f>'CDIAC C'!I143*44/12/1000</f>
        <v>4.8942231952438355</v>
      </c>
    </row>
    <row r="144" spans="1:9" x14ac:dyDescent="0.25">
      <c r="A144" s="178">
        <v>1891</v>
      </c>
      <c r="B144" s="183">
        <f>'CDIAC C'!B144*44/12/1000</f>
        <v>1.3640000000000001</v>
      </c>
      <c r="C144" s="183">
        <f>'CDIAC C'!C144*44/12/1000</f>
        <v>7.3333333333333332E-3</v>
      </c>
      <c r="D144" s="183">
        <f>'CDIAC C'!D144*44/12/1000</f>
        <v>3.3000000000000002E-2</v>
      </c>
      <c r="E144" s="183">
        <f>'CDIAC C'!E144*44/12/1000</f>
        <v>1.32</v>
      </c>
      <c r="F144" s="183">
        <f>'CDIAC C'!F144*44/12/1000</f>
        <v>0</v>
      </c>
      <c r="G144" s="183">
        <f>'CDIAC C'!G144*44/12/1000</f>
        <v>0</v>
      </c>
      <c r="H144" s="183">
        <f>'CDIAC C'!H144*44/12/1000</f>
        <v>3.6865071711896258</v>
      </c>
      <c r="I144" s="183">
        <f>'CDIAC C'!I144*44/12/1000</f>
        <v>5.0505071711896266</v>
      </c>
    </row>
    <row r="145" spans="1:9" x14ac:dyDescent="0.25">
      <c r="A145" s="178">
        <v>1892</v>
      </c>
      <c r="B145" s="183">
        <f>'CDIAC C'!B145*44/12/1000</f>
        <v>1.3713333333333333</v>
      </c>
      <c r="C145" s="183">
        <f>'CDIAC C'!C145*44/12/1000</f>
        <v>7.3333333333333332E-3</v>
      </c>
      <c r="D145" s="183">
        <f>'CDIAC C'!D145*44/12/1000</f>
        <v>3.3000000000000002E-2</v>
      </c>
      <c r="E145" s="183">
        <f>'CDIAC C'!E145*44/12/1000</f>
        <v>1.331</v>
      </c>
      <c r="F145" s="183">
        <f>'CDIAC C'!F145*44/12/1000</f>
        <v>0</v>
      </c>
      <c r="G145" s="183">
        <f>'CDIAC C'!G145*44/12/1000</f>
        <v>0</v>
      </c>
      <c r="H145" s="183">
        <f>'CDIAC C'!H145*44/12/1000</f>
        <v>3.7433669479141227</v>
      </c>
      <c r="I145" s="183">
        <f>'CDIAC C'!I145*44/12/1000</f>
        <v>5.1147002812474556</v>
      </c>
    </row>
    <row r="146" spans="1:9" x14ac:dyDescent="0.25">
      <c r="A146" s="178">
        <v>1893</v>
      </c>
      <c r="B146" s="183">
        <f>'CDIAC C'!B146*44/12/1000</f>
        <v>1.3566666666666667</v>
      </c>
      <c r="C146" s="183">
        <f>'CDIAC C'!C146*44/12/1000</f>
        <v>7.3333333333333332E-3</v>
      </c>
      <c r="D146" s="183">
        <f>'CDIAC C'!D146*44/12/1000</f>
        <v>3.6666666666666667E-2</v>
      </c>
      <c r="E146" s="183">
        <f>'CDIAC C'!E146*44/12/1000</f>
        <v>1.3126666666666666</v>
      </c>
      <c r="F146" s="183">
        <f>'CDIAC C'!F146*44/12/1000</f>
        <v>0</v>
      </c>
      <c r="G146" s="183">
        <f>'CDIAC C'!G146*44/12/1000</f>
        <v>0</v>
      </c>
      <c r="H146" s="183">
        <f>'CDIAC C'!H146*44/12/1000</f>
        <v>3.7836830965728754</v>
      </c>
      <c r="I146" s="183">
        <f>'CDIAC C'!I146*44/12/1000</f>
        <v>5.1403497632395423</v>
      </c>
    </row>
    <row r="147" spans="1:9" x14ac:dyDescent="0.25">
      <c r="A147" s="178">
        <v>1894</v>
      </c>
      <c r="B147" s="183">
        <f>'CDIAC C'!B147*44/12/1000</f>
        <v>1.4043333333333332</v>
      </c>
      <c r="C147" s="183">
        <f>'CDIAC C'!C147*44/12/1000</f>
        <v>7.3333333333333332E-3</v>
      </c>
      <c r="D147" s="183">
        <f>'CDIAC C'!D147*44/12/1000</f>
        <v>3.3000000000000002E-2</v>
      </c>
      <c r="E147" s="183">
        <f>'CDIAC C'!E147*44/12/1000</f>
        <v>1.3640000000000001</v>
      </c>
      <c r="F147" s="183">
        <f>'CDIAC C'!F147*44/12/1000</f>
        <v>0</v>
      </c>
      <c r="G147" s="183">
        <f>'CDIAC C'!G147*44/12/1000</f>
        <v>0</v>
      </c>
      <c r="H147" s="183">
        <f>'CDIAC C'!H147*44/12/1000</f>
        <v>3.827423759647369</v>
      </c>
      <c r="I147" s="183">
        <f>'CDIAC C'!I147*44/12/1000</f>
        <v>5.2317570929807022</v>
      </c>
    </row>
    <row r="148" spans="1:9" x14ac:dyDescent="0.25">
      <c r="A148" s="178">
        <v>1895</v>
      </c>
      <c r="B148" s="183">
        <f>'CDIAC C'!B148*44/12/1000</f>
        <v>1.4886666666666668</v>
      </c>
      <c r="C148" s="183">
        <f>'CDIAC C'!C148*44/12/1000</f>
        <v>7.3333333333333332E-3</v>
      </c>
      <c r="D148" s="183">
        <f>'CDIAC C'!D148*44/12/1000</f>
        <v>4.0333333333333339E-2</v>
      </c>
      <c r="E148" s="183">
        <f>'CDIAC C'!E148*44/12/1000</f>
        <v>1.4410000000000001</v>
      </c>
      <c r="F148" s="183">
        <f>'CDIAC C'!F148*44/12/1000</f>
        <v>0</v>
      </c>
      <c r="G148" s="183">
        <f>'CDIAC C'!G148*44/12/1000</f>
        <v>0</v>
      </c>
      <c r="H148" s="183">
        <f>'CDIAC C'!H148*44/12/1000</f>
        <v>3.8662548765551241</v>
      </c>
      <c r="I148" s="183">
        <f>'CDIAC C'!I148*44/12/1000</f>
        <v>5.3549215432217903</v>
      </c>
    </row>
    <row r="149" spans="1:9" x14ac:dyDescent="0.25">
      <c r="A149" s="178">
        <v>1896</v>
      </c>
      <c r="B149" s="183">
        <f>'CDIAC C'!B149*44/12/1000</f>
        <v>1.5363333333333333</v>
      </c>
      <c r="C149" s="183">
        <f>'CDIAC C'!C149*44/12/1000</f>
        <v>7.3333333333333332E-3</v>
      </c>
      <c r="D149" s="183">
        <f>'CDIAC C'!D149*44/12/1000</f>
        <v>4.3999999999999997E-2</v>
      </c>
      <c r="E149" s="183">
        <f>'CDIAC C'!E149*44/12/1000</f>
        <v>1.4850000000000001</v>
      </c>
      <c r="F149" s="183">
        <f>'CDIAC C'!F149*44/12/1000</f>
        <v>0</v>
      </c>
      <c r="G149" s="183">
        <f>'CDIAC C'!G149*44/12/1000</f>
        <v>0</v>
      </c>
      <c r="H149" s="183">
        <f>'CDIAC C'!H149*44/12/1000</f>
        <v>3.8966606770884193</v>
      </c>
      <c r="I149" s="183">
        <f>'CDIAC C'!I149*44/12/1000</f>
        <v>5.4329940104217531</v>
      </c>
    </row>
    <row r="150" spans="1:9" x14ac:dyDescent="0.25">
      <c r="A150" s="178">
        <v>1897</v>
      </c>
      <c r="B150" s="183">
        <f>'CDIAC C'!B150*44/12/1000</f>
        <v>1.6133333333333333</v>
      </c>
      <c r="C150" s="183">
        <f>'CDIAC C'!C150*44/12/1000</f>
        <v>7.3333333333333332E-3</v>
      </c>
      <c r="D150" s="183">
        <f>'CDIAC C'!D150*44/12/1000</f>
        <v>4.7666666666666663E-2</v>
      </c>
      <c r="E150" s="183">
        <f>'CDIAC C'!E150*44/12/1000</f>
        <v>1.5583333333333333</v>
      </c>
      <c r="F150" s="183">
        <f>'CDIAC C'!F150*44/12/1000</f>
        <v>0</v>
      </c>
      <c r="G150" s="183">
        <f>'CDIAC C'!G150*44/12/1000</f>
        <v>0</v>
      </c>
      <c r="H150" s="183">
        <f>'CDIAC C'!H150*44/12/1000</f>
        <v>3.9343846487210601</v>
      </c>
      <c r="I150" s="183">
        <f>'CDIAC C'!I150*44/12/1000</f>
        <v>5.5477179820543929</v>
      </c>
    </row>
    <row r="151" spans="1:9" x14ac:dyDescent="0.25">
      <c r="A151" s="178">
        <v>1898</v>
      </c>
      <c r="B151" s="183">
        <f>'CDIAC C'!B151*44/12/1000</f>
        <v>1.7050000000000001</v>
      </c>
      <c r="C151" s="183">
        <f>'CDIAC C'!C151*44/12/1000</f>
        <v>7.3333333333333332E-3</v>
      </c>
      <c r="D151" s="183">
        <f>'CDIAC C'!D151*44/12/1000</f>
        <v>4.7666666666666663E-2</v>
      </c>
      <c r="E151" s="183">
        <f>'CDIAC C'!E151*44/12/1000</f>
        <v>1.6463333333333332</v>
      </c>
      <c r="F151" s="183">
        <f>'CDIAC C'!F151*44/12/1000</f>
        <v>0</v>
      </c>
      <c r="G151" s="183">
        <f>'CDIAC C'!G151*44/12/1000</f>
        <v>0</v>
      </c>
      <c r="H151" s="183">
        <f>'CDIAC C'!H151*44/12/1000</f>
        <v>3.9514353766581207</v>
      </c>
      <c r="I151" s="183">
        <f>'CDIAC C'!I151*44/12/1000</f>
        <v>5.6564353766581217</v>
      </c>
    </row>
    <row r="152" spans="1:9" x14ac:dyDescent="0.25">
      <c r="A152" s="178">
        <v>1899</v>
      </c>
      <c r="B152" s="183">
        <f>'CDIAC C'!B152*44/12/1000</f>
        <v>1.859</v>
      </c>
      <c r="C152" s="183">
        <f>'CDIAC C'!C152*44/12/1000</f>
        <v>1.0999999999999999E-2</v>
      </c>
      <c r="D152" s="183">
        <f>'CDIAC C'!D152*44/12/1000</f>
        <v>5.1333333333333335E-2</v>
      </c>
      <c r="E152" s="183">
        <f>'CDIAC C'!E152*44/12/1000</f>
        <v>1.8003333333333333</v>
      </c>
      <c r="F152" s="183">
        <f>'CDIAC C'!F152*44/12/1000</f>
        <v>0</v>
      </c>
      <c r="G152" s="183">
        <f>'CDIAC C'!G152*44/12/1000</f>
        <v>0</v>
      </c>
      <c r="H152" s="183">
        <f>'CDIAC C'!H152*44/12/1000</f>
        <v>3.9644935025037138</v>
      </c>
      <c r="I152" s="183">
        <f>'CDIAC C'!I152*44/12/1000</f>
        <v>5.8234935025037151</v>
      </c>
    </row>
    <row r="153" spans="1:9" x14ac:dyDescent="0.25">
      <c r="A153" s="178">
        <v>1900</v>
      </c>
      <c r="B153" s="183">
        <f>'CDIAC C'!B153*44/12/1000</f>
        <v>1.958</v>
      </c>
      <c r="C153" s="183">
        <f>'CDIAC C'!C153*44/12/1000</f>
        <v>1.0999999999999999E-2</v>
      </c>
      <c r="D153" s="183">
        <f>'CDIAC C'!D153*44/12/1000</f>
        <v>5.8666666666666666E-2</v>
      </c>
      <c r="E153" s="183">
        <f>'CDIAC C'!E153*44/12/1000</f>
        <v>1.8883333333333332</v>
      </c>
      <c r="F153" s="183">
        <f>'CDIAC C'!F153*44/12/1000</f>
        <v>0</v>
      </c>
      <c r="G153" s="183">
        <f>'CDIAC C'!G153*44/12/1000</f>
        <v>0</v>
      </c>
      <c r="H153" s="183">
        <f>'CDIAC C'!H153*44/12/1000</f>
        <v>4.1031975707600914</v>
      </c>
      <c r="I153" s="183">
        <f>'CDIAC C'!I153*44/12/1000</f>
        <v>6.0611975707600916</v>
      </c>
    </row>
    <row r="154" spans="1:9" x14ac:dyDescent="0.25">
      <c r="A154" s="178">
        <v>1901</v>
      </c>
      <c r="B154" s="183">
        <f>'CDIAC C'!B154*44/12/1000</f>
        <v>2.024</v>
      </c>
      <c r="C154" s="183">
        <f>'CDIAC C'!C154*44/12/1000</f>
        <v>1.4666666666666666E-2</v>
      </c>
      <c r="D154" s="183">
        <f>'CDIAC C'!D154*44/12/1000</f>
        <v>6.6000000000000003E-2</v>
      </c>
      <c r="E154" s="183">
        <f>'CDIAC C'!E154*44/12/1000</f>
        <v>1.9470000000000001</v>
      </c>
      <c r="F154" s="183">
        <f>'CDIAC C'!F154*44/12/1000</f>
        <v>0</v>
      </c>
      <c r="G154" s="183">
        <f>'CDIAC C'!G154*44/12/1000</f>
        <v>0</v>
      </c>
      <c r="H154" s="183">
        <f>'CDIAC C'!H154*44/12/1000</f>
        <v>4.2112343173408506</v>
      </c>
      <c r="I154" s="183">
        <f>'CDIAC C'!I154*44/12/1000</f>
        <v>6.2352343173408515</v>
      </c>
    </row>
    <row r="155" spans="1:9" x14ac:dyDescent="0.25">
      <c r="A155" s="178">
        <v>1902</v>
      </c>
      <c r="B155" s="183">
        <f>'CDIAC C'!B155*44/12/1000</f>
        <v>2.0753333333333335</v>
      </c>
      <c r="C155" s="183">
        <f>'CDIAC C'!C155*44/12/1000</f>
        <v>1.4666666666666666E-2</v>
      </c>
      <c r="D155" s="183">
        <f>'CDIAC C'!D155*44/12/1000</f>
        <v>6.9666666666666668E-2</v>
      </c>
      <c r="E155" s="183">
        <f>'CDIAC C'!E155*44/12/1000</f>
        <v>1.9910000000000001</v>
      </c>
      <c r="F155" s="183">
        <f>'CDIAC C'!F155*44/12/1000</f>
        <v>0</v>
      </c>
      <c r="G155" s="183">
        <f>'CDIAC C'!G155*44/12/1000</f>
        <v>0</v>
      </c>
      <c r="H155" s="183">
        <f>'CDIAC C'!H155*44/12/1000</f>
        <v>4.2772986691983537</v>
      </c>
      <c r="I155" s="183">
        <f>'CDIAC C'!I155*44/12/1000</f>
        <v>6.3526320025316867</v>
      </c>
    </row>
    <row r="156" spans="1:9" x14ac:dyDescent="0.25">
      <c r="A156" s="178">
        <v>1903</v>
      </c>
      <c r="B156" s="183">
        <f>'CDIAC C'!B156*44/12/1000</f>
        <v>2.2623333333333333</v>
      </c>
      <c r="C156" s="183">
        <f>'CDIAC C'!C156*44/12/1000</f>
        <v>1.4666666666666666E-2</v>
      </c>
      <c r="D156" s="183">
        <f>'CDIAC C'!D156*44/12/1000</f>
        <v>7.3333333333333334E-2</v>
      </c>
      <c r="E156" s="183">
        <f>'CDIAC C'!E156*44/12/1000</f>
        <v>2.1743333333333337</v>
      </c>
      <c r="F156" s="183">
        <f>'CDIAC C'!F156*44/12/1000</f>
        <v>0</v>
      </c>
      <c r="G156" s="183">
        <f>'CDIAC C'!G156*44/12/1000</f>
        <v>0</v>
      </c>
      <c r="H156" s="183">
        <f>'CDIAC C'!H156*44/12/1000</f>
        <v>4.3379006027107252</v>
      </c>
      <c r="I156" s="183">
        <f>'CDIAC C'!I156*44/12/1000</f>
        <v>6.6002339360440576</v>
      </c>
    </row>
    <row r="157" spans="1:9" x14ac:dyDescent="0.25">
      <c r="A157" s="178">
        <v>1904</v>
      </c>
      <c r="B157" s="183">
        <f>'CDIAC C'!B157*44/12/1000</f>
        <v>2.2879999999999998</v>
      </c>
      <c r="C157" s="183">
        <f>'CDIAC C'!C157*44/12/1000</f>
        <v>1.4666666666666666E-2</v>
      </c>
      <c r="D157" s="183">
        <f>'CDIAC C'!D157*44/12/1000</f>
        <v>8.433333333333333E-2</v>
      </c>
      <c r="E157" s="183">
        <f>'CDIAC C'!E157*44/12/1000</f>
        <v>2.1890000000000001</v>
      </c>
      <c r="F157" s="183">
        <f>'CDIAC C'!F157*44/12/1000</f>
        <v>0</v>
      </c>
      <c r="G157" s="183">
        <f>'CDIAC C'!G157*44/12/1000</f>
        <v>0</v>
      </c>
      <c r="H157" s="183">
        <f>'CDIAC C'!H157*44/12/1000</f>
        <v>4.389239928869884</v>
      </c>
      <c r="I157" s="183">
        <f>'CDIAC C'!I157*44/12/1000</f>
        <v>6.6772399288698843</v>
      </c>
    </row>
    <row r="158" spans="1:9" x14ac:dyDescent="0.25">
      <c r="A158" s="178">
        <v>1905</v>
      </c>
      <c r="B158" s="183">
        <f>'CDIAC C'!B158*44/12/1000</f>
        <v>2.431</v>
      </c>
      <c r="C158" s="183">
        <f>'CDIAC C'!C158*44/12/1000</f>
        <v>1.8333333333333333E-2</v>
      </c>
      <c r="D158" s="183">
        <f>'CDIAC C'!D158*44/12/1000</f>
        <v>8.433333333333333E-2</v>
      </c>
      <c r="E158" s="183">
        <f>'CDIAC C'!E158*44/12/1000</f>
        <v>2.3319999999999999</v>
      </c>
      <c r="F158" s="183">
        <f>'CDIAC C'!F158*44/12/1000</f>
        <v>0</v>
      </c>
      <c r="G158" s="183">
        <f>'CDIAC C'!G158*44/12/1000</f>
        <v>0</v>
      </c>
      <c r="H158" s="183">
        <f>'CDIAC C'!H158*44/12/1000</f>
        <v>4.4289820503323876</v>
      </c>
      <c r="I158" s="183">
        <f>'CDIAC C'!I158*44/12/1000</f>
        <v>6.8599820503323876</v>
      </c>
    </row>
    <row r="159" spans="1:9" x14ac:dyDescent="0.25">
      <c r="A159" s="178">
        <v>1906</v>
      </c>
      <c r="B159" s="183">
        <f>'CDIAC C'!B159*44/12/1000</f>
        <v>2.5923333333333334</v>
      </c>
      <c r="C159" s="183">
        <f>'CDIAC C'!C159*44/12/1000</f>
        <v>1.8333333333333333E-2</v>
      </c>
      <c r="D159" s="183">
        <f>'CDIAC C'!D159*44/12/1000</f>
        <v>8.433333333333333E-2</v>
      </c>
      <c r="E159" s="183">
        <f>'CDIAC C'!E159*44/12/1000</f>
        <v>2.4933333333333336</v>
      </c>
      <c r="F159" s="183">
        <f>'CDIAC C'!F159*44/12/1000</f>
        <v>0</v>
      </c>
      <c r="G159" s="183">
        <f>'CDIAC C'!G159*44/12/1000</f>
        <v>0</v>
      </c>
      <c r="H159" s="183">
        <f>'CDIAC C'!H159*44/12/1000</f>
        <v>4.4560114660097749</v>
      </c>
      <c r="I159" s="183">
        <f>'CDIAC C'!I159*44/12/1000</f>
        <v>7.0483447993431083</v>
      </c>
    </row>
    <row r="160" spans="1:9" x14ac:dyDescent="0.25">
      <c r="A160" s="178">
        <v>1907</v>
      </c>
      <c r="B160" s="183">
        <f>'CDIAC C'!B160*44/12/1000</f>
        <v>2.8746666666666667</v>
      </c>
      <c r="C160" s="183">
        <f>'CDIAC C'!C160*44/12/1000</f>
        <v>1.8333333333333333E-2</v>
      </c>
      <c r="D160" s="183">
        <f>'CDIAC C'!D160*44/12/1000</f>
        <v>0.10266666666666667</v>
      </c>
      <c r="E160" s="183">
        <f>'CDIAC C'!E160*44/12/1000</f>
        <v>2.75</v>
      </c>
      <c r="F160" s="183">
        <f>'CDIAC C'!F160*44/12/1000</f>
        <v>0</v>
      </c>
      <c r="G160" s="183">
        <f>'CDIAC C'!G160*44/12/1000</f>
        <v>0</v>
      </c>
      <c r="H160" s="183">
        <f>'CDIAC C'!H160*44/12/1000</f>
        <v>4.4952637946917209</v>
      </c>
      <c r="I160" s="183">
        <f>'CDIAC C'!I160*44/12/1000</f>
        <v>7.3699304613583871</v>
      </c>
    </row>
    <row r="161" spans="1:9" x14ac:dyDescent="0.25">
      <c r="A161" s="178">
        <v>1908</v>
      </c>
      <c r="B161" s="183">
        <f>'CDIAC C'!B161*44/12/1000</f>
        <v>2.75</v>
      </c>
      <c r="C161" s="183">
        <f>'CDIAC C'!C161*44/12/1000</f>
        <v>1.8333333333333333E-2</v>
      </c>
      <c r="D161" s="183">
        <f>'CDIAC C'!D161*44/12/1000</f>
        <v>0.11</v>
      </c>
      <c r="E161" s="183">
        <f>'CDIAC C'!E161*44/12/1000</f>
        <v>2.6179999999999999</v>
      </c>
      <c r="F161" s="183">
        <f>'CDIAC C'!F161*44/12/1000</f>
        <v>0</v>
      </c>
      <c r="G161" s="183">
        <f>'CDIAC C'!G161*44/12/1000</f>
        <v>0</v>
      </c>
      <c r="H161" s="183">
        <f>'CDIAC C'!H161*44/12/1000</f>
        <v>4.5032088852806087</v>
      </c>
      <c r="I161" s="183">
        <f>'CDIAC C'!I161*44/12/1000</f>
        <v>7.2532088852806087</v>
      </c>
    </row>
    <row r="162" spans="1:9" x14ac:dyDescent="0.25">
      <c r="A162" s="178">
        <v>1909</v>
      </c>
      <c r="B162" s="183">
        <f>'CDIAC C'!B162*44/12/1000</f>
        <v>2.8783333333333334</v>
      </c>
      <c r="C162" s="183">
        <f>'CDIAC C'!C162*44/12/1000</f>
        <v>2.1999999999999999E-2</v>
      </c>
      <c r="D162" s="183">
        <f>'CDIAC C'!D162*44/12/1000</f>
        <v>0.11733333333333333</v>
      </c>
      <c r="E162" s="183">
        <f>'CDIAC C'!E162*44/12/1000</f>
        <v>2.7389999999999999</v>
      </c>
      <c r="F162" s="183">
        <f>'CDIAC C'!F162*44/12/1000</f>
        <v>0</v>
      </c>
      <c r="G162" s="183">
        <f>'CDIAC C'!G162*44/12/1000</f>
        <v>0</v>
      </c>
      <c r="H162" s="183">
        <f>'CDIAC C'!H162*44/12/1000</f>
        <v>4.5399627782999676</v>
      </c>
      <c r="I162" s="183">
        <f>'CDIAC C'!I162*44/12/1000</f>
        <v>7.4182961116333015</v>
      </c>
    </row>
    <row r="163" spans="1:9" x14ac:dyDescent="0.25">
      <c r="A163" s="178">
        <v>1910</v>
      </c>
      <c r="B163" s="183">
        <f>'CDIAC C'!B163*44/12/1000</f>
        <v>3.0030000000000001</v>
      </c>
      <c r="C163" s="183">
        <f>'CDIAC C'!C163*44/12/1000</f>
        <v>2.5666666666666667E-2</v>
      </c>
      <c r="D163" s="183">
        <f>'CDIAC C'!D163*44/12/1000</f>
        <v>0.12466666666666668</v>
      </c>
      <c r="E163" s="183">
        <f>'CDIAC C'!E163*44/12/1000</f>
        <v>2.8526666666666665</v>
      </c>
      <c r="F163" s="183">
        <f>'CDIAC C'!F163*44/12/1000</f>
        <v>0</v>
      </c>
      <c r="G163" s="183">
        <f>'CDIAC C'!G163*44/12/1000</f>
        <v>0</v>
      </c>
      <c r="H163" s="183">
        <f>'CDIAC C'!H163*44/12/1000</f>
        <v>4.4536930114746101</v>
      </c>
      <c r="I163" s="183">
        <f>'CDIAC C'!I163*44/12/1000</f>
        <v>7.4566930114746102</v>
      </c>
    </row>
    <row r="164" spans="1:9" x14ac:dyDescent="0.25">
      <c r="A164" s="178">
        <v>1911</v>
      </c>
      <c r="B164" s="183">
        <f>'CDIAC C'!B164*44/12/1000</f>
        <v>3.0653333333333337</v>
      </c>
      <c r="C164" s="183">
        <f>'CDIAC C'!C164*44/12/1000</f>
        <v>2.5666666666666667E-2</v>
      </c>
      <c r="D164" s="183">
        <f>'CDIAC C'!D164*44/12/1000</f>
        <v>0.13200000000000001</v>
      </c>
      <c r="E164" s="183">
        <f>'CDIAC C'!E164*44/12/1000</f>
        <v>2.9039999999999999</v>
      </c>
      <c r="F164" s="183">
        <f>'CDIAC C'!F164*44/12/1000</f>
        <v>0</v>
      </c>
      <c r="G164" s="183">
        <f>'CDIAC C'!G164*44/12/1000</f>
        <v>0</v>
      </c>
      <c r="H164" s="183">
        <f>'CDIAC C'!H164*44/12/1000</f>
        <v>4.4294109791793828</v>
      </c>
      <c r="I164" s="183">
        <f>'CDIAC C'!I164*44/12/1000</f>
        <v>7.4947443125127169</v>
      </c>
    </row>
    <row r="165" spans="1:9" x14ac:dyDescent="0.25">
      <c r="A165" s="178">
        <v>1912</v>
      </c>
      <c r="B165" s="183">
        <f>'CDIAC C'!B165*44/12/1000</f>
        <v>3.2229999999999999</v>
      </c>
      <c r="C165" s="183">
        <f>'CDIAC C'!C165*44/12/1000</f>
        <v>2.9333333333333333E-2</v>
      </c>
      <c r="D165" s="183">
        <f>'CDIAC C'!D165*44/12/1000</f>
        <v>0.13566666666666666</v>
      </c>
      <c r="E165" s="183">
        <f>'CDIAC C'!E165*44/12/1000</f>
        <v>3.0579999999999998</v>
      </c>
      <c r="F165" s="183">
        <f>'CDIAC C'!F165*44/12/1000</f>
        <v>0</v>
      </c>
      <c r="G165" s="183">
        <f>'CDIAC C'!G165*44/12/1000</f>
        <v>0</v>
      </c>
      <c r="H165" s="183">
        <f>'CDIAC C'!H165*44/12/1000</f>
        <v>4.3887989037462853</v>
      </c>
      <c r="I165" s="183">
        <f>'CDIAC C'!I165*44/12/1000</f>
        <v>7.6117989037462843</v>
      </c>
    </row>
    <row r="166" spans="1:9" x14ac:dyDescent="0.25">
      <c r="A166" s="178">
        <v>1913</v>
      </c>
      <c r="B166" s="183">
        <f>'CDIAC C'!B166*44/12/1000</f>
        <v>3.4576666666666664</v>
      </c>
      <c r="C166" s="183">
        <f>'CDIAC C'!C166*44/12/1000</f>
        <v>2.9333333333333333E-2</v>
      </c>
      <c r="D166" s="183">
        <f>'CDIAC C'!D166*44/12/1000</f>
        <v>0.15033333333333335</v>
      </c>
      <c r="E166" s="183">
        <f>'CDIAC C'!E166*44/12/1000</f>
        <v>3.2816666666666667</v>
      </c>
      <c r="F166" s="183">
        <f>'CDIAC C'!F166*44/12/1000</f>
        <v>0</v>
      </c>
      <c r="G166" s="183">
        <f>'CDIAC C'!G166*44/12/1000</f>
        <v>0</v>
      </c>
      <c r="H166" s="183">
        <f>'CDIAC C'!H166*44/12/1000</f>
        <v>4.3647110677935279</v>
      </c>
      <c r="I166" s="183">
        <f>'CDIAC C'!I166*44/12/1000</f>
        <v>7.8223777344601952</v>
      </c>
    </row>
    <row r="167" spans="1:9" x14ac:dyDescent="0.25">
      <c r="A167" s="178">
        <v>1914</v>
      </c>
      <c r="B167" s="183">
        <f>'CDIAC C'!B167*44/12/1000</f>
        <v>3.1166666666666667</v>
      </c>
      <c r="C167" s="183">
        <f>'CDIAC C'!C167*44/12/1000</f>
        <v>2.9333333333333333E-2</v>
      </c>
      <c r="D167" s="183">
        <f>'CDIAC C'!D167*44/12/1000</f>
        <v>0.154</v>
      </c>
      <c r="E167" s="183">
        <f>'CDIAC C'!E167*44/12/1000</f>
        <v>2.9333333333333336</v>
      </c>
      <c r="F167" s="183">
        <f>'CDIAC C'!F167*44/12/1000</f>
        <v>0</v>
      </c>
      <c r="G167" s="183">
        <f>'CDIAC C'!G167*44/12/1000</f>
        <v>0</v>
      </c>
      <c r="H167" s="183">
        <f>'CDIAC C'!H167*44/12/1000</f>
        <v>4.2906689745521556</v>
      </c>
      <c r="I167" s="183">
        <f>'CDIAC C'!I167*44/12/1000</f>
        <v>7.4073356412188209</v>
      </c>
    </row>
    <row r="168" spans="1:9" x14ac:dyDescent="0.25">
      <c r="A168" s="178">
        <v>1915</v>
      </c>
      <c r="B168" s="183">
        <f>'CDIAC C'!B168*44/12/1000</f>
        <v>3.0726666666666667</v>
      </c>
      <c r="C168" s="183">
        <f>'CDIAC C'!C168*44/12/1000</f>
        <v>3.3000000000000002E-2</v>
      </c>
      <c r="D168" s="183">
        <f>'CDIAC C'!D168*44/12/1000</f>
        <v>0.16500000000000001</v>
      </c>
      <c r="E168" s="183">
        <f>'CDIAC C'!E168*44/12/1000</f>
        <v>2.8746666666666667</v>
      </c>
      <c r="F168" s="183">
        <f>'CDIAC C'!F168*44/12/1000</f>
        <v>0</v>
      </c>
      <c r="G168" s="183">
        <f>'CDIAC C'!G168*44/12/1000</f>
        <v>0</v>
      </c>
      <c r="H168" s="183">
        <f>'CDIAC C'!H168*44/12/1000</f>
        <v>4.2526594018071489</v>
      </c>
      <c r="I168" s="183">
        <f>'CDIAC C'!I168*44/12/1000</f>
        <v>7.3253260684738164</v>
      </c>
    </row>
    <row r="169" spans="1:9" x14ac:dyDescent="0.25">
      <c r="A169" s="178">
        <v>1916</v>
      </c>
      <c r="B169" s="183">
        <f>'CDIAC C'!B169*44/12/1000</f>
        <v>3.3036666666666665</v>
      </c>
      <c r="C169" s="183">
        <f>'CDIAC C'!C169*44/12/1000</f>
        <v>3.6666666666666667E-2</v>
      </c>
      <c r="D169" s="183">
        <f>'CDIAC C'!D169*44/12/1000</f>
        <v>0.17599999999999999</v>
      </c>
      <c r="E169" s="183">
        <f>'CDIAC C'!E169*44/12/1000</f>
        <v>3.0873333333333335</v>
      </c>
      <c r="F169" s="183">
        <f>'CDIAC C'!F169*44/12/1000</f>
        <v>0</v>
      </c>
      <c r="G169" s="183">
        <f>'CDIAC C'!G169*44/12/1000</f>
        <v>0</v>
      </c>
      <c r="H169" s="183">
        <f>'CDIAC C'!H169*44/12/1000</f>
        <v>4.2211223908411659</v>
      </c>
      <c r="I169" s="183">
        <f>'CDIAC C'!I169*44/12/1000</f>
        <v>7.5247890575078316</v>
      </c>
    </row>
    <row r="170" spans="1:9" x14ac:dyDescent="0.25">
      <c r="A170" s="178">
        <v>1917</v>
      </c>
      <c r="B170" s="183">
        <f>'CDIAC C'!B170*44/12/1000</f>
        <v>3.5016666666666665</v>
      </c>
      <c r="C170" s="183">
        <f>'CDIAC C'!C170*44/12/1000</f>
        <v>4.0333333333333339E-2</v>
      </c>
      <c r="D170" s="183">
        <f>'CDIAC C'!D170*44/12/1000</f>
        <v>0.19800000000000001</v>
      </c>
      <c r="E170" s="183">
        <f>'CDIAC C'!E170*44/12/1000</f>
        <v>3.2669999999999999</v>
      </c>
      <c r="F170" s="183">
        <f>'CDIAC C'!F170*44/12/1000</f>
        <v>0</v>
      </c>
      <c r="G170" s="183">
        <f>'CDIAC C'!G170*44/12/1000</f>
        <v>0</v>
      </c>
      <c r="H170" s="183">
        <f>'CDIAC C'!H170*44/12/1000</f>
        <v>4.2029547975158703</v>
      </c>
      <c r="I170" s="183">
        <f>'CDIAC C'!I170*44/12/1000</f>
        <v>7.7046214641825381</v>
      </c>
    </row>
    <row r="171" spans="1:9" x14ac:dyDescent="0.25">
      <c r="A171" s="178">
        <v>1918</v>
      </c>
      <c r="B171" s="183">
        <f>'CDIAC C'!B171*44/12/1000</f>
        <v>3.4319999999999999</v>
      </c>
      <c r="C171" s="183">
        <f>'CDIAC C'!C171*44/12/1000</f>
        <v>3.6666666666666667E-2</v>
      </c>
      <c r="D171" s="183">
        <f>'CDIAC C'!D171*44/12/1000</f>
        <v>0.19433333333333333</v>
      </c>
      <c r="E171" s="183">
        <f>'CDIAC C'!E171*44/12/1000</f>
        <v>3.2010000000000001</v>
      </c>
      <c r="F171" s="183">
        <f>'CDIAC C'!F171*44/12/1000</f>
        <v>0</v>
      </c>
      <c r="G171" s="183">
        <f>'CDIAC C'!G171*44/12/1000</f>
        <v>0</v>
      </c>
      <c r="H171" s="183">
        <f>'CDIAC C'!H171*44/12/1000</f>
        <v>4.1987811796760557</v>
      </c>
      <c r="I171" s="183">
        <f>'CDIAC C'!I171*44/12/1000</f>
        <v>7.6307811796760552</v>
      </c>
    </row>
    <row r="172" spans="1:9" x14ac:dyDescent="0.25">
      <c r="A172" s="178">
        <v>1919</v>
      </c>
      <c r="B172" s="183">
        <f>'CDIAC C'!B172*44/12/1000</f>
        <v>2.9553333333333334</v>
      </c>
      <c r="C172" s="183">
        <f>'CDIAC C'!C172*44/12/1000</f>
        <v>3.6666666666666667E-2</v>
      </c>
      <c r="D172" s="183">
        <f>'CDIAC C'!D172*44/12/1000</f>
        <v>0.22366666666666665</v>
      </c>
      <c r="E172" s="183">
        <f>'CDIAC C'!E172*44/12/1000</f>
        <v>2.6949999999999998</v>
      </c>
      <c r="F172" s="183">
        <f>'CDIAC C'!F172*44/12/1000</f>
        <v>0</v>
      </c>
      <c r="G172" s="183">
        <f>'CDIAC C'!G172*44/12/1000</f>
        <v>0</v>
      </c>
      <c r="H172" s="183">
        <f>'CDIAC C'!H172*44/12/1000</f>
        <v>4.1997342540219629</v>
      </c>
      <c r="I172" s="183">
        <f>'CDIAC C'!I172*44/12/1000</f>
        <v>7.1550675873552967</v>
      </c>
    </row>
    <row r="173" spans="1:9" x14ac:dyDescent="0.25">
      <c r="A173" s="178">
        <v>1920</v>
      </c>
      <c r="B173" s="183">
        <f>'CDIAC C'!B173*44/12/1000</f>
        <v>3.4173333333333336</v>
      </c>
      <c r="C173" s="183">
        <f>'CDIAC C'!C173*44/12/1000</f>
        <v>4.0333333333333339E-2</v>
      </c>
      <c r="D173" s="183">
        <f>'CDIAC C'!D173*44/12/1000</f>
        <v>0.28599999999999998</v>
      </c>
      <c r="E173" s="183">
        <f>'CDIAC C'!E173*44/12/1000</f>
        <v>3.0910000000000002</v>
      </c>
      <c r="F173" s="183">
        <f>'CDIAC C'!F173*44/12/1000</f>
        <v>0</v>
      </c>
      <c r="G173" s="183">
        <f>'CDIAC C'!G173*44/12/1000</f>
        <v>0</v>
      </c>
      <c r="H173" s="183">
        <f>'CDIAC C'!H173*44/12/1000</f>
        <v>4.3903659678484592</v>
      </c>
      <c r="I173" s="183">
        <f>'CDIAC C'!I173*44/12/1000</f>
        <v>7.8076993011817928</v>
      </c>
    </row>
    <row r="174" spans="1:9" x14ac:dyDescent="0.25">
      <c r="A174" s="178">
        <v>1921</v>
      </c>
      <c r="B174" s="183">
        <f>'CDIAC C'!B174*44/12/1000</f>
        <v>2.9443333333333337</v>
      </c>
      <c r="C174" s="183">
        <f>'CDIAC C'!C174*44/12/1000</f>
        <v>3.6666666666666667E-2</v>
      </c>
      <c r="D174" s="183">
        <f>'CDIAC C'!D174*44/12/1000</f>
        <v>0.308</v>
      </c>
      <c r="E174" s="183">
        <f>'CDIAC C'!E174*44/12/1000</f>
        <v>2.5996666666666663</v>
      </c>
      <c r="F174" s="183">
        <f>'CDIAC C'!F174*44/12/1000</f>
        <v>0</v>
      </c>
      <c r="G174" s="183">
        <f>'CDIAC C'!G174*44/12/1000</f>
        <v>0</v>
      </c>
      <c r="H174" s="183">
        <f>'CDIAC C'!H174*44/12/1000</f>
        <v>4.4985102408587148</v>
      </c>
      <c r="I174" s="183">
        <f>'CDIAC C'!I174*44/12/1000</f>
        <v>7.4428435741920476</v>
      </c>
    </row>
    <row r="175" spans="1:9" x14ac:dyDescent="0.25">
      <c r="A175" s="178">
        <v>1922</v>
      </c>
      <c r="B175" s="183">
        <f>'CDIAC C'!B175*44/12/1000</f>
        <v>3.0983333333333336</v>
      </c>
      <c r="C175" s="183">
        <f>'CDIAC C'!C175*44/12/1000</f>
        <v>4.0333333333333339E-2</v>
      </c>
      <c r="D175" s="183">
        <f>'CDIAC C'!D175*44/12/1000</f>
        <v>0.34466666666666668</v>
      </c>
      <c r="E175" s="183">
        <f>'CDIAC C'!E175*44/12/1000</f>
        <v>2.7133333333333334</v>
      </c>
      <c r="F175" s="183">
        <f>'CDIAC C'!F175*44/12/1000</f>
        <v>0</v>
      </c>
      <c r="G175" s="183">
        <f>'CDIAC C'!G175*44/12/1000</f>
        <v>0</v>
      </c>
      <c r="H175" s="183">
        <f>'CDIAC C'!H175*44/12/1000</f>
        <v>4.584805337496439</v>
      </c>
      <c r="I175" s="183">
        <f>'CDIAC C'!I175*44/12/1000</f>
        <v>7.6831386708297726</v>
      </c>
    </row>
    <row r="176" spans="1:9" x14ac:dyDescent="0.25">
      <c r="A176" s="178">
        <v>1923</v>
      </c>
      <c r="B176" s="183">
        <f>'CDIAC C'!B176*44/12/1000</f>
        <v>3.5566666666666666</v>
      </c>
      <c r="C176" s="183">
        <f>'CDIAC C'!C176*44/12/1000</f>
        <v>5.1333333333333335E-2</v>
      </c>
      <c r="D176" s="183">
        <f>'CDIAC C'!D176*44/12/1000</f>
        <v>0.40699999999999997</v>
      </c>
      <c r="E176" s="183">
        <f>'CDIAC C'!E176*44/12/1000</f>
        <v>3.0983333333333336</v>
      </c>
      <c r="F176" s="183">
        <f>'CDIAC C'!F176*44/12/1000</f>
        <v>0</v>
      </c>
      <c r="G176" s="183">
        <f>'CDIAC C'!G176*44/12/1000</f>
        <v>0</v>
      </c>
      <c r="H176" s="183">
        <f>'CDIAC C'!H176*44/12/1000</f>
        <v>4.6246399472910564</v>
      </c>
      <c r="I176" s="183">
        <f>'CDIAC C'!I176*44/12/1000</f>
        <v>8.1813066139577231</v>
      </c>
    </row>
    <row r="177" spans="1:9" x14ac:dyDescent="0.25">
      <c r="A177" s="178">
        <v>1924</v>
      </c>
      <c r="B177" s="183">
        <f>'CDIAC C'!B177*44/12/1000</f>
        <v>3.5310000000000001</v>
      </c>
      <c r="C177" s="183">
        <f>'CDIAC C'!C177*44/12/1000</f>
        <v>5.8666666666666666E-2</v>
      </c>
      <c r="D177" s="183">
        <f>'CDIAC C'!D177*44/12/1000</f>
        <v>0.40333333333333332</v>
      </c>
      <c r="E177" s="183">
        <f>'CDIAC C'!E177*44/12/1000</f>
        <v>3.0653333333333337</v>
      </c>
      <c r="F177" s="183">
        <f>'CDIAC C'!F177*44/12/1000</f>
        <v>0</v>
      </c>
      <c r="G177" s="183">
        <f>'CDIAC C'!G177*44/12/1000</f>
        <v>0</v>
      </c>
      <c r="H177" s="183">
        <f>'CDIAC C'!H177*44/12/1000</f>
        <v>4.6596799295260105</v>
      </c>
      <c r="I177" s="183">
        <f>'CDIAC C'!I177*44/12/1000</f>
        <v>8.1906799295260129</v>
      </c>
    </row>
    <row r="178" spans="1:9" x14ac:dyDescent="0.25">
      <c r="A178" s="178">
        <v>1925</v>
      </c>
      <c r="B178" s="183">
        <f>'CDIAC C'!B178*44/12/1000</f>
        <v>3.5750000000000002</v>
      </c>
      <c r="C178" s="183">
        <f>'CDIAC C'!C178*44/12/1000</f>
        <v>6.2333333333333338E-2</v>
      </c>
      <c r="D178" s="183">
        <f>'CDIAC C'!D178*44/12/1000</f>
        <v>0.42533333333333334</v>
      </c>
      <c r="E178" s="183">
        <f>'CDIAC C'!E178*44/12/1000</f>
        <v>3.0873333333333335</v>
      </c>
      <c r="F178" s="183">
        <f>'CDIAC C'!F178*44/12/1000</f>
        <v>0</v>
      </c>
      <c r="G178" s="183">
        <f>'CDIAC C'!G178*44/12/1000</f>
        <v>0</v>
      </c>
      <c r="H178" s="183">
        <f>'CDIAC C'!H178*44/12/1000</f>
        <v>4.6845283827095026</v>
      </c>
      <c r="I178" s="183">
        <f>'CDIAC C'!I178*44/12/1000</f>
        <v>8.2595283827095027</v>
      </c>
    </row>
    <row r="179" spans="1:9" x14ac:dyDescent="0.25">
      <c r="A179" s="178">
        <v>1926</v>
      </c>
      <c r="B179" s="183">
        <f>'CDIAC C'!B179*44/12/1000</f>
        <v>3.6043333333333334</v>
      </c>
      <c r="C179" s="183">
        <f>'CDIAC C'!C179*44/12/1000</f>
        <v>6.9666666666666668E-2</v>
      </c>
      <c r="D179" s="183">
        <f>'CDIAC C'!D179*44/12/1000</f>
        <v>0.4363333333333333</v>
      </c>
      <c r="E179" s="183">
        <f>'CDIAC C'!E179*44/12/1000</f>
        <v>3.1019999999999999</v>
      </c>
      <c r="F179" s="183">
        <f>'CDIAC C'!F179*44/12/1000</f>
        <v>0</v>
      </c>
      <c r="G179" s="183">
        <f>'CDIAC C'!G179*44/12/1000</f>
        <v>0</v>
      </c>
      <c r="H179" s="183">
        <f>'CDIAC C'!H179*44/12/1000</f>
        <v>4.7002680407892869</v>
      </c>
      <c r="I179" s="183">
        <f>'CDIAC C'!I179*44/12/1000</f>
        <v>8.304601374122619</v>
      </c>
    </row>
    <row r="180" spans="1:9" x14ac:dyDescent="0.25">
      <c r="A180" s="178">
        <v>1927</v>
      </c>
      <c r="B180" s="183">
        <f>'CDIAC C'!B180*44/12/1000</f>
        <v>3.8940000000000001</v>
      </c>
      <c r="C180" s="183">
        <f>'CDIAC C'!C180*44/12/1000</f>
        <v>7.6999999999999999E-2</v>
      </c>
      <c r="D180" s="183">
        <f>'CDIAC C'!D180*44/12/1000</f>
        <v>0.4986666666666667</v>
      </c>
      <c r="E180" s="183">
        <f>'CDIAC C'!E180*44/12/1000</f>
        <v>3.3183333333333334</v>
      </c>
      <c r="F180" s="183">
        <f>'CDIAC C'!F180*44/12/1000</f>
        <v>0</v>
      </c>
      <c r="G180" s="183">
        <f>'CDIAC C'!G180*44/12/1000</f>
        <v>0</v>
      </c>
      <c r="H180" s="183">
        <f>'CDIAC C'!H180*44/12/1000</f>
        <v>4.7202062197011312</v>
      </c>
      <c r="I180" s="183">
        <f>'CDIAC C'!I180*44/12/1000</f>
        <v>8.6142062197011313</v>
      </c>
    </row>
    <row r="181" spans="1:9" x14ac:dyDescent="0.25">
      <c r="A181" s="178">
        <v>1928</v>
      </c>
      <c r="B181" s="183">
        <f>'CDIAC C'!B181*44/12/1000</f>
        <v>3.9049999999999998</v>
      </c>
      <c r="C181" s="183">
        <f>'CDIAC C'!C181*44/12/1000</f>
        <v>8.433333333333333E-2</v>
      </c>
      <c r="D181" s="183">
        <f>'CDIAC C'!D181*44/12/1000</f>
        <v>0.52433333333333332</v>
      </c>
      <c r="E181" s="183">
        <f>'CDIAC C'!E181*44/12/1000</f>
        <v>3.2633333333333336</v>
      </c>
      <c r="F181" s="183">
        <f>'CDIAC C'!F181*44/12/1000</f>
        <v>3.6666666666666667E-2</v>
      </c>
      <c r="G181" s="183">
        <f>'CDIAC C'!G181*44/12/1000</f>
        <v>0</v>
      </c>
      <c r="H181" s="183">
        <f>'CDIAC C'!H181*44/12/1000</f>
        <v>4.7234147226994816</v>
      </c>
      <c r="I181" s="183">
        <f>'CDIAC C'!I181*44/12/1000</f>
        <v>8.6284147226994836</v>
      </c>
    </row>
    <row r="182" spans="1:9" x14ac:dyDescent="0.25">
      <c r="A182" s="178">
        <v>1929</v>
      </c>
      <c r="B182" s="183">
        <f>'CDIAC C'!B182*44/12/1000</f>
        <v>4.1983333333333333</v>
      </c>
      <c r="C182" s="183">
        <f>'CDIAC C'!C182*44/12/1000</f>
        <v>0.10266666666666667</v>
      </c>
      <c r="D182" s="183">
        <f>'CDIAC C'!D182*44/12/1000</f>
        <v>0.58666666666666667</v>
      </c>
      <c r="E182" s="183">
        <f>'CDIAC C'!E182*44/12/1000</f>
        <v>3.4723333333333333</v>
      </c>
      <c r="F182" s="183">
        <f>'CDIAC C'!F182*44/12/1000</f>
        <v>3.6666666666666667E-2</v>
      </c>
      <c r="G182" s="183">
        <f>'CDIAC C'!G182*44/12/1000</f>
        <v>0</v>
      </c>
      <c r="H182" s="183">
        <f>'CDIAC C'!H182*44/12/1000</f>
        <v>4.7159075076751718</v>
      </c>
      <c r="I182" s="183">
        <f>'CDIAC C'!I182*44/12/1000</f>
        <v>8.914240841008505</v>
      </c>
    </row>
    <row r="183" spans="1:9" x14ac:dyDescent="0.25">
      <c r="A183" s="178">
        <v>1930</v>
      </c>
      <c r="B183" s="183">
        <f>'CDIAC C'!B183*44/12/1000</f>
        <v>3.8610000000000002</v>
      </c>
      <c r="C183" s="183">
        <f>'CDIAC C'!C183*44/12/1000</f>
        <v>0.10266666666666667</v>
      </c>
      <c r="D183" s="183">
        <f>'CDIAC C'!D183*44/12/1000</f>
        <v>0.55733333333333335</v>
      </c>
      <c r="E183" s="183">
        <f>'CDIAC C'!E183*44/12/1000</f>
        <v>3.1606666666666667</v>
      </c>
      <c r="F183" s="183">
        <f>'CDIAC C'!F183*44/12/1000</f>
        <v>3.6666666666666667E-2</v>
      </c>
      <c r="G183" s="183">
        <f>'CDIAC C'!G183*44/12/1000</f>
        <v>0</v>
      </c>
      <c r="H183" s="183">
        <f>'CDIAC C'!H183*44/12/1000</f>
        <v>4.9453933517278026</v>
      </c>
      <c r="I183" s="183">
        <f>'CDIAC C'!I183*44/12/1000</f>
        <v>8.8063933517278041</v>
      </c>
    </row>
    <row r="184" spans="1:9" x14ac:dyDescent="0.25">
      <c r="A184" s="178">
        <v>1931</v>
      </c>
      <c r="B184" s="183">
        <f>'CDIAC C'!B184*44/12/1000</f>
        <v>3.4466666666666663</v>
      </c>
      <c r="C184" s="183">
        <f>'CDIAC C'!C184*44/12/1000</f>
        <v>9.1666666666666674E-2</v>
      </c>
      <c r="D184" s="183">
        <f>'CDIAC C'!D184*44/12/1000</f>
        <v>0.53900000000000003</v>
      </c>
      <c r="E184" s="183">
        <f>'CDIAC C'!E184*44/12/1000</f>
        <v>2.7829999999999999</v>
      </c>
      <c r="F184" s="183">
        <f>'CDIAC C'!F184*44/12/1000</f>
        <v>2.9333333333333333E-2</v>
      </c>
      <c r="G184" s="183">
        <f>'CDIAC C'!G184*44/12/1000</f>
        <v>0</v>
      </c>
      <c r="H184" s="183">
        <f>'CDIAC C'!H184*44/12/1000</f>
        <v>5.0956241944516503</v>
      </c>
      <c r="I184" s="183">
        <f>'CDIAC C'!I184*44/12/1000</f>
        <v>8.5422908611183175</v>
      </c>
    </row>
    <row r="185" spans="1:9" x14ac:dyDescent="0.25">
      <c r="A185" s="178">
        <v>1932</v>
      </c>
      <c r="B185" s="183">
        <f>'CDIAC C'!B185*44/12/1000</f>
        <v>3.1056666666666666</v>
      </c>
      <c r="C185" s="183">
        <f>'CDIAC C'!C185*44/12/1000</f>
        <v>8.7999999999999995E-2</v>
      </c>
      <c r="D185" s="183">
        <f>'CDIAC C'!D185*44/12/1000</f>
        <v>0.51700000000000002</v>
      </c>
      <c r="E185" s="183">
        <f>'CDIAC C'!E185*44/12/1000</f>
        <v>2.4750000000000001</v>
      </c>
      <c r="F185" s="183">
        <f>'CDIAC C'!F185*44/12/1000</f>
        <v>2.5666666666666667E-2</v>
      </c>
      <c r="G185" s="183">
        <f>'CDIAC C'!G185*44/12/1000</f>
        <v>0</v>
      </c>
      <c r="H185" s="183">
        <f>'CDIAC C'!H185*44/12/1000</f>
        <v>5.1821641108016969</v>
      </c>
      <c r="I185" s="183">
        <f>'CDIAC C'!I185*44/12/1000</f>
        <v>8.2878307774683613</v>
      </c>
    </row>
    <row r="186" spans="1:9" x14ac:dyDescent="0.25">
      <c r="A186" s="178">
        <v>1933</v>
      </c>
      <c r="B186" s="183">
        <f>'CDIAC C'!B186*44/12/1000</f>
        <v>3.2743333333333333</v>
      </c>
      <c r="C186" s="183">
        <f>'CDIAC C'!C186*44/12/1000</f>
        <v>9.1666666666666674E-2</v>
      </c>
      <c r="D186" s="183">
        <f>'CDIAC C'!D186*44/12/1000</f>
        <v>0.56466666666666665</v>
      </c>
      <c r="E186" s="183">
        <f>'CDIAC C'!E186*44/12/1000</f>
        <v>2.5960000000000001</v>
      </c>
      <c r="F186" s="183">
        <f>'CDIAC C'!F186*44/12/1000</f>
        <v>2.5666666666666667E-2</v>
      </c>
      <c r="G186" s="183">
        <f>'CDIAC C'!G186*44/12/1000</f>
        <v>0</v>
      </c>
      <c r="H186" s="183">
        <f>'CDIAC C'!H186*44/12/1000</f>
        <v>5.2835860857696533</v>
      </c>
      <c r="I186" s="183">
        <f>'CDIAC C'!I186*44/12/1000</f>
        <v>8.557919419102987</v>
      </c>
    </row>
    <row r="187" spans="1:9" x14ac:dyDescent="0.25">
      <c r="A187" s="178">
        <v>1934</v>
      </c>
      <c r="B187" s="183">
        <f>'CDIAC C'!B187*44/12/1000</f>
        <v>3.5676666666666663</v>
      </c>
      <c r="C187" s="183">
        <f>'CDIAC C'!C187*44/12/1000</f>
        <v>0.10266666666666667</v>
      </c>
      <c r="D187" s="183">
        <f>'CDIAC C'!D187*44/12/1000</f>
        <v>0.59399999999999997</v>
      </c>
      <c r="E187" s="183">
        <f>'CDIAC C'!E187*44/12/1000</f>
        <v>2.8416666666666663</v>
      </c>
      <c r="F187" s="183">
        <f>'CDIAC C'!F187*44/12/1000</f>
        <v>2.9333333333333333E-2</v>
      </c>
      <c r="G187" s="183">
        <f>'CDIAC C'!G187*44/12/1000</f>
        <v>0</v>
      </c>
      <c r="H187" s="183">
        <f>'CDIAC C'!H187*44/12/1000</f>
        <v>5.3548994109026582</v>
      </c>
      <c r="I187" s="183">
        <f>'CDIAC C'!I187*44/12/1000</f>
        <v>8.9225660775693267</v>
      </c>
    </row>
    <row r="188" spans="1:9" x14ac:dyDescent="0.25">
      <c r="A188" s="178">
        <v>1935</v>
      </c>
      <c r="B188" s="183">
        <f>'CDIAC C'!B188*44/12/1000</f>
        <v>3.7656666666666667</v>
      </c>
      <c r="C188" s="183">
        <f>'CDIAC C'!C188*44/12/1000</f>
        <v>0.11</v>
      </c>
      <c r="D188" s="183">
        <f>'CDIAC C'!D188*44/12/1000</f>
        <v>0.64533333333333343</v>
      </c>
      <c r="E188" s="183">
        <f>'CDIAC C'!E188*44/12/1000</f>
        <v>2.9736666666666665</v>
      </c>
      <c r="F188" s="183">
        <f>'CDIAC C'!F188*44/12/1000</f>
        <v>3.3000000000000002E-2</v>
      </c>
      <c r="G188" s="183">
        <f>'CDIAC C'!G188*44/12/1000</f>
        <v>0</v>
      </c>
      <c r="H188" s="183">
        <f>'CDIAC C'!H188*44/12/1000</f>
        <v>5.419613230819702</v>
      </c>
      <c r="I188" s="183">
        <f>'CDIAC C'!I188*44/12/1000</f>
        <v>9.1852798974863692</v>
      </c>
    </row>
    <row r="189" spans="1:9" x14ac:dyDescent="0.25">
      <c r="A189" s="178">
        <v>1936</v>
      </c>
      <c r="B189" s="183">
        <f>'CDIAC C'!B189*44/12/1000</f>
        <v>4.1433333333333326</v>
      </c>
      <c r="C189" s="183">
        <f>'CDIAC C'!C189*44/12/1000</f>
        <v>0.12466666666666668</v>
      </c>
      <c r="D189" s="183">
        <f>'CDIAC C'!D189*44/12/1000</f>
        <v>0.70399999999999996</v>
      </c>
      <c r="E189" s="183">
        <f>'CDIAC C'!E189*44/12/1000</f>
        <v>3.2743333333333333</v>
      </c>
      <c r="F189" s="183">
        <f>'CDIAC C'!F189*44/12/1000</f>
        <v>4.0333333333333339E-2</v>
      </c>
      <c r="G189" s="183">
        <f>'CDIAC C'!G189*44/12/1000</f>
        <v>0</v>
      </c>
      <c r="H189" s="183">
        <f>'CDIAC C'!H189*44/12/1000</f>
        <v>5.4853152518959041</v>
      </c>
      <c r="I189" s="183">
        <f>'CDIAC C'!I189*44/12/1000</f>
        <v>9.6286485852292394</v>
      </c>
    </row>
    <row r="190" spans="1:9" x14ac:dyDescent="0.25">
      <c r="A190" s="178">
        <v>1937</v>
      </c>
      <c r="B190" s="183">
        <f>'CDIAC C'!B190*44/12/1000</f>
        <v>4.4329999999999998</v>
      </c>
      <c r="C190" s="183">
        <f>'CDIAC C'!C190*44/12/1000</f>
        <v>0.13933333333333334</v>
      </c>
      <c r="D190" s="183">
        <f>'CDIAC C'!D190*44/12/1000</f>
        <v>0.80300000000000005</v>
      </c>
      <c r="E190" s="183">
        <f>'CDIAC C'!E190*44/12/1000</f>
        <v>3.4503333333333335</v>
      </c>
      <c r="F190" s="183">
        <f>'CDIAC C'!F190*44/12/1000</f>
        <v>4.0333333333333339E-2</v>
      </c>
      <c r="G190" s="183">
        <f>'CDIAC C'!G190*44/12/1000</f>
        <v>0</v>
      </c>
      <c r="H190" s="183">
        <f>'CDIAC C'!H190*44/12/1000</f>
        <v>5.5228356203587854</v>
      </c>
      <c r="I190" s="183">
        <f>'CDIAC C'!I190*44/12/1000</f>
        <v>9.9558356203587852</v>
      </c>
    </row>
    <row r="191" spans="1:9" x14ac:dyDescent="0.25">
      <c r="A191" s="178">
        <v>1938</v>
      </c>
      <c r="B191" s="183">
        <f>'CDIAC C'!B191*44/12/1000</f>
        <v>4.1873333333333331</v>
      </c>
      <c r="C191" s="183">
        <f>'CDIAC C'!C191*44/12/1000</f>
        <v>0.13566666666666666</v>
      </c>
      <c r="D191" s="183">
        <f>'CDIAC C'!D191*44/12/1000</f>
        <v>0.78466666666666662</v>
      </c>
      <c r="E191" s="183">
        <f>'CDIAC C'!E191*44/12/1000</f>
        <v>3.2266666666666666</v>
      </c>
      <c r="F191" s="183">
        <f>'CDIAC C'!F191*44/12/1000</f>
        <v>4.3999999999999997E-2</v>
      </c>
      <c r="G191" s="183">
        <f>'CDIAC C'!G191*44/12/1000</f>
        <v>0</v>
      </c>
      <c r="H191" s="183">
        <f>'CDIAC C'!H191*44/12/1000</f>
        <v>5.5485155560328154</v>
      </c>
      <c r="I191" s="183">
        <f>'CDIAC C'!I191*44/12/1000</f>
        <v>9.7358488893661512</v>
      </c>
    </row>
    <row r="192" spans="1:9" x14ac:dyDescent="0.25">
      <c r="A192" s="178">
        <v>1939</v>
      </c>
      <c r="B192" s="183">
        <f>'CDIAC C'!B192*44/12/1000</f>
        <v>4.3706666666666667</v>
      </c>
      <c r="C192" s="183">
        <f>'CDIAC C'!C192*44/12/1000</f>
        <v>0.13933333333333334</v>
      </c>
      <c r="D192" s="183">
        <f>'CDIAC C'!D192*44/12/1000</f>
        <v>0.81399999999999995</v>
      </c>
      <c r="E192" s="183">
        <f>'CDIAC C'!E192*44/12/1000</f>
        <v>3.3660000000000001</v>
      </c>
      <c r="F192" s="183">
        <f>'CDIAC C'!F192*44/12/1000</f>
        <v>4.7666666666666663E-2</v>
      </c>
      <c r="G192" s="183">
        <f>'CDIAC C'!G192*44/12/1000</f>
        <v>0</v>
      </c>
      <c r="H192" s="183">
        <f>'CDIAC C'!H192*44/12/1000</f>
        <v>5.5580978937149057</v>
      </c>
      <c r="I192" s="183">
        <f>'CDIAC C'!I192*44/12/1000</f>
        <v>9.9287645603815715</v>
      </c>
    </row>
    <row r="193" spans="1:9" x14ac:dyDescent="0.25">
      <c r="A193" s="178">
        <v>1940</v>
      </c>
      <c r="B193" s="183">
        <f>'CDIAC C'!B193*44/12/1000</f>
        <v>4.7629999999999999</v>
      </c>
      <c r="C193" s="183">
        <f>'CDIAC C'!C193*44/12/1000</f>
        <v>0.154</v>
      </c>
      <c r="D193" s="183">
        <f>'CDIAC C'!D193*44/12/1000</f>
        <v>0.83966666666666667</v>
      </c>
      <c r="E193" s="183">
        <f>'CDIAC C'!E193*44/12/1000</f>
        <v>3.7290000000000001</v>
      </c>
      <c r="F193" s="183">
        <f>'CDIAC C'!F193*44/12/1000</f>
        <v>4.0333333333333339E-2</v>
      </c>
      <c r="G193" s="183">
        <f>'CDIAC C'!G193*44/12/1000</f>
        <v>0</v>
      </c>
      <c r="H193" s="183">
        <f>'CDIAC C'!H193*44/12/1000</f>
        <v>5.6571092420527131</v>
      </c>
      <c r="I193" s="183">
        <f>'CDIAC C'!I193*44/12/1000</f>
        <v>10.420109242052712</v>
      </c>
    </row>
    <row r="194" spans="1:9" x14ac:dyDescent="0.25">
      <c r="A194" s="178">
        <v>1941</v>
      </c>
      <c r="B194" s="183">
        <f>'CDIAC C'!B194*44/12/1000</f>
        <v>4.8913333333333329</v>
      </c>
      <c r="C194" s="183">
        <f>'CDIAC C'!C194*44/12/1000</f>
        <v>0.154</v>
      </c>
      <c r="D194" s="183">
        <f>'CDIAC C'!D194*44/12/1000</f>
        <v>0.8653333333333334</v>
      </c>
      <c r="E194" s="183">
        <f>'CDIAC C'!E194*44/12/1000</f>
        <v>3.8243333333333336</v>
      </c>
      <c r="F194" s="183">
        <f>'CDIAC C'!F194*44/12/1000</f>
        <v>4.3999999999999997E-2</v>
      </c>
      <c r="G194" s="183">
        <f>'CDIAC C'!G194*44/12/1000</f>
        <v>0</v>
      </c>
      <c r="H194" s="183">
        <f>'CDIAC C'!H194*44/12/1000</f>
        <v>5.7432794125188185</v>
      </c>
      <c r="I194" s="183">
        <f>'CDIAC C'!I194*44/12/1000</f>
        <v>10.634612745852152</v>
      </c>
    </row>
    <row r="195" spans="1:9" x14ac:dyDescent="0.25">
      <c r="A195" s="178">
        <v>1942</v>
      </c>
      <c r="B195" s="183">
        <f>'CDIAC C'!B195*44/12/1000</f>
        <v>4.9206666666666674</v>
      </c>
      <c r="C195" s="183">
        <f>'CDIAC C'!C195*44/12/1000</f>
        <v>0.16500000000000001</v>
      </c>
      <c r="D195" s="183">
        <f>'CDIAC C'!D195*44/12/1000</f>
        <v>0.81399999999999995</v>
      </c>
      <c r="E195" s="183">
        <f>'CDIAC C'!E195*44/12/1000</f>
        <v>3.8976666666666664</v>
      </c>
      <c r="F195" s="183">
        <f>'CDIAC C'!F195*44/12/1000</f>
        <v>4.0333333333333339E-2</v>
      </c>
      <c r="G195" s="183">
        <f>'CDIAC C'!G195*44/12/1000</f>
        <v>0</v>
      </c>
      <c r="H195" s="183">
        <f>'CDIAC C'!H195*44/12/1000</f>
        <v>5.7258543667500819</v>
      </c>
      <c r="I195" s="183">
        <f>'CDIAC C'!I195*44/12/1000</f>
        <v>10.64652103341675</v>
      </c>
    </row>
    <row r="196" spans="1:9" x14ac:dyDescent="0.25">
      <c r="A196" s="178">
        <v>1943</v>
      </c>
      <c r="B196" s="183">
        <f>'CDIAC C'!B196*44/12/1000</f>
        <v>5.1003333333333334</v>
      </c>
      <c r="C196" s="183">
        <f>'CDIAC C'!C196*44/12/1000</f>
        <v>0.18333333333333335</v>
      </c>
      <c r="D196" s="183">
        <f>'CDIAC C'!D196*44/12/1000</f>
        <v>0.87633333333333341</v>
      </c>
      <c r="E196" s="183">
        <f>'CDIAC C'!E196*44/12/1000</f>
        <v>4.0039999999999996</v>
      </c>
      <c r="F196" s="183">
        <f>'CDIAC C'!F196*44/12/1000</f>
        <v>3.6666666666666667E-2</v>
      </c>
      <c r="G196" s="183">
        <f>'CDIAC C'!G196*44/12/1000</f>
        <v>0</v>
      </c>
      <c r="H196" s="183">
        <f>'CDIAC C'!H196*44/12/1000</f>
        <v>5.6979724274622603</v>
      </c>
      <c r="I196" s="183">
        <f>'CDIAC C'!I196*44/12/1000</f>
        <v>10.798305760795593</v>
      </c>
    </row>
    <row r="197" spans="1:9" x14ac:dyDescent="0.25">
      <c r="A197" s="178">
        <v>1944</v>
      </c>
      <c r="B197" s="183">
        <f>'CDIAC C'!B197*44/12/1000</f>
        <v>5.0709999999999997</v>
      </c>
      <c r="C197" s="183">
        <f>'CDIAC C'!C197*44/12/1000</f>
        <v>0.19800000000000001</v>
      </c>
      <c r="D197" s="183">
        <f>'CDIAC C'!D197*44/12/1000</f>
        <v>1.0083333333333333</v>
      </c>
      <c r="E197" s="183">
        <f>'CDIAC C'!E197*44/12/1000</f>
        <v>3.839</v>
      </c>
      <c r="F197" s="183">
        <f>'CDIAC C'!F197*44/12/1000</f>
        <v>2.5666666666666667E-2</v>
      </c>
      <c r="G197" s="183">
        <f>'CDIAC C'!G197*44/12/1000</f>
        <v>0</v>
      </c>
      <c r="H197" s="183">
        <f>'CDIAC C'!H197*44/12/1000</f>
        <v>5.6609247878011058</v>
      </c>
      <c r="I197" s="183">
        <f>'CDIAC C'!I197*44/12/1000</f>
        <v>10.731924787801107</v>
      </c>
    </row>
    <row r="198" spans="1:9" x14ac:dyDescent="0.25">
      <c r="A198" s="178">
        <v>1945</v>
      </c>
      <c r="B198" s="183">
        <f>'CDIAC C'!B198*44/12/1000</f>
        <v>4.253333333333333</v>
      </c>
      <c r="C198" s="183">
        <f>'CDIAC C'!C198*44/12/1000</f>
        <v>0.21633333333333335</v>
      </c>
      <c r="D198" s="183">
        <f>'CDIAC C'!D198*44/12/1000</f>
        <v>1.0083333333333333</v>
      </c>
      <c r="E198" s="183">
        <f>'CDIAC C'!E198*44/12/1000</f>
        <v>3.0066666666666664</v>
      </c>
      <c r="F198" s="183">
        <f>'CDIAC C'!F198*44/12/1000</f>
        <v>2.5666666666666667E-2</v>
      </c>
      <c r="G198" s="183">
        <f>'CDIAC C'!G198*44/12/1000</f>
        <v>0</v>
      </c>
      <c r="H198" s="183">
        <f>'CDIAC C'!H198*44/12/1000</f>
        <v>5.6191259623362209</v>
      </c>
      <c r="I198" s="183">
        <f>'CDIAC C'!I198*44/12/1000</f>
        <v>9.8724592956695538</v>
      </c>
    </row>
    <row r="199" spans="1:9" x14ac:dyDescent="0.25">
      <c r="A199" s="178">
        <v>1946</v>
      </c>
      <c r="B199" s="183">
        <f>'CDIAC C'!B199*44/12/1000</f>
        <v>4.5393333333333334</v>
      </c>
      <c r="C199" s="183">
        <f>'CDIAC C'!C199*44/12/1000</f>
        <v>0.22366666666666665</v>
      </c>
      <c r="D199" s="183">
        <f>'CDIAC C'!D199*44/12/1000</f>
        <v>1.0706666666666667</v>
      </c>
      <c r="E199" s="183">
        <f>'CDIAC C'!E199*44/12/1000</f>
        <v>3.2083333333333335</v>
      </c>
      <c r="F199" s="183">
        <f>'CDIAC C'!F199*44/12/1000</f>
        <v>3.6666666666666667E-2</v>
      </c>
      <c r="G199" s="183">
        <f>'CDIAC C'!G199*44/12/1000</f>
        <v>0</v>
      </c>
      <c r="H199" s="183">
        <f>'CDIAC C'!H199*44/12/1000</f>
        <v>5.5835579270757041</v>
      </c>
      <c r="I199" s="183">
        <f>'CDIAC C'!I199*44/12/1000</f>
        <v>10.122891260409038</v>
      </c>
    </row>
    <row r="200" spans="1:9" x14ac:dyDescent="0.25">
      <c r="A200" s="178">
        <v>1947</v>
      </c>
      <c r="B200" s="183">
        <f>'CDIAC C'!B200*44/12/1000</f>
        <v>5.1040000000000001</v>
      </c>
      <c r="C200" s="183">
        <f>'CDIAC C'!C200*44/12/1000</f>
        <v>0.24566666666666664</v>
      </c>
      <c r="D200" s="183">
        <f>'CDIAC C'!D200*44/12/1000</f>
        <v>1.1806666666666668</v>
      </c>
      <c r="E200" s="183">
        <f>'CDIAC C'!E200*44/12/1000</f>
        <v>3.6373333333333333</v>
      </c>
      <c r="F200" s="183">
        <f>'CDIAC C'!F200*44/12/1000</f>
        <v>4.3999999999999997E-2</v>
      </c>
      <c r="G200" s="183">
        <f>'CDIAC C'!G200*44/12/1000</f>
        <v>0</v>
      </c>
      <c r="H200" s="183">
        <f>'CDIAC C'!H200*44/12/1000</f>
        <v>5.5443717121098848</v>
      </c>
      <c r="I200" s="183">
        <f>'CDIAC C'!I200*44/12/1000</f>
        <v>10.648371712109883</v>
      </c>
    </row>
    <row r="201" spans="1:9" x14ac:dyDescent="0.25">
      <c r="A201" s="178">
        <v>1948</v>
      </c>
      <c r="B201" s="183">
        <f>'CDIAC C'!B201*44/12/1000</f>
        <v>5.386333333333333</v>
      </c>
      <c r="C201" s="183">
        <f>'CDIAC C'!C201*44/12/1000</f>
        <v>0.27866666666666667</v>
      </c>
      <c r="D201" s="183">
        <f>'CDIAC C'!D201*44/12/1000</f>
        <v>1.3346666666666667</v>
      </c>
      <c r="E201" s="183">
        <f>'CDIAC C'!E201*44/12/1000</f>
        <v>3.7216666666666667</v>
      </c>
      <c r="F201" s="183">
        <f>'CDIAC C'!F201*44/12/1000</f>
        <v>5.1333333333333335E-2</v>
      </c>
      <c r="G201" s="183">
        <f>'CDIAC C'!G201*44/12/1000</f>
        <v>0</v>
      </c>
      <c r="H201" s="183">
        <f>'CDIAC C'!H201*44/12/1000</f>
        <v>5.4852981235478726</v>
      </c>
      <c r="I201" s="183">
        <f>'CDIAC C'!I201*44/12/1000</f>
        <v>10.871631456881207</v>
      </c>
    </row>
    <row r="202" spans="1:9" x14ac:dyDescent="0.25">
      <c r="A202" s="178">
        <v>1949</v>
      </c>
      <c r="B202" s="183">
        <f>'CDIAC C'!B202*44/12/1000</f>
        <v>5.2030000000000003</v>
      </c>
      <c r="C202" s="183">
        <f>'CDIAC C'!C202*44/12/1000</f>
        <v>0.29699999999999999</v>
      </c>
      <c r="D202" s="183">
        <f>'CDIAC C'!D202*44/12/1000</f>
        <v>1.3273333333333333</v>
      </c>
      <c r="E202" s="183">
        <f>'CDIAC C'!E202*44/12/1000</f>
        <v>3.52</v>
      </c>
      <c r="F202" s="183">
        <f>'CDIAC C'!F202*44/12/1000</f>
        <v>5.8666666666666666E-2</v>
      </c>
      <c r="G202" s="183">
        <f>'CDIAC C'!G202*44/12/1000</f>
        <v>0</v>
      </c>
      <c r="H202" s="183">
        <f>'CDIAC C'!H202*44/12/1000</f>
        <v>5.3920516601257331</v>
      </c>
      <c r="I202" s="183">
        <f>'CDIAC C'!I202*44/12/1000</f>
        <v>10.595051660125733</v>
      </c>
    </row>
    <row r="203" spans="1:9" x14ac:dyDescent="0.25">
      <c r="A203" s="178">
        <v>1950</v>
      </c>
      <c r="B203" s="183">
        <f>'CDIAC C'!B203*44/12/1000</f>
        <v>5.9766666666666666</v>
      </c>
      <c r="C203" s="183">
        <f>'CDIAC C'!C203*44/12/1000</f>
        <v>0.35566666666666669</v>
      </c>
      <c r="D203" s="183">
        <f>'CDIAC C'!D203*44/12/1000</f>
        <v>1.5509999999999999</v>
      </c>
      <c r="E203" s="183">
        <f>'CDIAC C'!E203*44/12/1000</f>
        <v>3.9233333333333333</v>
      </c>
      <c r="F203" s="183">
        <f>'CDIAC C'!F203*44/12/1000</f>
        <v>6.6000000000000003E-2</v>
      </c>
      <c r="G203" s="183">
        <f>'CDIAC C'!G203*44/12/1000</f>
        <v>8.433333333333333E-2</v>
      </c>
      <c r="H203" s="183">
        <f>'CDIAC C'!H203*44/12/1000</f>
        <v>5.685100001546223</v>
      </c>
      <c r="I203" s="183">
        <f>'CDIAC C'!I203*44/12/1000</f>
        <v>11.661766668212891</v>
      </c>
    </row>
    <row r="204" spans="1:9" x14ac:dyDescent="0.25">
      <c r="A204" s="178">
        <v>1951</v>
      </c>
      <c r="B204" s="183">
        <f>'CDIAC C'!B204*44/12/1000</f>
        <v>6.4790000000000001</v>
      </c>
      <c r="C204" s="183">
        <f>'CDIAC C'!C204*44/12/1000</f>
        <v>0.42166666666666669</v>
      </c>
      <c r="D204" s="183">
        <f>'CDIAC C'!D204*44/12/1000</f>
        <v>1.7563333333333333</v>
      </c>
      <c r="E204" s="183">
        <f>'CDIAC C'!E204*44/12/1000</f>
        <v>4.1396666666666668</v>
      </c>
      <c r="F204" s="183">
        <f>'CDIAC C'!F204*44/12/1000</f>
        <v>7.3333333333333334E-2</v>
      </c>
      <c r="G204" s="183">
        <f>'CDIAC C'!G204*44/12/1000</f>
        <v>8.7999999999999995E-2</v>
      </c>
      <c r="H204" s="183">
        <f>'CDIAC C'!H204*44/12/1000</f>
        <v>5.8595027177683514</v>
      </c>
      <c r="I204" s="183">
        <f>'CDIAC C'!I204*44/12/1000</f>
        <v>12.338502717768352</v>
      </c>
    </row>
    <row r="205" spans="1:9" x14ac:dyDescent="0.25">
      <c r="A205" s="178">
        <v>1952</v>
      </c>
      <c r="B205" s="183">
        <f>'CDIAC C'!B205*44/12/1000</f>
        <v>6.581666666666667</v>
      </c>
      <c r="C205" s="183">
        <f>'CDIAC C'!C205*44/12/1000</f>
        <v>0.45466666666666666</v>
      </c>
      <c r="D205" s="183">
        <f>'CDIAC C'!D205*44/12/1000</f>
        <v>1.8480000000000001</v>
      </c>
      <c r="E205" s="183">
        <f>'CDIAC C'!E205*44/12/1000</f>
        <v>4.1029999999999998</v>
      </c>
      <c r="F205" s="183">
        <f>'CDIAC C'!F205*44/12/1000</f>
        <v>8.0666666666666678E-2</v>
      </c>
      <c r="G205" s="183">
        <f>'CDIAC C'!G205*44/12/1000</f>
        <v>9.5333333333333325E-2</v>
      </c>
      <c r="H205" s="183">
        <f>'CDIAC C'!H205*44/12/1000</f>
        <v>5.9295192095896407</v>
      </c>
      <c r="I205" s="183">
        <f>'CDIAC C'!I205*44/12/1000</f>
        <v>12.511185876256306</v>
      </c>
    </row>
    <row r="206" spans="1:9" x14ac:dyDescent="0.25">
      <c r="A206" s="178">
        <v>1953</v>
      </c>
      <c r="B206" s="183">
        <f>'CDIAC C'!B206*44/12/1000</f>
        <v>6.7503333333333329</v>
      </c>
      <c r="C206" s="183">
        <f>'CDIAC C'!C206*44/12/1000</f>
        <v>0.48033333333333333</v>
      </c>
      <c r="D206" s="183">
        <f>'CDIAC C'!D206*44/12/1000</f>
        <v>1.9543333333333333</v>
      </c>
      <c r="E206" s="183">
        <f>'CDIAC C'!E206*44/12/1000</f>
        <v>4.125</v>
      </c>
      <c r="F206" s="183">
        <f>'CDIAC C'!F206*44/12/1000</f>
        <v>8.7999999999999995E-2</v>
      </c>
      <c r="G206" s="183">
        <f>'CDIAC C'!G206*44/12/1000</f>
        <v>9.9000000000000005E-2</v>
      </c>
      <c r="H206" s="183">
        <f>'CDIAC C'!H206*44/12/1000</f>
        <v>6.0298427098922724</v>
      </c>
      <c r="I206" s="183">
        <f>'CDIAC C'!I206*44/12/1000</f>
        <v>12.780176043225605</v>
      </c>
    </row>
    <row r="207" spans="1:9" x14ac:dyDescent="0.25">
      <c r="A207" s="178">
        <v>1954</v>
      </c>
      <c r="B207" s="183">
        <f>'CDIAC C'!B207*44/12/1000</f>
        <v>6.8383333333333329</v>
      </c>
      <c r="C207" s="183">
        <f>'CDIAC C'!C207*44/12/1000</f>
        <v>0.50600000000000001</v>
      </c>
      <c r="D207" s="183">
        <f>'CDIAC C'!D207*44/12/1000</f>
        <v>2.0423333333333331</v>
      </c>
      <c r="E207" s="183">
        <f>'CDIAC C'!E207*44/12/1000</f>
        <v>4.0919999999999996</v>
      </c>
      <c r="F207" s="183">
        <f>'CDIAC C'!F207*44/12/1000</f>
        <v>9.9000000000000005E-2</v>
      </c>
      <c r="G207" s="183">
        <f>'CDIAC C'!G207*44/12/1000</f>
        <v>9.9000000000000005E-2</v>
      </c>
      <c r="H207" s="183">
        <f>'CDIAC C'!H207*44/12/1000</f>
        <v>6.1360215942916847</v>
      </c>
      <c r="I207" s="183">
        <f>'CDIAC C'!I207*44/12/1000</f>
        <v>12.97435492762502</v>
      </c>
    </row>
    <row r="208" spans="1:9" x14ac:dyDescent="0.25">
      <c r="A208" s="178">
        <v>1955</v>
      </c>
      <c r="B208" s="183">
        <f>'CDIAC C'!B208*44/12/1000</f>
        <v>7.487333333333333</v>
      </c>
      <c r="C208" s="183">
        <f>'CDIAC C'!C208*44/12/1000</f>
        <v>0.55000000000000004</v>
      </c>
      <c r="D208" s="183">
        <f>'CDIAC C'!D208*44/12/1000</f>
        <v>2.2916666666666665</v>
      </c>
      <c r="E208" s="183">
        <f>'CDIAC C'!E208*44/12/1000</f>
        <v>4.4293333333333331</v>
      </c>
      <c r="F208" s="183">
        <f>'CDIAC C'!F208*44/12/1000</f>
        <v>0.11</v>
      </c>
      <c r="G208" s="183">
        <f>'CDIAC C'!G208*44/12/1000</f>
        <v>0.11366666666666667</v>
      </c>
      <c r="H208" s="183">
        <f>'CDIAC C'!H208*44/12/1000</f>
        <v>6.2259868151957196</v>
      </c>
      <c r="I208" s="183">
        <f>'CDIAC C'!I208*44/12/1000</f>
        <v>13.713320148529053</v>
      </c>
    </row>
    <row r="209" spans="1:9" x14ac:dyDescent="0.25">
      <c r="A209" s="178">
        <v>1956</v>
      </c>
      <c r="B209" s="183">
        <f>'CDIAC C'!B209*44/12/1000</f>
        <v>7.9823333333333331</v>
      </c>
      <c r="C209" s="183">
        <f>'CDIAC C'!C209*44/12/1000</f>
        <v>0.59033333333333338</v>
      </c>
      <c r="D209" s="183">
        <f>'CDIAC C'!D209*44/12/1000</f>
        <v>2.4896666666666665</v>
      </c>
      <c r="E209" s="183">
        <f>'CDIAC C'!E209*44/12/1000</f>
        <v>4.6676666666666673</v>
      </c>
      <c r="F209" s="183">
        <f>'CDIAC C'!F209*44/12/1000</f>
        <v>0.11733333333333333</v>
      </c>
      <c r="G209" s="183">
        <f>'CDIAC C'!G209*44/12/1000</f>
        <v>0.11733333333333333</v>
      </c>
      <c r="H209" s="183">
        <f>'CDIAC C'!H209*44/12/1000</f>
        <v>6.3433227032114665</v>
      </c>
      <c r="I209" s="183">
        <f>'CDIAC C'!I209*44/12/1000</f>
        <v>14.3256560365448</v>
      </c>
    </row>
    <row r="210" spans="1:9" x14ac:dyDescent="0.25">
      <c r="A210" s="178">
        <v>1957</v>
      </c>
      <c r="B210" s="183">
        <f>'CDIAC C'!B210*44/12/1000</f>
        <v>8.3233333333333341</v>
      </c>
      <c r="C210" s="183">
        <f>'CDIAC C'!C210*44/12/1000</f>
        <v>0.65266666666666662</v>
      </c>
      <c r="D210" s="183">
        <f>'CDIAC C'!D210*44/12/1000</f>
        <v>2.6179999999999999</v>
      </c>
      <c r="E210" s="183">
        <f>'CDIAC C'!E210*44/12/1000</f>
        <v>4.799666666666667</v>
      </c>
      <c r="F210" s="183">
        <f>'CDIAC C'!F210*44/12/1000</f>
        <v>0.12466666666666668</v>
      </c>
      <c r="G210" s="183">
        <f>'CDIAC C'!G210*44/12/1000</f>
        <v>0.12833333333333335</v>
      </c>
      <c r="H210" s="183">
        <f>'CDIAC C'!H210*44/12/1000</f>
        <v>6.4422124270477292</v>
      </c>
      <c r="I210" s="183">
        <f>'CDIAC C'!I210*44/12/1000</f>
        <v>14.765545760381062</v>
      </c>
    </row>
    <row r="211" spans="1:9" x14ac:dyDescent="0.25">
      <c r="A211" s="178">
        <v>1958</v>
      </c>
      <c r="B211" s="183">
        <f>'CDIAC C'!B211*44/12/1000</f>
        <v>8.5433333333333348</v>
      </c>
      <c r="C211" s="183">
        <f>'CDIAC C'!C211*44/12/1000</f>
        <v>0.70399999999999996</v>
      </c>
      <c r="D211" s="183">
        <f>'CDIAC C'!D211*44/12/1000</f>
        <v>2.6803333333333335</v>
      </c>
      <c r="E211" s="183">
        <f>'CDIAC C'!E211*44/12/1000</f>
        <v>4.8986666666666672</v>
      </c>
      <c r="F211" s="183">
        <f>'CDIAC C'!F211*44/12/1000</f>
        <v>0.13200000000000001</v>
      </c>
      <c r="G211" s="183">
        <f>'CDIAC C'!G211*44/12/1000</f>
        <v>0.12833333333333335</v>
      </c>
      <c r="H211" s="183">
        <f>'CDIAC C'!H211*44/12/1000</f>
        <v>6.5540642825139379</v>
      </c>
      <c r="I211" s="183">
        <f>'CDIAC C'!I211*44/12/1000</f>
        <v>15.097397615847273</v>
      </c>
    </row>
    <row r="212" spans="1:9" x14ac:dyDescent="0.25">
      <c r="A212" s="178">
        <v>1959</v>
      </c>
      <c r="B212" s="183">
        <f>'CDIAC C'!B212*44/12/1000</f>
        <v>8.8550000000000004</v>
      </c>
      <c r="C212" s="183">
        <f>'CDIAC C'!C212*44/12/1000</f>
        <v>0.75900000000000001</v>
      </c>
      <c r="D212" s="183">
        <f>'CDIAC C'!D212*44/12/1000</f>
        <v>2.9113333333333333</v>
      </c>
      <c r="E212" s="183">
        <f>'CDIAC C'!E212*44/12/1000</f>
        <v>4.9463333333333335</v>
      </c>
      <c r="F212" s="183">
        <f>'CDIAC C'!F212*44/12/1000</f>
        <v>0.14666666666666667</v>
      </c>
      <c r="G212" s="183">
        <f>'CDIAC C'!G212*44/12/1000</f>
        <v>9.1666666666666674E-2</v>
      </c>
      <c r="H212" s="183">
        <f>'CDIAC C'!H212*44/12/1000</f>
        <v>6.6153995344212966</v>
      </c>
      <c r="I212" s="183">
        <f>'CDIAC C'!I212*44/12/1000</f>
        <v>15.470399534421299</v>
      </c>
    </row>
    <row r="213" spans="1:9" x14ac:dyDescent="0.25">
      <c r="A213" s="178">
        <v>1960</v>
      </c>
      <c r="B213" s="183">
        <f>'CDIAC C'!B213*44/12/1000</f>
        <v>9.3426666666666662</v>
      </c>
      <c r="C213" s="183">
        <f>'CDIAC C'!C213*44/12/1000</f>
        <v>0.83599999999999997</v>
      </c>
      <c r="D213" s="183">
        <f>'CDIAC C'!D213*44/12/1000</f>
        <v>3.1240000000000001</v>
      </c>
      <c r="E213" s="183">
        <f>'CDIAC C'!E213*44/12/1000</f>
        <v>5.1333333333333329</v>
      </c>
      <c r="F213" s="183">
        <f>'CDIAC C'!F213*44/12/1000</f>
        <v>0.15766666666666665</v>
      </c>
      <c r="G213" s="183">
        <f>'CDIAC C'!G213*44/12/1000</f>
        <v>8.7999999999999995E-2</v>
      </c>
      <c r="H213" s="183">
        <f>'CDIAC C'!H213*44/12/1000</f>
        <v>6.0846156559210733</v>
      </c>
      <c r="I213" s="183">
        <f>'CDIAC C'!I213*44/12/1000</f>
        <v>15.427282322587738</v>
      </c>
    </row>
    <row r="214" spans="1:9" x14ac:dyDescent="0.25">
      <c r="A214" s="178">
        <v>1961</v>
      </c>
      <c r="B214" s="183">
        <f>'CDIAC C'!B214*44/12/1000</f>
        <v>9.3610000000000007</v>
      </c>
      <c r="C214" s="183">
        <f>'CDIAC C'!C214*44/12/1000</f>
        <v>0.8836666666666666</v>
      </c>
      <c r="D214" s="183">
        <f>'CDIAC C'!D214*44/12/1000</f>
        <v>3.3073333333333337</v>
      </c>
      <c r="E214" s="183">
        <f>'CDIAC C'!E214*44/12/1000</f>
        <v>4.9206666666666674</v>
      </c>
      <c r="F214" s="183">
        <f>'CDIAC C'!F214*44/12/1000</f>
        <v>0.16500000000000001</v>
      </c>
      <c r="G214" s="183">
        <f>'CDIAC C'!G214*44/12/1000</f>
        <v>8.7999999999999995E-2</v>
      </c>
      <c r="H214" s="183">
        <f>'CDIAC C'!H214*44/12/1000</f>
        <v>5.843332490914233</v>
      </c>
      <c r="I214" s="183">
        <f>'CDIAC C'!I214*44/12/1000</f>
        <v>15.204332490914235</v>
      </c>
    </row>
    <row r="215" spans="1:9" x14ac:dyDescent="0.25">
      <c r="A215" s="178">
        <v>1962</v>
      </c>
      <c r="B215" s="183">
        <f>'CDIAC C'!B215*44/12/1000</f>
        <v>9.6946666666666665</v>
      </c>
      <c r="C215" s="183">
        <f>'CDIAC C'!C215*44/12/1000</f>
        <v>0.96799999999999997</v>
      </c>
      <c r="D215" s="183">
        <f>'CDIAC C'!D215*44/12/1000</f>
        <v>3.5566666666666666</v>
      </c>
      <c r="E215" s="183">
        <f>'CDIAC C'!E215*44/12/1000</f>
        <v>4.9059999999999997</v>
      </c>
      <c r="F215" s="183">
        <f>'CDIAC C'!F215*44/12/1000</f>
        <v>0.17599999999999999</v>
      </c>
      <c r="G215" s="183">
        <f>'CDIAC C'!G215*44/12/1000</f>
        <v>8.433333333333333E-2</v>
      </c>
      <c r="H215" s="183">
        <f>'CDIAC C'!H215*44/12/1000</f>
        <v>5.7050460111677266</v>
      </c>
      <c r="I215" s="183">
        <f>'CDIAC C'!I215*44/12/1000</f>
        <v>15.399712677834394</v>
      </c>
    </row>
    <row r="216" spans="1:9" x14ac:dyDescent="0.25">
      <c r="A216" s="178">
        <v>1963</v>
      </c>
      <c r="B216" s="183">
        <f>'CDIAC C'!B216*44/12/1000</f>
        <v>10.244666666666665</v>
      </c>
      <c r="C216" s="183">
        <f>'CDIAC C'!C216*44/12/1000</f>
        <v>1.0486666666666666</v>
      </c>
      <c r="D216" s="183">
        <f>'CDIAC C'!D216*44/12/1000</f>
        <v>3.8096666666666663</v>
      </c>
      <c r="E216" s="183">
        <f>'CDIAC C'!E216*44/12/1000</f>
        <v>5.1040000000000001</v>
      </c>
      <c r="F216" s="183">
        <f>'CDIAC C'!F216*44/12/1000</f>
        <v>0.187</v>
      </c>
      <c r="G216" s="183">
        <f>'CDIAC C'!G216*44/12/1000</f>
        <v>9.1666666666666674E-2</v>
      </c>
      <c r="H216" s="183">
        <f>'CDIAC C'!H216*44/12/1000</f>
        <v>5.5412241683213797</v>
      </c>
      <c r="I216" s="183">
        <f>'CDIAC C'!I216*44/12/1000</f>
        <v>15.785890834988045</v>
      </c>
    </row>
    <row r="217" spans="1:9" x14ac:dyDescent="0.25">
      <c r="A217" s="178">
        <v>1964</v>
      </c>
      <c r="B217" s="183">
        <f>'CDIAC C'!B217*44/12/1000</f>
        <v>10.776333333333334</v>
      </c>
      <c r="C217" s="183">
        <f>'CDIAC C'!C217*44/12/1000</f>
        <v>1.155</v>
      </c>
      <c r="D217" s="183">
        <f>'CDIAC C'!D217*44/12/1000</f>
        <v>4.1029999999999998</v>
      </c>
      <c r="E217" s="183">
        <f>'CDIAC C'!E217*44/12/1000</f>
        <v>5.1993333333333327</v>
      </c>
      <c r="F217" s="183">
        <f>'CDIAC C'!F217*44/12/1000</f>
        <v>0.20533333333333334</v>
      </c>
      <c r="G217" s="183">
        <f>'CDIAC C'!G217*44/12/1000</f>
        <v>0.11366666666666667</v>
      </c>
      <c r="H217" s="183">
        <f>'CDIAC C'!H217*44/12/1000</f>
        <v>5.3807151144129541</v>
      </c>
      <c r="I217" s="183">
        <f>'CDIAC C'!I217*44/12/1000</f>
        <v>16.157048447746288</v>
      </c>
    </row>
    <row r="218" spans="1:9" x14ac:dyDescent="0.25">
      <c r="A218" s="178">
        <v>1965</v>
      </c>
      <c r="B218" s="183">
        <f>'CDIAC C'!B218*44/12/1000</f>
        <v>11.278666666666666</v>
      </c>
      <c r="C218" s="183">
        <f>'CDIAC C'!C218*44/12/1000</f>
        <v>1.2356666666666667</v>
      </c>
      <c r="D218" s="183">
        <f>'CDIAC C'!D218*44/12/1000</f>
        <v>4.4146666666666672</v>
      </c>
      <c r="E218" s="183">
        <f>'CDIAC C'!E218*44/12/1000</f>
        <v>5.283666666666667</v>
      </c>
      <c r="F218" s="183">
        <f>'CDIAC C'!F218*44/12/1000</f>
        <v>0.21633333333333335</v>
      </c>
      <c r="G218" s="183">
        <f>'CDIAC C'!G218*44/12/1000</f>
        <v>0.13200000000000001</v>
      </c>
      <c r="H218" s="183">
        <f>'CDIAC C'!H218*44/12/1000</f>
        <v>5.2146608675249002</v>
      </c>
      <c r="I218" s="183">
        <f>'CDIAC C'!I218*44/12/1000</f>
        <v>16.493327534191568</v>
      </c>
    </row>
    <row r="219" spans="1:9" x14ac:dyDescent="0.25">
      <c r="A219" s="178">
        <v>1966</v>
      </c>
      <c r="B219" s="183">
        <f>'CDIAC C'!B219*44/12/1000</f>
        <v>11.803000000000001</v>
      </c>
      <c r="C219" s="183">
        <f>'CDIAC C'!C219*44/12/1000</f>
        <v>1.3420000000000001</v>
      </c>
      <c r="D219" s="183">
        <f>'CDIAC C'!D219*44/12/1000</f>
        <v>4.7519999999999998</v>
      </c>
      <c r="E219" s="183">
        <f>'CDIAC C'!E219*44/12/1000</f>
        <v>5.3313333333333333</v>
      </c>
      <c r="F219" s="183">
        <f>'CDIAC C'!F219*44/12/1000</f>
        <v>0.23100000000000001</v>
      </c>
      <c r="G219" s="183">
        <f>'CDIAC C'!G219*44/12/1000</f>
        <v>0.14299999999999999</v>
      </c>
      <c r="H219" s="183">
        <f>'CDIAC C'!H219*44/12/1000</f>
        <v>5.1034331923650162</v>
      </c>
      <c r="I219" s="183">
        <f>'CDIAC C'!I219*44/12/1000</f>
        <v>16.906433192365018</v>
      </c>
    </row>
    <row r="220" spans="1:9" x14ac:dyDescent="0.25">
      <c r="A220" s="178">
        <v>1967</v>
      </c>
      <c r="B220" s="183">
        <f>'CDIAC C'!B220*44/12/1000</f>
        <v>12.180666666666665</v>
      </c>
      <c r="C220" s="183">
        <f>'CDIAC C'!C220*44/12/1000</f>
        <v>1.4373333333333334</v>
      </c>
      <c r="D220" s="183">
        <f>'CDIAC C'!D220*44/12/1000</f>
        <v>5.067333333333333</v>
      </c>
      <c r="E220" s="183">
        <f>'CDIAC C'!E220*44/12/1000</f>
        <v>5.2469999999999999</v>
      </c>
      <c r="F220" s="183">
        <f>'CDIAC C'!F220*44/12/1000</f>
        <v>0.23833333333333334</v>
      </c>
      <c r="G220" s="183">
        <f>'CDIAC C'!G220*44/12/1000</f>
        <v>0.19066666666666665</v>
      </c>
      <c r="H220" s="183">
        <f>'CDIAC C'!H220*44/12/1000</f>
        <v>5.0356744545813559</v>
      </c>
      <c r="I220" s="183">
        <f>'CDIAC C'!I220*44/12/1000</f>
        <v>17.216341121248025</v>
      </c>
    </row>
    <row r="221" spans="1:9" x14ac:dyDescent="0.25">
      <c r="A221" s="178">
        <v>1968</v>
      </c>
      <c r="B221" s="183">
        <f>'CDIAC C'!B221*44/12/1000</f>
        <v>12.844333333333333</v>
      </c>
      <c r="C221" s="183">
        <f>'CDIAC C'!C221*44/12/1000</f>
        <v>1.5656666666666668</v>
      </c>
      <c r="D221" s="183">
        <f>'CDIAC C'!D221*44/12/1000</f>
        <v>5.5183333333333326</v>
      </c>
      <c r="E221" s="183">
        <f>'CDIAC C'!E221*44/12/1000</f>
        <v>5.3056666666666672</v>
      </c>
      <c r="F221" s="183">
        <f>'CDIAC C'!F221*44/12/1000</f>
        <v>0.25666666666666671</v>
      </c>
      <c r="G221" s="183">
        <f>'CDIAC C'!G221*44/12/1000</f>
        <v>0.20533333333333334</v>
      </c>
      <c r="H221" s="183">
        <f>'CDIAC C'!H221*44/12/1000</f>
        <v>5.0117285368194366</v>
      </c>
      <c r="I221" s="183">
        <f>'CDIAC C'!I221*44/12/1000</f>
        <v>17.856061870152768</v>
      </c>
    </row>
    <row r="222" spans="1:9" x14ac:dyDescent="0.25">
      <c r="A222" s="178">
        <v>1969</v>
      </c>
      <c r="B222" s="183">
        <f>'CDIAC C'!B222*44/12/1000</f>
        <v>13.702333333333334</v>
      </c>
      <c r="C222" s="183">
        <f>'CDIAC C'!C222*44/12/1000</f>
        <v>1.7123333333333333</v>
      </c>
      <c r="D222" s="183">
        <f>'CDIAC C'!D222*44/12/1000</f>
        <v>5.9693333333333332</v>
      </c>
      <c r="E222" s="183">
        <f>'CDIAC C'!E222*44/12/1000</f>
        <v>5.5073333333333334</v>
      </c>
      <c r="F222" s="183">
        <f>'CDIAC C'!F222*44/12/1000</f>
        <v>0.26766666666666666</v>
      </c>
      <c r="G222" s="183">
        <f>'CDIAC C'!G222*44/12/1000</f>
        <v>0.24566666666666664</v>
      </c>
      <c r="H222" s="183">
        <f>'CDIAC C'!H222*44/12/1000</f>
        <v>5.0332471590508439</v>
      </c>
      <c r="I222" s="183">
        <f>'CDIAC C'!I222*44/12/1000</f>
        <v>18.73558049238418</v>
      </c>
    </row>
    <row r="223" spans="1:9" x14ac:dyDescent="0.25">
      <c r="A223" s="178">
        <v>1970</v>
      </c>
      <c r="B223" s="183">
        <f>'CDIAC C'!B223*44/12/1000</f>
        <v>14.839</v>
      </c>
      <c r="C223" s="183">
        <f>'CDIAC C'!C223*44/12/1000</f>
        <v>1.7966666666666666</v>
      </c>
      <c r="D223" s="183">
        <f>'CDIAC C'!D223*44/12/1000</f>
        <v>6.798</v>
      </c>
      <c r="E223" s="183">
        <f>'CDIAC C'!E223*44/12/1000</f>
        <v>5.6833333333333327</v>
      </c>
      <c r="F223" s="183">
        <f>'CDIAC C'!F223*44/12/1000</f>
        <v>0.28233333333333333</v>
      </c>
      <c r="G223" s="183">
        <f>'CDIAC C'!G223*44/12/1000</f>
        <v>0.27866666666666667</v>
      </c>
      <c r="H223" s="183">
        <f>'CDIAC C'!H223*44/12/1000</f>
        <v>4.9807177344351903</v>
      </c>
      <c r="I223" s="183">
        <f>'CDIAC C'!I223*44/12/1000</f>
        <v>19.819717734435191</v>
      </c>
    </row>
    <row r="224" spans="1:9" x14ac:dyDescent="0.25">
      <c r="A224" s="178">
        <v>1971</v>
      </c>
      <c r="B224" s="183">
        <f>'CDIAC C'!B224*44/12/1000</f>
        <v>15.436666666666666</v>
      </c>
      <c r="C224" s="183">
        <f>'CDIAC C'!C224*44/12/1000</f>
        <v>1.9396666666666667</v>
      </c>
      <c r="D224" s="183">
        <f>'CDIAC C'!D224*44/12/1000</f>
        <v>7.1903333333333332</v>
      </c>
      <c r="E224" s="183">
        <f>'CDIAC C'!E224*44/12/1000</f>
        <v>5.6870000000000003</v>
      </c>
      <c r="F224" s="183">
        <f>'CDIAC C'!F224*44/12/1000</f>
        <v>0.30066666666666669</v>
      </c>
      <c r="G224" s="183">
        <f>'CDIAC C'!G224*44/12/1000</f>
        <v>0.32266666666666671</v>
      </c>
      <c r="H224" s="183">
        <f>'CDIAC C'!H224*44/12/1000</f>
        <v>4.8982629494306567</v>
      </c>
      <c r="I224" s="183">
        <f>'CDIAC C'!I224*44/12/1000</f>
        <v>20.33492961609732</v>
      </c>
    </row>
    <row r="225" spans="1:9" x14ac:dyDescent="0.25">
      <c r="A225" s="178">
        <v>1972</v>
      </c>
      <c r="B225" s="183">
        <f>'CDIAC C'!B225*44/12/1000</f>
        <v>16.155333333333335</v>
      </c>
      <c r="C225" s="183">
        <f>'CDIAC C'!C225*44/12/1000</f>
        <v>2.0569999999999999</v>
      </c>
      <c r="D225" s="183">
        <f>'CDIAC C'!D225*44/12/1000</f>
        <v>7.7549999999999999</v>
      </c>
      <c r="E225" s="183">
        <f>'CDIAC C'!E225*44/12/1000</f>
        <v>5.6796666666666669</v>
      </c>
      <c r="F225" s="183">
        <f>'CDIAC C'!F225*44/12/1000</f>
        <v>0.31900000000000001</v>
      </c>
      <c r="G225" s="183">
        <f>'CDIAC C'!G225*44/12/1000</f>
        <v>0.34833333333333333</v>
      </c>
      <c r="H225" s="183">
        <f>'CDIAC C'!H225*44/12/1000</f>
        <v>4.7898738762902129</v>
      </c>
      <c r="I225" s="183">
        <f>'CDIAC C'!I225*44/12/1000</f>
        <v>20.945207209623547</v>
      </c>
    </row>
    <row r="226" spans="1:9" x14ac:dyDescent="0.25">
      <c r="A226" s="178">
        <v>1973</v>
      </c>
      <c r="B226" s="183">
        <f>'CDIAC C'!B226*44/12/1000</f>
        <v>17.013333333333332</v>
      </c>
      <c r="C226" s="183">
        <f>'CDIAC C'!C226*44/12/1000</f>
        <v>2.1376666666666666</v>
      </c>
      <c r="D226" s="183">
        <f>'CDIAC C'!D226*44/12/1000</f>
        <v>8.2940000000000005</v>
      </c>
      <c r="E226" s="183">
        <f>'CDIAC C'!E226*44/12/1000</f>
        <v>5.8410000000000002</v>
      </c>
      <c r="F226" s="183">
        <f>'CDIAC C'!F226*44/12/1000</f>
        <v>0.33733333333333332</v>
      </c>
      <c r="G226" s="183">
        <f>'CDIAC C'!G226*44/12/1000</f>
        <v>0.40333333333333332</v>
      </c>
      <c r="H226" s="183">
        <f>'CDIAC C'!H226*44/12/1000</f>
        <v>4.7587380185902699</v>
      </c>
      <c r="I226" s="183">
        <f>'CDIAC C'!I226*44/12/1000</f>
        <v>21.772071351923604</v>
      </c>
    </row>
    <row r="227" spans="1:9" x14ac:dyDescent="0.25">
      <c r="A227" s="178">
        <v>1974</v>
      </c>
      <c r="B227" s="183">
        <f>'CDIAC C'!B227*44/12/1000</f>
        <v>16.940000000000001</v>
      </c>
      <c r="C227" s="183">
        <f>'CDIAC C'!C227*44/12/1000</f>
        <v>2.1816666666666666</v>
      </c>
      <c r="D227" s="183">
        <f>'CDIAC C'!D227*44/12/1000</f>
        <v>8.1766666666666676</v>
      </c>
      <c r="E227" s="183">
        <f>'CDIAC C'!E227*44/12/1000</f>
        <v>5.8520000000000003</v>
      </c>
      <c r="F227" s="183">
        <f>'CDIAC C'!F227*44/12/1000</f>
        <v>0.33733333333333332</v>
      </c>
      <c r="G227" s="183">
        <f>'CDIAC C'!G227*44/12/1000</f>
        <v>0.39233333333333331</v>
      </c>
      <c r="H227" s="183">
        <f>'CDIAC C'!H227*44/12/1000</f>
        <v>4.6514065080091758</v>
      </c>
      <c r="I227" s="183">
        <f>'CDIAC C'!I227*44/12/1000</f>
        <v>21.591406508009179</v>
      </c>
    </row>
    <row r="228" spans="1:9" x14ac:dyDescent="0.25">
      <c r="A228" s="178">
        <v>1975</v>
      </c>
      <c r="B228" s="183">
        <f>'CDIAC C'!B228*44/12/1000</f>
        <v>16.914333333333332</v>
      </c>
      <c r="C228" s="183">
        <f>'CDIAC C'!C228*44/12/1000</f>
        <v>2.1963333333333335</v>
      </c>
      <c r="D228" s="183">
        <f>'CDIAC C'!D228*44/12/1000</f>
        <v>8.0703333333333322</v>
      </c>
      <c r="E228" s="183">
        <f>'CDIAC C'!E228*44/12/1000</f>
        <v>5.9803333333333333</v>
      </c>
      <c r="F228" s="183">
        <f>'CDIAC C'!F228*44/12/1000</f>
        <v>0.33366666666666667</v>
      </c>
      <c r="G228" s="183">
        <f>'CDIAC C'!G228*44/12/1000</f>
        <v>0.33733333333333332</v>
      </c>
      <c r="H228" s="183">
        <f>'CDIAC C'!H228*44/12/1000</f>
        <v>4.5947663146099362</v>
      </c>
      <c r="I228" s="183">
        <f>'CDIAC C'!I228*44/12/1000</f>
        <v>21.50909964794327</v>
      </c>
    </row>
    <row r="229" spans="1:9" x14ac:dyDescent="0.25">
      <c r="A229" s="178">
        <v>1976</v>
      </c>
      <c r="B229" s="183">
        <f>'CDIAC C'!B229*44/12/1000</f>
        <v>17.812666666666669</v>
      </c>
      <c r="C229" s="183">
        <f>'CDIAC C'!C229*44/12/1000</f>
        <v>2.3246666666666664</v>
      </c>
      <c r="D229" s="183">
        <f>'CDIAC C'!D229*44/12/1000</f>
        <v>8.4883333333333333</v>
      </c>
      <c r="E229" s="183">
        <f>'CDIAC C'!E229*44/12/1000</f>
        <v>6.2480000000000002</v>
      </c>
      <c r="F229" s="183">
        <f>'CDIAC C'!F229*44/12/1000</f>
        <v>0.35566666666666669</v>
      </c>
      <c r="G229" s="183">
        <f>'CDIAC C'!G229*44/12/1000</f>
        <v>0.39600000000000002</v>
      </c>
      <c r="H229" s="183">
        <f>'CDIAC C'!H229*44/12/1000</f>
        <v>4.5282680807918769</v>
      </c>
      <c r="I229" s="183">
        <f>'CDIAC C'!I229*44/12/1000</f>
        <v>22.34093474745854</v>
      </c>
    </row>
    <row r="230" spans="1:9" x14ac:dyDescent="0.25">
      <c r="A230" s="178">
        <v>1977</v>
      </c>
      <c r="B230" s="183">
        <f>'CDIAC C'!B230*44/12/1000</f>
        <v>18.300333333333331</v>
      </c>
      <c r="C230" s="183">
        <f>'CDIAC C'!C230*44/12/1000</f>
        <v>2.3686666666666665</v>
      </c>
      <c r="D230" s="183">
        <f>'CDIAC C'!D230*44/12/1000</f>
        <v>8.8000000000000007</v>
      </c>
      <c r="E230" s="183">
        <f>'CDIAC C'!E230*44/12/1000</f>
        <v>6.38</v>
      </c>
      <c r="F230" s="183">
        <f>'CDIAC C'!F230*44/12/1000</f>
        <v>0.374</v>
      </c>
      <c r="G230" s="183">
        <f>'CDIAC C'!G230*44/12/1000</f>
        <v>0.3813333333333333</v>
      </c>
      <c r="H230" s="183">
        <f>'CDIAC C'!H230*44/12/1000</f>
        <v>4.4752549298595961</v>
      </c>
      <c r="I230" s="183">
        <f>'CDIAC C'!I230*44/12/1000</f>
        <v>22.775588263192926</v>
      </c>
    </row>
    <row r="231" spans="1:9" x14ac:dyDescent="0.25">
      <c r="A231" s="178">
        <v>1978</v>
      </c>
      <c r="B231" s="183">
        <f>'CDIAC C'!B231*44/12/1000</f>
        <v>18.971333333333334</v>
      </c>
      <c r="C231" s="183">
        <f>'CDIAC C'!C231*44/12/1000</f>
        <v>2.4933333333333336</v>
      </c>
      <c r="D231" s="183">
        <f>'CDIAC C'!D231*44/12/1000</f>
        <v>9.1226666666666656</v>
      </c>
      <c r="E231" s="183">
        <f>'CDIAC C'!E231*44/12/1000</f>
        <v>6.5743333333333327</v>
      </c>
      <c r="F231" s="183">
        <f>'CDIAC C'!F231*44/12/1000</f>
        <v>0.39600000000000002</v>
      </c>
      <c r="G231" s="183">
        <f>'CDIAC C'!G231*44/12/1000</f>
        <v>0.38866666666666666</v>
      </c>
      <c r="H231" s="183">
        <f>'CDIAC C'!H231*44/12/1000</f>
        <v>4.3735388765148659</v>
      </c>
      <c r="I231" s="183">
        <f>'CDIAC C'!I231*44/12/1000</f>
        <v>23.344872209848198</v>
      </c>
    </row>
    <row r="232" spans="1:9" x14ac:dyDescent="0.25">
      <c r="A232" s="178">
        <v>1979</v>
      </c>
      <c r="B232" s="183">
        <f>'CDIAC C'!B232*44/12/1000</f>
        <v>19.477333333333331</v>
      </c>
      <c r="C232" s="183">
        <f>'CDIAC C'!C232*44/12/1000</f>
        <v>2.6326666666666667</v>
      </c>
      <c r="D232" s="183">
        <f>'CDIAC C'!D232*44/12/1000</f>
        <v>9.2620000000000005</v>
      </c>
      <c r="E232" s="183">
        <f>'CDIAC C'!E232*44/12/1000</f>
        <v>6.82</v>
      </c>
      <c r="F232" s="183">
        <f>'CDIAC C'!F232*44/12/1000</f>
        <v>0.40333333333333332</v>
      </c>
      <c r="G232" s="183">
        <f>'CDIAC C'!G232*44/12/1000</f>
        <v>0.35933333333333334</v>
      </c>
      <c r="H232" s="183">
        <f>'CDIAC C'!H232*44/12/1000</f>
        <v>4.2643909456151299</v>
      </c>
      <c r="I232" s="183">
        <f>'CDIAC C'!I232*44/12/1000</f>
        <v>23.741724278948464</v>
      </c>
    </row>
    <row r="233" spans="1:9" x14ac:dyDescent="0.25">
      <c r="A233" s="178">
        <v>1980</v>
      </c>
      <c r="B233" s="183">
        <f>'CDIAC C'!B233*44/12/1000</f>
        <v>19.382000000000001</v>
      </c>
      <c r="C233" s="183">
        <f>'CDIAC C'!C233*44/12/1000</f>
        <v>2.7096666666666667</v>
      </c>
      <c r="D233" s="183">
        <f>'CDIAC C'!D233*44/12/1000</f>
        <v>8.9283333333333346</v>
      </c>
      <c r="E233" s="183">
        <f>'CDIAC C'!E233*44/12/1000</f>
        <v>7.0216666666666674</v>
      </c>
      <c r="F233" s="183">
        <f>'CDIAC C'!F233*44/12/1000</f>
        <v>0.40333333333333332</v>
      </c>
      <c r="G233" s="183">
        <f>'CDIAC C'!G233*44/12/1000</f>
        <v>0.3153333333333333</v>
      </c>
      <c r="H233" s="183">
        <f>'CDIAC C'!H233*44/12/1000</f>
        <v>4.3895624781883971</v>
      </c>
      <c r="I233" s="183">
        <f>'CDIAC C'!I233*44/12/1000</f>
        <v>23.771562478188397</v>
      </c>
    </row>
    <row r="234" spans="1:9" x14ac:dyDescent="0.25">
      <c r="A234" s="178">
        <v>1981</v>
      </c>
      <c r="B234" s="183">
        <f>'CDIAC C'!B234*44/12/1000</f>
        <v>18.853999999999999</v>
      </c>
      <c r="C234" s="183">
        <f>'CDIAC C'!C234*44/12/1000</f>
        <v>2.7426666666666666</v>
      </c>
      <c r="D234" s="183">
        <f>'CDIAC C'!D234*44/12/1000</f>
        <v>8.4920000000000009</v>
      </c>
      <c r="E234" s="183">
        <f>'CDIAC C'!E234*44/12/1000</f>
        <v>6.9776666666666669</v>
      </c>
      <c r="F234" s="183">
        <f>'CDIAC C'!F234*44/12/1000</f>
        <v>0.40333333333333332</v>
      </c>
      <c r="G234" s="183">
        <f>'CDIAC C'!G234*44/12/1000</f>
        <v>0.23833333333333334</v>
      </c>
      <c r="H234" s="183">
        <f>'CDIAC C'!H234*44/12/1000</f>
        <v>4.4454877179160421</v>
      </c>
      <c r="I234" s="183">
        <f>'CDIAC C'!I234*44/12/1000</f>
        <v>23.299487717916044</v>
      </c>
    </row>
    <row r="235" spans="1:9" x14ac:dyDescent="0.25">
      <c r="A235" s="178">
        <v>1982</v>
      </c>
      <c r="B235" s="183">
        <f>'CDIAC C'!B235*44/12/1000</f>
        <v>18.714666666666666</v>
      </c>
      <c r="C235" s="183">
        <f>'CDIAC C'!C235*44/12/1000</f>
        <v>2.6840000000000002</v>
      </c>
      <c r="D235" s="183">
        <f>'CDIAC C'!D235*44/12/1000</f>
        <v>8.2903333333333347</v>
      </c>
      <c r="E235" s="183">
        <f>'CDIAC C'!E235*44/12/1000</f>
        <v>7.1059999999999999</v>
      </c>
      <c r="F235" s="183">
        <f>'CDIAC C'!F235*44/12/1000</f>
        <v>0.40333333333333332</v>
      </c>
      <c r="G235" s="183">
        <f>'CDIAC C'!G235*44/12/1000</f>
        <v>0.23466666666666666</v>
      </c>
      <c r="H235" s="183">
        <f>'CDIAC C'!H235*44/12/1000</f>
        <v>4.4502512566133596</v>
      </c>
      <c r="I235" s="183">
        <f>'CDIAC C'!I235*44/12/1000</f>
        <v>23.164917923280026</v>
      </c>
    </row>
    <row r="236" spans="1:9" x14ac:dyDescent="0.25">
      <c r="A236" s="178">
        <v>1983</v>
      </c>
      <c r="B236" s="183">
        <f>'CDIAC C'!B236*44/12/1000</f>
        <v>18.890666666666668</v>
      </c>
      <c r="C236" s="183">
        <f>'CDIAC C'!C236*44/12/1000</f>
        <v>2.7280000000000002</v>
      </c>
      <c r="D236" s="183">
        <f>'CDIAC C'!D236*44/12/1000</f>
        <v>8.2206666666666663</v>
      </c>
      <c r="E236" s="183">
        <f>'CDIAC C'!E236*44/12/1000</f>
        <v>7.3186666666666671</v>
      </c>
      <c r="F236" s="183">
        <f>'CDIAC C'!F236*44/12/1000</f>
        <v>0.41066666666666668</v>
      </c>
      <c r="G236" s="183">
        <f>'CDIAC C'!G236*44/12/1000</f>
        <v>0.21266666666666667</v>
      </c>
      <c r="H236" s="183">
        <f>'CDIAC C'!H236*44/12/1000</f>
        <v>4.5634237251982492</v>
      </c>
      <c r="I236" s="183">
        <f>'CDIAC C'!I236*44/12/1000</f>
        <v>23.454090391864916</v>
      </c>
    </row>
    <row r="237" spans="1:9" x14ac:dyDescent="0.25">
      <c r="A237" s="178">
        <v>1984</v>
      </c>
      <c r="B237" s="183">
        <f>'CDIAC C'!B237*44/12/1000</f>
        <v>19.440666666666669</v>
      </c>
      <c r="C237" s="183">
        <f>'CDIAC C'!C237*44/12/1000</f>
        <v>2.9443333333333337</v>
      </c>
      <c r="D237" s="183">
        <f>'CDIAC C'!D237*44/12/1000</f>
        <v>8.2609999999999992</v>
      </c>
      <c r="E237" s="183">
        <f>'CDIAC C'!E237*44/12/1000</f>
        <v>7.6303333333333327</v>
      </c>
      <c r="F237" s="183">
        <f>'CDIAC C'!F237*44/12/1000</f>
        <v>0.41799999999999998</v>
      </c>
      <c r="G237" s="183">
        <f>'CDIAC C'!G237*44/12/1000</f>
        <v>0.187</v>
      </c>
      <c r="H237" s="183">
        <f>'CDIAC C'!H237*44/12/1000</f>
        <v>4.6877686717909661</v>
      </c>
      <c r="I237" s="183">
        <f>'CDIAC C'!I237*44/12/1000</f>
        <v>24.128435338457635</v>
      </c>
    </row>
    <row r="238" spans="1:9" x14ac:dyDescent="0.25">
      <c r="A238" s="178">
        <v>1985</v>
      </c>
      <c r="B238" s="183">
        <f>'CDIAC C'!B238*44/12/1000</f>
        <v>20.13</v>
      </c>
      <c r="C238" s="183">
        <f>'CDIAC C'!C238*44/12/1000</f>
        <v>3.0653333333333337</v>
      </c>
      <c r="D238" s="183">
        <f>'CDIAC C'!D238*44/12/1000</f>
        <v>8.2756666666666661</v>
      </c>
      <c r="E238" s="183">
        <f>'CDIAC C'!E238*44/12/1000</f>
        <v>8.1839999999999993</v>
      </c>
      <c r="F238" s="183">
        <f>'CDIAC C'!F238*44/12/1000</f>
        <v>0.42166666666666669</v>
      </c>
      <c r="G238" s="183">
        <f>'CDIAC C'!G238*44/12/1000</f>
        <v>0.18333333333333335</v>
      </c>
      <c r="H238" s="183">
        <f>'CDIAC C'!H238*44/12/1000</f>
        <v>4.7496216216635263</v>
      </c>
      <c r="I238" s="183">
        <f>'CDIAC C'!I238*44/12/1000</f>
        <v>24.879621621663524</v>
      </c>
    </row>
    <row r="239" spans="1:9" x14ac:dyDescent="0.25">
      <c r="A239" s="178">
        <v>1986</v>
      </c>
      <c r="B239" s="183">
        <f>'CDIAC C'!B239*44/12/1000</f>
        <v>20.416</v>
      </c>
      <c r="C239" s="183">
        <f>'CDIAC C'!C239*44/12/1000</f>
        <v>3.0066666666666664</v>
      </c>
      <c r="D239" s="183">
        <f>'CDIAC C'!D239*44/12/1000</f>
        <v>8.5250000000000004</v>
      </c>
      <c r="E239" s="183">
        <f>'CDIAC C'!E239*44/12/1000</f>
        <v>8.2756666666666661</v>
      </c>
      <c r="F239" s="183">
        <f>'CDIAC C'!F239*44/12/1000</f>
        <v>0.44</v>
      </c>
      <c r="G239" s="183">
        <f>'CDIAC C'!G239*44/12/1000</f>
        <v>0.16866666666666666</v>
      </c>
      <c r="H239" s="183">
        <f>'CDIAC C'!H239*44/12/1000</f>
        <v>4.8365263711118569</v>
      </c>
      <c r="I239" s="183">
        <f>'CDIAC C'!I239*44/12/1000</f>
        <v>25.252526371111855</v>
      </c>
    </row>
    <row r="240" spans="1:9" x14ac:dyDescent="0.25">
      <c r="A240" s="178">
        <v>1987</v>
      </c>
      <c r="B240" s="183">
        <f>'CDIAC C'!B240*44/12/1000</f>
        <v>21.079666666666668</v>
      </c>
      <c r="C240" s="183">
        <f>'CDIAC C'!C240*44/12/1000</f>
        <v>3.2596666666666665</v>
      </c>
      <c r="D240" s="183">
        <f>'CDIAC C'!D240*44/12/1000</f>
        <v>8.6240000000000006</v>
      </c>
      <c r="E240" s="183">
        <f>'CDIAC C'!E240*44/12/1000</f>
        <v>8.5726666666666667</v>
      </c>
      <c r="F240" s="183">
        <f>'CDIAC C'!F240*44/12/1000</f>
        <v>0.45833333333333331</v>
      </c>
      <c r="G240" s="183">
        <f>'CDIAC C'!G240*44/12/1000</f>
        <v>0.16500000000000001</v>
      </c>
      <c r="H240" s="183">
        <f>'CDIAC C'!H240*44/12/1000</f>
        <v>4.9137615508326036</v>
      </c>
      <c r="I240" s="183">
        <f>'CDIAC C'!I240*44/12/1000</f>
        <v>25.993428217499268</v>
      </c>
    </row>
    <row r="241" spans="1:9" x14ac:dyDescent="0.25">
      <c r="A241" s="178">
        <v>1988</v>
      </c>
      <c r="B241" s="183">
        <f>'CDIAC C'!B241*44/12/1000</f>
        <v>21.882666666666669</v>
      </c>
      <c r="C241" s="183">
        <f>'CDIAC C'!C241*44/12/1000</f>
        <v>3.4173333333333336</v>
      </c>
      <c r="D241" s="183">
        <f>'CDIAC C'!D241*44/12/1000</f>
        <v>8.9283333333333346</v>
      </c>
      <c r="E241" s="183">
        <f>'CDIAC C'!E241*44/12/1000</f>
        <v>8.8659999999999997</v>
      </c>
      <c r="F241" s="183">
        <f>'CDIAC C'!F241*44/12/1000</f>
        <v>0.48766666666666669</v>
      </c>
      <c r="G241" s="183">
        <f>'CDIAC C'!G241*44/12/1000</f>
        <v>0.187</v>
      </c>
      <c r="H241" s="183">
        <f>'CDIAC C'!H241*44/12/1000</f>
        <v>5.0219380935353666</v>
      </c>
      <c r="I241" s="183">
        <f>'CDIAC C'!I241*44/12/1000</f>
        <v>26.904604760202037</v>
      </c>
    </row>
    <row r="242" spans="1:9" x14ac:dyDescent="0.25">
      <c r="A242" s="178">
        <v>1989</v>
      </c>
      <c r="B242" s="183">
        <f>'CDIAC C'!B242*44/12/1000</f>
        <v>22.209</v>
      </c>
      <c r="C242" s="183">
        <f>'CDIAC C'!C242*44/12/1000</f>
        <v>3.597</v>
      </c>
      <c r="D242" s="183">
        <f>'CDIAC C'!D242*44/12/1000</f>
        <v>9.0749999999999993</v>
      </c>
      <c r="E242" s="183">
        <f>'CDIAC C'!E242*44/12/1000</f>
        <v>8.8879999999999999</v>
      </c>
      <c r="F242" s="183">
        <f>'CDIAC C'!F242*44/12/1000</f>
        <v>0.4986666666666667</v>
      </c>
      <c r="G242" s="183">
        <f>'CDIAC C'!G242*44/12/1000</f>
        <v>0.15033333333333335</v>
      </c>
      <c r="H242" s="183">
        <f>'CDIAC C'!H242*44/12/1000</f>
        <v>5.1019490074157732</v>
      </c>
      <c r="I242" s="183">
        <f>'CDIAC C'!I242*44/12/1000</f>
        <v>27.310949007415768</v>
      </c>
    </row>
    <row r="243" spans="1:9" x14ac:dyDescent="0.25">
      <c r="A243" s="178">
        <v>1990</v>
      </c>
      <c r="B243" s="183">
        <f>'CDIAC C'!B243*44/12/1000</f>
        <v>22.715</v>
      </c>
      <c r="C243" s="183">
        <f>'CDIAC C'!C243*44/12/1000</f>
        <v>3.8646666666666665</v>
      </c>
      <c r="D243" s="183">
        <f>'CDIAC C'!D243*44/12/1000</f>
        <v>9.2253333333333334</v>
      </c>
      <c r="E243" s="183">
        <f>'CDIAC C'!E243*44/12/1000</f>
        <v>8.7266666666666666</v>
      </c>
      <c r="F243" s="183">
        <f>'CDIAC C'!F243*44/12/1000</f>
        <v>0.4986666666666667</v>
      </c>
      <c r="G243" s="183">
        <f>'CDIAC C'!G243*44/12/1000</f>
        <v>0.24933333333333335</v>
      </c>
      <c r="H243" s="183">
        <f>'CDIAC C'!H243*44/12/1000</f>
        <v>4.9828506340130474</v>
      </c>
      <c r="I243" s="183">
        <f>'CDIAC C'!I243*44/12/1000</f>
        <v>27.697850634013044</v>
      </c>
    </row>
    <row r="244" spans="1:9" x14ac:dyDescent="0.25">
      <c r="A244" s="178">
        <v>1991</v>
      </c>
      <c r="B244" s="183">
        <f>'CDIAC C'!B244*44/12/1000</f>
        <v>23.187999999999999</v>
      </c>
      <c r="C244" s="183">
        <f>'CDIAC C'!C244*44/12/1000</f>
        <v>3.9416666666666664</v>
      </c>
      <c r="D244" s="183">
        <f>'CDIAC C'!D244*44/12/1000</f>
        <v>9.6836666666666655</v>
      </c>
      <c r="E244" s="183">
        <f>'CDIAC C'!E244*44/12/1000</f>
        <v>8.6460000000000008</v>
      </c>
      <c r="F244" s="183">
        <f>'CDIAC C'!F244*44/12/1000</f>
        <v>0.51333333333333342</v>
      </c>
      <c r="G244" s="183">
        <f>'CDIAC C'!G244*44/12/1000</f>
        <v>0.26400000000000001</v>
      </c>
      <c r="H244" s="183">
        <f>'CDIAC C'!H244*44/12/1000</f>
        <v>4.9405783323792143</v>
      </c>
      <c r="I244" s="183">
        <f>'CDIAC C'!I244*44/12/1000</f>
        <v>28.128578332379217</v>
      </c>
    </row>
    <row r="245" spans="1:9" x14ac:dyDescent="0.25">
      <c r="A245" s="178">
        <v>1992</v>
      </c>
      <c r="B245" s="183">
        <f>'CDIAC C'!B245*44/12/1000</f>
        <v>22.462</v>
      </c>
      <c r="C245" s="183">
        <f>'CDIAC C'!C245*44/12/1000</f>
        <v>3.9710000000000001</v>
      </c>
      <c r="D245" s="183">
        <f>'CDIAC C'!D245*44/12/1000</f>
        <v>9.1666666666666661</v>
      </c>
      <c r="E245" s="183">
        <f>'CDIAC C'!E245*44/12/1000</f>
        <v>8.429666666666666</v>
      </c>
      <c r="F245" s="183">
        <f>'CDIAC C'!F245*44/12/1000</f>
        <v>0.53533333333333333</v>
      </c>
      <c r="G245" s="183">
        <f>'CDIAC C'!G245*44/12/1000</f>
        <v>0.23100000000000001</v>
      </c>
      <c r="H245" s="183">
        <f>'CDIAC C'!H245*44/12/1000</f>
        <v>4.9482904756696033</v>
      </c>
      <c r="I245" s="183">
        <f>'CDIAC C'!I245*44/12/1000</f>
        <v>27.410290475669605</v>
      </c>
    </row>
    <row r="246" spans="1:9" x14ac:dyDescent="0.25">
      <c r="A246" s="178">
        <v>1993</v>
      </c>
      <c r="B246" s="183">
        <f>'CDIAC C'!B246*44/12/1000</f>
        <v>22.700333333333333</v>
      </c>
      <c r="C246" s="183">
        <f>'CDIAC C'!C246*44/12/1000</f>
        <v>4.0773333333333337</v>
      </c>
      <c r="D246" s="183">
        <f>'CDIAC C'!D246*44/12/1000</f>
        <v>9.1923333333333339</v>
      </c>
      <c r="E246" s="183">
        <f>'CDIAC C'!E246*44/12/1000</f>
        <v>8.5286666666666662</v>
      </c>
      <c r="F246" s="183">
        <f>'CDIAC C'!F246*44/12/1000</f>
        <v>0.55733333333333335</v>
      </c>
      <c r="G246" s="183">
        <f>'CDIAC C'!G246*44/12/1000</f>
        <v>0.22733333333333333</v>
      </c>
      <c r="H246" s="183">
        <f>'CDIAC C'!H246*44/12/1000</f>
        <v>4.9540487311383554</v>
      </c>
      <c r="I246" s="183">
        <f>'CDIAC C'!I246*44/12/1000</f>
        <v>27.65438206447169</v>
      </c>
    </row>
    <row r="247" spans="1:9" x14ac:dyDescent="0.25">
      <c r="A247" s="178">
        <v>1994</v>
      </c>
      <c r="B247" s="183">
        <f>'CDIAC C'!B247*44/12/1000</f>
        <v>22.861666666666668</v>
      </c>
      <c r="C247" s="183">
        <f>'CDIAC C'!C247*44/12/1000</f>
        <v>4.1139999999999999</v>
      </c>
      <c r="D247" s="183">
        <f>'CDIAC C'!D247*44/12/1000</f>
        <v>9.2289999999999992</v>
      </c>
      <c r="E247" s="183">
        <f>'CDIAC C'!E247*44/12/1000</f>
        <v>8.58</v>
      </c>
      <c r="F247" s="183">
        <f>'CDIAC C'!F247*44/12/1000</f>
        <v>0.59399999999999997</v>
      </c>
      <c r="G247" s="183">
        <f>'CDIAC C'!G247*44/12/1000</f>
        <v>0.23100000000000001</v>
      </c>
      <c r="H247" s="183">
        <f>'CDIAC C'!H247*44/12/1000</f>
        <v>4.9307885340365303</v>
      </c>
      <c r="I247" s="183">
        <f>'CDIAC C'!I247*44/12/1000</f>
        <v>27.792455200703191</v>
      </c>
    </row>
    <row r="248" spans="1:9" x14ac:dyDescent="0.25">
      <c r="A248" s="178">
        <v>1995</v>
      </c>
      <c r="B248" s="183">
        <f>'CDIAC C'!B248*44/12/1000</f>
        <v>23.34933333333333</v>
      </c>
      <c r="C248" s="183">
        <f>'CDIAC C'!C248*44/12/1000</f>
        <v>4.2240000000000002</v>
      </c>
      <c r="D248" s="183">
        <f>'CDIAC C'!D248*44/12/1000</f>
        <v>9.320666666666666</v>
      </c>
      <c r="E248" s="183">
        <f>'CDIAC C'!E248*44/12/1000</f>
        <v>8.8293333333333344</v>
      </c>
      <c r="F248" s="183">
        <f>'CDIAC C'!F248*44/12/1000</f>
        <v>0.627</v>
      </c>
      <c r="G248" s="183">
        <f>'CDIAC C'!G248*44/12/1000</f>
        <v>0.23100000000000001</v>
      </c>
      <c r="H248" s="183">
        <f>'CDIAC C'!H248*44/12/1000</f>
        <v>4.8955500089275263</v>
      </c>
      <c r="I248" s="183">
        <f>'CDIAC C'!I248*44/12/1000</f>
        <v>28.244883342260859</v>
      </c>
    </row>
    <row r="249" spans="1:9" x14ac:dyDescent="0.25">
      <c r="A249" s="178">
        <v>1996</v>
      </c>
      <c r="B249" s="183">
        <f>'CDIAC C'!B249*44/12/1000</f>
        <v>24.068000000000001</v>
      </c>
      <c r="C249" s="183">
        <f>'CDIAC C'!C249*44/12/1000</f>
        <v>4.4109999999999996</v>
      </c>
      <c r="D249" s="183">
        <f>'CDIAC C'!D249*44/12/1000</f>
        <v>9.6286666666666658</v>
      </c>
      <c r="E249" s="183">
        <f>'CDIAC C'!E249*44/12/1000</f>
        <v>9.0419999999999998</v>
      </c>
      <c r="F249" s="183">
        <f>'CDIAC C'!F249*44/12/1000</f>
        <v>0.63800000000000001</v>
      </c>
      <c r="G249" s="183">
        <f>'CDIAC C'!G249*44/12/1000</f>
        <v>0.23466666666666666</v>
      </c>
      <c r="H249" s="183">
        <f>'CDIAC C'!H249*44/12/1000</f>
        <v>4.8333875132019033</v>
      </c>
      <c r="I249" s="183">
        <f>'CDIAC C'!I249*44/12/1000</f>
        <v>28.901387513201904</v>
      </c>
    </row>
    <row r="250" spans="1:9" x14ac:dyDescent="0.25">
      <c r="A250" s="178">
        <v>1997</v>
      </c>
      <c r="B250" s="183">
        <f>'CDIAC C'!B250*44/12/1000</f>
        <v>24.207333333333331</v>
      </c>
      <c r="C250" s="183">
        <f>'CDIAC C'!C250*44/12/1000</f>
        <v>4.4256666666666673</v>
      </c>
      <c r="D250" s="183">
        <f>'CDIAC C'!D250*44/12/1000</f>
        <v>9.7789999999999999</v>
      </c>
      <c r="E250" s="183">
        <f>'CDIAC C'!E250*44/12/1000</f>
        <v>8.9943333333333335</v>
      </c>
      <c r="F250" s="183">
        <f>'CDIAC C'!F250*44/12/1000</f>
        <v>0.66</v>
      </c>
      <c r="G250" s="183">
        <f>'CDIAC C'!G250*44/12/1000</f>
        <v>0.23833333333333334</v>
      </c>
      <c r="H250" s="183">
        <f>'CDIAC C'!H250*44/12/1000</f>
        <v>6.5576049973865205</v>
      </c>
      <c r="I250" s="183">
        <f>'CDIAC C'!I250*44/12/1000</f>
        <v>30.764938330719854</v>
      </c>
    </row>
    <row r="251" spans="1:9" x14ac:dyDescent="0.25">
      <c r="A251" s="178">
        <v>1998</v>
      </c>
      <c r="B251" s="183">
        <f>'CDIAC C'!B251*44/12/1000</f>
        <v>24.130333333333333</v>
      </c>
      <c r="C251" s="183">
        <f>'CDIAC C'!C251*44/12/1000</f>
        <v>4.4989999999999997</v>
      </c>
      <c r="D251" s="183">
        <f>'CDIAC C'!D251*44/12/1000</f>
        <v>9.8780000000000001</v>
      </c>
      <c r="E251" s="183">
        <f>'CDIAC C'!E251*44/12/1000</f>
        <v>8.7560000000000002</v>
      </c>
      <c r="F251" s="183">
        <f>'CDIAC C'!F251*44/12/1000</f>
        <v>0.65633333333333332</v>
      </c>
      <c r="G251" s="183">
        <f>'CDIAC C'!G251*44/12/1000</f>
        <v>0.22733333333333333</v>
      </c>
      <c r="H251" s="183">
        <f>'CDIAC C'!H251*44/12/1000</f>
        <v>4.5702524989556226</v>
      </c>
      <c r="I251" s="183">
        <f>'CDIAC C'!I251*44/12/1000</f>
        <v>28.700585832288954</v>
      </c>
    </row>
    <row r="252" spans="1:9" x14ac:dyDescent="0.25">
      <c r="A252" s="178">
        <v>1999</v>
      </c>
      <c r="B252" s="183">
        <f>'CDIAC C'!B252*44/12/1000</f>
        <v>24.449333333333332</v>
      </c>
      <c r="C252" s="183">
        <f>'CDIAC C'!C252*44/12/1000</f>
        <v>4.6310000000000002</v>
      </c>
      <c r="D252" s="183">
        <f>'CDIAC C'!D252*44/12/1000</f>
        <v>10.112666666666666</v>
      </c>
      <c r="E252" s="183">
        <f>'CDIAC C'!E252*44/12/1000</f>
        <v>8.6863333333333337</v>
      </c>
      <c r="F252" s="183">
        <f>'CDIAC C'!F252*44/12/1000</f>
        <v>0.68566666666666665</v>
      </c>
      <c r="G252" s="183">
        <f>'CDIAC C'!G252*44/12/1000</f>
        <v>0.22</v>
      </c>
      <c r="H252" s="183">
        <f>'CDIAC C'!H252*44/12/1000</f>
        <v>4.5107539492602777</v>
      </c>
      <c r="I252" s="183">
        <f>'CDIAC C'!I252*44/12/1000</f>
        <v>28.960087282593609</v>
      </c>
    </row>
    <row r="253" spans="1:9" x14ac:dyDescent="0.25">
      <c r="A253" s="178">
        <v>2000</v>
      </c>
      <c r="B253" s="183">
        <f>'CDIAC C'!B253*44/12/1000</f>
        <v>25.138666666666669</v>
      </c>
      <c r="C253" s="183">
        <f>'CDIAC C'!C253*44/12/1000</f>
        <v>4.7483333333333331</v>
      </c>
      <c r="D253" s="183">
        <f>'CDIAC C'!D253*44/12/1000</f>
        <v>10.288666666666666</v>
      </c>
      <c r="E253" s="183">
        <f>'CDIAC C'!E253*44/12/1000</f>
        <v>9.0053333333333345</v>
      </c>
      <c r="F253" s="183">
        <f>'CDIAC C'!F253*44/12/1000</f>
        <v>0.71499999999999997</v>
      </c>
      <c r="G253" s="183">
        <f>'CDIAC C'!G253*44/12/1000</f>
        <v>0.26400000000000001</v>
      </c>
      <c r="H253" s="183">
        <f>'CDIAC C'!H253*44/12/1000</f>
        <v>5.0531992173911231</v>
      </c>
      <c r="I253" s="183">
        <f>'CDIAC C'!I253*44/12/1000</f>
        <v>30.191865884057787</v>
      </c>
    </row>
    <row r="254" spans="1:9" x14ac:dyDescent="0.25">
      <c r="A254" s="178">
        <v>2001</v>
      </c>
      <c r="B254" s="183">
        <f>'CDIAC C'!B254*44/12/1000</f>
        <v>25.351333333333333</v>
      </c>
      <c r="C254" s="183">
        <f>'CDIAC C'!C254*44/12/1000</f>
        <v>4.7960000000000003</v>
      </c>
      <c r="D254" s="183">
        <f>'CDIAC C'!D254*44/12/1000</f>
        <v>10.376666666666667</v>
      </c>
      <c r="E254" s="183">
        <f>'CDIAC C'!E254*44/12/1000</f>
        <v>9.0566666666666666</v>
      </c>
      <c r="F254" s="183">
        <f>'CDIAC C'!F254*44/12/1000</f>
        <v>0.748</v>
      </c>
      <c r="G254" s="183">
        <f>'CDIAC C'!G254*44/12/1000</f>
        <v>0.26766666666666666</v>
      </c>
      <c r="H254" s="183">
        <f>'CDIAC C'!H254*44/12/1000</f>
        <v>4.8888257089275626</v>
      </c>
      <c r="I254" s="183">
        <f>'CDIAC C'!I254*44/12/1000</f>
        <v>30.240159042260895</v>
      </c>
    </row>
    <row r="255" spans="1:9" x14ac:dyDescent="0.25">
      <c r="A255" s="178">
        <v>2002</v>
      </c>
      <c r="B255" s="183">
        <f>'CDIAC C'!B255*44/12/1000</f>
        <v>25.930666666666667</v>
      </c>
      <c r="C255" s="183">
        <f>'CDIAC C'!C255*44/12/1000</f>
        <v>4.9390000000000001</v>
      </c>
      <c r="D255" s="183">
        <f>'CDIAC C'!D255*44/12/1000</f>
        <v>10.365666666666666</v>
      </c>
      <c r="E255" s="183">
        <f>'CDIAC C'!E255*44/12/1000</f>
        <v>9.445333333333334</v>
      </c>
      <c r="F255" s="183">
        <f>'CDIAC C'!F255*44/12/1000</f>
        <v>0.78833333333333333</v>
      </c>
      <c r="G255" s="183">
        <f>'CDIAC C'!G255*44/12/1000</f>
        <v>0.27866666666666667</v>
      </c>
      <c r="H255" s="183">
        <f>'CDIAC C'!H255*44/12/1000</f>
        <v>5.503260320690587</v>
      </c>
      <c r="I255" s="183">
        <f>'CDIAC C'!I255*44/12/1000</f>
        <v>31.433926987357253</v>
      </c>
    </row>
    <row r="256" spans="1:9" x14ac:dyDescent="0.25">
      <c r="A256" s="178">
        <v>2003</v>
      </c>
      <c r="B256" s="183">
        <f>'CDIAC C'!B256*44/12/1000</f>
        <v>27.195666666666668</v>
      </c>
      <c r="C256" s="183">
        <f>'CDIAC C'!C256*44/12/1000</f>
        <v>5.1113333333333326</v>
      </c>
      <c r="D256" s="183">
        <f>'CDIAC C'!D256*44/12/1000</f>
        <v>10.629666666666665</v>
      </c>
      <c r="E256" s="183">
        <f>'CDIAC C'!E256*44/12/1000</f>
        <v>10.218999999999999</v>
      </c>
      <c r="F256" s="183">
        <f>'CDIAC C'!F256*44/12/1000</f>
        <v>0.84699999999999998</v>
      </c>
      <c r="G256" s="183">
        <f>'CDIAC C'!G256*44/12/1000</f>
        <v>0.27866666666666667</v>
      </c>
      <c r="H256" s="183">
        <f>'CDIAC C'!H256*44/12/1000</f>
        <v>5.6686125037180464</v>
      </c>
      <c r="I256" s="183">
        <f>'CDIAC C'!I256*44/12/1000</f>
        <v>32.864279170384712</v>
      </c>
    </row>
    <row r="257" spans="1:9" x14ac:dyDescent="0.25">
      <c r="A257" s="178">
        <v>2004</v>
      </c>
      <c r="B257" s="183">
        <f>'CDIAC C'!B257*44/12/1000</f>
        <v>28.49</v>
      </c>
      <c r="C257" s="183">
        <f>'CDIAC C'!C257*44/12/1000</f>
        <v>5.2763333333333327</v>
      </c>
      <c r="D257" s="183">
        <f>'CDIAC C'!D257*44/12/1000</f>
        <v>11</v>
      </c>
      <c r="E257" s="183">
        <f>'CDIAC C'!E257*44/12/1000</f>
        <v>10.886333333333335</v>
      </c>
      <c r="F257" s="183">
        <f>'CDIAC C'!F257*44/12/1000</f>
        <v>0.90566666666666662</v>
      </c>
      <c r="G257" s="183">
        <f>'CDIAC C'!G257*44/12/1000</f>
        <v>0.30066666666666669</v>
      </c>
      <c r="H257" s="183">
        <f>'CDIAC C'!H257*44/12/1000</f>
        <v>5.5498906545494862</v>
      </c>
      <c r="I257" s="183">
        <f>'CDIAC C'!I257*44/12/1000</f>
        <v>34.039890654549488</v>
      </c>
    </row>
    <row r="258" spans="1:9" x14ac:dyDescent="0.25">
      <c r="A258" s="178">
        <v>2005</v>
      </c>
      <c r="B258" s="183">
        <f>'CDIAC C'!B258*44/12/1000</f>
        <v>29.432333333333332</v>
      </c>
      <c r="C258" s="183">
        <f>'CDIAC C'!C258*44/12/1000</f>
        <v>5.4046666666666674</v>
      </c>
      <c r="D258" s="183">
        <f>'CDIAC C'!D258*44/12/1000</f>
        <v>11.080666666666666</v>
      </c>
      <c r="E258" s="183">
        <f>'CDIAC C'!E258*44/12/1000</f>
        <v>11.546333333333333</v>
      </c>
      <c r="F258" s="183">
        <f>'CDIAC C'!F258*44/12/1000</f>
        <v>0.95699999999999996</v>
      </c>
      <c r="G258" s="183">
        <f>'CDIAC C'!G258*44/12/1000</f>
        <v>0.32266666666666671</v>
      </c>
      <c r="H258" s="183">
        <f>'CDIAC C'!H258*44/12/1000</f>
        <v>5.1974576796790259</v>
      </c>
      <c r="I258" s="183">
        <f>'CDIAC C'!I258*44/12/1000</f>
        <v>34.629791013012358</v>
      </c>
    </row>
    <row r="259" spans="1:9" x14ac:dyDescent="0.25">
      <c r="A259" s="178">
        <v>2006</v>
      </c>
      <c r="B259" s="183">
        <f>'CDIAC C'!B259*44/12/1000</f>
        <v>30.396666666666668</v>
      </c>
      <c r="C259" s="183">
        <f>'CDIAC C'!C259*44/12/1000</f>
        <v>5.5293333333333328</v>
      </c>
      <c r="D259" s="183">
        <f>'CDIAC C'!D259*44/12/1000</f>
        <v>11.168666666666667</v>
      </c>
      <c r="E259" s="183">
        <f>'CDIAC C'!E259*44/12/1000</f>
        <v>12.202666666666666</v>
      </c>
      <c r="F259" s="183">
        <f>'CDIAC C'!F259*44/12/1000</f>
        <v>1.0449999999999999</v>
      </c>
      <c r="G259" s="183">
        <f>'CDIAC C'!G259*44/12/1000</f>
        <v>0.32266666666666671</v>
      </c>
      <c r="H259" s="183">
        <f>'CDIAC C'!H259*44/12/1000</f>
        <v>5.4840040627882036</v>
      </c>
      <c r="I259" s="183">
        <f>'CDIAC C'!I259*44/12/1000</f>
        <v>35.88067072945487</v>
      </c>
    </row>
    <row r="260" spans="1:9" x14ac:dyDescent="0.25">
      <c r="A260" s="178">
        <v>2007</v>
      </c>
      <c r="B260" s="183">
        <f>'CDIAC C'!B260*44/12/1000</f>
        <v>31.317</v>
      </c>
      <c r="C260" s="183">
        <f>'CDIAC C'!C260*44/12/1000</f>
        <v>5.716333333333333</v>
      </c>
      <c r="D260" s="183">
        <f>'CDIAC C'!D260*44/12/1000</f>
        <v>11.231</v>
      </c>
      <c r="E260" s="183">
        <f>'CDIAC C'!E260*44/12/1000</f>
        <v>12.785666666666666</v>
      </c>
      <c r="F260" s="183">
        <f>'CDIAC C'!F260*44/12/1000</f>
        <v>1.1220000000000001</v>
      </c>
      <c r="G260" s="183">
        <f>'CDIAC C'!G260*44/12/1000</f>
        <v>0.33733333333333332</v>
      </c>
      <c r="H260" s="183">
        <f>'CDIAC C'!H260*44/12/1000</f>
        <v>4.8094984271630263</v>
      </c>
      <c r="I260" s="183">
        <f>'CDIAC C'!I260*44/12/1000</f>
        <v>36.126498427163021</v>
      </c>
    </row>
    <row r="261" spans="1:9" x14ac:dyDescent="0.25">
      <c r="A261" s="178">
        <v>2008</v>
      </c>
      <c r="B261" s="183">
        <f>'CDIAC C'!B261*44/12/1000</f>
        <v>31.969666666666669</v>
      </c>
      <c r="C261" s="183">
        <f>'CDIAC C'!C261*44/12/1000</f>
        <v>5.8776666666666673</v>
      </c>
      <c r="D261" s="183">
        <f>'CDIAC C'!D261*44/12/1000</f>
        <v>11.209</v>
      </c>
      <c r="E261" s="183">
        <f>'CDIAC C'!E261*44/12/1000</f>
        <v>13.269666666666666</v>
      </c>
      <c r="F261" s="183">
        <f>'CDIAC C'!F261*44/12/1000</f>
        <v>1.1366666666666667</v>
      </c>
      <c r="G261" s="183">
        <f>'CDIAC C'!G261*44/12/1000</f>
        <v>0.35199999999999998</v>
      </c>
      <c r="H261" s="183">
        <f>'CDIAC C'!H261*44/12/1000</f>
        <v>4.9768638644036027</v>
      </c>
      <c r="I261" s="183">
        <f>'CDIAC C'!I261*44/12/1000</f>
        <v>36.946530531070273</v>
      </c>
    </row>
    <row r="262" spans="1:9" x14ac:dyDescent="0.25">
      <c r="A262" s="178">
        <v>2009</v>
      </c>
      <c r="B262" s="183">
        <f>'CDIAC C'!B262*44/12/1000</f>
        <v>31.485666666666667</v>
      </c>
      <c r="C262" s="183">
        <f>'CDIAC C'!C262*44/12/1000</f>
        <v>5.7676666666666669</v>
      </c>
      <c r="D262" s="183">
        <f>'CDIAC C'!D262*44/12/1000</f>
        <v>10.996333333333334</v>
      </c>
      <c r="E262" s="183">
        <f>'CDIAC C'!E262*44/12/1000</f>
        <v>13.104666666666667</v>
      </c>
      <c r="F262" s="183">
        <f>'CDIAC C'!F262*44/12/1000</f>
        <v>1.1696666666666666</v>
      </c>
      <c r="G262" s="183">
        <f>'CDIAC C'!G262*44/12/1000</f>
        <v>0.34466666666666668</v>
      </c>
      <c r="H262" s="183">
        <f>'CDIAC C'!H262*44/12/1000</f>
        <v>5.8694063773108498</v>
      </c>
      <c r="I262" s="183">
        <f>'CDIAC C'!I262*44/12/1000</f>
        <v>37.355073043977519</v>
      </c>
    </row>
    <row r="263" spans="1:9" x14ac:dyDescent="0.25">
      <c r="A263" s="178">
        <v>2010</v>
      </c>
      <c r="B263" s="183">
        <f>'CDIAC C'!B263*44/12/1000</f>
        <v>33.157666666666664</v>
      </c>
      <c r="C263" s="183">
        <f>'CDIAC C'!C263*44/12/1000</f>
        <v>6.2113333333333332</v>
      </c>
      <c r="D263" s="183">
        <f>'CDIAC C'!D263*44/12/1000</f>
        <v>11.297000000000001</v>
      </c>
      <c r="E263" s="183">
        <f>'CDIAC C'!E263*44/12/1000</f>
        <v>13.940666666666665</v>
      </c>
      <c r="F263" s="183">
        <f>'CDIAC C'!F263*44/12/1000</f>
        <v>1.2430000000000001</v>
      </c>
      <c r="G263" s="183">
        <f>'CDIAC C'!G263*44/12/1000</f>
        <v>0.35199999999999998</v>
      </c>
      <c r="H263" s="183">
        <f>'CDIAC C'!H263*44/12/1000</f>
        <v>5.3410938989563101</v>
      </c>
      <c r="I263" s="183">
        <f>'CDIAC C'!I263*44/12/1000</f>
        <v>38.49876056562298</v>
      </c>
    </row>
    <row r="264" spans="1:9" x14ac:dyDescent="0.25">
      <c r="A264" s="178">
        <v>2011</v>
      </c>
      <c r="B264" s="183">
        <f>'CDIAC C'!B264*44/12/1000</f>
        <v>34.235666666666667</v>
      </c>
      <c r="C264" s="183">
        <f>'CDIAC C'!C264*44/12/1000</f>
        <v>6.3763333333333332</v>
      </c>
      <c r="D264" s="183">
        <f>'CDIAC C'!D264*44/12/1000</f>
        <v>11.304333333333334</v>
      </c>
      <c r="E264" s="183">
        <f>'CDIAC C'!E264*44/12/1000</f>
        <v>14.758333333333335</v>
      </c>
      <c r="F264" s="183">
        <f>'CDIAC C'!F264*44/12/1000</f>
        <v>1.3346666666666667</v>
      </c>
      <c r="G264" s="183">
        <f>'CDIAC C'!G264*44/12/1000</f>
        <v>0.34466666666666668</v>
      </c>
      <c r="H264" s="183">
        <f>'CDIAC C'!H264*44/12/1000</f>
        <v>5.0651727464565699</v>
      </c>
      <c r="I264" s="183">
        <f>'CDIAC C'!I264*44/12/1000</f>
        <v>39.300839413123235</v>
      </c>
    </row>
    <row r="265" spans="1:9" x14ac:dyDescent="0.25">
      <c r="A265" s="178">
        <v>2012</v>
      </c>
      <c r="B265" s="183">
        <f>'CDIAC C'!B265*44/12/1000</f>
        <v>34.785666666666664</v>
      </c>
      <c r="C265" s="183">
        <f>'CDIAC C'!C265*44/12/1000</f>
        <v>6.5010000000000003</v>
      </c>
      <c r="D265" s="183">
        <f>'CDIAC C'!D265*44/12/1000</f>
        <v>11.531666666666666</v>
      </c>
      <c r="E265" s="183">
        <f>'CDIAC C'!E265*44/12/1000</f>
        <v>14.912333333333335</v>
      </c>
      <c r="F265" s="183">
        <f>'CDIAC C'!F265*44/12/1000</f>
        <v>1.3713333333333333</v>
      </c>
      <c r="G265" s="183">
        <f>'CDIAC C'!G265*44/12/1000</f>
        <v>0.34833333333333333</v>
      </c>
      <c r="H265" s="183">
        <f>'CDIAC C'!H265*44/12/1000</f>
        <v>5.44742471181062</v>
      </c>
      <c r="I265" s="183">
        <f>'CDIAC C'!I265*44/12/1000</f>
        <v>40.233091378477283</v>
      </c>
    </row>
    <row r="266" spans="1:9" x14ac:dyDescent="0.25">
      <c r="A266" s="178">
        <v>2013</v>
      </c>
      <c r="B266" s="183">
        <f>'CDIAC C'!B266*44/12/1000</f>
        <v>35.012999999999998</v>
      </c>
      <c r="C266" s="183">
        <f>'CDIAC C'!C266*44/12/1000</f>
        <v>6.5449999999999999</v>
      </c>
      <c r="D266" s="183">
        <f>'CDIAC C'!D266*44/12/1000</f>
        <v>11.638</v>
      </c>
      <c r="E266" s="183">
        <f>'CDIAC C'!E266*44/12/1000</f>
        <v>14.930666666666665</v>
      </c>
      <c r="F266" s="183">
        <f>'CDIAC C'!F266*44/12/1000</f>
        <v>1.43</v>
      </c>
      <c r="G266" s="183">
        <f>'CDIAC C'!G266*44/12/1000</f>
        <v>0.34833333333333333</v>
      </c>
      <c r="H266" s="183">
        <f>'CDIAC C'!H266*44/12/1000</f>
        <v>5.6224015916697203</v>
      </c>
      <c r="I266" s="183">
        <f>'CDIAC C'!I266*44/12/1000</f>
        <v>40.635401591669726</v>
      </c>
    </row>
    <row r="267" spans="1:9" x14ac:dyDescent="0.25">
      <c r="A267" s="178">
        <v>2014</v>
      </c>
      <c r="B267" s="183">
        <f>'CDIAC C'!B267*44/12/1000</f>
        <v>35.269666666666666</v>
      </c>
      <c r="C267" s="183">
        <f>'CDIAC C'!C267*44/12/1000</f>
        <v>6.5963333333333329</v>
      </c>
      <c r="D267" s="183">
        <f>'CDIAC C'!D267*44/12/1000</f>
        <v>11.751666666666667</v>
      </c>
      <c r="E267" s="183">
        <f>'CDIAC C'!E267*44/12/1000</f>
        <v>14.956333333333333</v>
      </c>
      <c r="F267" s="183">
        <f>'CDIAC C'!F267*44/12/1000</f>
        <v>1.4850000000000001</v>
      </c>
      <c r="G267" s="183">
        <f>'CDIAC C'!G267*44/12/1000</f>
        <v>0.35933333333333334</v>
      </c>
      <c r="H267" s="183">
        <f>'CDIAC C'!H267*44/12/1000</f>
        <v>6.0464304546813921</v>
      </c>
      <c r="I267" s="183">
        <f>'CDIAC C'!I267*44/12/1000</f>
        <v>41.316097121348058</v>
      </c>
    </row>
    <row r="268" spans="1:9" x14ac:dyDescent="0.25">
      <c r="A268" s="178">
        <v>2015</v>
      </c>
      <c r="B268" s="183">
        <f>'CDIAC C'!B268*44/12/1000</f>
        <v>35.236666666666665</v>
      </c>
      <c r="C268" s="183">
        <f>'CDIAC C'!C268*44/12/1000</f>
        <v>6.7686666666666673</v>
      </c>
      <c r="D268" s="183">
        <f>'CDIAC C'!D268*44/12/1000</f>
        <v>11.923999999999999</v>
      </c>
      <c r="E268" s="183">
        <f>'CDIAC C'!E268*44/12/1000</f>
        <v>14.633666666666667</v>
      </c>
      <c r="F268" s="183">
        <f>'CDIAC C'!F268*44/12/1000</f>
        <v>1.43</v>
      </c>
      <c r="G268" s="183">
        <f>'CDIAC C'!G268*44/12/1000</f>
        <v>0.36299999999999999</v>
      </c>
      <c r="H268" s="183">
        <f>'CDIAC C'!H268*44/12/1000</f>
        <v>6.251357456100461</v>
      </c>
      <c r="I268" s="183">
        <f>'CDIAC C'!I268*44/12/1000</f>
        <v>41.488024122767129</v>
      </c>
    </row>
    <row r="269" spans="1:9" x14ac:dyDescent="0.25">
      <c r="A269" s="178">
        <v>2016</v>
      </c>
      <c r="B269" s="183">
        <f>'CDIAC C'!B269*44/12/1000</f>
        <v>35.247666666666667</v>
      </c>
      <c r="C269" s="183">
        <f>'CDIAC C'!C269*44/12/1000</f>
        <v>6.9446666666666665</v>
      </c>
      <c r="D269" s="183">
        <f>'CDIAC C'!D269*44/12/1000</f>
        <v>11.978999999999999</v>
      </c>
      <c r="E269" s="183">
        <f>'CDIAC C'!E269*44/12/1000</f>
        <v>14.373333333333333</v>
      </c>
      <c r="F269" s="183">
        <f>'CDIAC C'!F269*44/12/1000</f>
        <v>1.4630000000000001</v>
      </c>
      <c r="G269" s="183">
        <f>'CDIAC C'!G269*44/12/1000</f>
        <v>0.37033333333333329</v>
      </c>
      <c r="H269" s="183">
        <f>'CDIAC C'!H269*44/12/1000</f>
        <v>5.7024174892883375</v>
      </c>
      <c r="I269" s="183">
        <f>'CDIAC C'!I269*44/12/1000</f>
        <v>40.950084155955004</v>
      </c>
    </row>
    <row r="270" spans="1:9" x14ac:dyDescent="0.25">
      <c r="A270" s="178">
        <v>2017</v>
      </c>
      <c r="B270" s="183">
        <f>'CDIAC C'!B270*44/12/1000</f>
        <v>35.720666666666666</v>
      </c>
      <c r="C270" s="183">
        <f>'CDIAC C'!C270*44/12/1000</f>
        <v>7.1206666666666667</v>
      </c>
      <c r="D270" s="183">
        <f>'CDIAC C'!D270*44/12/1000</f>
        <v>12.184333333333335</v>
      </c>
      <c r="E270" s="183">
        <f>'CDIAC C'!E270*44/12/1000</f>
        <v>14.424666666666665</v>
      </c>
      <c r="F270" s="183">
        <f>'CDIAC C'!F270*44/12/1000</f>
        <v>1.4776666666666667</v>
      </c>
      <c r="G270" s="183">
        <f>'CDIAC C'!G270*44/12/1000</f>
        <v>0.40333333333333332</v>
      </c>
      <c r="H270" s="183">
        <f>'CDIAC C'!H270*44/12/1000</f>
        <v>5.5774011794314733</v>
      </c>
      <c r="I270" s="183">
        <f>'CDIAC C'!I270*44/12/1000</f>
        <v>41.298067846098135</v>
      </c>
    </row>
    <row r="271" spans="1:9" x14ac:dyDescent="0.25">
      <c r="A271" s="178">
        <v>2018</v>
      </c>
      <c r="B271" s="183">
        <f>'CDIAC C'!B271*44/12/1000</f>
        <v>36.446666666666665</v>
      </c>
      <c r="C271" s="183">
        <f>'CDIAC C'!C271*44/12/1000</f>
        <v>7.4946666666666673</v>
      </c>
      <c r="D271" s="183">
        <f>'CDIAC C'!D271*44/12/1000</f>
        <v>12.261333333333335</v>
      </c>
      <c r="E271" s="183">
        <f>'CDIAC C'!E271*44/12/1000</f>
        <v>14.63</v>
      </c>
      <c r="F271" s="183">
        <f>'CDIAC C'!F271*44/12/1000</f>
        <v>1.5143333333333333</v>
      </c>
      <c r="G271" s="183">
        <f>'CDIAC C'!G271*44/12/1000</f>
        <v>0.42899999999999999</v>
      </c>
      <c r="H271" s="183">
        <f>'CDIAC C'!H271*44/12/1000</f>
        <v>5.6966688010270872</v>
      </c>
      <c r="I271" s="183">
        <f>'CDIAC C'!I271*44/12/1000</f>
        <v>42.143335467693753</v>
      </c>
    </row>
    <row r="272" spans="1:9" x14ac:dyDescent="0.25">
      <c r="A272" s="178">
        <v>2019</v>
      </c>
      <c r="B272" s="183">
        <f>'CDIAC C'!B272*44/12/1000</f>
        <v>36.467281458386822</v>
      </c>
      <c r="C272" s="183">
        <f>'CDIAC C'!C272*44/12/1000</f>
        <v>7.6212565633705234</v>
      </c>
      <c r="D272" s="183">
        <f>'CDIAC C'!D272*44/12/1000</f>
        <v>12.363102554249918</v>
      </c>
      <c r="E272" s="183">
        <f>'CDIAC C'!E272*44/12/1000</f>
        <v>14.373010730517525</v>
      </c>
      <c r="F272" s="183">
        <f>'CDIAC C'!F272*44/12/1000</f>
        <v>1.564898676047322</v>
      </c>
      <c r="G272" s="183">
        <f>'CDIAC C'!G272*44/12/1000</f>
        <v>0.42980814879695733</v>
      </c>
      <c r="H272" s="183">
        <f>'CDIAC C'!H272*44/12/1000</f>
        <v>6.6096688010270874</v>
      </c>
      <c r="I272" s="183">
        <f>'CDIAC C'!I272*44/12/1000</f>
        <v>43.07695025941392</v>
      </c>
    </row>
    <row r="275" spans="1:9" x14ac:dyDescent="0.25">
      <c r="A275" s="178" t="s">
        <v>211</v>
      </c>
      <c r="B275" s="183">
        <f>SUM(B103:B272)</f>
        <v>1648.2716147917201</v>
      </c>
      <c r="C275" s="183">
        <f t="shared" ref="C275:I275" si="0">SUM(C103:C272)</f>
        <v>237.93192323003711</v>
      </c>
      <c r="D275" s="183">
        <f t="shared" si="0"/>
        <v>579.31776922091672</v>
      </c>
      <c r="E275" s="183">
        <f t="shared" si="0"/>
        <v>768.77867739718408</v>
      </c>
      <c r="F275" s="183">
        <f t="shared" si="0"/>
        <v>41.465565342713987</v>
      </c>
      <c r="G275" s="183">
        <f t="shared" si="0"/>
        <v>17.248808148796957</v>
      </c>
      <c r="H275" s="183">
        <f t="shared" si="0"/>
        <v>765.30497160266668</v>
      </c>
      <c r="I275" s="183">
        <f t="shared" si="0"/>
        <v>2413.5765863943857</v>
      </c>
    </row>
    <row r="276" spans="1:9" x14ac:dyDescent="0.25">
      <c r="B276" s="183">
        <f>(0.08*B275)^2</f>
        <v>17387.515623219871</v>
      </c>
      <c r="C276" s="183">
        <f t="shared" ref="C276:F276" si="1">(0.08*C275)^2</f>
        <v>362.31424058844334</v>
      </c>
      <c r="D276" s="183">
        <f t="shared" si="1"/>
        <v>2147.8980975046356</v>
      </c>
      <c r="E276" s="183">
        <f t="shared" si="1"/>
        <v>3782.5321908516075</v>
      </c>
      <c r="F276" s="183">
        <f t="shared" si="1"/>
        <v>11.004115898821654</v>
      </c>
      <c r="G276" s="183">
        <f t="shared" ref="G276" si="2">(0.08*G275)^2</f>
        <v>1.9041368483456276</v>
      </c>
      <c r="H276" s="183">
        <f>(0.7*H275)^2</f>
        <v>286988.93278428155</v>
      </c>
      <c r="I276" s="183">
        <f>SQRT(SUM(B276:H276))</f>
        <v>557.3886446539733</v>
      </c>
    </row>
    <row r="278" spans="1:9" x14ac:dyDescent="0.25">
      <c r="A278" s="178" t="s">
        <v>212</v>
      </c>
      <c r="B278" s="183">
        <f>SUM(B263:B272)</f>
        <v>351.58061479172017</v>
      </c>
      <c r="C278" s="183">
        <f t="shared" ref="C278:I278" si="3">SUM(C263:C272)</f>
        <v>68.179923230037204</v>
      </c>
      <c r="D278" s="183">
        <f t="shared" si="3"/>
        <v>118.23443588758325</v>
      </c>
      <c r="E278" s="183">
        <f t="shared" si="3"/>
        <v>145.93301073051754</v>
      </c>
      <c r="F278" s="183">
        <f t="shared" si="3"/>
        <v>14.313898676047323</v>
      </c>
      <c r="G278" s="183">
        <f t="shared" si="3"/>
        <v>3.7481414821302907</v>
      </c>
      <c r="H278" s="183">
        <f t="shared" si="3"/>
        <v>57.360037130449058</v>
      </c>
      <c r="I278" s="183">
        <f t="shared" si="3"/>
        <v>408.94065192216925</v>
      </c>
    </row>
    <row r="279" spans="1:9" x14ac:dyDescent="0.25">
      <c r="B279" s="183">
        <f>(0.08*B278)^2</f>
        <v>791.09714366287301</v>
      </c>
      <c r="C279" s="183">
        <f t="shared" ref="C279" si="4">(0.08*C278)^2</f>
        <v>29.750412362584111</v>
      </c>
      <c r="D279" s="183">
        <f t="shared" ref="D279" si="5">(0.08*D278)^2</f>
        <v>89.468043709792212</v>
      </c>
      <c r="E279" s="183">
        <f t="shared" ref="E279" si="6">(0.08*E278)^2</f>
        <v>136.29723917358942</v>
      </c>
      <c r="F279" s="183">
        <f t="shared" ref="F279" si="7">(0.08*F278)^2</f>
        <v>1.3112812499721556</v>
      </c>
      <c r="G279" s="183">
        <f t="shared" ref="G279" si="8">(0.08*G278)^2</f>
        <v>8.9910813248421442E-2</v>
      </c>
      <c r="H279" s="183">
        <f>(0.7*H278)^2</f>
        <v>1612.1851912071822</v>
      </c>
      <c r="I279" s="183">
        <f>SQRT(SUM(B279:H279))</f>
        <v>51.577119172935994</v>
      </c>
    </row>
    <row r="281" spans="1:9" x14ac:dyDescent="0.25">
      <c r="A281" s="178" t="s">
        <v>213</v>
      </c>
      <c r="B281" s="183">
        <f>B272</f>
        <v>36.467281458386822</v>
      </c>
      <c r="C281" s="183">
        <f t="shared" ref="C281:I281" si="9">C272</f>
        <v>7.6212565633705234</v>
      </c>
      <c r="D281" s="183">
        <f t="shared" si="9"/>
        <v>12.363102554249918</v>
      </c>
      <c r="E281" s="183">
        <f t="shared" si="9"/>
        <v>14.373010730517525</v>
      </c>
      <c r="F281" s="183">
        <f t="shared" si="9"/>
        <v>1.564898676047322</v>
      </c>
      <c r="G281" s="183">
        <f t="shared" si="9"/>
        <v>0.42980814879695733</v>
      </c>
      <c r="H281" s="183">
        <f t="shared" si="9"/>
        <v>6.6096688010270874</v>
      </c>
      <c r="I281" s="183">
        <f t="shared" si="9"/>
        <v>43.07695025941392</v>
      </c>
    </row>
    <row r="282" spans="1:9" x14ac:dyDescent="0.25">
      <c r="B282" s="183">
        <f>(0.08*B281)^2</f>
        <v>8.5111207485773015</v>
      </c>
      <c r="C282" s="183">
        <f t="shared" ref="C282" si="10">(0.08*C281)^2</f>
        <v>0.37173473027019704</v>
      </c>
      <c r="D282" s="183">
        <f t="shared" ref="D282" si="11">(0.08*D281)^2</f>
        <v>0.97821635050816558</v>
      </c>
      <c r="E282" s="183">
        <f t="shared" ref="E282" si="12">(0.08*E281)^2</f>
        <v>1.3221339997412602</v>
      </c>
      <c r="F282" s="183">
        <f t="shared" ref="F282" si="13">(0.08*F281)^2</f>
        <v>1.567301034428583E-2</v>
      </c>
      <c r="G282" s="183">
        <f t="shared" ref="G282" si="14">(0.08*G281)^2</f>
        <v>1.1823042865425114E-3</v>
      </c>
      <c r="H282" s="183">
        <f>(0.7*H281)^2</f>
        <v>21.406983613042719</v>
      </c>
      <c r="I282" s="183">
        <f>SQRT(SUM(B282:H282))</f>
        <v>5.7102578537900079</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AU1000"/>
  <sheetViews>
    <sheetView workbookViewId="0">
      <pane xSplit="1" ySplit="26" topLeftCell="B27" activePane="bottomRight" state="frozen"/>
      <selection pane="topRight" activeCell="B1" sqref="B1"/>
      <selection pane="bottomLeft" activeCell="A27" sqref="A27"/>
      <selection pane="bottomRight" activeCell="B27" sqref="B27"/>
    </sheetView>
  </sheetViews>
  <sheetFormatPr baseColWidth="10" defaultColWidth="11.125" defaultRowHeight="15" customHeight="1" x14ac:dyDescent="0.25"/>
  <cols>
    <col min="1" max="1" width="11" customWidth="1"/>
    <col min="2" max="2" width="15.5" customWidth="1"/>
    <col min="3" max="3" width="5.875" customWidth="1"/>
    <col min="4" max="4" width="11.625" customWidth="1"/>
    <col min="5" max="5" width="11" customWidth="1"/>
    <col min="6" max="6" width="10.625" customWidth="1"/>
    <col min="7" max="7" width="5.375" customWidth="1"/>
    <col min="8" max="8" width="11.125" customWidth="1"/>
    <col min="9" max="13" width="11.375" customWidth="1"/>
    <col min="14" max="20" width="11" customWidth="1"/>
    <col min="21" max="21" width="14.375" customWidth="1"/>
    <col min="22" max="22" width="7.625" customWidth="1"/>
    <col min="23" max="23" width="7.5" customWidth="1"/>
    <col min="24" max="25" width="11" customWidth="1"/>
    <col min="26" max="26" width="23.875" customWidth="1"/>
    <col min="27" max="27" width="18.625" customWidth="1"/>
    <col min="28" max="47" width="11" customWidth="1"/>
  </cols>
  <sheetData>
    <row r="1" spans="1:23" ht="16.5" customHeight="1" x14ac:dyDescent="0.25">
      <c r="A1" s="14"/>
      <c r="B1" s="53" t="s">
        <v>69</v>
      </c>
      <c r="C1" s="16"/>
      <c r="D1" s="16"/>
      <c r="E1" s="16"/>
      <c r="F1" s="16"/>
      <c r="G1" s="17"/>
      <c r="H1" s="16"/>
      <c r="I1" s="16"/>
      <c r="J1" s="16"/>
      <c r="K1" s="16"/>
      <c r="L1" s="16"/>
      <c r="M1" s="16"/>
      <c r="N1" s="16"/>
      <c r="O1" s="16"/>
      <c r="P1" s="16"/>
      <c r="Q1" s="16"/>
      <c r="R1" s="16"/>
      <c r="S1" s="16"/>
      <c r="T1" s="16"/>
      <c r="U1" s="16"/>
      <c r="V1" s="16"/>
      <c r="W1" s="16"/>
    </row>
    <row r="2" spans="1:23" ht="16.5" customHeight="1" x14ac:dyDescent="0.25">
      <c r="A2" s="14"/>
      <c r="B2" s="56" t="s">
        <v>70</v>
      </c>
      <c r="C2" s="56"/>
      <c r="D2" s="56"/>
      <c r="E2" s="56"/>
      <c r="F2" s="56"/>
      <c r="G2" s="85"/>
      <c r="H2" s="56"/>
      <c r="I2" s="56"/>
      <c r="J2" s="56"/>
      <c r="K2" s="56"/>
      <c r="L2" s="56"/>
      <c r="M2" s="56"/>
      <c r="N2" s="56"/>
      <c r="O2" s="56"/>
      <c r="P2" s="56"/>
      <c r="Q2" s="56"/>
      <c r="R2" s="56"/>
      <c r="S2" s="56"/>
      <c r="T2" s="56"/>
      <c r="U2" s="56"/>
      <c r="V2" s="56"/>
      <c r="W2" s="56"/>
    </row>
    <row r="3" spans="1:23" ht="16.5" customHeight="1" x14ac:dyDescent="0.25">
      <c r="A3" s="14"/>
      <c r="B3" s="57" t="s">
        <v>71</v>
      </c>
      <c r="C3" s="57"/>
      <c r="D3" s="57"/>
      <c r="E3" s="57"/>
      <c r="F3" s="57"/>
      <c r="G3" s="86"/>
      <c r="H3" s="57"/>
      <c r="I3" s="57"/>
      <c r="J3" s="57"/>
      <c r="K3" s="57"/>
      <c r="L3" s="57"/>
      <c r="M3" s="57"/>
      <c r="N3" s="57"/>
      <c r="O3" s="57"/>
      <c r="P3" s="57"/>
      <c r="Q3" s="57"/>
      <c r="R3" s="57"/>
      <c r="S3" s="57"/>
      <c r="T3" s="57"/>
      <c r="U3" s="57"/>
      <c r="V3" s="57"/>
      <c r="W3" s="57"/>
    </row>
    <row r="4" spans="1:23" ht="16.5" customHeight="1" x14ac:dyDescent="0.25">
      <c r="A4" s="14"/>
      <c r="B4" s="87" t="s">
        <v>72</v>
      </c>
      <c r="C4" s="88"/>
      <c r="D4" s="88"/>
      <c r="E4" s="89"/>
      <c r="F4" s="89"/>
      <c r="G4" s="90"/>
      <c r="H4" s="88"/>
      <c r="I4" s="88"/>
      <c r="J4" s="88"/>
      <c r="K4" s="88"/>
      <c r="L4" s="88"/>
      <c r="M4" s="88"/>
      <c r="N4" s="21"/>
      <c r="O4" s="21"/>
      <c r="P4" s="21"/>
      <c r="Q4" s="21"/>
      <c r="R4" s="21"/>
      <c r="S4" s="21"/>
      <c r="T4" s="21"/>
      <c r="U4" s="21"/>
      <c r="V4" s="21"/>
      <c r="W4" s="21"/>
    </row>
    <row r="5" spans="1:23" ht="16.5" customHeight="1" x14ac:dyDescent="0.25">
      <c r="A5" s="14"/>
      <c r="B5" s="88"/>
      <c r="C5" s="88" t="s">
        <v>73</v>
      </c>
      <c r="D5" s="88"/>
      <c r="E5" s="88"/>
      <c r="F5" s="88"/>
      <c r="G5" s="90"/>
      <c r="H5" s="88"/>
      <c r="I5" s="88"/>
      <c r="J5" s="88"/>
      <c r="K5" s="88"/>
      <c r="L5" s="88"/>
      <c r="M5" s="88"/>
      <c r="N5" s="21"/>
      <c r="O5" s="21"/>
      <c r="P5" s="21"/>
      <c r="Q5" s="21"/>
      <c r="R5" s="21"/>
      <c r="S5" s="21"/>
      <c r="T5" s="21"/>
      <c r="U5" s="21"/>
      <c r="V5" s="21"/>
      <c r="W5" s="21"/>
    </row>
    <row r="6" spans="1:23" ht="16.5" customHeight="1" x14ac:dyDescent="0.25">
      <c r="A6" s="14"/>
      <c r="B6" s="20" t="s">
        <v>74</v>
      </c>
      <c r="C6" s="88"/>
      <c r="D6" s="21"/>
      <c r="E6" s="21"/>
      <c r="F6" s="21"/>
      <c r="G6" s="22"/>
      <c r="H6" s="21"/>
      <c r="I6" s="21"/>
      <c r="J6" s="21"/>
      <c r="K6" s="21"/>
      <c r="L6" s="21"/>
      <c r="M6" s="21"/>
      <c r="N6" s="21"/>
      <c r="O6" s="21"/>
      <c r="P6" s="21"/>
      <c r="Q6" s="21"/>
      <c r="R6" s="21"/>
      <c r="S6" s="21"/>
      <c r="T6" s="21"/>
      <c r="U6" s="21"/>
      <c r="V6" s="21"/>
      <c r="W6" s="21"/>
    </row>
    <row r="7" spans="1:23" ht="16.5" customHeight="1" x14ac:dyDescent="0.25">
      <c r="A7" s="14"/>
      <c r="B7" s="91" t="s">
        <v>75</v>
      </c>
      <c r="C7" s="92" t="s">
        <v>76</v>
      </c>
      <c r="D7" s="21"/>
      <c r="E7" s="21"/>
      <c r="F7" s="21"/>
      <c r="G7" s="22"/>
      <c r="H7" s="21"/>
      <c r="I7" s="21"/>
      <c r="J7" s="21"/>
      <c r="K7" s="21"/>
      <c r="L7" s="21"/>
      <c r="M7" s="21"/>
      <c r="N7" s="21"/>
      <c r="O7" s="21"/>
      <c r="P7" s="21"/>
      <c r="Q7" s="21"/>
      <c r="R7" s="21"/>
      <c r="S7" s="21"/>
      <c r="T7" s="21"/>
      <c r="U7" s="21"/>
      <c r="V7" s="21"/>
      <c r="W7" s="21"/>
    </row>
    <row r="8" spans="1:23" ht="16.5" customHeight="1" x14ac:dyDescent="0.25">
      <c r="A8" s="14"/>
      <c r="B8" s="91" t="s">
        <v>77</v>
      </c>
      <c r="C8" s="92" t="s">
        <v>78</v>
      </c>
      <c r="D8" s="21"/>
      <c r="E8" s="21"/>
      <c r="F8" s="21"/>
      <c r="G8" s="22"/>
      <c r="H8" s="21"/>
      <c r="I8" s="21"/>
      <c r="J8" s="21"/>
      <c r="K8" s="21"/>
      <c r="L8" s="21"/>
      <c r="M8" s="21"/>
      <c r="N8" s="21"/>
      <c r="O8" s="21"/>
      <c r="P8" s="21"/>
      <c r="Q8" s="21"/>
      <c r="R8" s="21"/>
      <c r="S8" s="21"/>
      <c r="T8" s="21"/>
      <c r="U8" s="21"/>
      <c r="V8" s="21"/>
      <c r="W8" s="21"/>
    </row>
    <row r="9" spans="1:23" ht="16.5" customHeight="1" x14ac:dyDescent="0.25">
      <c r="A9" s="14"/>
      <c r="B9" s="91" t="s">
        <v>79</v>
      </c>
      <c r="C9" s="92" t="s">
        <v>80</v>
      </c>
      <c r="D9" s="21"/>
      <c r="E9" s="21"/>
      <c r="F9" s="21"/>
      <c r="G9" s="22"/>
      <c r="H9" s="21"/>
      <c r="I9" s="21"/>
      <c r="J9" s="21"/>
      <c r="K9" s="21"/>
      <c r="L9" s="21"/>
      <c r="M9" s="21"/>
      <c r="N9" s="21"/>
      <c r="O9" s="21"/>
      <c r="P9" s="21"/>
      <c r="Q9" s="21"/>
      <c r="R9" s="21"/>
      <c r="S9" s="21"/>
      <c r="T9" s="21"/>
      <c r="U9" s="21"/>
      <c r="V9" s="21"/>
      <c r="W9" s="21"/>
    </row>
    <row r="10" spans="1:23" ht="16.5" customHeight="1" x14ac:dyDescent="0.25">
      <c r="A10" s="14"/>
      <c r="B10" s="93" t="s">
        <v>81</v>
      </c>
      <c r="C10" s="94" t="s">
        <v>82</v>
      </c>
      <c r="D10" s="90"/>
      <c r="E10" s="90"/>
      <c r="F10" s="90"/>
      <c r="G10" s="90"/>
      <c r="H10" s="90"/>
      <c r="I10" s="90"/>
      <c r="J10" s="90"/>
      <c r="K10" s="21"/>
      <c r="L10" s="21"/>
      <c r="M10" s="21"/>
      <c r="N10" s="21"/>
      <c r="O10" s="21"/>
      <c r="P10" s="21"/>
      <c r="Q10" s="21"/>
      <c r="R10" s="21"/>
      <c r="S10" s="21"/>
      <c r="T10" s="21"/>
      <c r="U10" s="21"/>
      <c r="V10" s="21"/>
      <c r="W10" s="21"/>
    </row>
    <row r="11" spans="1:23" ht="16.5" customHeight="1" x14ac:dyDescent="0.25">
      <c r="A11" s="14"/>
      <c r="B11" s="93" t="s">
        <v>83</v>
      </c>
      <c r="C11" s="21" t="s">
        <v>84</v>
      </c>
      <c r="D11" s="21"/>
      <c r="E11" s="21"/>
      <c r="F11" s="21"/>
      <c r="G11" s="22"/>
      <c r="H11" s="21"/>
      <c r="I11" s="21"/>
      <c r="J11" s="21"/>
      <c r="K11" s="21"/>
      <c r="L11" s="21"/>
      <c r="M11" s="21"/>
      <c r="N11" s="21"/>
      <c r="O11" s="21"/>
      <c r="P11" s="21"/>
      <c r="Q11" s="21"/>
      <c r="R11" s="21"/>
      <c r="S11" s="21"/>
      <c r="T11" s="21"/>
      <c r="U11" s="21"/>
      <c r="V11" s="21"/>
      <c r="W11" s="21"/>
    </row>
    <row r="12" spans="1:23" ht="16.5" customHeight="1" x14ac:dyDescent="0.25">
      <c r="A12" s="14"/>
      <c r="B12" s="93" t="s">
        <v>85</v>
      </c>
      <c r="C12" s="92" t="s">
        <v>86</v>
      </c>
      <c r="D12" s="21"/>
      <c r="E12" s="21"/>
      <c r="F12" s="21"/>
      <c r="G12" s="22"/>
      <c r="H12" s="21"/>
      <c r="I12" s="21"/>
      <c r="J12" s="21"/>
      <c r="K12" s="21"/>
      <c r="L12" s="21"/>
      <c r="M12" s="21"/>
      <c r="N12" s="21"/>
      <c r="O12" s="21"/>
      <c r="P12" s="21"/>
      <c r="Q12" s="21"/>
      <c r="R12" s="21"/>
      <c r="S12" s="21"/>
      <c r="T12" s="21"/>
      <c r="U12" s="21"/>
      <c r="V12" s="21"/>
      <c r="W12" s="21"/>
    </row>
    <row r="13" spans="1:23" ht="16.5" customHeight="1" x14ac:dyDescent="0.25">
      <c r="A13" s="14"/>
      <c r="B13" s="93" t="s">
        <v>87</v>
      </c>
      <c r="C13" s="92" t="s">
        <v>88</v>
      </c>
      <c r="D13" s="21"/>
      <c r="E13" s="21"/>
      <c r="F13" s="21"/>
      <c r="G13" s="22"/>
      <c r="H13" s="21"/>
      <c r="I13" s="21"/>
      <c r="J13" s="21"/>
      <c r="K13" s="21"/>
      <c r="L13" s="21"/>
      <c r="M13" s="21"/>
      <c r="N13" s="21"/>
      <c r="O13" s="21"/>
      <c r="P13" s="21"/>
      <c r="Q13" s="21"/>
      <c r="R13" s="21"/>
      <c r="S13" s="21"/>
      <c r="T13" s="21"/>
      <c r="U13" s="21"/>
      <c r="V13" s="21"/>
      <c r="W13" s="21"/>
    </row>
    <row r="14" spans="1:23" ht="16.5" customHeight="1" x14ac:dyDescent="0.25">
      <c r="A14" s="14"/>
      <c r="B14" s="93" t="s">
        <v>89</v>
      </c>
      <c r="C14" s="95" t="s">
        <v>90</v>
      </c>
      <c r="D14" s="21"/>
      <c r="E14" s="21"/>
      <c r="F14" s="21"/>
      <c r="G14" s="22"/>
      <c r="H14" s="21"/>
      <c r="I14" s="21"/>
      <c r="J14" s="21"/>
      <c r="K14" s="21"/>
      <c r="L14" s="21"/>
      <c r="M14" s="21"/>
      <c r="N14" s="21"/>
      <c r="O14" s="21"/>
      <c r="P14" s="21"/>
      <c r="Q14" s="21"/>
      <c r="R14" s="21"/>
      <c r="S14" s="21"/>
      <c r="T14" s="21"/>
      <c r="U14" s="21"/>
      <c r="V14" s="21"/>
      <c r="W14" s="21"/>
    </row>
    <row r="15" spans="1:23" ht="16.5" customHeight="1" x14ac:dyDescent="0.25">
      <c r="A15" s="14"/>
      <c r="B15" s="93" t="s">
        <v>91</v>
      </c>
      <c r="C15" s="94" t="s">
        <v>92</v>
      </c>
      <c r="D15" s="21"/>
      <c r="E15" s="21"/>
      <c r="F15" s="21"/>
      <c r="G15" s="22"/>
      <c r="H15" s="21"/>
      <c r="I15" s="21"/>
      <c r="J15" s="21"/>
      <c r="K15" s="21"/>
      <c r="L15" s="21"/>
      <c r="M15" s="21"/>
      <c r="N15" s="21"/>
      <c r="O15" s="21"/>
      <c r="P15" s="21"/>
      <c r="Q15" s="21"/>
      <c r="R15" s="21"/>
      <c r="S15" s="21"/>
      <c r="T15" s="21"/>
      <c r="U15" s="21"/>
      <c r="V15" s="21"/>
      <c r="W15" s="21"/>
    </row>
    <row r="16" spans="1:23" ht="16.5" customHeight="1" x14ac:dyDescent="0.25">
      <c r="A16" s="14"/>
      <c r="B16" s="93" t="s">
        <v>93</v>
      </c>
      <c r="C16" s="21" t="s">
        <v>94</v>
      </c>
      <c r="D16" s="21"/>
      <c r="E16" s="21"/>
      <c r="F16" s="21"/>
      <c r="G16" s="22"/>
      <c r="H16" s="21"/>
      <c r="I16" s="21"/>
      <c r="J16" s="21"/>
      <c r="K16" s="21"/>
      <c r="L16" s="21"/>
      <c r="M16" s="21"/>
      <c r="N16" s="21"/>
      <c r="O16" s="21"/>
      <c r="P16" s="21"/>
      <c r="Q16" s="21"/>
      <c r="R16" s="21"/>
      <c r="S16" s="21"/>
      <c r="T16" s="21"/>
      <c r="U16" s="21"/>
      <c r="V16" s="21"/>
      <c r="W16" s="21"/>
    </row>
    <row r="17" spans="1:47" ht="16.5" customHeight="1" x14ac:dyDescent="0.25">
      <c r="A17" s="14"/>
      <c r="B17" s="93" t="s">
        <v>95</v>
      </c>
      <c r="C17" s="21" t="s">
        <v>96</v>
      </c>
      <c r="D17" s="21"/>
      <c r="E17" s="21"/>
      <c r="F17" s="21"/>
      <c r="G17" s="22"/>
      <c r="H17" s="21"/>
      <c r="I17" s="21"/>
      <c r="J17" s="21"/>
      <c r="K17" s="21"/>
      <c r="L17" s="21"/>
      <c r="M17" s="21"/>
      <c r="N17" s="21"/>
      <c r="O17" s="21"/>
      <c r="P17" s="21"/>
      <c r="Q17" s="21"/>
      <c r="R17" s="21"/>
      <c r="S17" s="21"/>
      <c r="T17" s="21"/>
      <c r="U17" s="21"/>
      <c r="V17" s="21"/>
      <c r="W17" s="21"/>
    </row>
    <row r="18" spans="1:47" ht="16.5" customHeight="1" x14ac:dyDescent="0.25">
      <c r="A18" s="14"/>
      <c r="B18" s="93" t="s">
        <v>97</v>
      </c>
      <c r="C18" s="21" t="s">
        <v>98</v>
      </c>
      <c r="D18" s="21"/>
      <c r="E18" s="21"/>
      <c r="F18" s="21"/>
      <c r="G18" s="22"/>
      <c r="H18" s="21"/>
      <c r="I18" s="21"/>
      <c r="J18" s="21"/>
      <c r="K18" s="21"/>
      <c r="L18" s="21"/>
      <c r="M18" s="21"/>
      <c r="N18" s="21"/>
      <c r="O18" s="21"/>
      <c r="P18" s="21"/>
      <c r="Q18" s="21"/>
      <c r="R18" s="21"/>
      <c r="S18" s="21"/>
      <c r="T18" s="21"/>
      <c r="U18" s="21"/>
      <c r="V18" s="21"/>
      <c r="W18" s="21"/>
    </row>
    <row r="19" spans="1:47" ht="16.5" customHeight="1" x14ac:dyDescent="0.25">
      <c r="A19" s="14"/>
      <c r="B19" s="93" t="s">
        <v>99</v>
      </c>
      <c r="C19" s="94" t="s">
        <v>100</v>
      </c>
      <c r="D19" s="21"/>
      <c r="E19" s="21"/>
      <c r="F19" s="21"/>
      <c r="G19" s="22"/>
      <c r="H19" s="21"/>
      <c r="I19" s="21"/>
      <c r="J19" s="21"/>
      <c r="K19" s="21"/>
      <c r="L19" s="21"/>
      <c r="M19" s="21"/>
      <c r="N19" s="21"/>
      <c r="O19" s="21"/>
      <c r="P19" s="21"/>
      <c r="Q19" s="21"/>
      <c r="R19" s="21"/>
      <c r="S19" s="21"/>
      <c r="T19" s="21"/>
      <c r="U19" s="21"/>
      <c r="V19" s="21"/>
      <c r="W19" s="21"/>
    </row>
    <row r="20" spans="1:47" ht="16.5" customHeight="1" x14ac:dyDescent="0.25">
      <c r="A20" s="14"/>
      <c r="B20" s="93" t="s">
        <v>101</v>
      </c>
      <c r="C20" s="21" t="s">
        <v>102</v>
      </c>
      <c r="D20" s="21"/>
      <c r="E20" s="21"/>
      <c r="F20" s="21"/>
      <c r="G20" s="22"/>
      <c r="H20" s="21"/>
      <c r="I20" s="21"/>
      <c r="J20" s="21"/>
      <c r="K20" s="21"/>
      <c r="L20" s="21"/>
      <c r="M20" s="21"/>
      <c r="N20" s="21"/>
      <c r="O20" s="21"/>
      <c r="P20" s="21"/>
      <c r="Q20" s="21"/>
      <c r="R20" s="21"/>
      <c r="S20" s="21"/>
      <c r="T20" s="21"/>
      <c r="U20" s="21"/>
      <c r="V20" s="21"/>
      <c r="W20" s="21"/>
    </row>
    <row r="21" spans="1:47" ht="16.5" customHeight="1" x14ac:dyDescent="0.25">
      <c r="A21" s="14"/>
      <c r="B21" s="93" t="s">
        <v>103</v>
      </c>
      <c r="C21" s="94" t="s">
        <v>104</v>
      </c>
      <c r="D21" s="88"/>
      <c r="E21" s="88"/>
      <c r="F21" s="88"/>
      <c r="G21" s="90"/>
      <c r="H21" s="88"/>
      <c r="I21" s="88"/>
      <c r="J21" s="21"/>
      <c r="K21" s="21"/>
      <c r="L21" s="21"/>
      <c r="M21" s="21"/>
      <c r="N21" s="21"/>
      <c r="O21" s="21"/>
      <c r="P21" s="21"/>
      <c r="Q21" s="21"/>
      <c r="R21" s="21"/>
      <c r="S21" s="21"/>
      <c r="T21" s="21"/>
      <c r="U21" s="21"/>
      <c r="V21" s="21"/>
      <c r="W21" s="21"/>
    </row>
    <row r="22" spans="1:47" ht="16.5" customHeight="1" x14ac:dyDescent="0.25">
      <c r="A22" s="96"/>
      <c r="B22" s="93" t="s">
        <v>105</v>
      </c>
      <c r="C22" s="21" t="s">
        <v>106</v>
      </c>
      <c r="D22" s="97"/>
      <c r="E22" s="97"/>
      <c r="F22" s="97"/>
      <c r="G22" s="98"/>
      <c r="H22" s="97"/>
      <c r="I22" s="97"/>
      <c r="J22" s="97"/>
      <c r="K22" s="97"/>
      <c r="L22" s="97"/>
      <c r="M22" s="97"/>
      <c r="N22" s="97"/>
      <c r="O22" s="97"/>
      <c r="P22" s="97"/>
      <c r="Q22" s="97"/>
      <c r="R22" s="97"/>
      <c r="S22" s="97"/>
      <c r="T22" s="97"/>
      <c r="U22" s="97"/>
      <c r="V22" s="97"/>
      <c r="W22" s="21"/>
    </row>
    <row r="23" spans="1:47" ht="16.5" customHeight="1" x14ac:dyDescent="0.25">
      <c r="A23" s="14"/>
      <c r="B23" s="91" t="s">
        <v>107</v>
      </c>
      <c r="C23" s="21" t="s">
        <v>108</v>
      </c>
      <c r="D23" s="21"/>
      <c r="E23" s="21"/>
      <c r="F23" s="21"/>
      <c r="G23" s="22"/>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row>
    <row r="24" spans="1:47" ht="16.5" customHeight="1" x14ac:dyDescent="0.25">
      <c r="A24" s="14"/>
      <c r="B24" s="91" t="s">
        <v>109</v>
      </c>
      <c r="C24" s="94" t="s">
        <v>110</v>
      </c>
      <c r="D24" s="88"/>
      <c r="E24" s="88"/>
      <c r="F24" s="88"/>
      <c r="G24" s="90"/>
      <c r="H24" s="88"/>
      <c r="I24" s="88"/>
      <c r="J24" s="88"/>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row>
    <row r="25" spans="1:47" ht="16.5" customHeight="1" x14ac:dyDescent="0.25">
      <c r="A25" s="14"/>
      <c r="B25" s="91" t="s">
        <v>111</v>
      </c>
      <c r="C25" s="92" t="s">
        <v>112</v>
      </c>
      <c r="D25" s="88"/>
      <c r="E25" s="88"/>
      <c r="F25" s="88"/>
      <c r="G25" s="90"/>
      <c r="H25" s="88"/>
      <c r="I25" s="88"/>
      <c r="J25" s="88"/>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row>
    <row r="26" spans="1:47" ht="16.5" customHeight="1" x14ac:dyDescent="0.25">
      <c r="A26" s="14"/>
      <c r="B26" s="91" t="s">
        <v>113</v>
      </c>
      <c r="C26" s="21" t="s">
        <v>114</v>
      </c>
      <c r="D26" s="88"/>
      <c r="E26" s="88"/>
      <c r="F26" s="88"/>
      <c r="G26" s="90"/>
      <c r="H26" s="88"/>
      <c r="I26" s="88"/>
      <c r="J26" s="88"/>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row>
    <row r="27" spans="1:47" ht="16.5" customHeight="1" x14ac:dyDescent="0.25">
      <c r="A27" s="14"/>
      <c r="B27" s="14"/>
      <c r="C27" s="14"/>
      <c r="D27" s="14"/>
      <c r="E27" s="14"/>
      <c r="F27" s="14"/>
      <c r="G27" s="41"/>
      <c r="H27" s="14"/>
      <c r="I27" s="14"/>
      <c r="J27" s="14"/>
      <c r="K27" s="14"/>
      <c r="L27" s="14"/>
      <c r="M27" s="14"/>
      <c r="N27" s="14"/>
      <c r="O27" s="14"/>
      <c r="P27" s="14"/>
      <c r="Q27" s="14"/>
      <c r="R27" s="14"/>
      <c r="S27" s="14"/>
      <c r="T27" s="14"/>
      <c r="U27" s="14"/>
      <c r="V27" s="14"/>
      <c r="W27" s="14"/>
      <c r="X27" s="14"/>
      <c r="Y27" s="41"/>
      <c r="Z27" s="14"/>
      <c r="AA27" s="14"/>
      <c r="AB27" s="14"/>
      <c r="AC27" s="14"/>
      <c r="AD27" s="14"/>
      <c r="AE27" s="14"/>
      <c r="AF27" s="14"/>
      <c r="AG27" s="14"/>
      <c r="AH27" s="14"/>
      <c r="AI27" s="14"/>
      <c r="AJ27" s="14"/>
      <c r="AK27" s="14"/>
      <c r="AL27" s="14"/>
      <c r="AM27" s="14"/>
      <c r="AN27" s="14"/>
      <c r="AO27" s="14"/>
      <c r="AP27" s="14"/>
      <c r="AQ27" s="14"/>
      <c r="AR27" s="14"/>
      <c r="AS27" s="14"/>
      <c r="AT27" s="14"/>
      <c r="AU27" s="14"/>
    </row>
    <row r="28" spans="1:47" ht="16.5" customHeight="1" x14ac:dyDescent="0.25">
      <c r="A28" s="45"/>
      <c r="B28" s="61"/>
      <c r="C28" s="45"/>
      <c r="D28" s="99" t="s">
        <v>115</v>
      </c>
      <c r="E28" s="45"/>
      <c r="F28" s="45"/>
      <c r="G28" s="61"/>
      <c r="H28" s="100" t="s">
        <v>116</v>
      </c>
      <c r="I28" s="45"/>
      <c r="J28" s="45"/>
      <c r="K28" s="45"/>
      <c r="L28" s="45"/>
      <c r="M28" s="45"/>
      <c r="N28" s="45"/>
      <c r="O28" s="45"/>
      <c r="P28" s="45"/>
      <c r="Q28" s="45"/>
      <c r="R28" s="45"/>
      <c r="S28" s="45"/>
      <c r="T28" s="45"/>
      <c r="U28" s="45"/>
      <c r="V28" s="45"/>
      <c r="W28" s="45"/>
      <c r="X28" s="45"/>
      <c r="Y28" s="61"/>
      <c r="Z28" s="45"/>
      <c r="AA28" s="45"/>
      <c r="AB28" s="45"/>
      <c r="AC28" s="45"/>
      <c r="AD28" s="45"/>
      <c r="AE28" s="45"/>
      <c r="AF28" s="45"/>
      <c r="AG28" s="45"/>
      <c r="AH28" s="45"/>
      <c r="AI28" s="45"/>
      <c r="AJ28" s="45"/>
      <c r="AK28" s="45"/>
      <c r="AL28" s="45"/>
      <c r="AM28" s="45"/>
      <c r="AN28" s="45"/>
      <c r="AO28" s="45"/>
      <c r="AP28" s="45"/>
      <c r="AQ28" s="45"/>
      <c r="AR28" s="45"/>
      <c r="AS28" s="45"/>
      <c r="AT28" s="45"/>
      <c r="AU28" s="45"/>
    </row>
    <row r="29" spans="1:47" ht="16.5" customHeight="1" x14ac:dyDescent="0.25">
      <c r="A29" s="42" t="s">
        <v>42</v>
      </c>
      <c r="B29" s="101" t="s">
        <v>117</v>
      </c>
      <c r="C29" s="42"/>
      <c r="D29" s="102" t="s">
        <v>75</v>
      </c>
      <c r="E29" s="103" t="s">
        <v>77</v>
      </c>
      <c r="F29" s="103" t="s">
        <v>79</v>
      </c>
      <c r="G29" s="104"/>
      <c r="H29" s="105" t="s">
        <v>81</v>
      </c>
      <c r="I29" s="106" t="s">
        <v>83</v>
      </c>
      <c r="J29" s="105" t="s">
        <v>85</v>
      </c>
      <c r="K29" s="105" t="s">
        <v>87</v>
      </c>
      <c r="L29" s="105" t="s">
        <v>89</v>
      </c>
      <c r="M29" s="105" t="s">
        <v>91</v>
      </c>
      <c r="N29" s="107" t="s">
        <v>93</v>
      </c>
      <c r="O29" s="105" t="s">
        <v>95</v>
      </c>
      <c r="P29" s="105" t="s">
        <v>97</v>
      </c>
      <c r="Q29" s="105" t="s">
        <v>118</v>
      </c>
      <c r="R29" s="105" t="s">
        <v>101</v>
      </c>
      <c r="S29" s="105" t="s">
        <v>103</v>
      </c>
      <c r="T29" s="105" t="s">
        <v>105</v>
      </c>
      <c r="U29" s="106" t="s">
        <v>119</v>
      </c>
      <c r="V29" s="106" t="s">
        <v>109</v>
      </c>
      <c r="W29" s="108" t="s">
        <v>111</v>
      </c>
      <c r="X29" s="108" t="s">
        <v>113</v>
      </c>
      <c r="Y29" s="109"/>
      <c r="Z29" s="110" t="s">
        <v>120</v>
      </c>
      <c r="AA29" s="42" t="s">
        <v>121</v>
      </c>
      <c r="AB29" s="42"/>
      <c r="AC29" s="42"/>
      <c r="AD29" s="42"/>
      <c r="AE29" s="42"/>
      <c r="AF29" s="42"/>
      <c r="AG29" s="42"/>
      <c r="AH29" s="42"/>
      <c r="AI29" s="42"/>
      <c r="AJ29" s="42"/>
      <c r="AK29" s="42"/>
      <c r="AL29" s="42"/>
      <c r="AM29" s="42"/>
      <c r="AN29" s="42"/>
      <c r="AO29" s="42"/>
      <c r="AP29" s="42"/>
      <c r="AQ29" s="42"/>
      <c r="AR29" s="42"/>
      <c r="AS29" s="42"/>
      <c r="AT29" s="42"/>
      <c r="AU29" s="42"/>
    </row>
    <row r="30" spans="1:47" ht="16.5" customHeight="1" x14ac:dyDescent="0.25">
      <c r="A30" s="14">
        <v>1959</v>
      </c>
      <c r="B30" s="41">
        <f t="shared" ref="B30:B90" si="0">AVERAGE(D30:F30)</f>
        <v>1.8041998730239868</v>
      </c>
      <c r="C30" s="111"/>
      <c r="D30" s="41">
        <v>0.99797499999999995</v>
      </c>
      <c r="E30" s="41">
        <v>2.7130339999999999</v>
      </c>
      <c r="F30" s="41">
        <v>1.7015906190719601</v>
      </c>
      <c r="G30" s="111"/>
      <c r="H30" s="40">
        <v>1.88</v>
      </c>
      <c r="I30" s="40">
        <v>1.58</v>
      </c>
      <c r="J30" s="40">
        <v>2.3199999999999998</v>
      </c>
      <c r="K30" s="41">
        <v>2.6038574539999999</v>
      </c>
      <c r="L30" s="40">
        <v>1.85</v>
      </c>
      <c r="M30" s="40">
        <v>1.6</v>
      </c>
      <c r="N30" s="40">
        <v>1.56</v>
      </c>
      <c r="O30" s="40">
        <v>1.22</v>
      </c>
      <c r="P30" s="40">
        <v>1.66</v>
      </c>
      <c r="Q30" s="40">
        <v>1.83</v>
      </c>
      <c r="R30" s="40">
        <v>1.5</v>
      </c>
      <c r="S30" s="40">
        <v>1.22</v>
      </c>
      <c r="T30" s="40">
        <v>2.2799999999999998</v>
      </c>
      <c r="U30" s="41">
        <v>1.1890000000000001</v>
      </c>
      <c r="V30" s="40">
        <v>2.38</v>
      </c>
      <c r="W30" s="40">
        <v>1.89</v>
      </c>
      <c r="X30" s="40">
        <v>2.2599999999999998</v>
      </c>
      <c r="Y30" s="112"/>
      <c r="Z30" s="113">
        <f t="shared" ref="Z30:Z90" si="1">AVERAGE(H30:X30)</f>
        <v>1.813109262</v>
      </c>
      <c r="AA30" s="41">
        <f t="shared" ref="AA30:AA90" si="2">_xlfn.STDEV.P(H30:X30)</f>
        <v>0.42090143526918483</v>
      </c>
      <c r="AB30" s="14"/>
      <c r="AC30" s="41"/>
      <c r="AD30" s="14"/>
      <c r="AE30" s="14"/>
      <c r="AF30" s="14"/>
      <c r="AG30" s="14"/>
      <c r="AH30" s="14"/>
      <c r="AI30" s="14"/>
      <c r="AJ30" s="14"/>
      <c r="AK30" s="14"/>
      <c r="AL30" s="14"/>
      <c r="AM30" s="14"/>
      <c r="AN30" s="14"/>
      <c r="AO30" s="14"/>
      <c r="AP30" s="14"/>
      <c r="AQ30" s="14"/>
      <c r="AR30" s="14"/>
      <c r="AS30" s="14"/>
      <c r="AT30" s="14"/>
      <c r="AU30" s="14"/>
    </row>
    <row r="31" spans="1:47" ht="16.5" customHeight="1" x14ac:dyDescent="0.25">
      <c r="A31" s="14">
        <v>1960</v>
      </c>
      <c r="B31" s="41">
        <f t="shared" si="0"/>
        <v>1.6594406334330234</v>
      </c>
      <c r="C31" s="111"/>
      <c r="D31" s="41">
        <v>1.0237849999999999</v>
      </c>
      <c r="E31" s="41">
        <v>2.3707340000000001</v>
      </c>
      <c r="F31" s="41">
        <v>1.5838029002990699</v>
      </c>
      <c r="G31" s="111"/>
      <c r="H31" s="40">
        <v>1.64</v>
      </c>
      <c r="I31" s="40">
        <v>0.35</v>
      </c>
      <c r="J31" s="40">
        <v>2.14</v>
      </c>
      <c r="K31" s="41">
        <v>2.7347741779999999</v>
      </c>
      <c r="L31" s="40">
        <v>1.38</v>
      </c>
      <c r="M31" s="40">
        <v>1.66</v>
      </c>
      <c r="N31" s="40">
        <v>1.4</v>
      </c>
      <c r="O31" s="40">
        <v>1.1000000000000001</v>
      </c>
      <c r="P31" s="40">
        <v>1.63</v>
      </c>
      <c r="Q31" s="40">
        <v>2.08</v>
      </c>
      <c r="R31" s="40">
        <v>1.1100000000000001</v>
      </c>
      <c r="S31" s="40">
        <v>1.23</v>
      </c>
      <c r="T31" s="40">
        <v>2.39</v>
      </c>
      <c r="U31" s="41">
        <v>1.3120000000000001</v>
      </c>
      <c r="V31" s="40">
        <v>2.81</v>
      </c>
      <c r="W31" s="40">
        <v>1.66</v>
      </c>
      <c r="X31" s="40">
        <v>2.13</v>
      </c>
      <c r="Y31" s="112"/>
      <c r="Z31" s="113">
        <f t="shared" si="1"/>
        <v>1.6915749516470586</v>
      </c>
      <c r="AA31" s="41">
        <f t="shared" si="2"/>
        <v>0.61389762103828227</v>
      </c>
      <c r="AB31" s="14"/>
      <c r="AC31" s="41"/>
      <c r="AD31" s="14"/>
      <c r="AE31" s="14"/>
      <c r="AF31" s="14"/>
      <c r="AG31" s="14"/>
      <c r="AH31" s="14"/>
      <c r="AI31" s="14"/>
      <c r="AJ31" s="14"/>
      <c r="AK31" s="14"/>
      <c r="AL31" s="14"/>
      <c r="AM31" s="14"/>
      <c r="AN31" s="14"/>
      <c r="AO31" s="14"/>
      <c r="AP31" s="14"/>
      <c r="AQ31" s="14"/>
      <c r="AR31" s="14"/>
      <c r="AS31" s="14"/>
      <c r="AT31" s="14"/>
      <c r="AU31" s="14"/>
    </row>
    <row r="32" spans="1:47" ht="16.5" customHeight="1" x14ac:dyDescent="0.25">
      <c r="A32" s="14">
        <v>1961</v>
      </c>
      <c r="B32" s="41">
        <f t="shared" si="0"/>
        <v>1.5936361338857001</v>
      </c>
      <c r="C32" s="111"/>
      <c r="D32" s="41">
        <v>1.0545580000000001</v>
      </c>
      <c r="E32" s="41">
        <v>2.1847340000000002</v>
      </c>
      <c r="F32" s="41">
        <v>1.5416164016570999</v>
      </c>
      <c r="G32" s="111"/>
      <c r="H32" s="40">
        <v>1.61</v>
      </c>
      <c r="I32" s="40">
        <v>1.23</v>
      </c>
      <c r="J32" s="40">
        <v>1.96</v>
      </c>
      <c r="K32" s="41">
        <v>2.1914598930000002</v>
      </c>
      <c r="L32" s="40">
        <v>1.29</v>
      </c>
      <c r="M32" s="40">
        <v>1.01</v>
      </c>
      <c r="N32" s="40">
        <v>1.27</v>
      </c>
      <c r="O32" s="40">
        <v>1.04</v>
      </c>
      <c r="P32" s="40">
        <v>1.8</v>
      </c>
      <c r="Q32" s="40">
        <v>1.64</v>
      </c>
      <c r="R32" s="40">
        <v>1.0900000000000001</v>
      </c>
      <c r="S32" s="40">
        <v>0.82</v>
      </c>
      <c r="T32" s="40">
        <v>1.81</v>
      </c>
      <c r="U32" s="41">
        <v>1.177</v>
      </c>
      <c r="V32" s="40">
        <v>2.3199999999999998</v>
      </c>
      <c r="W32" s="40">
        <v>1.61</v>
      </c>
      <c r="X32" s="40">
        <v>2.06</v>
      </c>
      <c r="Y32" s="112"/>
      <c r="Z32" s="113">
        <f t="shared" si="1"/>
        <v>1.5252035231176471</v>
      </c>
      <c r="AA32" s="41">
        <f t="shared" si="2"/>
        <v>0.43732119605411035</v>
      </c>
      <c r="AB32" s="14"/>
      <c r="AC32" s="41"/>
      <c r="AD32" s="14"/>
      <c r="AE32" s="14"/>
      <c r="AF32" s="14"/>
      <c r="AG32" s="14"/>
      <c r="AH32" s="14"/>
      <c r="AI32" s="14"/>
      <c r="AJ32" s="14"/>
      <c r="AK32" s="14"/>
      <c r="AL32" s="14"/>
      <c r="AM32" s="14"/>
      <c r="AN32" s="14"/>
      <c r="AO32" s="14"/>
      <c r="AP32" s="14"/>
      <c r="AQ32" s="14"/>
      <c r="AR32" s="14"/>
      <c r="AS32" s="14"/>
      <c r="AT32" s="14"/>
      <c r="AU32" s="14"/>
    </row>
    <row r="33" spans="1:47" ht="16.5" customHeight="1" x14ac:dyDescent="0.25">
      <c r="A33" s="14">
        <v>1962</v>
      </c>
      <c r="B33" s="41">
        <f t="shared" si="0"/>
        <v>1.55592163940938</v>
      </c>
      <c r="C33" s="111"/>
      <c r="D33" s="41">
        <v>1.0623279999999999</v>
      </c>
      <c r="E33" s="41">
        <v>2.0804339999999999</v>
      </c>
      <c r="F33" s="41">
        <v>1.5250029182281399</v>
      </c>
      <c r="G33" s="111"/>
      <c r="H33" s="40">
        <v>1.49</v>
      </c>
      <c r="I33" s="40">
        <v>0.22</v>
      </c>
      <c r="J33" s="40">
        <v>2.0499999999999998</v>
      </c>
      <c r="K33" s="41">
        <v>1.841463831</v>
      </c>
      <c r="L33" s="40">
        <v>1.52</v>
      </c>
      <c r="M33" s="40">
        <v>1.02</v>
      </c>
      <c r="N33" s="40">
        <v>0.89</v>
      </c>
      <c r="O33" s="40">
        <v>1.1200000000000001</v>
      </c>
      <c r="P33" s="40">
        <v>1.92</v>
      </c>
      <c r="Q33" s="40">
        <v>1.75</v>
      </c>
      <c r="R33" s="40">
        <v>1.07</v>
      </c>
      <c r="S33" s="40">
        <v>0.82</v>
      </c>
      <c r="T33" s="40">
        <v>2.0299999999999998</v>
      </c>
      <c r="U33" s="41">
        <v>1.1819999999999999</v>
      </c>
      <c r="V33" s="40">
        <v>1.81</v>
      </c>
      <c r="W33" s="40">
        <v>1.78</v>
      </c>
      <c r="X33" s="40">
        <v>2.09</v>
      </c>
      <c r="Y33" s="112"/>
      <c r="Z33" s="113">
        <f t="shared" si="1"/>
        <v>1.4472625782941175</v>
      </c>
      <c r="AA33" s="41">
        <f t="shared" si="2"/>
        <v>0.51725750452930708</v>
      </c>
      <c r="AB33" s="14"/>
      <c r="AC33" s="41"/>
      <c r="AD33" s="14"/>
      <c r="AE33" s="14"/>
      <c r="AF33" s="14"/>
      <c r="AG33" s="14"/>
      <c r="AH33" s="14"/>
      <c r="AI33" s="14"/>
      <c r="AJ33" s="14"/>
      <c r="AK33" s="14"/>
      <c r="AL33" s="14"/>
      <c r="AM33" s="14"/>
      <c r="AN33" s="14"/>
      <c r="AO33" s="14"/>
      <c r="AP33" s="14"/>
      <c r="AQ33" s="14"/>
      <c r="AR33" s="14"/>
      <c r="AS33" s="14"/>
      <c r="AT33" s="14"/>
      <c r="AU33" s="14"/>
    </row>
    <row r="34" spans="1:47" ht="16.5" customHeight="1" x14ac:dyDescent="0.25">
      <c r="A34" s="14">
        <v>1963</v>
      </c>
      <c r="B34" s="41">
        <f t="shared" si="0"/>
        <v>1.5112429549967432</v>
      </c>
      <c r="C34" s="111"/>
      <c r="D34" s="41">
        <v>1.018518</v>
      </c>
      <c r="E34" s="41">
        <v>2.0064340000000001</v>
      </c>
      <c r="F34" s="41">
        <v>1.50877686499023</v>
      </c>
      <c r="G34" s="111"/>
      <c r="H34" s="40">
        <v>1.83</v>
      </c>
      <c r="I34" s="40">
        <v>0.44</v>
      </c>
      <c r="J34" s="40">
        <v>1.96</v>
      </c>
      <c r="K34" s="41">
        <v>1.9044194750000001</v>
      </c>
      <c r="L34" s="40">
        <v>1.58</v>
      </c>
      <c r="M34" s="40">
        <v>0.82</v>
      </c>
      <c r="N34" s="40">
        <v>0.86</v>
      </c>
      <c r="O34" s="40">
        <v>1.24</v>
      </c>
      <c r="P34" s="40">
        <v>1.87</v>
      </c>
      <c r="Q34" s="40">
        <v>1.0900000000000001</v>
      </c>
      <c r="R34" s="40">
        <v>0.93</v>
      </c>
      <c r="S34" s="40">
        <v>0.36</v>
      </c>
      <c r="T34" s="40">
        <v>1.74</v>
      </c>
      <c r="U34" s="41">
        <v>0.88500000000000001</v>
      </c>
      <c r="V34" s="40">
        <v>2.82</v>
      </c>
      <c r="W34" s="40">
        <v>1.56</v>
      </c>
      <c r="X34" s="40">
        <v>2.11</v>
      </c>
      <c r="Y34" s="112"/>
      <c r="Z34" s="113">
        <f t="shared" si="1"/>
        <v>1.4117305573529411</v>
      </c>
      <c r="AA34" s="41">
        <f t="shared" si="2"/>
        <v>0.63730243560008015</v>
      </c>
      <c r="AB34" s="14"/>
      <c r="AC34" s="41"/>
      <c r="AD34" s="14"/>
      <c r="AE34" s="14"/>
      <c r="AF34" s="14"/>
      <c r="AG34" s="14"/>
      <c r="AH34" s="14"/>
      <c r="AI34" s="14"/>
      <c r="AJ34" s="14"/>
      <c r="AK34" s="14"/>
      <c r="AL34" s="14"/>
      <c r="AM34" s="14"/>
      <c r="AN34" s="14"/>
      <c r="AO34" s="14"/>
      <c r="AP34" s="14"/>
      <c r="AQ34" s="14"/>
      <c r="AR34" s="14"/>
      <c r="AS34" s="14"/>
      <c r="AT34" s="14"/>
      <c r="AU34" s="14"/>
    </row>
    <row r="35" spans="1:47" ht="16.5" customHeight="1" x14ac:dyDescent="0.25">
      <c r="A35" s="14">
        <v>1964</v>
      </c>
      <c r="B35" s="41">
        <f t="shared" si="0"/>
        <v>1.4674677584762568</v>
      </c>
      <c r="C35" s="111"/>
      <c r="D35" s="41">
        <v>0.96511800000000003</v>
      </c>
      <c r="E35" s="41">
        <v>1.9534339999999999</v>
      </c>
      <c r="F35" s="41">
        <v>1.48385127542877</v>
      </c>
      <c r="G35" s="111"/>
      <c r="H35" s="40">
        <v>1.67</v>
      </c>
      <c r="I35" s="40">
        <v>0.17</v>
      </c>
      <c r="J35" s="40">
        <v>1.96</v>
      </c>
      <c r="K35" s="41">
        <v>1.875185952</v>
      </c>
      <c r="L35" s="40">
        <v>1.69</v>
      </c>
      <c r="M35" s="40">
        <v>1.07</v>
      </c>
      <c r="N35" s="40">
        <v>0.84</v>
      </c>
      <c r="O35" s="40">
        <v>1.21</v>
      </c>
      <c r="P35" s="40">
        <v>1.77</v>
      </c>
      <c r="Q35" s="40">
        <v>1.62</v>
      </c>
      <c r="R35" s="40">
        <v>0.99</v>
      </c>
      <c r="S35" s="40">
        <v>0.77</v>
      </c>
      <c r="T35" s="40">
        <v>1.76</v>
      </c>
      <c r="U35" s="41">
        <v>0.997</v>
      </c>
      <c r="V35" s="40">
        <v>1.68</v>
      </c>
      <c r="W35" s="40">
        <v>1.51</v>
      </c>
      <c r="X35" s="40">
        <v>2.1</v>
      </c>
      <c r="Y35" s="112"/>
      <c r="Z35" s="113">
        <f t="shared" si="1"/>
        <v>1.3930697618823531</v>
      </c>
      <c r="AA35" s="41">
        <f t="shared" si="2"/>
        <v>0.50234123682026277</v>
      </c>
      <c r="AB35" s="14"/>
      <c r="AC35" s="41"/>
      <c r="AD35" s="14"/>
      <c r="AE35" s="14"/>
      <c r="AF35" s="14"/>
      <c r="AG35" s="14"/>
      <c r="AH35" s="14"/>
      <c r="AI35" s="14"/>
      <c r="AJ35" s="14"/>
      <c r="AK35" s="14"/>
      <c r="AL35" s="14"/>
      <c r="AM35" s="14"/>
      <c r="AN35" s="14"/>
      <c r="AO35" s="14"/>
      <c r="AP35" s="14"/>
      <c r="AQ35" s="14"/>
      <c r="AR35" s="14"/>
      <c r="AS35" s="14"/>
      <c r="AT35" s="14"/>
      <c r="AU35" s="14"/>
    </row>
    <row r="36" spans="1:47" ht="16.5" customHeight="1" x14ac:dyDescent="0.25">
      <c r="A36" s="14">
        <v>1965</v>
      </c>
      <c r="B36" s="41">
        <f t="shared" si="0"/>
        <v>1.4221802365976968</v>
      </c>
      <c r="C36" s="111"/>
      <c r="D36" s="41">
        <v>0.90756899999999996</v>
      </c>
      <c r="E36" s="41">
        <v>1.908034</v>
      </c>
      <c r="F36" s="41">
        <v>1.45093770979309</v>
      </c>
      <c r="G36" s="111"/>
      <c r="H36" s="40">
        <v>1.23</v>
      </c>
      <c r="I36" s="40">
        <v>0.63</v>
      </c>
      <c r="J36" s="40">
        <v>1.55</v>
      </c>
      <c r="K36" s="41">
        <v>1.7240100350000001</v>
      </c>
      <c r="L36" s="40">
        <v>1.48</v>
      </c>
      <c r="M36" s="40">
        <v>1.35</v>
      </c>
      <c r="N36" s="40">
        <v>0.96</v>
      </c>
      <c r="O36" s="40">
        <v>1.3</v>
      </c>
      <c r="P36" s="40">
        <v>1.94</v>
      </c>
      <c r="Q36" s="40">
        <v>1.68</v>
      </c>
      <c r="R36" s="40">
        <v>0.7</v>
      </c>
      <c r="S36" s="40">
        <v>0.81</v>
      </c>
      <c r="T36" s="40">
        <v>1.81</v>
      </c>
      <c r="U36" s="41">
        <v>0.92800000000000005</v>
      </c>
      <c r="V36" s="40">
        <v>0.63</v>
      </c>
      <c r="W36" s="40">
        <v>1.62</v>
      </c>
      <c r="X36" s="40">
        <v>2.02</v>
      </c>
      <c r="Y36" s="112"/>
      <c r="Z36" s="113">
        <f t="shared" si="1"/>
        <v>1.3154123549999999</v>
      </c>
      <c r="AA36" s="41">
        <f t="shared" si="2"/>
        <v>0.45145713874517862</v>
      </c>
      <c r="AB36" s="14"/>
      <c r="AC36" s="41"/>
      <c r="AD36" s="14"/>
      <c r="AE36" s="14"/>
      <c r="AF36" s="14"/>
      <c r="AG36" s="14"/>
      <c r="AH36" s="14"/>
      <c r="AI36" s="14"/>
      <c r="AJ36" s="14"/>
      <c r="AK36" s="14"/>
      <c r="AL36" s="14"/>
      <c r="AM36" s="14"/>
      <c r="AN36" s="14"/>
      <c r="AO36" s="14"/>
      <c r="AP36" s="14"/>
      <c r="AQ36" s="14"/>
      <c r="AR36" s="14"/>
      <c r="AS36" s="14"/>
      <c r="AT36" s="14"/>
      <c r="AU36" s="14"/>
    </row>
    <row r="37" spans="1:47" ht="16.5" customHeight="1" x14ac:dyDescent="0.25">
      <c r="A37" s="14">
        <v>1966</v>
      </c>
      <c r="B37" s="41">
        <f t="shared" si="0"/>
        <v>1.3918454160995466</v>
      </c>
      <c r="C37" s="111"/>
      <c r="D37" s="41">
        <v>0.84867800000000004</v>
      </c>
      <c r="E37" s="41">
        <v>1.878034</v>
      </c>
      <c r="F37" s="41">
        <v>1.44882424829864</v>
      </c>
      <c r="G37" s="111"/>
      <c r="H37" s="40">
        <v>1.63</v>
      </c>
      <c r="I37" s="40">
        <v>1.32</v>
      </c>
      <c r="J37" s="40">
        <v>1.7</v>
      </c>
      <c r="K37" s="41">
        <v>1.4600369390000001</v>
      </c>
      <c r="L37" s="40">
        <v>1.35</v>
      </c>
      <c r="M37" s="40">
        <v>1.01</v>
      </c>
      <c r="N37" s="40">
        <v>0.83</v>
      </c>
      <c r="O37" s="40">
        <v>1.28</v>
      </c>
      <c r="P37" s="40">
        <v>1.83</v>
      </c>
      <c r="Q37" s="40">
        <v>1.42</v>
      </c>
      <c r="R37" s="40">
        <v>1</v>
      </c>
      <c r="S37" s="40">
        <v>0.62</v>
      </c>
      <c r="T37" s="40">
        <v>1.6</v>
      </c>
      <c r="U37" s="41">
        <v>0.91600000000000004</v>
      </c>
      <c r="V37" s="40">
        <v>2.14</v>
      </c>
      <c r="W37" s="40">
        <v>1.57</v>
      </c>
      <c r="X37" s="40">
        <v>2.06</v>
      </c>
      <c r="Y37" s="112"/>
      <c r="Z37" s="113">
        <f t="shared" si="1"/>
        <v>1.396237467</v>
      </c>
      <c r="AA37" s="41">
        <f t="shared" si="2"/>
        <v>0.41206936672737482</v>
      </c>
      <c r="AB37" s="14"/>
      <c r="AC37" s="41"/>
      <c r="AD37" s="14"/>
      <c r="AE37" s="14"/>
      <c r="AF37" s="14"/>
      <c r="AG37" s="14"/>
      <c r="AH37" s="14"/>
      <c r="AI37" s="14"/>
      <c r="AJ37" s="14"/>
      <c r="AK37" s="14"/>
      <c r="AL37" s="14"/>
      <c r="AM37" s="14"/>
      <c r="AN37" s="14"/>
      <c r="AO37" s="14"/>
      <c r="AP37" s="14"/>
      <c r="AQ37" s="14"/>
      <c r="AR37" s="14"/>
      <c r="AS37" s="14"/>
      <c r="AT37" s="14"/>
      <c r="AU37" s="14"/>
    </row>
    <row r="38" spans="1:47" ht="16.5" customHeight="1" x14ac:dyDescent="0.25">
      <c r="A38" s="14">
        <v>1967</v>
      </c>
      <c r="B38" s="41">
        <f t="shared" si="0"/>
        <v>1.3733657603403699</v>
      </c>
      <c r="C38" s="111"/>
      <c r="D38" s="41">
        <v>0.830951</v>
      </c>
      <c r="E38" s="41">
        <v>1.849234</v>
      </c>
      <c r="F38" s="41">
        <v>1.43991228102111</v>
      </c>
      <c r="G38" s="111"/>
      <c r="H38" s="40">
        <v>2.09</v>
      </c>
      <c r="I38" s="40">
        <v>0.61</v>
      </c>
      <c r="J38" s="40">
        <v>1.9</v>
      </c>
      <c r="K38" s="41">
        <v>1.7554493250000001</v>
      </c>
      <c r="L38" s="40">
        <v>1.68</v>
      </c>
      <c r="M38" s="40">
        <v>1.07</v>
      </c>
      <c r="N38" s="40">
        <v>0.78</v>
      </c>
      <c r="O38" s="40">
        <v>1.17</v>
      </c>
      <c r="P38" s="40">
        <v>1.83</v>
      </c>
      <c r="Q38" s="40">
        <v>1.81</v>
      </c>
      <c r="R38" s="40">
        <v>1.04</v>
      </c>
      <c r="S38" s="40">
        <v>0.92</v>
      </c>
      <c r="T38" s="40">
        <v>1.71</v>
      </c>
      <c r="U38" s="41">
        <v>0.88900000000000001</v>
      </c>
      <c r="V38" s="40">
        <v>2.23</v>
      </c>
      <c r="W38" s="40">
        <v>1.64</v>
      </c>
      <c r="X38" s="40">
        <v>2.2999999999999998</v>
      </c>
      <c r="Y38" s="112"/>
      <c r="Z38" s="113">
        <f t="shared" si="1"/>
        <v>1.4955558426470592</v>
      </c>
      <c r="AA38" s="41">
        <f t="shared" si="2"/>
        <v>0.5186316611189552</v>
      </c>
      <c r="AB38" s="14"/>
      <c r="AC38" s="41"/>
      <c r="AD38" s="14"/>
      <c r="AE38" s="14"/>
      <c r="AF38" s="14"/>
      <c r="AG38" s="14"/>
      <c r="AH38" s="14"/>
      <c r="AI38" s="14"/>
      <c r="AJ38" s="14"/>
      <c r="AK38" s="14"/>
      <c r="AL38" s="14"/>
      <c r="AM38" s="14"/>
      <c r="AN38" s="14"/>
      <c r="AO38" s="14"/>
      <c r="AP38" s="14"/>
      <c r="AQ38" s="14"/>
      <c r="AR38" s="14"/>
      <c r="AS38" s="14"/>
      <c r="AT38" s="14"/>
      <c r="AU38" s="14"/>
    </row>
    <row r="39" spans="1:47" ht="16.5" customHeight="1" x14ac:dyDescent="0.25">
      <c r="A39" s="14">
        <v>1968</v>
      </c>
      <c r="B39" s="41">
        <f t="shared" si="0"/>
        <v>1.3668350554962132</v>
      </c>
      <c r="C39" s="111"/>
      <c r="D39" s="41">
        <v>0.84561299999999995</v>
      </c>
      <c r="E39" s="41">
        <v>1.8243339999999999</v>
      </c>
      <c r="F39" s="41">
        <v>1.43055816648864</v>
      </c>
      <c r="G39" s="111"/>
      <c r="H39" s="40">
        <v>2.15</v>
      </c>
      <c r="I39" s="40">
        <v>1.1399999999999999</v>
      </c>
      <c r="J39" s="40">
        <v>1.85</v>
      </c>
      <c r="K39" s="41">
        <v>1.9217832589999999</v>
      </c>
      <c r="L39" s="40">
        <v>1.46</v>
      </c>
      <c r="M39" s="40">
        <v>0.97</v>
      </c>
      <c r="N39" s="40">
        <v>0.79</v>
      </c>
      <c r="O39" s="40">
        <v>1.26</v>
      </c>
      <c r="P39" s="40">
        <v>1.88</v>
      </c>
      <c r="Q39" s="40">
        <v>1.85</v>
      </c>
      <c r="R39" s="40">
        <v>0.99</v>
      </c>
      <c r="S39" s="40">
        <v>0.79</v>
      </c>
      <c r="T39" s="40">
        <v>1.61</v>
      </c>
      <c r="U39" s="41">
        <v>0.86599999999999999</v>
      </c>
      <c r="V39" s="40">
        <v>2.62</v>
      </c>
      <c r="W39" s="40">
        <v>1.47</v>
      </c>
      <c r="X39" s="40">
        <v>2.2599999999999998</v>
      </c>
      <c r="Y39" s="112"/>
      <c r="Z39" s="113">
        <f t="shared" si="1"/>
        <v>1.5222225446470588</v>
      </c>
      <c r="AA39" s="41">
        <f t="shared" si="2"/>
        <v>0.54049877902852872</v>
      </c>
      <c r="AB39" s="14"/>
      <c r="AC39" s="41"/>
      <c r="AD39" s="14"/>
      <c r="AE39" s="14"/>
      <c r="AF39" s="14"/>
      <c r="AG39" s="14"/>
      <c r="AH39" s="14"/>
      <c r="AI39" s="14"/>
      <c r="AJ39" s="14"/>
      <c r="AK39" s="14"/>
      <c r="AL39" s="14"/>
      <c r="AM39" s="14"/>
      <c r="AN39" s="14"/>
      <c r="AO39" s="14"/>
      <c r="AP39" s="14"/>
      <c r="AQ39" s="14"/>
      <c r="AR39" s="14"/>
      <c r="AS39" s="14"/>
      <c r="AT39" s="14"/>
      <c r="AU39" s="14"/>
    </row>
    <row r="40" spans="1:47" ht="16.5" customHeight="1" x14ac:dyDescent="0.25">
      <c r="A40" s="14">
        <v>1969</v>
      </c>
      <c r="B40" s="41">
        <f t="shared" si="0"/>
        <v>1.3727037706502265</v>
      </c>
      <c r="C40" s="111"/>
      <c r="D40" s="41">
        <v>0.88409700000000002</v>
      </c>
      <c r="E40" s="41">
        <v>1.797134</v>
      </c>
      <c r="F40" s="41">
        <v>1.4368803119506799</v>
      </c>
      <c r="G40" s="111"/>
      <c r="H40" s="40">
        <v>1.36</v>
      </c>
      <c r="I40" s="40">
        <v>-0.09</v>
      </c>
      <c r="J40" s="40">
        <v>1.57</v>
      </c>
      <c r="K40" s="41">
        <v>2.0003421609999998</v>
      </c>
      <c r="L40" s="40">
        <v>1.1299999999999999</v>
      </c>
      <c r="M40" s="40">
        <v>0.96</v>
      </c>
      <c r="N40" s="40">
        <v>0.69</v>
      </c>
      <c r="O40" s="40">
        <v>1.25</v>
      </c>
      <c r="P40" s="40">
        <v>1.66</v>
      </c>
      <c r="Q40" s="40">
        <v>1.72</v>
      </c>
      <c r="R40" s="40">
        <v>1.08</v>
      </c>
      <c r="S40" s="40">
        <v>0.72</v>
      </c>
      <c r="T40" s="40">
        <v>1.62</v>
      </c>
      <c r="U40" s="41">
        <v>0.82399999999999995</v>
      </c>
      <c r="V40" s="40">
        <v>1.41</v>
      </c>
      <c r="W40" s="40">
        <v>1.5</v>
      </c>
      <c r="X40" s="40">
        <v>2.0499999999999998</v>
      </c>
      <c r="Y40" s="112"/>
      <c r="Z40" s="113">
        <f t="shared" si="1"/>
        <v>1.2620201271176472</v>
      </c>
      <c r="AA40" s="41">
        <f t="shared" si="2"/>
        <v>0.52176358968312919</v>
      </c>
      <c r="AB40" s="14"/>
      <c r="AC40" s="41"/>
      <c r="AD40" s="14"/>
      <c r="AE40" s="14"/>
      <c r="AF40" s="14"/>
      <c r="AG40" s="14"/>
      <c r="AH40" s="14"/>
      <c r="AI40" s="14"/>
      <c r="AJ40" s="14"/>
      <c r="AK40" s="14"/>
      <c r="AL40" s="14"/>
      <c r="AM40" s="14"/>
      <c r="AN40" s="14"/>
      <c r="AO40" s="14"/>
      <c r="AP40" s="14"/>
      <c r="AQ40" s="14"/>
      <c r="AR40" s="14"/>
      <c r="AS40" s="14"/>
      <c r="AT40" s="14"/>
      <c r="AU40" s="14"/>
    </row>
    <row r="41" spans="1:47" ht="16.5" customHeight="1" x14ac:dyDescent="0.25">
      <c r="A41" s="14">
        <v>1970</v>
      </c>
      <c r="B41" s="41">
        <f t="shared" si="0"/>
        <v>1.3583775639368667</v>
      </c>
      <c r="C41" s="111"/>
      <c r="D41" s="41">
        <v>0.90940500000000002</v>
      </c>
      <c r="E41" s="41">
        <v>1.7236340000000001</v>
      </c>
      <c r="F41" s="41">
        <v>1.4420936918106</v>
      </c>
      <c r="G41" s="111"/>
      <c r="H41" s="40">
        <v>1.73</v>
      </c>
      <c r="I41" s="40">
        <v>1.25</v>
      </c>
      <c r="J41" s="40">
        <v>1.58</v>
      </c>
      <c r="K41" s="41">
        <v>1.547429538</v>
      </c>
      <c r="L41" s="40">
        <v>1.74</v>
      </c>
      <c r="M41" s="40">
        <v>1.2</v>
      </c>
      <c r="N41" s="40">
        <v>0.92</v>
      </c>
      <c r="O41" s="40">
        <v>1.25</v>
      </c>
      <c r="P41" s="40">
        <v>1.74</v>
      </c>
      <c r="Q41" s="40">
        <v>1.38</v>
      </c>
      <c r="R41" s="40">
        <v>1.1000000000000001</v>
      </c>
      <c r="S41" s="40">
        <v>0.79</v>
      </c>
      <c r="T41" s="40">
        <v>1.63</v>
      </c>
      <c r="U41" s="41">
        <v>0.84699999999999998</v>
      </c>
      <c r="V41" s="40">
        <v>1.1000000000000001</v>
      </c>
      <c r="W41" s="40">
        <v>1.6</v>
      </c>
      <c r="X41" s="40">
        <v>2.1</v>
      </c>
      <c r="Y41" s="112"/>
      <c r="Z41" s="113">
        <f t="shared" si="1"/>
        <v>1.3826135022352946</v>
      </c>
      <c r="AA41" s="41">
        <f t="shared" si="2"/>
        <v>0.35527168837201945</v>
      </c>
      <c r="AB41" s="14"/>
      <c r="AC41" s="41"/>
      <c r="AD41" s="14"/>
      <c r="AE41" s="14"/>
      <c r="AF41" s="14"/>
      <c r="AG41" s="14"/>
      <c r="AH41" s="14"/>
      <c r="AI41" s="14"/>
      <c r="AJ41" s="14"/>
      <c r="AK41" s="14"/>
      <c r="AL41" s="14"/>
      <c r="AM41" s="14"/>
      <c r="AN41" s="14"/>
      <c r="AO41" s="14"/>
      <c r="AP41" s="14"/>
      <c r="AQ41" s="14"/>
      <c r="AR41" s="14"/>
      <c r="AS41" s="14"/>
      <c r="AT41" s="14"/>
      <c r="AU41" s="14"/>
    </row>
    <row r="42" spans="1:47" ht="16.5" customHeight="1" x14ac:dyDescent="0.25">
      <c r="A42" s="14">
        <v>1971</v>
      </c>
      <c r="B42" s="41">
        <f t="shared" si="0"/>
        <v>1.3358898952992735</v>
      </c>
      <c r="C42" s="111"/>
      <c r="D42" s="41">
        <v>0.89651700000000001</v>
      </c>
      <c r="E42" s="41">
        <v>1.6872339999999999</v>
      </c>
      <c r="F42" s="41">
        <v>1.4239186858978199</v>
      </c>
      <c r="G42" s="111"/>
      <c r="H42" s="40">
        <v>1.94</v>
      </c>
      <c r="I42" s="40">
        <v>0.94</v>
      </c>
      <c r="J42" s="40">
        <v>1.76</v>
      </c>
      <c r="K42" s="41">
        <v>1.908486804</v>
      </c>
      <c r="L42" s="40">
        <v>1.58</v>
      </c>
      <c r="M42" s="40">
        <v>0.71</v>
      </c>
      <c r="N42" s="40">
        <v>0.61</v>
      </c>
      <c r="O42" s="40">
        <v>1.1499999999999999</v>
      </c>
      <c r="P42" s="40">
        <v>1.83</v>
      </c>
      <c r="Q42" s="40">
        <v>2.08</v>
      </c>
      <c r="R42" s="40">
        <v>1.21</v>
      </c>
      <c r="S42" s="40">
        <v>0.96</v>
      </c>
      <c r="T42" s="40">
        <v>1.42</v>
      </c>
      <c r="U42" s="41">
        <v>0.755</v>
      </c>
      <c r="V42" s="40">
        <v>2.64</v>
      </c>
      <c r="W42" s="40">
        <v>1.59</v>
      </c>
      <c r="X42" s="40">
        <v>2.1</v>
      </c>
      <c r="Y42" s="112"/>
      <c r="Z42" s="113">
        <f t="shared" si="1"/>
        <v>1.4813815767058822</v>
      </c>
      <c r="AA42" s="41">
        <f t="shared" si="2"/>
        <v>0.55998915390656501</v>
      </c>
      <c r="AB42" s="14"/>
      <c r="AC42" s="41"/>
      <c r="AD42" s="14"/>
      <c r="AE42" s="14"/>
      <c r="AF42" s="14"/>
      <c r="AG42" s="14"/>
      <c r="AH42" s="14"/>
      <c r="AI42" s="14"/>
      <c r="AJ42" s="14"/>
      <c r="AK42" s="14"/>
      <c r="AL42" s="14"/>
      <c r="AM42" s="14"/>
      <c r="AN42" s="14"/>
      <c r="AO42" s="14"/>
      <c r="AP42" s="14"/>
      <c r="AQ42" s="14"/>
      <c r="AR42" s="14"/>
      <c r="AS42" s="14"/>
      <c r="AT42" s="14"/>
      <c r="AU42" s="14"/>
    </row>
    <row r="43" spans="1:47" ht="16.5" customHeight="1" x14ac:dyDescent="0.25">
      <c r="A43" s="14">
        <v>1972</v>
      </c>
      <c r="B43" s="41">
        <f t="shared" si="0"/>
        <v>1.3063292389882399</v>
      </c>
      <c r="C43" s="111"/>
      <c r="D43" s="41">
        <v>0.86048599999999997</v>
      </c>
      <c r="E43" s="41">
        <v>1.662334</v>
      </c>
      <c r="F43" s="41">
        <v>1.39616771696472</v>
      </c>
      <c r="G43" s="111"/>
      <c r="H43" s="40">
        <v>1.54</v>
      </c>
      <c r="I43" s="40">
        <v>1.38</v>
      </c>
      <c r="J43" s="40">
        <v>1.59</v>
      </c>
      <c r="K43" s="41">
        <v>1.3704180720000001</v>
      </c>
      <c r="L43" s="40">
        <v>1.46</v>
      </c>
      <c r="M43" s="40">
        <v>0.8</v>
      </c>
      <c r="N43" s="40">
        <v>0.59</v>
      </c>
      <c r="O43" s="40">
        <v>1.18</v>
      </c>
      <c r="P43" s="40">
        <v>1.68</v>
      </c>
      <c r="Q43" s="40">
        <v>1.96</v>
      </c>
      <c r="R43" s="40">
        <v>1.08</v>
      </c>
      <c r="S43" s="40">
        <v>0.83</v>
      </c>
      <c r="T43" s="40">
        <v>1.53</v>
      </c>
      <c r="U43" s="41">
        <v>0.61099999999999999</v>
      </c>
      <c r="V43" s="40">
        <v>1.25</v>
      </c>
      <c r="W43" s="40">
        <v>1.41</v>
      </c>
      <c r="X43" s="40">
        <v>2.0699999999999998</v>
      </c>
      <c r="Y43" s="112"/>
      <c r="Z43" s="113">
        <f t="shared" si="1"/>
        <v>1.3136128277647059</v>
      </c>
      <c r="AA43" s="41">
        <f t="shared" si="2"/>
        <v>0.41504283623773108</v>
      </c>
      <c r="AB43" s="14"/>
      <c r="AC43" s="41"/>
      <c r="AD43" s="14"/>
      <c r="AE43" s="14"/>
      <c r="AF43" s="14"/>
      <c r="AG43" s="14"/>
      <c r="AH43" s="14"/>
      <c r="AI43" s="14"/>
      <c r="AJ43" s="14"/>
      <c r="AK43" s="14"/>
      <c r="AL43" s="14"/>
      <c r="AM43" s="14"/>
      <c r="AN43" s="14"/>
      <c r="AO43" s="14"/>
      <c r="AP43" s="14"/>
      <c r="AQ43" s="14"/>
      <c r="AR43" s="14"/>
      <c r="AS43" s="14"/>
      <c r="AT43" s="14"/>
      <c r="AU43" s="14"/>
    </row>
    <row r="44" spans="1:47" ht="16.5" customHeight="1" x14ac:dyDescent="0.25">
      <c r="A44" s="14">
        <v>1973</v>
      </c>
      <c r="B44" s="41">
        <f t="shared" si="0"/>
        <v>1.2978376414337134</v>
      </c>
      <c r="C44" s="111"/>
      <c r="D44" s="41">
        <v>0.84309400000000001</v>
      </c>
      <c r="E44" s="41">
        <v>1.6324339999999999</v>
      </c>
      <c r="F44" s="41">
        <v>1.41798492430114</v>
      </c>
      <c r="G44" s="111"/>
      <c r="H44" s="40">
        <v>1.68</v>
      </c>
      <c r="I44" s="40">
        <v>1.69</v>
      </c>
      <c r="J44" s="40">
        <v>1.65</v>
      </c>
      <c r="K44" s="41">
        <v>1.928308905</v>
      </c>
      <c r="L44" s="40">
        <v>1.0900000000000001</v>
      </c>
      <c r="M44" s="40">
        <v>0.81</v>
      </c>
      <c r="N44" s="40">
        <v>0.64</v>
      </c>
      <c r="O44" s="40">
        <v>1.1299999999999999</v>
      </c>
      <c r="P44" s="40">
        <v>1.47</v>
      </c>
      <c r="Q44" s="40">
        <v>1.78</v>
      </c>
      <c r="R44" s="40">
        <v>1.07</v>
      </c>
      <c r="S44" s="40">
        <v>0.68</v>
      </c>
      <c r="T44" s="40">
        <v>1.28</v>
      </c>
      <c r="U44" s="41">
        <v>0.81299999999999994</v>
      </c>
      <c r="V44" s="40">
        <v>2.95</v>
      </c>
      <c r="W44" s="40">
        <v>1.51</v>
      </c>
      <c r="X44" s="40">
        <v>2.2000000000000002</v>
      </c>
      <c r="Y44" s="112"/>
      <c r="Z44" s="113">
        <f t="shared" si="1"/>
        <v>1.4336064061764706</v>
      </c>
      <c r="AA44" s="41">
        <f t="shared" si="2"/>
        <v>0.58257943967217329</v>
      </c>
      <c r="AB44" s="14"/>
      <c r="AC44" s="41"/>
      <c r="AD44" s="14"/>
      <c r="AE44" s="14"/>
      <c r="AF44" s="14"/>
      <c r="AG44" s="14"/>
      <c r="AH44" s="14"/>
      <c r="AI44" s="14"/>
      <c r="AJ44" s="14"/>
      <c r="AK44" s="14"/>
      <c r="AL44" s="14"/>
      <c r="AM44" s="14"/>
      <c r="AN44" s="14"/>
      <c r="AO44" s="14"/>
      <c r="AP44" s="14"/>
      <c r="AQ44" s="14"/>
      <c r="AR44" s="14"/>
      <c r="AS44" s="14"/>
      <c r="AT44" s="14"/>
      <c r="AU44" s="14"/>
    </row>
    <row r="45" spans="1:47" ht="16.5" customHeight="1" x14ac:dyDescent="0.25">
      <c r="A45" s="14">
        <v>1974</v>
      </c>
      <c r="B45" s="41">
        <f t="shared" si="0"/>
        <v>1.2685654112752267</v>
      </c>
      <c r="C45" s="111"/>
      <c r="D45" s="41">
        <v>0.80191199999999996</v>
      </c>
      <c r="E45" s="41">
        <v>1.605234</v>
      </c>
      <c r="F45" s="41">
        <v>1.3985502338256799</v>
      </c>
      <c r="G45" s="111"/>
      <c r="H45" s="40">
        <v>2</v>
      </c>
      <c r="I45" s="40">
        <v>0.92</v>
      </c>
      <c r="J45" s="40">
        <v>1.85</v>
      </c>
      <c r="K45" s="41">
        <v>2.1208013499999998</v>
      </c>
      <c r="L45" s="40">
        <v>1.58</v>
      </c>
      <c r="M45" s="40">
        <v>0.42</v>
      </c>
      <c r="N45" s="40">
        <v>0.61</v>
      </c>
      <c r="O45" s="40">
        <v>1.2</v>
      </c>
      <c r="P45" s="40">
        <v>1.75</v>
      </c>
      <c r="Q45" s="40">
        <v>2.37</v>
      </c>
      <c r="R45" s="40">
        <v>1.31</v>
      </c>
      <c r="S45" s="40">
        <v>0.94</v>
      </c>
      <c r="T45" s="40">
        <v>1.69</v>
      </c>
      <c r="U45" s="41">
        <v>0.95299999999999996</v>
      </c>
      <c r="V45" s="40">
        <v>3.14</v>
      </c>
      <c r="W45" s="40">
        <v>1.5</v>
      </c>
      <c r="X45" s="40">
        <v>2.39</v>
      </c>
      <c r="Y45" s="112"/>
      <c r="Z45" s="113">
        <f t="shared" si="1"/>
        <v>1.5731647852941175</v>
      </c>
      <c r="AA45" s="41">
        <f t="shared" si="2"/>
        <v>0.68789110190838909</v>
      </c>
      <c r="AB45" s="14"/>
      <c r="AC45" s="41"/>
      <c r="AD45" s="14"/>
      <c r="AE45" s="14"/>
      <c r="AF45" s="14"/>
      <c r="AG45" s="14"/>
      <c r="AH45" s="14"/>
      <c r="AI45" s="14"/>
      <c r="AJ45" s="14"/>
      <c r="AK45" s="14"/>
      <c r="AL45" s="14"/>
      <c r="AM45" s="14"/>
      <c r="AN45" s="14"/>
      <c r="AO45" s="14"/>
      <c r="AP45" s="14"/>
      <c r="AQ45" s="14"/>
      <c r="AR45" s="14"/>
      <c r="AS45" s="14"/>
      <c r="AT45" s="14"/>
      <c r="AU45" s="14"/>
    </row>
    <row r="46" spans="1:47" ht="16.5" customHeight="1" x14ac:dyDescent="0.25">
      <c r="A46" s="14">
        <v>1975</v>
      </c>
      <c r="B46" s="41">
        <f t="shared" si="0"/>
        <v>1.2531180858027133</v>
      </c>
      <c r="C46" s="111"/>
      <c r="D46" s="41">
        <v>0.78154800000000002</v>
      </c>
      <c r="E46" s="41">
        <v>1.5801339999999999</v>
      </c>
      <c r="F46" s="41">
        <v>1.3976722574081399</v>
      </c>
      <c r="G46" s="111"/>
      <c r="H46" s="40">
        <v>1.54</v>
      </c>
      <c r="I46" s="40">
        <v>0.78</v>
      </c>
      <c r="J46" s="40">
        <v>1.81</v>
      </c>
      <c r="K46" s="41">
        <v>1.587363547</v>
      </c>
      <c r="L46" s="40">
        <v>2.0499999999999998</v>
      </c>
      <c r="M46" s="40">
        <v>0.63</v>
      </c>
      <c r="N46" s="40">
        <v>0.84</v>
      </c>
      <c r="O46" s="40">
        <v>1.24</v>
      </c>
      <c r="P46" s="40">
        <v>1.78</v>
      </c>
      <c r="Q46" s="40">
        <v>1.49</v>
      </c>
      <c r="R46" s="40">
        <v>1.1100000000000001</v>
      </c>
      <c r="S46" s="40">
        <v>0.51</v>
      </c>
      <c r="T46" s="40">
        <v>2.0499999999999998</v>
      </c>
      <c r="U46" s="41">
        <v>0.65300000000000002</v>
      </c>
      <c r="V46" s="40">
        <v>2.23</v>
      </c>
      <c r="W46" s="40">
        <v>1.57</v>
      </c>
      <c r="X46" s="40">
        <v>2.29</v>
      </c>
      <c r="Y46" s="112"/>
      <c r="Z46" s="113">
        <f t="shared" si="1"/>
        <v>1.4211978557058824</v>
      </c>
      <c r="AA46" s="41">
        <f t="shared" si="2"/>
        <v>0.56741286785225542</v>
      </c>
      <c r="AB46" s="14"/>
      <c r="AC46" s="41"/>
      <c r="AD46" s="14"/>
      <c r="AE46" s="14"/>
      <c r="AF46" s="14"/>
      <c r="AG46" s="14"/>
      <c r="AH46" s="14"/>
      <c r="AI46" s="14"/>
      <c r="AJ46" s="14"/>
      <c r="AK46" s="14"/>
      <c r="AL46" s="14"/>
      <c r="AM46" s="14"/>
      <c r="AN46" s="14"/>
      <c r="AO46" s="14"/>
      <c r="AP46" s="14"/>
      <c r="AQ46" s="14"/>
      <c r="AR46" s="14"/>
      <c r="AS46" s="14"/>
      <c r="AT46" s="14"/>
      <c r="AU46" s="14"/>
    </row>
    <row r="47" spans="1:47" ht="16.5" customHeight="1" x14ac:dyDescent="0.25">
      <c r="A47" s="14">
        <v>1976</v>
      </c>
      <c r="B47" s="41">
        <f t="shared" si="0"/>
        <v>1.2349822038523335</v>
      </c>
      <c r="C47" s="111"/>
      <c r="D47" s="41">
        <v>0.76706700000000005</v>
      </c>
      <c r="E47" s="41">
        <v>1.565034</v>
      </c>
      <c r="F47" s="41">
        <v>1.372845611557</v>
      </c>
      <c r="G47" s="111"/>
      <c r="H47" s="40">
        <v>1.61</v>
      </c>
      <c r="I47" s="40">
        <v>0.72</v>
      </c>
      <c r="J47" s="40">
        <v>1.81</v>
      </c>
      <c r="K47" s="41">
        <v>2.1521258219999999</v>
      </c>
      <c r="L47" s="40">
        <v>1.38</v>
      </c>
      <c r="M47" s="40">
        <v>0.73</v>
      </c>
      <c r="N47" s="40">
        <v>0.56000000000000005</v>
      </c>
      <c r="O47" s="40">
        <v>1.07</v>
      </c>
      <c r="P47" s="40">
        <v>1.83</v>
      </c>
      <c r="Q47" s="40">
        <v>1.62</v>
      </c>
      <c r="R47" s="40">
        <v>1.32</v>
      </c>
      <c r="S47" s="40">
        <v>0.74</v>
      </c>
      <c r="T47" s="40">
        <v>1.83</v>
      </c>
      <c r="U47" s="41">
        <v>0.627</v>
      </c>
      <c r="V47" s="40">
        <v>2.34</v>
      </c>
      <c r="W47" s="40">
        <v>1.67</v>
      </c>
      <c r="X47" s="40">
        <v>2.2999999999999998</v>
      </c>
      <c r="Y47" s="112"/>
      <c r="Z47" s="113">
        <f t="shared" si="1"/>
        <v>1.4299485777647061</v>
      </c>
      <c r="AA47" s="41">
        <f t="shared" si="2"/>
        <v>0.5797095955454501</v>
      </c>
      <c r="AB47" s="14"/>
      <c r="AC47" s="41"/>
      <c r="AD47" s="14"/>
      <c r="AE47" s="14"/>
      <c r="AF47" s="14"/>
      <c r="AG47" s="14"/>
      <c r="AH47" s="14"/>
      <c r="AI47" s="14"/>
      <c r="AJ47" s="14"/>
      <c r="AK47" s="14"/>
      <c r="AL47" s="14"/>
      <c r="AM47" s="14"/>
      <c r="AN47" s="14"/>
      <c r="AO47" s="14"/>
      <c r="AP47" s="14"/>
      <c r="AQ47" s="14"/>
      <c r="AR47" s="14"/>
      <c r="AS47" s="14"/>
      <c r="AT47" s="14"/>
      <c r="AU47" s="14"/>
    </row>
    <row r="48" spans="1:47" ht="16.5" customHeight="1" x14ac:dyDescent="0.25">
      <c r="A48" s="14">
        <v>1977</v>
      </c>
      <c r="B48" s="41">
        <f t="shared" si="0"/>
        <v>1.2205240717798866</v>
      </c>
      <c r="C48" s="111"/>
      <c r="D48" s="41">
        <v>0.74317900000000003</v>
      </c>
      <c r="E48" s="41">
        <v>1.5526340000000001</v>
      </c>
      <c r="F48" s="41">
        <v>1.36575921533966</v>
      </c>
      <c r="G48" s="111"/>
      <c r="H48" s="40">
        <v>1.94</v>
      </c>
      <c r="I48" s="40">
        <v>0.81</v>
      </c>
      <c r="J48" s="40">
        <v>1.82</v>
      </c>
      <c r="K48" s="41">
        <v>1.629662315</v>
      </c>
      <c r="L48" s="40">
        <v>1.42</v>
      </c>
      <c r="M48" s="40">
        <v>0.97</v>
      </c>
      <c r="N48" s="40">
        <v>0.55000000000000004</v>
      </c>
      <c r="O48" s="40">
        <v>1.18</v>
      </c>
      <c r="P48" s="40">
        <v>1.55</v>
      </c>
      <c r="Q48" s="40">
        <v>0.91</v>
      </c>
      <c r="R48" s="40">
        <v>1.04</v>
      </c>
      <c r="S48" s="40">
        <v>0.27</v>
      </c>
      <c r="T48" s="40">
        <v>1.51</v>
      </c>
      <c r="U48" s="41">
        <v>0.24199999999999999</v>
      </c>
      <c r="V48" s="40">
        <v>1.35</v>
      </c>
      <c r="W48" s="40">
        <v>1.56</v>
      </c>
      <c r="X48" s="40">
        <v>2.25</v>
      </c>
      <c r="Y48" s="112"/>
      <c r="Z48" s="113">
        <f t="shared" si="1"/>
        <v>1.2353919008823531</v>
      </c>
      <c r="AA48" s="41">
        <f t="shared" si="2"/>
        <v>0.54971542006184126</v>
      </c>
      <c r="AB48" s="14"/>
      <c r="AC48" s="41"/>
      <c r="AD48" s="14"/>
      <c r="AE48" s="14"/>
      <c r="AF48" s="14"/>
      <c r="AG48" s="14"/>
      <c r="AH48" s="14"/>
      <c r="AI48" s="14"/>
      <c r="AJ48" s="14"/>
      <c r="AK48" s="14"/>
      <c r="AL48" s="14"/>
      <c r="AM48" s="14"/>
      <c r="AN48" s="14"/>
      <c r="AO48" s="14"/>
      <c r="AP48" s="14"/>
      <c r="AQ48" s="14"/>
      <c r="AR48" s="14"/>
      <c r="AS48" s="14"/>
      <c r="AT48" s="14"/>
      <c r="AU48" s="14"/>
    </row>
    <row r="49" spans="1:47" ht="16.5" customHeight="1" x14ac:dyDescent="0.25">
      <c r="A49" s="14">
        <v>1978</v>
      </c>
      <c r="B49" s="41">
        <f t="shared" si="0"/>
        <v>1.1927833299585966</v>
      </c>
      <c r="C49" s="111"/>
      <c r="D49" s="41">
        <v>0.689666</v>
      </c>
      <c r="E49" s="41">
        <v>1.5318339999999999</v>
      </c>
      <c r="F49" s="41">
        <v>1.35684998987579</v>
      </c>
      <c r="G49" s="111"/>
      <c r="H49" s="40">
        <v>2.13</v>
      </c>
      <c r="I49" s="40">
        <v>1.0900000000000001</v>
      </c>
      <c r="J49" s="40">
        <v>1.9</v>
      </c>
      <c r="K49" s="41">
        <v>1.821572304</v>
      </c>
      <c r="L49" s="40">
        <v>1.45</v>
      </c>
      <c r="M49" s="40">
        <v>0.89</v>
      </c>
      <c r="N49" s="40">
        <v>0.56000000000000005</v>
      </c>
      <c r="O49" s="40">
        <v>0.88</v>
      </c>
      <c r="P49" s="40">
        <v>1.67</v>
      </c>
      <c r="Q49" s="40">
        <v>2.15</v>
      </c>
      <c r="R49" s="40">
        <v>1.22</v>
      </c>
      <c r="S49" s="40">
        <v>0.95</v>
      </c>
      <c r="T49" s="40">
        <v>1.63</v>
      </c>
      <c r="U49" s="41">
        <v>0.72399999999999998</v>
      </c>
      <c r="V49" s="40">
        <v>2.82</v>
      </c>
      <c r="W49" s="40">
        <v>1.59</v>
      </c>
      <c r="X49" s="40">
        <v>2.21</v>
      </c>
      <c r="Y49" s="112"/>
      <c r="Z49" s="113">
        <f t="shared" si="1"/>
        <v>1.5109160178823531</v>
      </c>
      <c r="AA49" s="41">
        <f t="shared" si="2"/>
        <v>0.60268804905781359</v>
      </c>
      <c r="AB49" s="14"/>
      <c r="AC49" s="41"/>
      <c r="AD49" s="14"/>
      <c r="AE49" s="14"/>
      <c r="AF49" s="14"/>
      <c r="AG49" s="14"/>
      <c r="AH49" s="14"/>
      <c r="AI49" s="14"/>
      <c r="AJ49" s="14"/>
      <c r="AK49" s="14"/>
      <c r="AL49" s="14"/>
      <c r="AM49" s="14"/>
      <c r="AN49" s="14"/>
      <c r="AO49" s="14"/>
      <c r="AP49" s="14"/>
      <c r="AQ49" s="14"/>
      <c r="AR49" s="14"/>
      <c r="AS49" s="14"/>
      <c r="AT49" s="14"/>
      <c r="AU49" s="14"/>
    </row>
    <row r="50" spans="1:47" ht="16.5" customHeight="1" x14ac:dyDescent="0.25">
      <c r="A50" s="14">
        <v>1979</v>
      </c>
      <c r="B50" s="41">
        <f t="shared" si="0"/>
        <v>1.1630157124404901</v>
      </c>
      <c r="C50" s="111"/>
      <c r="D50" s="41">
        <v>0.65662100000000001</v>
      </c>
      <c r="E50" s="41">
        <v>1.5103340000000001</v>
      </c>
      <c r="F50" s="41">
        <v>1.32209213732147</v>
      </c>
      <c r="G50" s="111"/>
      <c r="H50" s="40">
        <v>1.98</v>
      </c>
      <c r="I50" s="40">
        <v>0.66</v>
      </c>
      <c r="J50" s="40">
        <v>1.65</v>
      </c>
      <c r="K50" s="41">
        <v>1.777231969</v>
      </c>
      <c r="L50" s="40">
        <v>1.72</v>
      </c>
      <c r="M50" s="40">
        <v>0.97</v>
      </c>
      <c r="N50" s="40">
        <v>0.72</v>
      </c>
      <c r="O50" s="40">
        <v>1.62</v>
      </c>
      <c r="P50" s="40">
        <v>1.75</v>
      </c>
      <c r="Q50" s="40">
        <v>1.34</v>
      </c>
      <c r="R50" s="40">
        <v>0.86</v>
      </c>
      <c r="S50" s="40">
        <v>0.77</v>
      </c>
      <c r="T50" s="40">
        <v>1.78</v>
      </c>
      <c r="U50" s="41">
        <v>0.56699999999999995</v>
      </c>
      <c r="V50" s="40">
        <v>0.99</v>
      </c>
      <c r="W50" s="40">
        <v>1.64</v>
      </c>
      <c r="X50" s="40">
        <v>2.31</v>
      </c>
      <c r="Y50" s="112"/>
      <c r="Z50" s="113">
        <f t="shared" si="1"/>
        <v>1.3590724687647058</v>
      </c>
      <c r="AA50" s="41">
        <f t="shared" si="2"/>
        <v>0.51820487037772722</v>
      </c>
      <c r="AB50" s="14"/>
      <c r="AC50" s="41"/>
      <c r="AD50" s="14"/>
      <c r="AE50" s="14"/>
      <c r="AF50" s="14"/>
      <c r="AG50" s="14"/>
      <c r="AH50" s="14"/>
      <c r="AI50" s="14"/>
      <c r="AJ50" s="14"/>
      <c r="AK50" s="14"/>
      <c r="AL50" s="14"/>
      <c r="AM50" s="14"/>
      <c r="AN50" s="14"/>
      <c r="AO50" s="14"/>
      <c r="AP50" s="14"/>
      <c r="AQ50" s="14"/>
      <c r="AR50" s="14"/>
      <c r="AS50" s="14"/>
      <c r="AT50" s="14"/>
      <c r="AU50" s="14"/>
    </row>
    <row r="51" spans="1:47" ht="16.5" customHeight="1" x14ac:dyDescent="0.25">
      <c r="A51" s="14">
        <v>1980</v>
      </c>
      <c r="B51" s="41">
        <f t="shared" si="0"/>
        <v>1.1971534031422901</v>
      </c>
      <c r="C51" s="111"/>
      <c r="D51" s="41">
        <v>0.62406700000000004</v>
      </c>
      <c r="E51" s="41">
        <v>1.6354340000000001</v>
      </c>
      <c r="F51" s="41">
        <v>1.33195920942687</v>
      </c>
      <c r="G51" s="111"/>
      <c r="H51" s="40">
        <v>1.63</v>
      </c>
      <c r="I51" s="40">
        <v>0.74</v>
      </c>
      <c r="J51" s="40">
        <v>1.77</v>
      </c>
      <c r="K51" s="41">
        <v>1.218776493</v>
      </c>
      <c r="L51" s="40">
        <v>1.69</v>
      </c>
      <c r="M51" s="40">
        <v>0.95</v>
      </c>
      <c r="N51" s="40">
        <v>0.67</v>
      </c>
      <c r="O51" s="40">
        <v>1.26</v>
      </c>
      <c r="P51" s="40">
        <v>1.58</v>
      </c>
      <c r="Q51" s="40">
        <v>0.79</v>
      </c>
      <c r="R51" s="40">
        <v>0.91</v>
      </c>
      <c r="S51" s="40">
        <v>0.77</v>
      </c>
      <c r="T51" s="40">
        <v>1.66</v>
      </c>
      <c r="U51" s="41">
        <v>0.36599999999999999</v>
      </c>
      <c r="V51" s="40">
        <v>0.93</v>
      </c>
      <c r="W51" s="40">
        <v>1.85</v>
      </c>
      <c r="X51" s="40">
        <v>2.31</v>
      </c>
      <c r="Y51" s="112"/>
      <c r="Z51" s="113">
        <f t="shared" si="1"/>
        <v>1.2408692054705883</v>
      </c>
      <c r="AA51" s="41">
        <f t="shared" si="2"/>
        <v>0.51430213101552213</v>
      </c>
      <c r="AB51" s="14"/>
      <c r="AC51" s="41"/>
      <c r="AD51" s="14"/>
      <c r="AE51" s="14"/>
      <c r="AF51" s="14"/>
      <c r="AG51" s="14"/>
      <c r="AH51" s="14"/>
      <c r="AI51" s="14"/>
      <c r="AJ51" s="14"/>
      <c r="AK51" s="14"/>
      <c r="AL51" s="14"/>
      <c r="AM51" s="14"/>
      <c r="AN51" s="14"/>
      <c r="AO51" s="14"/>
      <c r="AP51" s="14"/>
      <c r="AQ51" s="14"/>
      <c r="AR51" s="14"/>
      <c r="AS51" s="14"/>
      <c r="AT51" s="14"/>
      <c r="AU51" s="14"/>
    </row>
    <row r="52" spans="1:47" ht="16.5" customHeight="1" x14ac:dyDescent="0.25">
      <c r="A52" s="14">
        <v>1981</v>
      </c>
      <c r="B52" s="41">
        <f t="shared" si="0"/>
        <v>1.2124057412498266</v>
      </c>
      <c r="C52" s="111"/>
      <c r="D52" s="41">
        <v>0.60495399999999999</v>
      </c>
      <c r="E52" s="41">
        <v>1.6839595588237499</v>
      </c>
      <c r="F52" s="41">
        <v>1.3483036649257301</v>
      </c>
      <c r="G52" s="111"/>
      <c r="H52" s="40">
        <v>1.73</v>
      </c>
      <c r="I52" s="40">
        <v>1.28</v>
      </c>
      <c r="J52" s="40">
        <v>2.0099999999999998</v>
      </c>
      <c r="K52" s="41">
        <v>1.6845302010000001</v>
      </c>
      <c r="L52" s="40">
        <v>1.53</v>
      </c>
      <c r="M52" s="40">
        <v>0.82</v>
      </c>
      <c r="N52" s="40">
        <v>0.71</v>
      </c>
      <c r="O52" s="40">
        <v>1.57</v>
      </c>
      <c r="P52" s="40">
        <v>1.7</v>
      </c>
      <c r="Q52" s="40">
        <v>1.62</v>
      </c>
      <c r="R52" s="40">
        <v>1.1299999999999999</v>
      </c>
      <c r="S52" s="40">
        <v>0.78</v>
      </c>
      <c r="T52" s="40">
        <v>1.51</v>
      </c>
      <c r="U52" s="41">
        <v>0.70699999999999996</v>
      </c>
      <c r="V52" s="40">
        <v>2.6</v>
      </c>
      <c r="W52" s="40">
        <v>1.63</v>
      </c>
      <c r="X52" s="40">
        <v>2.4900000000000002</v>
      </c>
      <c r="Y52" s="112"/>
      <c r="Z52" s="113">
        <f t="shared" si="1"/>
        <v>1.5000900118235294</v>
      </c>
      <c r="AA52" s="41">
        <f t="shared" si="2"/>
        <v>0.54413451285423209</v>
      </c>
      <c r="AB52" s="14"/>
      <c r="AC52" s="41"/>
      <c r="AD52" s="14"/>
      <c r="AE52" s="14"/>
      <c r="AF52" s="14"/>
      <c r="AG52" s="14"/>
      <c r="AH52" s="14"/>
      <c r="AI52" s="14"/>
      <c r="AJ52" s="14"/>
      <c r="AK52" s="14"/>
      <c r="AL52" s="14"/>
      <c r="AM52" s="14"/>
      <c r="AN52" s="14"/>
      <c r="AO52" s="14"/>
      <c r="AP52" s="14"/>
      <c r="AQ52" s="14"/>
      <c r="AR52" s="14"/>
      <c r="AS52" s="14"/>
      <c r="AT52" s="14"/>
      <c r="AU52" s="14"/>
    </row>
    <row r="53" spans="1:47" ht="16.5" customHeight="1" x14ac:dyDescent="0.25">
      <c r="A53" s="14">
        <v>1982</v>
      </c>
      <c r="B53" s="41">
        <f t="shared" si="0"/>
        <v>1.2137048881672801</v>
      </c>
      <c r="C53" s="111"/>
      <c r="D53" s="41">
        <v>0.59484199999999998</v>
      </c>
      <c r="E53" s="41">
        <v>1.7220891176474999</v>
      </c>
      <c r="F53" s="41">
        <v>1.3241835468543399</v>
      </c>
      <c r="G53" s="111"/>
      <c r="H53" s="40">
        <v>1.75</v>
      </c>
      <c r="I53" s="40">
        <v>0.47</v>
      </c>
      <c r="J53" s="40">
        <v>1.99</v>
      </c>
      <c r="K53" s="41">
        <v>1.8398697340000001</v>
      </c>
      <c r="L53" s="40">
        <v>1.63</v>
      </c>
      <c r="M53" s="40">
        <v>1.23</v>
      </c>
      <c r="N53" s="40">
        <v>0.82</v>
      </c>
      <c r="O53" s="40">
        <v>1.58</v>
      </c>
      <c r="P53" s="40">
        <v>1.88</v>
      </c>
      <c r="Q53" s="40">
        <v>1.88</v>
      </c>
      <c r="R53" s="40">
        <v>1.21</v>
      </c>
      <c r="S53" s="40">
        <v>0.82</v>
      </c>
      <c r="T53" s="40">
        <v>1.88</v>
      </c>
      <c r="U53" s="41">
        <v>0.76300000000000001</v>
      </c>
      <c r="V53" s="40">
        <v>0.75</v>
      </c>
      <c r="W53" s="40">
        <v>1.78</v>
      </c>
      <c r="X53" s="40">
        <v>2.4</v>
      </c>
      <c r="Y53" s="112"/>
      <c r="Z53" s="113">
        <f t="shared" si="1"/>
        <v>1.4513452784705883</v>
      </c>
      <c r="AA53" s="41">
        <f t="shared" si="2"/>
        <v>0.54075854366688647</v>
      </c>
      <c r="AB53" s="14"/>
      <c r="AC53" s="41"/>
      <c r="AD53" s="14"/>
      <c r="AE53" s="14"/>
      <c r="AF53" s="14"/>
      <c r="AG53" s="14"/>
      <c r="AH53" s="14"/>
      <c r="AI53" s="14"/>
      <c r="AJ53" s="14"/>
      <c r="AK53" s="14"/>
      <c r="AL53" s="14"/>
      <c r="AM53" s="14"/>
      <c r="AN53" s="14"/>
      <c r="AO53" s="14"/>
      <c r="AP53" s="14"/>
      <c r="AQ53" s="14"/>
      <c r="AR53" s="14"/>
      <c r="AS53" s="14"/>
      <c r="AT53" s="14"/>
      <c r="AU53" s="14"/>
    </row>
    <row r="54" spans="1:47" ht="16.5" customHeight="1" x14ac:dyDescent="0.25">
      <c r="A54" s="14">
        <v>1983</v>
      </c>
      <c r="B54" s="41">
        <f t="shared" si="0"/>
        <v>1.2445701068722501</v>
      </c>
      <c r="C54" s="111"/>
      <c r="D54" s="41">
        <v>0.65052200000000004</v>
      </c>
      <c r="E54" s="41">
        <v>1.74940867647125</v>
      </c>
      <c r="F54" s="41">
        <v>1.3337796441455001</v>
      </c>
      <c r="G54" s="111"/>
      <c r="H54" s="40">
        <v>2.11</v>
      </c>
      <c r="I54" s="40">
        <v>1.04</v>
      </c>
      <c r="J54" s="40">
        <v>2.17</v>
      </c>
      <c r="K54" s="41">
        <v>1.8168782990000001</v>
      </c>
      <c r="L54" s="40">
        <v>1.42</v>
      </c>
      <c r="M54" s="40">
        <v>1.1000000000000001</v>
      </c>
      <c r="N54" s="40">
        <v>0.96</v>
      </c>
      <c r="O54" s="40">
        <v>1.76</v>
      </c>
      <c r="P54" s="40">
        <v>1.71</v>
      </c>
      <c r="Q54" s="40">
        <v>0.84</v>
      </c>
      <c r="R54" s="40">
        <v>1.06</v>
      </c>
      <c r="S54" s="40">
        <v>1</v>
      </c>
      <c r="T54" s="40">
        <v>1.44</v>
      </c>
      <c r="U54" s="41">
        <v>0.46200000000000002</v>
      </c>
      <c r="V54" s="40">
        <v>1.96</v>
      </c>
      <c r="W54" s="40">
        <v>1.77</v>
      </c>
      <c r="X54" s="40">
        <v>2.39</v>
      </c>
      <c r="Y54" s="112"/>
      <c r="Z54" s="113">
        <f t="shared" si="1"/>
        <v>1.4711104881764705</v>
      </c>
      <c r="AA54" s="41">
        <f t="shared" si="2"/>
        <v>0.52722177442030982</v>
      </c>
      <c r="AB54" s="14"/>
      <c r="AC54" s="41"/>
      <c r="AD54" s="14"/>
      <c r="AE54" s="14"/>
      <c r="AF54" s="14"/>
      <c r="AG54" s="14"/>
      <c r="AH54" s="14"/>
      <c r="AI54" s="14"/>
      <c r="AJ54" s="14"/>
      <c r="AK54" s="14"/>
      <c r="AL54" s="14"/>
      <c r="AM54" s="14"/>
      <c r="AN54" s="14"/>
      <c r="AO54" s="14"/>
      <c r="AP54" s="14"/>
      <c r="AQ54" s="14"/>
      <c r="AR54" s="14"/>
      <c r="AS54" s="14"/>
      <c r="AT54" s="14"/>
      <c r="AU54" s="14"/>
    </row>
    <row r="55" spans="1:47" ht="16.5" customHeight="1" x14ac:dyDescent="0.25">
      <c r="A55" s="14">
        <v>1984</v>
      </c>
      <c r="B55" s="41">
        <f t="shared" si="0"/>
        <v>1.2784823650339032</v>
      </c>
      <c r="C55" s="111"/>
      <c r="D55" s="41">
        <v>0.69384299999999999</v>
      </c>
      <c r="E55" s="41">
        <v>1.7808382352950001</v>
      </c>
      <c r="F55" s="41">
        <v>1.3607658598067101</v>
      </c>
      <c r="G55" s="111"/>
      <c r="H55" s="40">
        <v>1.86</v>
      </c>
      <c r="I55" s="40">
        <v>1.03</v>
      </c>
      <c r="J55" s="40">
        <v>1.86</v>
      </c>
      <c r="K55" s="41">
        <v>2.3876386470000002</v>
      </c>
      <c r="L55" s="40">
        <v>2.19</v>
      </c>
      <c r="M55" s="40">
        <v>0.8</v>
      </c>
      <c r="N55" s="40">
        <v>0.96</v>
      </c>
      <c r="O55" s="40">
        <v>1.59</v>
      </c>
      <c r="P55" s="40">
        <v>1.7</v>
      </c>
      <c r="Q55" s="40">
        <v>1.97</v>
      </c>
      <c r="R55" s="40">
        <v>1.2</v>
      </c>
      <c r="S55" s="40">
        <v>1.01</v>
      </c>
      <c r="T55" s="40">
        <v>1.79</v>
      </c>
      <c r="U55" s="41">
        <v>0.68700000000000006</v>
      </c>
      <c r="V55" s="40">
        <v>1.69</v>
      </c>
      <c r="W55" s="40">
        <v>1.78</v>
      </c>
      <c r="X55" s="40">
        <v>2.52</v>
      </c>
      <c r="Y55" s="112"/>
      <c r="Z55" s="113">
        <f t="shared" si="1"/>
        <v>1.5896846262941178</v>
      </c>
      <c r="AA55" s="41">
        <f t="shared" si="2"/>
        <v>0.5362195950715698</v>
      </c>
      <c r="AB55" s="14"/>
      <c r="AC55" s="41"/>
      <c r="AD55" s="14"/>
      <c r="AE55" s="14"/>
      <c r="AF55" s="14"/>
      <c r="AG55" s="14"/>
      <c r="AH55" s="14"/>
      <c r="AI55" s="14"/>
      <c r="AJ55" s="14"/>
      <c r="AK55" s="14"/>
      <c r="AL55" s="14"/>
      <c r="AM55" s="14"/>
      <c r="AN55" s="14"/>
      <c r="AO55" s="14"/>
      <c r="AP55" s="14"/>
      <c r="AQ55" s="14"/>
      <c r="AR55" s="14"/>
      <c r="AS55" s="14"/>
      <c r="AT55" s="14"/>
      <c r="AU55" s="14"/>
    </row>
    <row r="56" spans="1:47" ht="16.5" customHeight="1" x14ac:dyDescent="0.25">
      <c r="A56" s="14">
        <v>1985</v>
      </c>
      <c r="B56" s="41">
        <f t="shared" si="0"/>
        <v>1.2953513513627766</v>
      </c>
      <c r="C56" s="111"/>
      <c r="D56" s="41">
        <v>0.71511800000000003</v>
      </c>
      <c r="E56" s="41">
        <v>1.7978577941187499</v>
      </c>
      <c r="F56" s="41">
        <v>1.3730782599695801</v>
      </c>
      <c r="G56" s="111"/>
      <c r="H56" s="40">
        <v>1.31</v>
      </c>
      <c r="I56" s="40">
        <v>0.85</v>
      </c>
      <c r="J56" s="40">
        <v>1.92</v>
      </c>
      <c r="K56" s="41">
        <v>2.250977523</v>
      </c>
      <c r="L56" s="40">
        <v>1.6</v>
      </c>
      <c r="M56" s="40">
        <v>1.04</v>
      </c>
      <c r="N56" s="40">
        <v>0.95</v>
      </c>
      <c r="O56" s="40">
        <v>1.54</v>
      </c>
      <c r="P56" s="40">
        <v>1.76</v>
      </c>
      <c r="Q56" s="40">
        <v>2.39</v>
      </c>
      <c r="R56" s="40">
        <v>1.18</v>
      </c>
      <c r="S56" s="40">
        <v>0.96</v>
      </c>
      <c r="T56" s="40">
        <v>1.74</v>
      </c>
      <c r="U56" s="41">
        <v>0.64300000000000002</v>
      </c>
      <c r="V56" s="40">
        <v>1.79</v>
      </c>
      <c r="W56" s="40">
        <v>1.88</v>
      </c>
      <c r="X56" s="40">
        <v>2.59</v>
      </c>
      <c r="Y56" s="112"/>
      <c r="Z56" s="113">
        <f t="shared" si="1"/>
        <v>1.5525869131176468</v>
      </c>
      <c r="AA56" s="41">
        <f t="shared" si="2"/>
        <v>0.54986654646805988</v>
      </c>
      <c r="AB56" s="14"/>
      <c r="AC56" s="41"/>
      <c r="AD56" s="14"/>
      <c r="AE56" s="14"/>
      <c r="AF56" s="14"/>
      <c r="AG56" s="14"/>
      <c r="AH56" s="14"/>
      <c r="AI56" s="14"/>
      <c r="AJ56" s="14"/>
      <c r="AK56" s="14"/>
      <c r="AL56" s="14"/>
      <c r="AM56" s="14"/>
      <c r="AN56" s="14"/>
      <c r="AO56" s="14"/>
      <c r="AP56" s="14"/>
      <c r="AQ56" s="14"/>
      <c r="AR56" s="14"/>
      <c r="AS56" s="14"/>
      <c r="AT56" s="14"/>
      <c r="AU56" s="14"/>
    </row>
    <row r="57" spans="1:47" ht="16.5" customHeight="1" x14ac:dyDescent="0.25">
      <c r="A57" s="14">
        <v>1986</v>
      </c>
      <c r="B57" s="41">
        <f t="shared" si="0"/>
        <v>1.3190526466668666</v>
      </c>
      <c r="C57" s="111"/>
      <c r="D57" s="41">
        <v>0.75894600000000001</v>
      </c>
      <c r="E57" s="41">
        <v>1.8244873529425001</v>
      </c>
      <c r="F57" s="41">
        <v>1.3737245870581001</v>
      </c>
      <c r="G57" s="111"/>
      <c r="H57" s="40">
        <v>1.82</v>
      </c>
      <c r="I57" s="40">
        <v>1.18</v>
      </c>
      <c r="J57" s="40">
        <v>2.4</v>
      </c>
      <c r="K57" s="41">
        <v>1.701732537</v>
      </c>
      <c r="L57" s="40">
        <v>1.85</v>
      </c>
      <c r="M57" s="40">
        <v>1.02</v>
      </c>
      <c r="N57" s="40">
        <v>1.02</v>
      </c>
      <c r="O57" s="40">
        <v>1.71</v>
      </c>
      <c r="P57" s="40">
        <v>1.88</v>
      </c>
      <c r="Q57" s="40">
        <v>1.79</v>
      </c>
      <c r="R57" s="40">
        <v>1.22</v>
      </c>
      <c r="S57" s="40">
        <v>0.94</v>
      </c>
      <c r="T57" s="40">
        <v>1.74</v>
      </c>
      <c r="U57" s="41">
        <v>0.63</v>
      </c>
      <c r="V57" s="40">
        <v>1.55</v>
      </c>
      <c r="W57" s="40">
        <v>1.68</v>
      </c>
      <c r="X57" s="40">
        <v>2.61</v>
      </c>
      <c r="Y57" s="112"/>
      <c r="Z57" s="113">
        <f t="shared" si="1"/>
        <v>1.5730430904117643</v>
      </c>
      <c r="AA57" s="41">
        <f t="shared" si="2"/>
        <v>0.50259304286500406</v>
      </c>
      <c r="AB57" s="14"/>
      <c r="AC57" s="41"/>
      <c r="AD57" s="14"/>
      <c r="AE57" s="14"/>
      <c r="AF57" s="14"/>
      <c r="AG57" s="14"/>
      <c r="AH57" s="14"/>
      <c r="AI57" s="14"/>
      <c r="AJ57" s="14"/>
      <c r="AK57" s="14"/>
      <c r="AL57" s="14"/>
      <c r="AM57" s="14"/>
      <c r="AN57" s="14"/>
      <c r="AO57" s="14"/>
      <c r="AP57" s="14"/>
      <c r="AQ57" s="14"/>
      <c r="AR57" s="14"/>
      <c r="AS57" s="14"/>
      <c r="AT57" s="14"/>
      <c r="AU57" s="14"/>
    </row>
    <row r="58" spans="1:47" ht="16.5" customHeight="1" x14ac:dyDescent="0.25">
      <c r="A58" s="14">
        <v>1987</v>
      </c>
      <c r="B58" s="41">
        <f t="shared" si="0"/>
        <v>1.3401167865907067</v>
      </c>
      <c r="C58" s="111"/>
      <c r="D58" s="41">
        <v>0.80282399999999998</v>
      </c>
      <c r="E58" s="41">
        <v>1.85530691176625</v>
      </c>
      <c r="F58" s="41">
        <v>1.36221944800587</v>
      </c>
      <c r="G58" s="111"/>
      <c r="H58" s="40">
        <v>2.33</v>
      </c>
      <c r="I58" s="40">
        <v>0.75</v>
      </c>
      <c r="J58" s="40">
        <v>2.2000000000000002</v>
      </c>
      <c r="K58" s="41">
        <v>2.1408026449999999</v>
      </c>
      <c r="L58" s="40">
        <v>1.68</v>
      </c>
      <c r="M58" s="40">
        <v>1.1000000000000001</v>
      </c>
      <c r="N58" s="40">
        <v>0.92</v>
      </c>
      <c r="O58" s="40">
        <v>1.73</v>
      </c>
      <c r="P58" s="40">
        <v>1.71</v>
      </c>
      <c r="Q58" s="40">
        <v>1.02</v>
      </c>
      <c r="R58" s="40">
        <v>1.04</v>
      </c>
      <c r="S58" s="40">
        <v>0.88</v>
      </c>
      <c r="T58" s="40">
        <v>1.62</v>
      </c>
      <c r="U58" s="41">
        <v>0.35399999999999998</v>
      </c>
      <c r="V58" s="40">
        <v>1.31</v>
      </c>
      <c r="W58" s="40">
        <v>1.62</v>
      </c>
      <c r="X58" s="40">
        <v>2.54</v>
      </c>
      <c r="Y58" s="112"/>
      <c r="Z58" s="113">
        <f t="shared" si="1"/>
        <v>1.4673413320588233</v>
      </c>
      <c r="AA58" s="41">
        <f t="shared" si="2"/>
        <v>0.59635717799971089</v>
      </c>
      <c r="AB58" s="14"/>
      <c r="AC58" s="41"/>
      <c r="AD58" s="14"/>
      <c r="AE58" s="14"/>
      <c r="AF58" s="14"/>
      <c r="AG58" s="14"/>
      <c r="AH58" s="14"/>
      <c r="AI58" s="14"/>
      <c r="AJ58" s="14"/>
      <c r="AK58" s="14"/>
      <c r="AL58" s="14"/>
      <c r="AM58" s="14"/>
      <c r="AN58" s="14"/>
      <c r="AO58" s="14"/>
      <c r="AP58" s="14"/>
      <c r="AQ58" s="14"/>
      <c r="AR58" s="14"/>
      <c r="AS58" s="14"/>
      <c r="AT58" s="14"/>
      <c r="AU58" s="14"/>
    </row>
    <row r="59" spans="1:47" ht="16.5" customHeight="1" x14ac:dyDescent="0.25">
      <c r="A59" s="14">
        <v>1988</v>
      </c>
      <c r="B59" s="41">
        <f t="shared" si="0"/>
        <v>1.3696194800550965</v>
      </c>
      <c r="C59" s="111"/>
      <c r="D59" s="41">
        <v>0.80738399999999999</v>
      </c>
      <c r="E59" s="41">
        <v>1.88493647059</v>
      </c>
      <c r="F59" s="41">
        <v>1.41653796957529</v>
      </c>
      <c r="G59" s="111"/>
      <c r="H59" s="40">
        <v>2.37</v>
      </c>
      <c r="I59" s="40">
        <v>0.3</v>
      </c>
      <c r="J59" s="40">
        <v>2.23</v>
      </c>
      <c r="K59" s="41">
        <v>1.919291036</v>
      </c>
      <c r="L59" s="40">
        <v>1.92</v>
      </c>
      <c r="M59" s="40">
        <v>0.98</v>
      </c>
      <c r="N59" s="40">
        <v>0.88</v>
      </c>
      <c r="O59" s="40">
        <v>1.78</v>
      </c>
      <c r="P59" s="40">
        <v>1.8</v>
      </c>
      <c r="Q59" s="40">
        <v>0.93</v>
      </c>
      <c r="R59" s="40">
        <v>1</v>
      </c>
      <c r="S59" s="40">
        <v>0.74</v>
      </c>
      <c r="T59" s="40">
        <v>1.58</v>
      </c>
      <c r="U59" s="41">
        <v>0.64600000000000002</v>
      </c>
      <c r="V59" s="40">
        <v>2.3199999999999998</v>
      </c>
      <c r="W59" s="40">
        <v>1.9</v>
      </c>
      <c r="X59" s="40">
        <v>2.61</v>
      </c>
      <c r="Y59" s="112"/>
      <c r="Z59" s="113">
        <f t="shared" si="1"/>
        <v>1.5238406491764707</v>
      </c>
      <c r="AA59" s="41">
        <f t="shared" si="2"/>
        <v>0.67945733413495701</v>
      </c>
      <c r="AB59" s="14"/>
      <c r="AC59" s="41"/>
      <c r="AD59" s="14"/>
      <c r="AE59" s="14"/>
      <c r="AF59" s="14"/>
      <c r="AG59" s="14"/>
      <c r="AH59" s="14"/>
      <c r="AI59" s="14"/>
      <c r="AJ59" s="14"/>
      <c r="AK59" s="14"/>
      <c r="AL59" s="14"/>
      <c r="AM59" s="14"/>
      <c r="AN59" s="14"/>
      <c r="AO59" s="14"/>
      <c r="AP59" s="14"/>
      <c r="AQ59" s="14"/>
      <c r="AR59" s="14"/>
      <c r="AS59" s="14"/>
      <c r="AT59" s="14"/>
      <c r="AU59" s="14"/>
    </row>
    <row r="60" spans="1:47" ht="16.5" customHeight="1" x14ac:dyDescent="0.25">
      <c r="A60" s="14">
        <v>1989</v>
      </c>
      <c r="B60" s="41">
        <f t="shared" si="0"/>
        <v>1.3914406383861235</v>
      </c>
      <c r="C60" s="111"/>
      <c r="D60" s="41">
        <v>0.84131199999999995</v>
      </c>
      <c r="E60" s="41">
        <v>1.9059560294137501</v>
      </c>
      <c r="F60" s="41">
        <v>1.42705388574462</v>
      </c>
      <c r="G60" s="111"/>
      <c r="H60" s="40">
        <v>1.54</v>
      </c>
      <c r="I60" s="40">
        <v>1.38</v>
      </c>
      <c r="J60" s="40">
        <v>2.21</v>
      </c>
      <c r="K60" s="41">
        <v>2.377680791</v>
      </c>
      <c r="L60" s="40">
        <v>2.13</v>
      </c>
      <c r="M60" s="40">
        <v>1.03</v>
      </c>
      <c r="N60" s="40">
        <v>0.77</v>
      </c>
      <c r="O60" s="40">
        <v>2.06</v>
      </c>
      <c r="P60" s="40">
        <v>2.0499999999999998</v>
      </c>
      <c r="Q60" s="40">
        <v>1.94</v>
      </c>
      <c r="R60" s="40">
        <v>1.03</v>
      </c>
      <c r="S60" s="40">
        <v>0.69</v>
      </c>
      <c r="T60" s="40">
        <v>2</v>
      </c>
      <c r="U60" s="41">
        <v>0.95399999999999996</v>
      </c>
      <c r="V60" s="40">
        <v>2.42</v>
      </c>
      <c r="W60" s="40">
        <v>1.87</v>
      </c>
      <c r="X60" s="40">
        <v>2.81</v>
      </c>
      <c r="Y60" s="112"/>
      <c r="Z60" s="113">
        <f t="shared" si="1"/>
        <v>1.7212753406470591</v>
      </c>
      <c r="AA60" s="41">
        <f t="shared" si="2"/>
        <v>0.62038756257000338</v>
      </c>
      <c r="AB60" s="14"/>
      <c r="AC60" s="41"/>
      <c r="AD60" s="14"/>
      <c r="AE60" s="14"/>
      <c r="AF60" s="14"/>
      <c r="AG60" s="14"/>
      <c r="AH60" s="14"/>
      <c r="AI60" s="14"/>
      <c r="AJ60" s="14"/>
      <c r="AK60" s="14"/>
      <c r="AL60" s="14"/>
      <c r="AM60" s="14"/>
      <c r="AN60" s="14"/>
      <c r="AO60" s="14"/>
      <c r="AP60" s="14"/>
      <c r="AQ60" s="14"/>
      <c r="AR60" s="14"/>
      <c r="AS60" s="14"/>
      <c r="AT60" s="14"/>
      <c r="AU60" s="14"/>
    </row>
    <row r="61" spans="1:47" ht="16.5" customHeight="1" x14ac:dyDescent="0.25">
      <c r="A61" s="14">
        <v>1990</v>
      </c>
      <c r="B61" s="41">
        <f t="shared" si="0"/>
        <v>1.3589592638217434</v>
      </c>
      <c r="C61" s="111"/>
      <c r="D61" s="41">
        <v>1.046745</v>
      </c>
      <c r="E61" s="41">
        <v>1.6503855882375</v>
      </c>
      <c r="F61" s="41">
        <v>1.37974720322773</v>
      </c>
      <c r="G61" s="111"/>
      <c r="H61" s="40">
        <v>1.98</v>
      </c>
      <c r="I61" s="40">
        <v>1.83</v>
      </c>
      <c r="J61" s="40">
        <v>2.16</v>
      </c>
      <c r="K61" s="41">
        <v>1.9658111570000001</v>
      </c>
      <c r="L61" s="40">
        <v>1.41</v>
      </c>
      <c r="M61" s="40">
        <v>1.32</v>
      </c>
      <c r="N61" s="40">
        <v>1.19</v>
      </c>
      <c r="O61" s="40">
        <v>1.69</v>
      </c>
      <c r="P61" s="40">
        <v>1.75</v>
      </c>
      <c r="Q61" s="40">
        <v>2.14</v>
      </c>
      <c r="R61" s="40">
        <v>1.07</v>
      </c>
      <c r="S61" s="40">
        <v>0.9</v>
      </c>
      <c r="T61" s="40">
        <v>1.81</v>
      </c>
      <c r="U61" s="41">
        <v>0.503</v>
      </c>
      <c r="V61" s="40">
        <v>1.62</v>
      </c>
      <c r="W61" s="40">
        <v>1.51</v>
      </c>
      <c r="X61" s="40">
        <v>2.75</v>
      </c>
      <c r="Y61" s="112"/>
      <c r="Z61" s="113">
        <f t="shared" si="1"/>
        <v>1.6234594798235293</v>
      </c>
      <c r="AA61" s="41">
        <f t="shared" si="2"/>
        <v>0.51959095338627803</v>
      </c>
      <c r="AB61" s="14"/>
      <c r="AC61" s="41"/>
      <c r="AD61" s="14"/>
      <c r="AE61" s="14"/>
      <c r="AF61" s="14"/>
      <c r="AG61" s="14"/>
      <c r="AH61" s="14"/>
      <c r="AI61" s="14"/>
      <c r="AJ61" s="14"/>
      <c r="AK61" s="14"/>
      <c r="AL61" s="14"/>
      <c r="AM61" s="14"/>
      <c r="AN61" s="14"/>
      <c r="AO61" s="14"/>
      <c r="AP61" s="14"/>
      <c r="AQ61" s="14"/>
      <c r="AR61" s="14"/>
      <c r="AS61" s="14"/>
      <c r="AT61" s="14"/>
      <c r="AU61" s="14"/>
    </row>
    <row r="62" spans="1:47" ht="16.5" customHeight="1" x14ac:dyDescent="0.25">
      <c r="A62" s="14">
        <v>1991</v>
      </c>
      <c r="B62" s="41">
        <f t="shared" si="0"/>
        <v>1.3474304542852369</v>
      </c>
      <c r="C62" s="111"/>
      <c r="D62" s="41">
        <v>1.160223</v>
      </c>
      <c r="E62" s="41">
        <v>1.5275951470612501</v>
      </c>
      <c r="F62" s="41">
        <v>1.3544732157944599</v>
      </c>
      <c r="G62" s="111"/>
      <c r="H62" s="40">
        <v>2.13</v>
      </c>
      <c r="I62" s="40">
        <v>1.19</v>
      </c>
      <c r="J62" s="40">
        <v>1.88</v>
      </c>
      <c r="K62" s="41">
        <v>1.833974518</v>
      </c>
      <c r="L62" s="40">
        <v>1.59</v>
      </c>
      <c r="M62" s="40">
        <v>0.99</v>
      </c>
      <c r="N62" s="40">
        <v>1.07</v>
      </c>
      <c r="O62" s="40">
        <v>1.32</v>
      </c>
      <c r="P62" s="40">
        <v>1.8</v>
      </c>
      <c r="Q62" s="40">
        <v>1.27</v>
      </c>
      <c r="R62" s="40">
        <v>0.95</v>
      </c>
      <c r="S62" s="40">
        <v>0.61</v>
      </c>
      <c r="T62" s="40">
        <v>1.71</v>
      </c>
      <c r="U62" s="41">
        <v>0.68400000000000005</v>
      </c>
      <c r="V62" s="40">
        <v>1.1499999999999999</v>
      </c>
      <c r="W62" s="40">
        <v>1.52</v>
      </c>
      <c r="X62" s="40">
        <v>2.62</v>
      </c>
      <c r="Y62" s="112"/>
      <c r="Z62" s="113">
        <f t="shared" si="1"/>
        <v>1.4304690892941176</v>
      </c>
      <c r="AA62" s="41">
        <f t="shared" si="2"/>
        <v>0.51317968819739157</v>
      </c>
      <c r="AB62" s="14"/>
      <c r="AC62" s="41"/>
      <c r="AD62" s="14"/>
      <c r="AE62" s="14"/>
      <c r="AF62" s="14"/>
      <c r="AG62" s="14"/>
      <c r="AH62" s="14"/>
      <c r="AI62" s="14"/>
      <c r="AJ62" s="14"/>
      <c r="AK62" s="14"/>
      <c r="AL62" s="14"/>
      <c r="AM62" s="14"/>
      <c r="AN62" s="14"/>
      <c r="AO62" s="14"/>
      <c r="AP62" s="14"/>
      <c r="AQ62" s="14"/>
      <c r="AR62" s="14"/>
      <c r="AS62" s="14"/>
      <c r="AT62" s="14"/>
      <c r="AU62" s="14"/>
    </row>
    <row r="63" spans="1:47" ht="16.5" customHeight="1" x14ac:dyDescent="0.25">
      <c r="A63" s="14">
        <v>1992</v>
      </c>
      <c r="B63" s="41">
        <f t="shared" si="0"/>
        <v>1.3495337660917066</v>
      </c>
      <c r="C63" s="111"/>
      <c r="D63" s="41">
        <v>1.267234</v>
      </c>
      <c r="E63" s="41">
        <v>1.4316047058850001</v>
      </c>
      <c r="F63" s="41">
        <v>1.34976259239012</v>
      </c>
      <c r="G63" s="111"/>
      <c r="H63" s="40">
        <v>1.51</v>
      </c>
      <c r="I63" s="40">
        <v>1.07</v>
      </c>
      <c r="J63" s="40">
        <v>1.73</v>
      </c>
      <c r="K63" s="41">
        <v>1.6457322839999999</v>
      </c>
      <c r="L63" s="40">
        <v>1.49</v>
      </c>
      <c r="M63" s="40">
        <v>1.07</v>
      </c>
      <c r="N63" s="40">
        <v>0.76</v>
      </c>
      <c r="O63" s="40">
        <v>1.34</v>
      </c>
      <c r="P63" s="40">
        <v>1.97</v>
      </c>
      <c r="Q63" s="40">
        <v>1.38</v>
      </c>
      <c r="R63" s="40">
        <v>0.89</v>
      </c>
      <c r="S63" s="40">
        <v>0.73</v>
      </c>
      <c r="T63" s="40">
        <v>1.53</v>
      </c>
      <c r="U63" s="41">
        <v>0.40300000000000002</v>
      </c>
      <c r="V63" s="40">
        <v>1</v>
      </c>
      <c r="W63" s="40">
        <v>1.53</v>
      </c>
      <c r="X63" s="40">
        <v>2.46</v>
      </c>
      <c r="Y63" s="112"/>
      <c r="Z63" s="113">
        <f t="shared" si="1"/>
        <v>1.3240430755294119</v>
      </c>
      <c r="AA63" s="41">
        <f t="shared" si="2"/>
        <v>0.48918375177578299</v>
      </c>
      <c r="AB63" s="14"/>
      <c r="AC63" s="41"/>
      <c r="AD63" s="14"/>
      <c r="AE63" s="14"/>
      <c r="AF63" s="14"/>
      <c r="AG63" s="14"/>
      <c r="AH63" s="14"/>
      <c r="AI63" s="14"/>
      <c r="AJ63" s="14"/>
      <c r="AK63" s="14"/>
      <c r="AL63" s="14"/>
      <c r="AM63" s="14"/>
      <c r="AN63" s="14"/>
      <c r="AO63" s="14"/>
      <c r="AP63" s="14"/>
      <c r="AQ63" s="14"/>
      <c r="AR63" s="14"/>
      <c r="AS63" s="14"/>
      <c r="AT63" s="14"/>
      <c r="AU63" s="14"/>
    </row>
    <row r="64" spans="1:47" ht="16.5" customHeight="1" x14ac:dyDescent="0.25">
      <c r="A64" s="14">
        <v>1993</v>
      </c>
      <c r="B64" s="41">
        <f t="shared" si="0"/>
        <v>1.3511041994013733</v>
      </c>
      <c r="C64" s="111"/>
      <c r="D64" s="41">
        <v>1.3256619999999999</v>
      </c>
      <c r="E64" s="41">
        <v>1.36261426470875</v>
      </c>
      <c r="F64" s="41">
        <v>1.3650363334953699</v>
      </c>
      <c r="G64" s="111"/>
      <c r="H64" s="40">
        <v>1.63</v>
      </c>
      <c r="I64" s="40">
        <v>0.89</v>
      </c>
      <c r="J64" s="40">
        <v>1.74</v>
      </c>
      <c r="K64" s="41">
        <v>1.9769753889999999</v>
      </c>
      <c r="L64" s="40">
        <v>1.1000000000000001</v>
      </c>
      <c r="M64" s="40">
        <v>0.85</v>
      </c>
      <c r="N64" s="40">
        <v>0.57999999999999996</v>
      </c>
      <c r="O64" s="40">
        <v>1.2</v>
      </c>
      <c r="P64" s="40">
        <v>1.75</v>
      </c>
      <c r="Q64" s="40">
        <v>2.15</v>
      </c>
      <c r="R64" s="40">
        <v>0.98</v>
      </c>
      <c r="S64" s="40">
        <v>0.83</v>
      </c>
      <c r="T64" s="40">
        <v>1.24</v>
      </c>
      <c r="U64" s="41">
        <v>0.58099999999999996</v>
      </c>
      <c r="V64" s="40">
        <v>1.32</v>
      </c>
      <c r="W64" s="40">
        <v>1.44</v>
      </c>
      <c r="X64" s="40">
        <v>2.33</v>
      </c>
      <c r="Y64" s="112"/>
      <c r="Z64" s="113">
        <f t="shared" si="1"/>
        <v>1.3287044346470589</v>
      </c>
      <c r="AA64" s="41">
        <f t="shared" si="2"/>
        <v>0.51652399406990568</v>
      </c>
      <c r="AB64" s="14"/>
      <c r="AC64" s="41"/>
      <c r="AD64" s="14"/>
      <c r="AE64" s="14"/>
      <c r="AF64" s="14"/>
      <c r="AG64" s="14"/>
      <c r="AH64" s="14"/>
      <c r="AI64" s="14"/>
      <c r="AJ64" s="14"/>
      <c r="AK64" s="14"/>
      <c r="AL64" s="14"/>
      <c r="AM64" s="14"/>
      <c r="AN64" s="14"/>
      <c r="AO64" s="14"/>
      <c r="AP64" s="14"/>
      <c r="AQ64" s="14"/>
      <c r="AR64" s="14"/>
      <c r="AS64" s="14"/>
      <c r="AT64" s="14"/>
      <c r="AU64" s="14"/>
    </row>
    <row r="65" spans="1:47" ht="16.5" customHeight="1" x14ac:dyDescent="0.25">
      <c r="A65" s="14">
        <v>1994</v>
      </c>
      <c r="B65" s="41">
        <f t="shared" si="0"/>
        <v>1.3447605092826933</v>
      </c>
      <c r="C65" s="111"/>
      <c r="D65" s="41">
        <v>1.367931</v>
      </c>
      <c r="E65" s="41">
        <v>1.3020338235325</v>
      </c>
      <c r="F65" s="41">
        <v>1.3643167043155799</v>
      </c>
      <c r="G65" s="111"/>
      <c r="H65" s="40">
        <v>1.96</v>
      </c>
      <c r="I65" s="40">
        <v>0.38</v>
      </c>
      <c r="J65" s="40">
        <v>1.92</v>
      </c>
      <c r="K65" s="41">
        <v>1.10669755</v>
      </c>
      <c r="L65" s="40">
        <v>1.44</v>
      </c>
      <c r="M65" s="40">
        <v>0.97</v>
      </c>
      <c r="N65" s="40">
        <v>0.94</v>
      </c>
      <c r="O65" s="40">
        <v>0.99</v>
      </c>
      <c r="P65" s="40">
        <v>1.84</v>
      </c>
      <c r="Q65" s="40">
        <v>0.8</v>
      </c>
      <c r="R65" s="40">
        <v>0.76</v>
      </c>
      <c r="S65" s="40">
        <v>0.14000000000000001</v>
      </c>
      <c r="T65" s="40">
        <v>1.78</v>
      </c>
      <c r="U65" s="41">
        <v>0.52300000000000002</v>
      </c>
      <c r="V65" s="40">
        <v>0.48</v>
      </c>
      <c r="W65" s="40">
        <v>1.48</v>
      </c>
      <c r="X65" s="40">
        <v>2.42</v>
      </c>
      <c r="Y65" s="112"/>
      <c r="Z65" s="113">
        <f t="shared" si="1"/>
        <v>1.1723351500000001</v>
      </c>
      <c r="AA65" s="41">
        <f t="shared" si="2"/>
        <v>0.63026714692786823</v>
      </c>
      <c r="AB65" s="14"/>
      <c r="AC65" s="41"/>
      <c r="AD65" s="14"/>
      <c r="AE65" s="14"/>
      <c r="AF65" s="14"/>
      <c r="AG65" s="14"/>
      <c r="AH65" s="14"/>
      <c r="AI65" s="14"/>
      <c r="AJ65" s="14"/>
      <c r="AK65" s="14"/>
      <c r="AL65" s="14"/>
      <c r="AM65" s="14"/>
      <c r="AN65" s="14"/>
      <c r="AO65" s="14"/>
      <c r="AP65" s="14"/>
      <c r="AQ65" s="14"/>
      <c r="AR65" s="14"/>
      <c r="AS65" s="14"/>
      <c r="AT65" s="14"/>
      <c r="AU65" s="14"/>
    </row>
    <row r="66" spans="1:47" ht="16.5" customHeight="1" x14ac:dyDescent="0.25">
      <c r="A66" s="14">
        <v>1995</v>
      </c>
      <c r="B66" s="41">
        <f t="shared" si="0"/>
        <v>1.3351500024347833</v>
      </c>
      <c r="C66" s="111"/>
      <c r="D66" s="41">
        <v>1.382584</v>
      </c>
      <c r="E66" s="41">
        <v>1.25333338235625</v>
      </c>
      <c r="F66" s="41">
        <v>1.3695326249480999</v>
      </c>
      <c r="G66" s="111"/>
      <c r="H66" s="40">
        <v>1.43</v>
      </c>
      <c r="I66" s="40">
        <v>1.34</v>
      </c>
      <c r="J66" s="40">
        <v>1.66</v>
      </c>
      <c r="K66" s="41">
        <v>1.3334752430000001</v>
      </c>
      <c r="L66" s="40">
        <v>1.51</v>
      </c>
      <c r="M66" s="40">
        <v>0.83</v>
      </c>
      <c r="N66" s="40">
        <v>0.63</v>
      </c>
      <c r="O66" s="40">
        <v>1.27</v>
      </c>
      <c r="P66" s="40">
        <v>1.92</v>
      </c>
      <c r="Q66" s="40">
        <v>1.0900000000000001</v>
      </c>
      <c r="R66" s="40">
        <v>0.65</v>
      </c>
      <c r="S66" s="40">
        <v>0.33</v>
      </c>
      <c r="T66" s="40">
        <v>1.34</v>
      </c>
      <c r="U66" s="41">
        <v>0.45800000000000002</v>
      </c>
      <c r="V66" s="40">
        <v>1.68</v>
      </c>
      <c r="W66" s="40">
        <v>1.44</v>
      </c>
      <c r="X66" s="40">
        <v>2.4700000000000002</v>
      </c>
      <c r="Y66" s="112"/>
      <c r="Z66" s="113">
        <f t="shared" si="1"/>
        <v>1.2577338378235294</v>
      </c>
      <c r="AA66" s="41">
        <f t="shared" si="2"/>
        <v>0.53517535927552784</v>
      </c>
      <c r="AB66" s="14"/>
      <c r="AC66" s="41"/>
      <c r="AD66" s="14"/>
      <c r="AE66" s="14"/>
      <c r="AF66" s="14"/>
      <c r="AG66" s="14"/>
      <c r="AH66" s="14"/>
      <c r="AI66" s="14"/>
      <c r="AJ66" s="14"/>
      <c r="AK66" s="14"/>
      <c r="AL66" s="14"/>
      <c r="AM66" s="14"/>
      <c r="AN66" s="14"/>
      <c r="AO66" s="14"/>
      <c r="AP66" s="14"/>
      <c r="AQ66" s="14"/>
      <c r="AR66" s="14"/>
      <c r="AS66" s="14"/>
      <c r="AT66" s="14"/>
      <c r="AU66" s="14"/>
    </row>
    <row r="67" spans="1:47" ht="16.5" customHeight="1" x14ac:dyDescent="0.25">
      <c r="A67" s="14">
        <v>1996</v>
      </c>
      <c r="B67" s="41">
        <f t="shared" si="0"/>
        <v>1.3181965945096066</v>
      </c>
      <c r="C67" s="111"/>
      <c r="D67" s="41">
        <v>1.378862</v>
      </c>
      <c r="E67" s="41">
        <v>1.19862294118</v>
      </c>
      <c r="F67" s="41">
        <v>1.3771048423488199</v>
      </c>
      <c r="G67" s="111"/>
      <c r="H67" s="40">
        <v>1.52</v>
      </c>
      <c r="I67" s="40">
        <v>0.99</v>
      </c>
      <c r="J67" s="40">
        <v>1.47</v>
      </c>
      <c r="K67" s="41">
        <v>1.6781740650000001</v>
      </c>
      <c r="L67" s="40">
        <v>1.71</v>
      </c>
      <c r="M67" s="40">
        <v>0.84</v>
      </c>
      <c r="N67" s="40">
        <v>0.65</v>
      </c>
      <c r="O67" s="40">
        <v>1.1499999999999999</v>
      </c>
      <c r="P67" s="40">
        <v>1.9</v>
      </c>
      <c r="Q67" s="40">
        <v>2.38</v>
      </c>
      <c r="R67" s="40">
        <v>0.82</v>
      </c>
      <c r="S67" s="40">
        <v>0.78</v>
      </c>
      <c r="T67" s="40">
        <v>1.43</v>
      </c>
      <c r="U67" s="41">
        <v>0.54400000000000004</v>
      </c>
      <c r="V67" s="40">
        <v>1.77</v>
      </c>
      <c r="W67" s="40">
        <v>1.52</v>
      </c>
      <c r="X67" s="40">
        <v>2.2799999999999998</v>
      </c>
      <c r="Y67" s="112"/>
      <c r="Z67" s="113">
        <f t="shared" si="1"/>
        <v>1.3783631802941176</v>
      </c>
      <c r="AA67" s="41">
        <f t="shared" si="2"/>
        <v>0.53589168281087829</v>
      </c>
      <c r="AB67" s="14"/>
      <c r="AC67" s="41"/>
      <c r="AD67" s="14"/>
      <c r="AE67" s="14"/>
      <c r="AF67" s="14"/>
      <c r="AG67" s="14"/>
      <c r="AH67" s="14"/>
      <c r="AI67" s="14"/>
      <c r="AJ67" s="14"/>
      <c r="AK67" s="14"/>
      <c r="AL67" s="14"/>
      <c r="AM67" s="14"/>
      <c r="AN67" s="14"/>
      <c r="AO67" s="14"/>
      <c r="AP67" s="14"/>
      <c r="AQ67" s="14"/>
      <c r="AR67" s="14"/>
      <c r="AS67" s="14"/>
      <c r="AT67" s="14"/>
      <c r="AU67" s="14"/>
    </row>
    <row r="68" spans="1:47" ht="16.5" customHeight="1" x14ac:dyDescent="0.25">
      <c r="A68" s="14">
        <v>1997</v>
      </c>
      <c r="B68" s="41">
        <f t="shared" si="0"/>
        <v>1.7884377265599565</v>
      </c>
      <c r="C68" s="111"/>
      <c r="D68" s="41">
        <v>1.8756109999999999</v>
      </c>
      <c r="E68" s="41">
        <v>1.64124</v>
      </c>
      <c r="F68" s="41">
        <v>1.8484621796798699</v>
      </c>
      <c r="G68" s="111"/>
      <c r="H68" s="40">
        <v>1.77</v>
      </c>
      <c r="I68" s="40">
        <v>1.7</v>
      </c>
      <c r="J68" s="40">
        <v>1.56</v>
      </c>
      <c r="K68" s="41">
        <v>1.6493680980000001</v>
      </c>
      <c r="L68" s="40">
        <v>1.01</v>
      </c>
      <c r="M68" s="40">
        <v>0.84</v>
      </c>
      <c r="N68" s="40">
        <v>0.65</v>
      </c>
      <c r="O68" s="40">
        <v>1.37</v>
      </c>
      <c r="P68" s="40">
        <v>2.0299999999999998</v>
      </c>
      <c r="Q68" s="40">
        <v>1.7</v>
      </c>
      <c r="R68" s="40">
        <v>0.87</v>
      </c>
      <c r="S68" s="40">
        <v>0.77</v>
      </c>
      <c r="T68" s="40">
        <v>1.44</v>
      </c>
      <c r="U68" s="41">
        <v>0.372</v>
      </c>
      <c r="V68" s="40">
        <v>2.36</v>
      </c>
      <c r="W68" s="40">
        <v>1.44</v>
      </c>
      <c r="X68" s="40">
        <v>2.3199999999999998</v>
      </c>
      <c r="Y68" s="112"/>
      <c r="Z68" s="113">
        <f t="shared" si="1"/>
        <v>1.4030216528235293</v>
      </c>
      <c r="AA68" s="41">
        <f t="shared" si="2"/>
        <v>0.56026848772508309</v>
      </c>
      <c r="AB68" s="14"/>
      <c r="AC68" s="41"/>
      <c r="AD68" s="14"/>
      <c r="AE68" s="14"/>
      <c r="AF68" s="14"/>
      <c r="AG68" s="14"/>
      <c r="AH68" s="14"/>
      <c r="AI68" s="14"/>
      <c r="AJ68" s="14"/>
      <c r="AK68" s="14"/>
      <c r="AL68" s="14"/>
      <c r="AM68" s="14"/>
      <c r="AN68" s="14"/>
      <c r="AO68" s="14"/>
      <c r="AP68" s="14"/>
      <c r="AQ68" s="14"/>
      <c r="AR68" s="14"/>
      <c r="AS68" s="14"/>
      <c r="AT68" s="14"/>
      <c r="AU68" s="14"/>
    </row>
    <row r="69" spans="1:47" ht="16.5" customHeight="1" x14ac:dyDescent="0.25">
      <c r="A69" s="14">
        <v>1998</v>
      </c>
      <c r="B69" s="41">
        <f t="shared" si="0"/>
        <v>1.2464324997151666</v>
      </c>
      <c r="C69" s="111"/>
      <c r="D69" s="41">
        <v>1.332589</v>
      </c>
      <c r="E69" s="41">
        <v>1.07744</v>
      </c>
      <c r="F69" s="41">
        <v>1.3292684991454999</v>
      </c>
      <c r="G69" s="111"/>
      <c r="H69" s="40">
        <v>2.0499999999999998</v>
      </c>
      <c r="I69" s="40">
        <v>1.0900000000000001</v>
      </c>
      <c r="J69" s="40">
        <v>1.72</v>
      </c>
      <c r="K69" s="41">
        <v>0.78428419900000002</v>
      </c>
      <c r="L69" s="40">
        <v>1.29</v>
      </c>
      <c r="M69" s="40">
        <v>0.95</v>
      </c>
      <c r="N69" s="40">
        <v>0.94</v>
      </c>
      <c r="O69" s="40">
        <v>1.66</v>
      </c>
      <c r="P69" s="40">
        <v>1.65</v>
      </c>
      <c r="Q69" s="40">
        <v>1</v>
      </c>
      <c r="R69" s="40">
        <v>0.75</v>
      </c>
      <c r="S69" s="40">
        <v>0.28000000000000003</v>
      </c>
      <c r="T69" s="40">
        <v>1.45</v>
      </c>
      <c r="U69" s="41">
        <v>0.443</v>
      </c>
      <c r="V69" s="40">
        <v>1.7</v>
      </c>
      <c r="W69" s="40">
        <v>1.27</v>
      </c>
      <c r="X69" s="40">
        <v>2.4300000000000002</v>
      </c>
      <c r="Y69" s="112"/>
      <c r="Z69" s="113">
        <f t="shared" si="1"/>
        <v>1.2621931881764703</v>
      </c>
      <c r="AA69" s="41">
        <f t="shared" si="2"/>
        <v>0.55075417554993256</v>
      </c>
      <c r="AB69" s="14"/>
      <c r="AC69" s="41"/>
      <c r="AD69" s="14"/>
      <c r="AE69" s="14"/>
      <c r="AF69" s="14"/>
      <c r="AG69" s="14"/>
      <c r="AH69" s="14"/>
      <c r="AI69" s="14"/>
      <c r="AJ69" s="14"/>
      <c r="AK69" s="14"/>
      <c r="AL69" s="14"/>
      <c r="AM69" s="14"/>
      <c r="AN69" s="14"/>
      <c r="AO69" s="14"/>
      <c r="AP69" s="14"/>
      <c r="AQ69" s="14"/>
      <c r="AR69" s="14"/>
      <c r="AS69" s="14"/>
      <c r="AT69" s="14"/>
      <c r="AU69" s="14"/>
    </row>
    <row r="70" spans="1:47" ht="16.5" customHeight="1" x14ac:dyDescent="0.25">
      <c r="A70" s="14">
        <v>1999</v>
      </c>
      <c r="B70" s="41">
        <f t="shared" si="0"/>
        <v>1.2302056225255298</v>
      </c>
      <c r="C70" s="111"/>
      <c r="D70" s="41">
        <v>1.305531</v>
      </c>
      <c r="E70" s="41">
        <v>1.04827</v>
      </c>
      <c r="F70" s="41">
        <v>1.33681586757659</v>
      </c>
      <c r="G70" s="111"/>
      <c r="H70" s="40">
        <v>1.78</v>
      </c>
      <c r="I70" s="40">
        <v>0.51</v>
      </c>
      <c r="J70" s="40">
        <v>1.71</v>
      </c>
      <c r="K70" s="41">
        <v>1.7072265179999999</v>
      </c>
      <c r="L70" s="40">
        <v>2.12</v>
      </c>
      <c r="M70" s="40">
        <v>0.76</v>
      </c>
      <c r="N70" s="40">
        <v>0.83</v>
      </c>
      <c r="O70" s="40">
        <v>1.45</v>
      </c>
      <c r="P70" s="40">
        <v>2.11</v>
      </c>
      <c r="Q70" s="40">
        <v>1.1299999999999999</v>
      </c>
      <c r="R70" s="40">
        <v>0.8</v>
      </c>
      <c r="S70" s="40">
        <v>0.42</v>
      </c>
      <c r="T70" s="40">
        <v>1.63</v>
      </c>
      <c r="U70" s="41">
        <v>0.64700000000000002</v>
      </c>
      <c r="V70" s="40">
        <v>1.61</v>
      </c>
      <c r="W70" s="40">
        <v>1.55</v>
      </c>
      <c r="X70" s="40">
        <v>2.57</v>
      </c>
      <c r="Y70" s="112"/>
      <c r="Z70" s="113">
        <f t="shared" si="1"/>
        <v>1.3726015598823529</v>
      </c>
      <c r="AA70" s="41">
        <f t="shared" si="2"/>
        <v>0.60984258656049173</v>
      </c>
      <c r="AB70" s="14"/>
      <c r="AC70" s="41"/>
      <c r="AD70" s="14"/>
      <c r="AE70" s="14"/>
      <c r="AF70" s="14"/>
      <c r="AG70" s="14"/>
      <c r="AH70" s="14"/>
      <c r="AI70" s="14"/>
      <c r="AJ70" s="14"/>
      <c r="AK70" s="14"/>
      <c r="AL70" s="14"/>
      <c r="AM70" s="14"/>
      <c r="AN70" s="14"/>
      <c r="AO70" s="14"/>
      <c r="AP70" s="14"/>
      <c r="AQ70" s="14"/>
      <c r="AR70" s="14"/>
      <c r="AS70" s="14"/>
      <c r="AT70" s="14"/>
      <c r="AU70" s="14"/>
    </row>
    <row r="71" spans="1:47" ht="16.5" customHeight="1" x14ac:dyDescent="0.25">
      <c r="A71" s="14">
        <v>2000</v>
      </c>
      <c r="B71" s="41">
        <f t="shared" si="0"/>
        <v>1.3781452411066668</v>
      </c>
      <c r="C71" s="111"/>
      <c r="D71" s="41">
        <v>1.2382010000000001</v>
      </c>
      <c r="E71" s="41">
        <v>1.4705699999999999</v>
      </c>
      <c r="F71" s="41">
        <v>1.4256647233199999</v>
      </c>
      <c r="G71" s="111"/>
      <c r="H71" s="40">
        <v>1.45</v>
      </c>
      <c r="I71" s="40">
        <v>0.97</v>
      </c>
      <c r="J71" s="40">
        <v>1.66</v>
      </c>
      <c r="K71" s="41">
        <v>1.858387615</v>
      </c>
      <c r="L71" s="40">
        <v>1.58</v>
      </c>
      <c r="M71" s="40">
        <v>0.81</v>
      </c>
      <c r="N71" s="40">
        <v>0.55000000000000004</v>
      </c>
      <c r="O71" s="40">
        <v>1.46</v>
      </c>
      <c r="P71" s="40">
        <v>2</v>
      </c>
      <c r="Q71" s="40">
        <v>1.45</v>
      </c>
      <c r="R71" s="40">
        <v>1.06</v>
      </c>
      <c r="S71" s="40">
        <v>0.5</v>
      </c>
      <c r="T71" s="40">
        <v>1.64</v>
      </c>
      <c r="U71" s="41">
        <v>0.60399999999999998</v>
      </c>
      <c r="V71" s="40">
        <v>1.82</v>
      </c>
      <c r="W71" s="40">
        <v>1.69</v>
      </c>
      <c r="X71" s="40">
        <v>2.85</v>
      </c>
      <c r="Y71" s="112"/>
      <c r="Z71" s="113">
        <f t="shared" si="1"/>
        <v>1.4089639773529414</v>
      </c>
      <c r="AA71" s="41">
        <f t="shared" si="2"/>
        <v>0.58974915936182504</v>
      </c>
      <c r="AB71" s="14"/>
      <c r="AC71" s="41"/>
      <c r="AD71" s="14"/>
      <c r="AE71" s="14"/>
      <c r="AF71" s="14"/>
      <c r="AG71" s="14"/>
      <c r="AH71" s="14"/>
      <c r="AI71" s="14"/>
      <c r="AJ71" s="14"/>
      <c r="AK71" s="14"/>
      <c r="AL71" s="14"/>
      <c r="AM71" s="14"/>
      <c r="AN71" s="14"/>
      <c r="AO71" s="14"/>
      <c r="AP71" s="14"/>
      <c r="AQ71" s="14"/>
      <c r="AR71" s="14"/>
      <c r="AS71" s="14"/>
      <c r="AT71" s="14"/>
      <c r="AU71" s="14"/>
    </row>
    <row r="72" spans="1:47" ht="16.5" customHeight="1" x14ac:dyDescent="0.25">
      <c r="A72" s="14">
        <v>2001</v>
      </c>
      <c r="B72" s="41">
        <f t="shared" si="0"/>
        <v>1.3333161024347933</v>
      </c>
      <c r="C72" s="111"/>
      <c r="D72" s="41">
        <v>1.22942</v>
      </c>
      <c r="E72" s="41">
        <v>1.3361799999999999</v>
      </c>
      <c r="F72" s="41">
        <v>1.4343483073043799</v>
      </c>
      <c r="G72" s="111"/>
      <c r="H72" s="40">
        <v>1.66</v>
      </c>
      <c r="I72" s="40">
        <v>1.35</v>
      </c>
      <c r="J72" s="40">
        <v>2.17</v>
      </c>
      <c r="K72" s="41">
        <v>1.738316116</v>
      </c>
      <c r="L72" s="40">
        <v>1.77</v>
      </c>
      <c r="M72" s="40">
        <v>1.55</v>
      </c>
      <c r="N72" s="40">
        <v>1.1499999999999999</v>
      </c>
      <c r="O72" s="40">
        <v>1.52</v>
      </c>
      <c r="P72" s="40">
        <v>1.94</v>
      </c>
      <c r="Q72" s="40">
        <v>1.6</v>
      </c>
      <c r="R72" s="40">
        <v>0.91</v>
      </c>
      <c r="S72" s="40">
        <v>0.45</v>
      </c>
      <c r="T72" s="40">
        <v>1.97</v>
      </c>
      <c r="U72" s="41">
        <v>0.67200000000000004</v>
      </c>
      <c r="V72" s="40">
        <v>1.69</v>
      </c>
      <c r="W72" s="40">
        <v>1.41</v>
      </c>
      <c r="X72" s="40">
        <v>2.86</v>
      </c>
      <c r="Y72" s="112"/>
      <c r="Z72" s="113">
        <f t="shared" si="1"/>
        <v>1.5535480068235294</v>
      </c>
      <c r="AA72" s="41">
        <f t="shared" si="2"/>
        <v>0.55081933397408778</v>
      </c>
      <c r="AB72" s="14"/>
      <c r="AC72" s="41"/>
      <c r="AD72" s="14"/>
      <c r="AE72" s="14"/>
      <c r="AF72" s="14"/>
      <c r="AG72" s="14"/>
      <c r="AH72" s="14"/>
      <c r="AI72" s="14"/>
      <c r="AJ72" s="14"/>
      <c r="AK72" s="14"/>
      <c r="AL72" s="14"/>
      <c r="AM72" s="14"/>
      <c r="AN72" s="14"/>
      <c r="AO72" s="14"/>
      <c r="AP72" s="14"/>
      <c r="AQ72" s="14"/>
      <c r="AR72" s="14"/>
      <c r="AS72" s="14"/>
      <c r="AT72" s="14"/>
      <c r="AU72" s="14"/>
    </row>
    <row r="73" spans="1:47" ht="16.5" customHeight="1" x14ac:dyDescent="0.25">
      <c r="A73" s="14">
        <v>2002</v>
      </c>
      <c r="B73" s="41">
        <f t="shared" si="0"/>
        <v>1.5008891783701568</v>
      </c>
      <c r="C73" s="111"/>
      <c r="D73" s="41">
        <v>1.3056810000000001</v>
      </c>
      <c r="E73" s="41">
        <v>1.6332199999999999</v>
      </c>
      <c r="F73" s="41">
        <v>1.5637665351104699</v>
      </c>
      <c r="G73" s="111"/>
      <c r="H73" s="40">
        <v>1.77</v>
      </c>
      <c r="I73" s="40">
        <v>1.79</v>
      </c>
      <c r="J73" s="40">
        <v>1.92</v>
      </c>
      <c r="K73" s="41">
        <v>1.2791015459999999</v>
      </c>
      <c r="L73" s="40">
        <v>1.8</v>
      </c>
      <c r="M73" s="40">
        <v>1.1299999999999999</v>
      </c>
      <c r="N73" s="40">
        <v>1.28</v>
      </c>
      <c r="O73" s="40">
        <v>1.62</v>
      </c>
      <c r="P73" s="40">
        <v>1.82</v>
      </c>
      <c r="Q73" s="40">
        <v>1.06</v>
      </c>
      <c r="R73" s="40">
        <v>0.87</v>
      </c>
      <c r="S73" s="40">
        <v>0.46</v>
      </c>
      <c r="T73" s="40">
        <v>1.52</v>
      </c>
      <c r="U73" s="41">
        <v>0.32500000000000001</v>
      </c>
      <c r="V73" s="40">
        <v>-0.22</v>
      </c>
      <c r="W73" s="40">
        <v>1.48</v>
      </c>
      <c r="X73" s="40">
        <v>2.75</v>
      </c>
      <c r="Y73" s="112"/>
      <c r="Z73" s="113">
        <f t="shared" si="1"/>
        <v>1.3325942085882352</v>
      </c>
      <c r="AA73" s="41">
        <f t="shared" si="2"/>
        <v>0.68049727682431371</v>
      </c>
      <c r="AB73" s="14"/>
      <c r="AC73" s="41"/>
      <c r="AD73" s="14"/>
      <c r="AE73" s="14"/>
      <c r="AF73" s="14"/>
      <c r="AG73" s="14"/>
      <c r="AH73" s="14"/>
      <c r="AI73" s="14"/>
      <c r="AJ73" s="14"/>
      <c r="AK73" s="14"/>
      <c r="AL73" s="14"/>
      <c r="AM73" s="14"/>
      <c r="AN73" s="14"/>
      <c r="AO73" s="14"/>
      <c r="AP73" s="14"/>
      <c r="AQ73" s="14"/>
      <c r="AR73" s="14"/>
      <c r="AS73" s="14"/>
      <c r="AT73" s="14"/>
      <c r="AU73" s="14"/>
    </row>
    <row r="74" spans="1:47" ht="16.5" customHeight="1" x14ac:dyDescent="0.25">
      <c r="A74" s="14">
        <v>2003</v>
      </c>
      <c r="B74" s="41">
        <f t="shared" si="0"/>
        <v>1.5459852282867399</v>
      </c>
      <c r="C74" s="111"/>
      <c r="D74" s="41">
        <v>1.222478</v>
      </c>
      <c r="E74" s="41">
        <v>1.8303400000000001</v>
      </c>
      <c r="F74" s="41">
        <v>1.5851376848602201</v>
      </c>
      <c r="G74" s="111"/>
      <c r="H74" s="40">
        <v>2.29</v>
      </c>
      <c r="I74" s="40">
        <v>1.27</v>
      </c>
      <c r="J74" s="40">
        <v>2.2400000000000002</v>
      </c>
      <c r="K74" s="41">
        <v>2.1003739449999999</v>
      </c>
      <c r="L74" s="40">
        <v>1.72</v>
      </c>
      <c r="M74" s="40">
        <v>1.32</v>
      </c>
      <c r="N74" s="40">
        <v>1.04</v>
      </c>
      <c r="O74" s="40">
        <v>2.0299999999999998</v>
      </c>
      <c r="P74" s="40">
        <v>1.74</v>
      </c>
      <c r="Q74" s="40">
        <v>1.37</v>
      </c>
      <c r="R74" s="40">
        <v>1.24</v>
      </c>
      <c r="S74" s="40">
        <v>1.1499999999999999</v>
      </c>
      <c r="T74" s="40">
        <v>1.75</v>
      </c>
      <c r="U74" s="41">
        <v>0.67100000000000004</v>
      </c>
      <c r="V74" s="40">
        <v>2.0699999999999998</v>
      </c>
      <c r="W74" s="40">
        <v>1.78</v>
      </c>
      <c r="X74" s="40">
        <v>3.06</v>
      </c>
      <c r="Y74" s="112"/>
      <c r="Z74" s="113">
        <f t="shared" si="1"/>
        <v>1.6965514085294116</v>
      </c>
      <c r="AA74" s="41">
        <f t="shared" si="2"/>
        <v>0.5611353049855915</v>
      </c>
      <c r="AB74" s="14"/>
      <c r="AC74" s="41"/>
      <c r="AD74" s="14"/>
      <c r="AE74" s="14"/>
      <c r="AF74" s="14"/>
      <c r="AG74" s="14"/>
      <c r="AH74" s="14"/>
      <c r="AI74" s="14"/>
      <c r="AJ74" s="14"/>
      <c r="AK74" s="14"/>
      <c r="AL74" s="14"/>
      <c r="AM74" s="14"/>
      <c r="AN74" s="14"/>
      <c r="AO74" s="14"/>
      <c r="AP74" s="14"/>
      <c r="AQ74" s="14"/>
      <c r="AR74" s="14"/>
      <c r="AS74" s="14"/>
      <c r="AT74" s="14"/>
      <c r="AU74" s="14"/>
    </row>
    <row r="75" spans="1:47" ht="16.5" customHeight="1" x14ac:dyDescent="0.25">
      <c r="A75" s="14">
        <v>2004</v>
      </c>
      <c r="B75" s="41">
        <f t="shared" si="0"/>
        <v>1.5136065421498601</v>
      </c>
      <c r="C75" s="111"/>
      <c r="D75" s="41">
        <v>1.2550190000000001</v>
      </c>
      <c r="E75" s="41">
        <v>1.7122900000000001</v>
      </c>
      <c r="F75" s="41">
        <v>1.57351062644958</v>
      </c>
      <c r="G75" s="111"/>
      <c r="H75" s="40">
        <v>2.0099999999999998</v>
      </c>
      <c r="I75" s="40">
        <v>2.11</v>
      </c>
      <c r="J75" s="40">
        <v>2.71</v>
      </c>
      <c r="K75" s="41">
        <v>2.3204851770000001</v>
      </c>
      <c r="L75" s="40">
        <v>1.74</v>
      </c>
      <c r="M75" s="40">
        <v>1.59</v>
      </c>
      <c r="N75" s="40">
        <v>1.41</v>
      </c>
      <c r="O75" s="40">
        <v>1.74</v>
      </c>
      <c r="P75" s="40">
        <v>1.85</v>
      </c>
      <c r="Q75" s="40">
        <v>2.68</v>
      </c>
      <c r="R75" s="40">
        <v>1.38</v>
      </c>
      <c r="S75" s="40">
        <v>1.31</v>
      </c>
      <c r="T75" s="40">
        <v>1.84</v>
      </c>
      <c r="U75" s="41">
        <v>0.84699999999999998</v>
      </c>
      <c r="V75" s="40">
        <v>2.97</v>
      </c>
      <c r="W75" s="40">
        <v>1.58</v>
      </c>
      <c r="X75" s="40">
        <v>3.12</v>
      </c>
      <c r="Y75" s="112"/>
      <c r="Z75" s="113">
        <f t="shared" si="1"/>
        <v>1.9533814809999996</v>
      </c>
      <c r="AA75" s="41">
        <f t="shared" si="2"/>
        <v>0.6090288258097738</v>
      </c>
      <c r="AB75" s="14"/>
      <c r="AC75" s="41"/>
      <c r="AD75" s="14"/>
      <c r="AE75" s="14"/>
      <c r="AF75" s="14"/>
      <c r="AG75" s="14"/>
      <c r="AH75" s="14"/>
      <c r="AI75" s="14"/>
      <c r="AJ75" s="14"/>
      <c r="AK75" s="14"/>
      <c r="AL75" s="14"/>
      <c r="AM75" s="14"/>
      <c r="AN75" s="14"/>
      <c r="AO75" s="14"/>
      <c r="AP75" s="14"/>
      <c r="AQ75" s="14"/>
      <c r="AR75" s="14"/>
      <c r="AS75" s="14"/>
      <c r="AT75" s="14"/>
      <c r="AU75" s="14"/>
    </row>
    <row r="76" spans="1:47" ht="16.5" customHeight="1" x14ac:dyDescent="0.25">
      <c r="A76" s="14">
        <v>2005</v>
      </c>
      <c r="B76" s="41">
        <f t="shared" si="0"/>
        <v>1.4174884580942766</v>
      </c>
      <c r="C76" s="111"/>
      <c r="D76" s="41">
        <v>1.2362040000000001</v>
      </c>
      <c r="E76" s="41">
        <v>1.5068999999999999</v>
      </c>
      <c r="F76" s="41">
        <v>1.50936137428283</v>
      </c>
      <c r="G76" s="111"/>
      <c r="H76" s="40">
        <v>1.39</v>
      </c>
      <c r="I76" s="40">
        <v>0.88</v>
      </c>
      <c r="J76" s="40">
        <v>2.5</v>
      </c>
      <c r="K76" s="41">
        <v>2.0775275660000001</v>
      </c>
      <c r="L76" s="40">
        <v>1.8</v>
      </c>
      <c r="M76" s="40">
        <v>2.0699999999999998</v>
      </c>
      <c r="N76" s="40">
        <v>1.72</v>
      </c>
      <c r="O76" s="40">
        <v>1.47</v>
      </c>
      <c r="P76" s="40">
        <v>1.68</v>
      </c>
      <c r="Q76" s="40">
        <v>1.62</v>
      </c>
      <c r="R76" s="40">
        <v>1</v>
      </c>
      <c r="S76" s="40">
        <v>0.72</v>
      </c>
      <c r="T76" s="40">
        <v>1.87</v>
      </c>
      <c r="U76" s="41">
        <v>0.53400000000000003</v>
      </c>
      <c r="V76" s="40">
        <v>2.23</v>
      </c>
      <c r="W76" s="40">
        <v>1.43</v>
      </c>
      <c r="X76" s="40">
        <v>3.01</v>
      </c>
      <c r="Y76" s="112"/>
      <c r="Z76" s="113">
        <f t="shared" si="1"/>
        <v>1.6471486803529412</v>
      </c>
      <c r="AA76" s="41">
        <f t="shared" si="2"/>
        <v>0.62399555094975456</v>
      </c>
      <c r="AB76" s="14"/>
      <c r="AC76" s="41"/>
      <c r="AD76" s="14"/>
      <c r="AE76" s="14"/>
      <c r="AF76" s="14"/>
      <c r="AG76" s="14"/>
      <c r="AH76" s="14"/>
      <c r="AI76" s="14"/>
      <c r="AJ76" s="14"/>
      <c r="AK76" s="14"/>
      <c r="AL76" s="14"/>
      <c r="AM76" s="14"/>
      <c r="AN76" s="14"/>
      <c r="AO76" s="14"/>
      <c r="AP76" s="14"/>
      <c r="AQ76" s="14"/>
      <c r="AR76" s="14"/>
      <c r="AS76" s="14"/>
      <c r="AT76" s="14"/>
      <c r="AU76" s="14"/>
    </row>
    <row r="77" spans="1:47" ht="16.5" customHeight="1" x14ac:dyDescent="0.25">
      <c r="A77" s="14">
        <v>2006</v>
      </c>
      <c r="B77" s="41">
        <f t="shared" si="0"/>
        <v>1.4956374716695133</v>
      </c>
      <c r="C77" s="111"/>
      <c r="D77" s="41">
        <v>1.3300350000000001</v>
      </c>
      <c r="E77" s="41">
        <v>1.5105599999999999</v>
      </c>
      <c r="F77" s="41">
        <v>1.64631741500854</v>
      </c>
      <c r="G77" s="111"/>
      <c r="H77" s="40">
        <v>1.89</v>
      </c>
      <c r="I77" s="40">
        <v>1.99</v>
      </c>
      <c r="J77" s="40">
        <v>1.92</v>
      </c>
      <c r="K77" s="41">
        <v>1.7397010129999999</v>
      </c>
      <c r="L77" s="40">
        <v>2.06</v>
      </c>
      <c r="M77" s="40">
        <v>1.18</v>
      </c>
      <c r="N77" s="40">
        <v>1.35</v>
      </c>
      <c r="O77" s="40">
        <v>1.63</v>
      </c>
      <c r="P77" s="40">
        <v>1.86</v>
      </c>
      <c r="Q77" s="40">
        <v>1.39</v>
      </c>
      <c r="R77" s="40">
        <v>1.06</v>
      </c>
      <c r="S77" s="40">
        <v>0.62</v>
      </c>
      <c r="T77" s="40">
        <v>1.77</v>
      </c>
      <c r="U77" s="41">
        <v>0.48899999999999999</v>
      </c>
      <c r="V77" s="40">
        <v>2.2200000000000002</v>
      </c>
      <c r="W77" s="40">
        <v>1.66</v>
      </c>
      <c r="X77" s="40">
        <v>2.66</v>
      </c>
      <c r="Y77" s="112"/>
      <c r="Z77" s="113">
        <f t="shared" si="1"/>
        <v>1.6169824125294117</v>
      </c>
      <c r="AA77" s="41">
        <f t="shared" si="2"/>
        <v>0.53923336284748913</v>
      </c>
      <c r="AB77" s="14"/>
      <c r="AC77" s="41"/>
      <c r="AD77" s="14"/>
      <c r="AE77" s="14"/>
      <c r="AF77" s="14"/>
      <c r="AG77" s="14"/>
      <c r="AH77" s="14"/>
      <c r="AI77" s="14"/>
      <c r="AJ77" s="14"/>
      <c r="AK77" s="14"/>
      <c r="AL77" s="14"/>
      <c r="AM77" s="14"/>
      <c r="AN77" s="14"/>
      <c r="AO77" s="14"/>
      <c r="AP77" s="14"/>
      <c r="AQ77" s="14"/>
      <c r="AR77" s="14"/>
      <c r="AS77" s="14"/>
      <c r="AT77" s="14"/>
      <c r="AU77" s="14"/>
    </row>
    <row r="78" spans="1:47" ht="16.5" customHeight="1" x14ac:dyDescent="0.25">
      <c r="A78" s="14">
        <v>2007</v>
      </c>
      <c r="B78" s="41">
        <f t="shared" si="0"/>
        <v>1.3116813892262766</v>
      </c>
      <c r="C78" s="111"/>
      <c r="D78" s="41">
        <v>1.082938</v>
      </c>
      <c r="E78" s="41">
        <v>1.39194</v>
      </c>
      <c r="F78" s="41">
        <v>1.46016616767883</v>
      </c>
      <c r="G78" s="111"/>
      <c r="H78" s="40">
        <v>2.2999999999999998</v>
      </c>
      <c r="I78" s="40">
        <v>1.5</v>
      </c>
      <c r="J78" s="40">
        <v>1.85</v>
      </c>
      <c r="K78" s="41">
        <v>1.703292518</v>
      </c>
      <c r="L78" s="40">
        <v>1.65</v>
      </c>
      <c r="M78" s="40">
        <v>1.21</v>
      </c>
      <c r="N78" s="40">
        <v>1.29</v>
      </c>
      <c r="O78" s="40">
        <v>1.86</v>
      </c>
      <c r="P78" s="40">
        <v>1.87</v>
      </c>
      <c r="Q78" s="40">
        <v>1.42</v>
      </c>
      <c r="R78" s="40">
        <v>0.99</v>
      </c>
      <c r="S78" s="40">
        <v>0.45</v>
      </c>
      <c r="T78" s="40">
        <v>1.57</v>
      </c>
      <c r="U78" s="41">
        <v>0.53700000000000003</v>
      </c>
      <c r="V78" s="40">
        <v>1.4</v>
      </c>
      <c r="W78" s="40">
        <v>1.66</v>
      </c>
      <c r="X78" s="40">
        <v>2.74</v>
      </c>
      <c r="Y78" s="112"/>
      <c r="Z78" s="113">
        <f t="shared" si="1"/>
        <v>1.5294289716470586</v>
      </c>
      <c r="AA78" s="41">
        <f t="shared" si="2"/>
        <v>0.54668916609561091</v>
      </c>
      <c r="AB78" s="14"/>
      <c r="AC78" s="41"/>
      <c r="AD78" s="14"/>
      <c r="AE78" s="14"/>
      <c r="AF78" s="14"/>
      <c r="AG78" s="14"/>
      <c r="AH78" s="14"/>
      <c r="AI78" s="14"/>
      <c r="AJ78" s="14"/>
      <c r="AK78" s="14"/>
      <c r="AL78" s="14"/>
      <c r="AM78" s="14"/>
      <c r="AN78" s="14"/>
      <c r="AO78" s="14"/>
      <c r="AP78" s="14"/>
      <c r="AQ78" s="14"/>
      <c r="AR78" s="14"/>
      <c r="AS78" s="14"/>
      <c r="AT78" s="14"/>
      <c r="AU78" s="14"/>
    </row>
    <row r="79" spans="1:47" ht="16.5" customHeight="1" x14ac:dyDescent="0.25">
      <c r="A79" s="14">
        <v>2008</v>
      </c>
      <c r="B79" s="41">
        <f t="shared" si="0"/>
        <v>1.3573265084737134</v>
      </c>
      <c r="C79" s="111"/>
      <c r="D79" s="41">
        <v>1.0936980000000001</v>
      </c>
      <c r="E79" s="41">
        <v>1.5043</v>
      </c>
      <c r="F79" s="41">
        <v>1.4739815254211399</v>
      </c>
      <c r="G79" s="111"/>
      <c r="H79" s="40">
        <v>2.4300000000000002</v>
      </c>
      <c r="I79" s="40">
        <v>1.1599999999999999</v>
      </c>
      <c r="J79" s="40">
        <v>2.11</v>
      </c>
      <c r="K79" s="41">
        <v>2.0971505800000001</v>
      </c>
      <c r="L79" s="40">
        <v>2.48</v>
      </c>
      <c r="M79" s="40">
        <v>1.1000000000000001</v>
      </c>
      <c r="N79" s="40">
        <v>1.35</v>
      </c>
      <c r="O79" s="40">
        <v>2.0299999999999998</v>
      </c>
      <c r="P79" s="40">
        <v>2.09</v>
      </c>
      <c r="Q79" s="40">
        <v>2.0099999999999998</v>
      </c>
      <c r="R79" s="40">
        <v>1.25</v>
      </c>
      <c r="S79" s="40">
        <v>1.07</v>
      </c>
      <c r="T79" s="40">
        <v>1.96</v>
      </c>
      <c r="U79" s="41">
        <v>0.71399999999999997</v>
      </c>
      <c r="V79" s="40">
        <v>1.67</v>
      </c>
      <c r="W79" s="40">
        <v>1.73</v>
      </c>
      <c r="X79" s="40">
        <v>2.85</v>
      </c>
      <c r="Y79" s="112"/>
      <c r="Z79" s="113">
        <f t="shared" si="1"/>
        <v>1.7706559164705882</v>
      </c>
      <c r="AA79" s="41">
        <f t="shared" si="2"/>
        <v>0.56760364112671935</v>
      </c>
      <c r="AB79" s="14"/>
      <c r="AC79" s="41"/>
      <c r="AD79" s="14"/>
      <c r="AE79" s="14"/>
      <c r="AF79" s="14"/>
      <c r="AG79" s="14"/>
      <c r="AH79" s="14"/>
      <c r="AI79" s="14"/>
      <c r="AJ79" s="14"/>
      <c r="AK79" s="14"/>
      <c r="AL79" s="14"/>
      <c r="AM79" s="14"/>
      <c r="AN79" s="14"/>
      <c r="AO79" s="14"/>
      <c r="AP79" s="14"/>
      <c r="AQ79" s="14"/>
      <c r="AR79" s="14"/>
      <c r="AS79" s="14"/>
      <c r="AT79" s="14"/>
      <c r="AU79" s="14"/>
    </row>
    <row r="80" spans="1:47" ht="16.5" customHeight="1" x14ac:dyDescent="0.25">
      <c r="A80" s="14">
        <v>2009</v>
      </c>
      <c r="B80" s="41">
        <f t="shared" si="0"/>
        <v>1.6007471938120501</v>
      </c>
      <c r="C80" s="111"/>
      <c r="D80" s="41">
        <v>1.181406</v>
      </c>
      <c r="E80" s="41">
        <v>1.82467</v>
      </c>
      <c r="F80" s="41">
        <v>1.7961655814361499</v>
      </c>
      <c r="G80" s="111"/>
      <c r="H80" s="40">
        <v>1.7</v>
      </c>
      <c r="I80" s="40">
        <v>1.31</v>
      </c>
      <c r="J80" s="40">
        <v>1.87</v>
      </c>
      <c r="K80" s="41">
        <v>2.0329608280000002</v>
      </c>
      <c r="L80" s="40">
        <v>1.83</v>
      </c>
      <c r="M80" s="40">
        <v>1.25</v>
      </c>
      <c r="N80" s="40">
        <v>1.24</v>
      </c>
      <c r="O80" s="40">
        <v>1.96</v>
      </c>
      <c r="P80" s="40">
        <v>1.8</v>
      </c>
      <c r="Q80" s="40">
        <v>1.8</v>
      </c>
      <c r="R80" s="40">
        <v>1.61</v>
      </c>
      <c r="S80" s="40">
        <v>0.82</v>
      </c>
      <c r="T80" s="40">
        <v>1.9</v>
      </c>
      <c r="U80" s="41">
        <v>0.49299999999999999</v>
      </c>
      <c r="V80" s="40">
        <v>1.1100000000000001</v>
      </c>
      <c r="W80" s="40">
        <v>1.99</v>
      </c>
      <c r="X80" s="40">
        <v>2.89</v>
      </c>
      <c r="Y80" s="112"/>
      <c r="Z80" s="113">
        <f t="shared" si="1"/>
        <v>1.6238800487058822</v>
      </c>
      <c r="AA80" s="41">
        <f t="shared" si="2"/>
        <v>0.53355686141862224</v>
      </c>
      <c r="AB80" s="14"/>
      <c r="AC80" s="41"/>
      <c r="AD80" s="14"/>
      <c r="AE80" s="14"/>
      <c r="AF80" s="14"/>
      <c r="AG80" s="14"/>
      <c r="AH80" s="14"/>
      <c r="AI80" s="14"/>
      <c r="AJ80" s="14"/>
      <c r="AK80" s="14"/>
      <c r="AL80" s="14"/>
      <c r="AM80" s="14"/>
      <c r="AN80" s="14"/>
      <c r="AO80" s="14"/>
      <c r="AP80" s="14"/>
      <c r="AQ80" s="14"/>
      <c r="AR80" s="14"/>
      <c r="AS80" s="14"/>
      <c r="AT80" s="14"/>
      <c r="AU80" s="14"/>
    </row>
    <row r="81" spans="1:47" ht="16.5" customHeight="1" x14ac:dyDescent="0.25">
      <c r="A81" s="14">
        <v>2010</v>
      </c>
      <c r="B81" s="41">
        <f t="shared" si="0"/>
        <v>1.4566619724426266</v>
      </c>
      <c r="C81" s="111"/>
      <c r="D81" s="41">
        <v>1.1157379999999999</v>
      </c>
      <c r="E81" s="41">
        <v>1.6508799999999999</v>
      </c>
      <c r="F81" s="41">
        <v>1.6033679173278801</v>
      </c>
      <c r="G81" s="111"/>
      <c r="H81" s="40">
        <v>2.35</v>
      </c>
      <c r="I81" s="40">
        <v>2.64</v>
      </c>
      <c r="J81" s="40">
        <v>2.69</v>
      </c>
      <c r="K81" s="41">
        <v>2.026170187</v>
      </c>
      <c r="L81" s="40">
        <v>2.0499999999999998</v>
      </c>
      <c r="M81" s="40">
        <v>2.46</v>
      </c>
      <c r="N81" s="40">
        <v>2.08</v>
      </c>
      <c r="O81" s="40">
        <v>2.25</v>
      </c>
      <c r="P81" s="40">
        <v>1.35</v>
      </c>
      <c r="Q81" s="40">
        <v>2.5499999999999998</v>
      </c>
      <c r="R81" s="40">
        <v>1.46</v>
      </c>
      <c r="S81" s="40">
        <v>1.34</v>
      </c>
      <c r="T81" s="40">
        <v>2.09</v>
      </c>
      <c r="U81" s="41">
        <v>0.98</v>
      </c>
      <c r="V81" s="40">
        <v>4.18</v>
      </c>
      <c r="W81" s="40">
        <v>1.76</v>
      </c>
      <c r="X81" s="40">
        <v>3.13</v>
      </c>
      <c r="Y81" s="112"/>
      <c r="Z81" s="113">
        <f t="shared" si="1"/>
        <v>2.1991864815882356</v>
      </c>
      <c r="AA81" s="41">
        <f t="shared" si="2"/>
        <v>0.7358470730301665</v>
      </c>
      <c r="AB81" s="14"/>
      <c r="AC81" s="41"/>
      <c r="AD81" s="14"/>
      <c r="AE81" s="14"/>
      <c r="AF81" s="14"/>
      <c r="AG81" s="14"/>
      <c r="AH81" s="14"/>
      <c r="AI81" s="14"/>
      <c r="AJ81" s="14"/>
      <c r="AK81" s="14"/>
      <c r="AL81" s="14"/>
      <c r="AM81" s="14"/>
      <c r="AN81" s="14"/>
      <c r="AO81" s="14"/>
      <c r="AP81" s="14"/>
      <c r="AQ81" s="14"/>
      <c r="AR81" s="14"/>
      <c r="AS81" s="14"/>
      <c r="AT81" s="14"/>
      <c r="AU81" s="14"/>
    </row>
    <row r="82" spans="1:47" ht="16.5" customHeight="1" x14ac:dyDescent="0.25">
      <c r="A82" s="14">
        <v>2011</v>
      </c>
      <c r="B82" s="41">
        <f t="shared" si="0"/>
        <v>1.3814107490336101</v>
      </c>
      <c r="C82" s="111"/>
      <c r="D82" s="41">
        <v>1.0758110000000001</v>
      </c>
      <c r="E82" s="41">
        <v>1.6048500000000001</v>
      </c>
      <c r="F82" s="41">
        <v>1.46357124710083</v>
      </c>
      <c r="G82" s="111"/>
      <c r="H82" s="40">
        <v>2.5299999999999998</v>
      </c>
      <c r="I82" s="40">
        <v>2.29</v>
      </c>
      <c r="J82" s="40">
        <v>1.87</v>
      </c>
      <c r="K82" s="41">
        <v>2.6365072110000001</v>
      </c>
      <c r="L82" s="40">
        <v>2.2799999999999998</v>
      </c>
      <c r="M82" s="40">
        <v>1.63</v>
      </c>
      <c r="N82" s="40">
        <v>1.94</v>
      </c>
      <c r="O82" s="40">
        <v>2</v>
      </c>
      <c r="P82" s="40">
        <v>2.02</v>
      </c>
      <c r="Q82" s="40">
        <v>2.4300000000000002</v>
      </c>
      <c r="R82" s="40">
        <v>1.5</v>
      </c>
      <c r="S82" s="40">
        <v>0.69</v>
      </c>
      <c r="T82" s="40">
        <v>1.99</v>
      </c>
      <c r="U82" s="41">
        <v>0.64200000000000002</v>
      </c>
      <c r="V82" s="40">
        <v>1.94</v>
      </c>
      <c r="W82" s="40">
        <v>1.74</v>
      </c>
      <c r="X82" s="40">
        <v>2.93</v>
      </c>
      <c r="Y82" s="112"/>
      <c r="Z82" s="113">
        <f t="shared" si="1"/>
        <v>1.9446180712352941</v>
      </c>
      <c r="AA82" s="41">
        <f t="shared" si="2"/>
        <v>0.58839581231175198</v>
      </c>
      <c r="AB82" s="14"/>
      <c r="AC82" s="41"/>
      <c r="AD82" s="14"/>
      <c r="AE82" s="14"/>
      <c r="AF82" s="14"/>
      <c r="AG82" s="14"/>
      <c r="AH82" s="14"/>
      <c r="AI82" s="14"/>
      <c r="AJ82" s="14"/>
      <c r="AK82" s="14"/>
      <c r="AL82" s="14"/>
      <c r="AM82" s="14"/>
      <c r="AN82" s="14"/>
      <c r="AO82" s="14"/>
      <c r="AP82" s="14"/>
      <c r="AQ82" s="14"/>
      <c r="AR82" s="14"/>
      <c r="AS82" s="14"/>
      <c r="AT82" s="14"/>
      <c r="AU82" s="14"/>
    </row>
    <row r="83" spans="1:47" ht="16.5" customHeight="1" x14ac:dyDescent="0.25">
      <c r="A83" s="14">
        <v>2012</v>
      </c>
      <c r="B83" s="41">
        <f t="shared" si="0"/>
        <v>1.4856612850392634</v>
      </c>
      <c r="C83" s="111"/>
      <c r="D83" s="41">
        <v>1.0615889999999999</v>
      </c>
      <c r="E83" s="41">
        <v>1.87015</v>
      </c>
      <c r="F83" s="41">
        <v>1.52524485511779</v>
      </c>
      <c r="G83" s="111"/>
      <c r="H83" s="40">
        <v>1.87</v>
      </c>
      <c r="I83" s="40">
        <v>0.8</v>
      </c>
      <c r="J83" s="40">
        <v>1.88</v>
      </c>
      <c r="K83" s="41">
        <v>1.5867713219999999</v>
      </c>
      <c r="L83" s="40">
        <v>2.42</v>
      </c>
      <c r="M83" s="40">
        <v>1.33</v>
      </c>
      <c r="N83" s="40">
        <v>1.64</v>
      </c>
      <c r="O83" s="40">
        <v>1.92</v>
      </c>
      <c r="P83" s="40">
        <v>1.98</v>
      </c>
      <c r="Q83" s="40">
        <v>0.68</v>
      </c>
      <c r="R83" s="40">
        <v>1.33</v>
      </c>
      <c r="S83" s="40">
        <v>0.45</v>
      </c>
      <c r="T83" s="40">
        <v>2.0099999999999998</v>
      </c>
      <c r="U83" s="41">
        <v>0.54800000000000004</v>
      </c>
      <c r="V83" s="40">
        <v>1.1499999999999999</v>
      </c>
      <c r="W83" s="40">
        <v>1.77</v>
      </c>
      <c r="X83" s="40">
        <v>3.15</v>
      </c>
      <c r="Y83" s="112"/>
      <c r="Z83" s="113">
        <f t="shared" si="1"/>
        <v>1.5596924307058821</v>
      </c>
      <c r="AA83" s="41">
        <f t="shared" si="2"/>
        <v>0.68204101547793006</v>
      </c>
      <c r="AB83" s="14"/>
      <c r="AC83" s="41"/>
      <c r="AD83" s="14"/>
      <c r="AE83" s="14"/>
      <c r="AF83" s="14"/>
      <c r="AG83" s="14"/>
      <c r="AH83" s="14"/>
      <c r="AI83" s="14"/>
      <c r="AJ83" s="14"/>
      <c r="AK83" s="14"/>
      <c r="AL83" s="14"/>
      <c r="AM83" s="14"/>
      <c r="AN83" s="14"/>
      <c r="AO83" s="14"/>
      <c r="AP83" s="14"/>
      <c r="AQ83" s="14"/>
      <c r="AR83" s="14"/>
      <c r="AS83" s="14"/>
      <c r="AT83" s="14"/>
      <c r="AU83" s="14"/>
    </row>
    <row r="84" spans="1:47" ht="16.5" customHeight="1" x14ac:dyDescent="0.25">
      <c r="A84" s="14">
        <v>2013</v>
      </c>
      <c r="B84" s="41">
        <f t="shared" si="0"/>
        <v>1.533382252273557</v>
      </c>
      <c r="C84" s="111"/>
      <c r="D84" s="41">
        <v>1.0006900000000001</v>
      </c>
      <c r="E84" s="41">
        <v>2.03132</v>
      </c>
      <c r="F84" s="41">
        <v>1.5681367568206701</v>
      </c>
      <c r="G84" s="111"/>
      <c r="H84" s="40">
        <v>2.2999999999999998</v>
      </c>
      <c r="I84" s="40">
        <v>2.69</v>
      </c>
      <c r="J84" s="40">
        <v>2.54</v>
      </c>
      <c r="K84" s="41">
        <v>2.1637103099999999</v>
      </c>
      <c r="L84" s="40">
        <v>1.82</v>
      </c>
      <c r="M84" s="40">
        <v>2.58</v>
      </c>
      <c r="N84" s="40">
        <v>1.59</v>
      </c>
      <c r="O84" s="40">
        <v>2.1800000000000002</v>
      </c>
      <c r="P84" s="40">
        <v>1.91</v>
      </c>
      <c r="Q84" s="40">
        <v>2.6</v>
      </c>
      <c r="R84" s="40">
        <v>1.78</v>
      </c>
      <c r="S84" s="40">
        <v>1.1000000000000001</v>
      </c>
      <c r="T84" s="40">
        <v>2.19</v>
      </c>
      <c r="U84" s="41">
        <v>1.109</v>
      </c>
      <c r="V84" s="40">
        <v>2.1</v>
      </c>
      <c r="W84" s="40">
        <v>1.88</v>
      </c>
      <c r="X84" s="40">
        <v>3.24</v>
      </c>
      <c r="Y84" s="112"/>
      <c r="Z84" s="113">
        <f t="shared" si="1"/>
        <v>2.1042770770588244</v>
      </c>
      <c r="AA84" s="41">
        <f t="shared" si="2"/>
        <v>0.53618637102286604</v>
      </c>
      <c r="AB84" s="14"/>
      <c r="AC84" s="41"/>
      <c r="AD84" s="14"/>
      <c r="AE84" s="14"/>
      <c r="AF84" s="14"/>
      <c r="AG84" s="14"/>
      <c r="AH84" s="14"/>
      <c r="AI84" s="14"/>
      <c r="AJ84" s="14"/>
      <c r="AK84" s="14"/>
      <c r="AL84" s="14"/>
      <c r="AM84" s="14"/>
      <c r="AN84" s="14"/>
      <c r="AO84" s="14"/>
      <c r="AP84" s="14"/>
      <c r="AQ84" s="14"/>
      <c r="AR84" s="14"/>
      <c r="AS84" s="14"/>
      <c r="AT84" s="14"/>
      <c r="AU84" s="14"/>
    </row>
    <row r="85" spans="1:47" ht="16.5" customHeight="1" x14ac:dyDescent="0.25">
      <c r="A85" s="14">
        <v>2014</v>
      </c>
      <c r="B85" s="41">
        <f t="shared" si="0"/>
        <v>1.64902648764038</v>
      </c>
      <c r="C85" s="111"/>
      <c r="D85" s="41">
        <v>1.0594669999999999</v>
      </c>
      <c r="E85" s="41">
        <v>2.2538100000000001</v>
      </c>
      <c r="F85" s="41">
        <v>1.6338024629211401</v>
      </c>
      <c r="G85" s="111"/>
      <c r="H85" s="40">
        <v>2.54</v>
      </c>
      <c r="I85" s="40">
        <v>3.14</v>
      </c>
      <c r="J85" s="40">
        <v>2.59</v>
      </c>
      <c r="K85" s="41">
        <v>2.5477207129999999</v>
      </c>
      <c r="L85" s="40">
        <v>2.06</v>
      </c>
      <c r="M85" s="40">
        <v>2.0499999999999998</v>
      </c>
      <c r="N85" s="40">
        <v>2.2599999999999998</v>
      </c>
      <c r="O85" s="40">
        <v>2.41</v>
      </c>
      <c r="P85" s="40">
        <v>2.04</v>
      </c>
      <c r="Q85" s="40">
        <v>2.97</v>
      </c>
      <c r="R85" s="40">
        <v>1.84</v>
      </c>
      <c r="S85" s="40">
        <v>1.4</v>
      </c>
      <c r="T85" s="40">
        <v>2.1</v>
      </c>
      <c r="U85" s="41">
        <v>1.0429999999999999</v>
      </c>
      <c r="V85" s="40">
        <v>2.19</v>
      </c>
      <c r="W85" s="40">
        <v>1.85</v>
      </c>
      <c r="X85" s="40">
        <v>3.31</v>
      </c>
      <c r="Y85" s="112"/>
      <c r="Z85" s="113">
        <f t="shared" si="1"/>
        <v>2.2553365125294116</v>
      </c>
      <c r="AA85" s="41">
        <f t="shared" si="2"/>
        <v>0.56367504670518953</v>
      </c>
      <c r="AB85" s="14"/>
      <c r="AC85" s="41"/>
      <c r="AD85" s="14"/>
      <c r="AE85" s="14"/>
      <c r="AF85" s="14"/>
      <c r="AG85" s="14"/>
      <c r="AH85" s="14"/>
      <c r="AI85" s="14"/>
      <c r="AJ85" s="14"/>
      <c r="AK85" s="14"/>
      <c r="AL85" s="14"/>
      <c r="AM85" s="14"/>
      <c r="AN85" s="14"/>
      <c r="AO85" s="14"/>
      <c r="AP85" s="14"/>
      <c r="AQ85" s="14"/>
      <c r="AR85" s="14"/>
      <c r="AS85" s="14"/>
      <c r="AT85" s="14"/>
      <c r="AU85" s="14"/>
    </row>
    <row r="86" spans="1:47" ht="16.5" customHeight="1" x14ac:dyDescent="0.25">
      <c r="A86" s="14">
        <v>2015</v>
      </c>
      <c r="B86" s="41">
        <f t="shared" si="0"/>
        <v>1.7049156698455799</v>
      </c>
      <c r="C86" s="111"/>
      <c r="D86" s="114">
        <v>1.1455219999999999</v>
      </c>
      <c r="E86" s="41">
        <v>2.2555499999999999</v>
      </c>
      <c r="F86" s="41">
        <v>1.7136750095367399</v>
      </c>
      <c r="G86" s="111"/>
      <c r="H86" s="40">
        <v>2.15</v>
      </c>
      <c r="I86" s="40">
        <v>1.62</v>
      </c>
      <c r="J86" s="40">
        <v>2.8</v>
      </c>
      <c r="K86" s="41">
        <v>2.1594036619999999</v>
      </c>
      <c r="L86" s="40">
        <v>2.09</v>
      </c>
      <c r="M86" s="40">
        <v>2.23</v>
      </c>
      <c r="N86" s="40">
        <v>2.42</v>
      </c>
      <c r="O86" s="40">
        <v>2.42</v>
      </c>
      <c r="P86" s="40">
        <v>2.06</v>
      </c>
      <c r="Q86" s="40">
        <v>1.89</v>
      </c>
      <c r="R86" s="40">
        <v>1.6</v>
      </c>
      <c r="S86" s="40">
        <v>1.2</v>
      </c>
      <c r="T86" s="40">
        <v>2.27</v>
      </c>
      <c r="U86" s="41">
        <v>0.64500000000000002</v>
      </c>
      <c r="V86" s="40">
        <v>2.08</v>
      </c>
      <c r="W86" s="40">
        <v>1.55</v>
      </c>
      <c r="X86" s="40">
        <v>3.23</v>
      </c>
      <c r="Y86" s="112"/>
      <c r="Z86" s="113">
        <f t="shared" si="1"/>
        <v>2.0243766860000001</v>
      </c>
      <c r="AA86" s="41">
        <f t="shared" si="2"/>
        <v>0.57815287717274977</v>
      </c>
      <c r="AB86" s="14"/>
      <c r="AC86" s="41"/>
      <c r="AD86" s="14"/>
      <c r="AE86" s="14"/>
      <c r="AF86" s="14"/>
      <c r="AG86" s="14"/>
      <c r="AH86" s="14"/>
      <c r="AI86" s="14"/>
      <c r="AJ86" s="14"/>
      <c r="AK86" s="14"/>
      <c r="AL86" s="14"/>
      <c r="AM86" s="14"/>
      <c r="AN86" s="14"/>
      <c r="AO86" s="14"/>
      <c r="AP86" s="14"/>
      <c r="AQ86" s="14"/>
      <c r="AR86" s="14"/>
      <c r="AS86" s="14"/>
      <c r="AT86" s="14"/>
      <c r="AU86" s="14"/>
    </row>
    <row r="87" spans="1:47" ht="16.5" customHeight="1" x14ac:dyDescent="0.25">
      <c r="A87" s="14">
        <v>2016</v>
      </c>
      <c r="B87" s="41">
        <f t="shared" si="0"/>
        <v>1.5552047698059066</v>
      </c>
      <c r="C87" s="111"/>
      <c r="D87" s="41">
        <v>0.81260200000000005</v>
      </c>
      <c r="E87" s="41">
        <v>2.26023</v>
      </c>
      <c r="F87" s="41">
        <v>1.59278230941772</v>
      </c>
      <c r="G87" s="111"/>
      <c r="H87" s="40">
        <v>2.3199999999999998</v>
      </c>
      <c r="I87" s="40">
        <v>3.32</v>
      </c>
      <c r="J87" s="40">
        <v>2.82</v>
      </c>
      <c r="K87" s="41">
        <v>2.1724258989999998</v>
      </c>
      <c r="L87" s="40">
        <v>2</v>
      </c>
      <c r="M87" s="40">
        <v>1.69</v>
      </c>
      <c r="N87" s="40">
        <v>2.19</v>
      </c>
      <c r="O87" s="40">
        <v>2.44</v>
      </c>
      <c r="P87" s="40">
        <v>1.97</v>
      </c>
      <c r="Q87" s="40">
        <v>1.88</v>
      </c>
      <c r="R87" s="40">
        <v>1.75</v>
      </c>
      <c r="S87" s="40">
        <v>1.19</v>
      </c>
      <c r="T87" s="40">
        <v>1.98</v>
      </c>
      <c r="U87" s="41">
        <v>1.0580000000000001</v>
      </c>
      <c r="V87" s="40">
        <v>3.09</v>
      </c>
      <c r="W87" s="40">
        <v>2.04</v>
      </c>
      <c r="X87" s="40">
        <v>3.39</v>
      </c>
      <c r="Y87" s="112"/>
      <c r="Z87" s="113">
        <f t="shared" si="1"/>
        <v>2.1941426999411768</v>
      </c>
      <c r="AA87" s="41">
        <f t="shared" si="2"/>
        <v>0.64056230333238229</v>
      </c>
      <c r="AB87" s="14"/>
      <c r="AC87" s="14"/>
      <c r="AD87" s="14"/>
      <c r="AE87" s="14"/>
      <c r="AF87" s="14"/>
      <c r="AG87" s="14"/>
      <c r="AH87" s="14"/>
      <c r="AI87" s="14"/>
      <c r="AJ87" s="14"/>
      <c r="AK87" s="14"/>
      <c r="AL87" s="14"/>
      <c r="AM87" s="14"/>
      <c r="AN87" s="14"/>
      <c r="AO87" s="14"/>
      <c r="AP87" s="14"/>
      <c r="AQ87" s="14"/>
      <c r="AR87" s="14"/>
      <c r="AS87" s="14"/>
      <c r="AT87" s="14"/>
      <c r="AU87" s="14"/>
    </row>
    <row r="88" spans="1:47" ht="16.5" customHeight="1" x14ac:dyDescent="0.25">
      <c r="A88" s="14">
        <v>2017</v>
      </c>
      <c r="B88" s="41">
        <f t="shared" si="0"/>
        <v>1.5211094125722233</v>
      </c>
      <c r="C88" s="111"/>
      <c r="D88" s="41">
        <v>0.74801200000000001</v>
      </c>
      <c r="E88" s="41">
        <v>2.2027399999999999</v>
      </c>
      <c r="F88" s="41">
        <v>1.6125762377166699</v>
      </c>
      <c r="G88" s="111"/>
      <c r="H88" s="40">
        <v>2.66</v>
      </c>
      <c r="I88" s="40">
        <v>2.84</v>
      </c>
      <c r="J88" s="40">
        <v>2.69</v>
      </c>
      <c r="K88" s="41">
        <v>2.4463287810000001</v>
      </c>
      <c r="L88" s="40">
        <v>2.14</v>
      </c>
      <c r="M88" s="40">
        <v>2.0499999999999998</v>
      </c>
      <c r="N88" s="40">
        <v>2.62</v>
      </c>
      <c r="O88" s="40">
        <v>2.23</v>
      </c>
      <c r="P88" s="40">
        <v>2.23</v>
      </c>
      <c r="Q88" s="40">
        <v>2.93</v>
      </c>
      <c r="R88" s="40">
        <v>1.84</v>
      </c>
      <c r="S88" s="40">
        <v>1.57</v>
      </c>
      <c r="T88" s="40">
        <v>2.7</v>
      </c>
      <c r="U88" s="41">
        <v>1.216</v>
      </c>
      <c r="V88" s="40">
        <v>2.15</v>
      </c>
      <c r="W88" s="40">
        <v>1.89</v>
      </c>
      <c r="X88" s="40">
        <v>3.62</v>
      </c>
      <c r="Y88" s="112"/>
      <c r="Z88" s="113">
        <f t="shared" si="1"/>
        <v>2.3424899282941176</v>
      </c>
      <c r="AA88" s="41">
        <f t="shared" si="2"/>
        <v>0.55167000014605527</v>
      </c>
      <c r="AB88" s="14"/>
      <c r="AC88" s="14"/>
      <c r="AD88" s="14"/>
      <c r="AE88" s="14"/>
      <c r="AF88" s="14"/>
      <c r="AG88" s="14"/>
      <c r="AH88" s="14"/>
      <c r="AI88" s="14"/>
      <c r="AJ88" s="14"/>
      <c r="AK88" s="14"/>
      <c r="AL88" s="14"/>
      <c r="AM88" s="14"/>
      <c r="AN88" s="14"/>
      <c r="AO88" s="14"/>
      <c r="AP88" s="14"/>
      <c r="AQ88" s="14"/>
      <c r="AR88" s="14"/>
      <c r="AS88" s="14"/>
      <c r="AT88" s="14"/>
      <c r="AU88" s="14"/>
    </row>
    <row r="89" spans="1:47" ht="16.5" customHeight="1" x14ac:dyDescent="0.25">
      <c r="A89" s="14">
        <v>2018</v>
      </c>
      <c r="B89" s="41">
        <f t="shared" si="0"/>
        <v>1.5536369457346566</v>
      </c>
      <c r="C89" s="111"/>
      <c r="D89" s="41">
        <v>0.73999199999999998</v>
      </c>
      <c r="E89" s="41">
        <v>2.30762</v>
      </c>
      <c r="F89" s="41">
        <v>1.61329883720397</v>
      </c>
      <c r="G89" s="111"/>
      <c r="H89" s="40">
        <v>3.04</v>
      </c>
      <c r="I89" s="40">
        <v>2.75</v>
      </c>
      <c r="J89" s="40">
        <v>2.5099999999999998</v>
      </c>
      <c r="K89" s="41">
        <v>2.3548524419999999</v>
      </c>
      <c r="L89" s="40">
        <v>2.31</v>
      </c>
      <c r="M89" s="40">
        <v>2.54</v>
      </c>
      <c r="N89" s="40">
        <v>2.6</v>
      </c>
      <c r="O89" s="40">
        <v>2.4</v>
      </c>
      <c r="P89" s="40">
        <v>2.39</v>
      </c>
      <c r="Q89" s="40">
        <v>2.38</v>
      </c>
      <c r="R89" s="40">
        <v>1.54</v>
      </c>
      <c r="S89" s="40">
        <v>1.41</v>
      </c>
      <c r="T89" s="40">
        <v>2.8</v>
      </c>
      <c r="U89" s="41">
        <v>1.3740000000000001</v>
      </c>
      <c r="V89" s="40">
        <v>1.77</v>
      </c>
      <c r="W89" s="40">
        <v>2.2000000000000002</v>
      </c>
      <c r="X89" s="40">
        <v>3.3</v>
      </c>
      <c r="Y89" s="112"/>
      <c r="Z89" s="113">
        <f t="shared" si="1"/>
        <v>2.3334619083529411</v>
      </c>
      <c r="AA89" s="41">
        <f t="shared" si="2"/>
        <v>0.52683572068992401</v>
      </c>
      <c r="AB89" s="14"/>
      <c r="AC89" s="14"/>
      <c r="AD89" s="14"/>
      <c r="AE89" s="14"/>
      <c r="AF89" s="14"/>
      <c r="AG89" s="14"/>
      <c r="AH89" s="14"/>
      <c r="AI89" s="14"/>
      <c r="AJ89" s="14"/>
      <c r="AK89" s="14"/>
      <c r="AL89" s="14"/>
      <c r="AM89" s="14"/>
      <c r="AN89" s="14"/>
      <c r="AO89" s="14"/>
      <c r="AP89" s="14"/>
      <c r="AQ89" s="14"/>
      <c r="AR89" s="14"/>
      <c r="AS89" s="14"/>
      <c r="AT89" s="14"/>
      <c r="AU89" s="14"/>
    </row>
    <row r="90" spans="1:47" ht="16.5" customHeight="1" x14ac:dyDescent="0.25">
      <c r="A90" s="14">
        <v>2019</v>
      </c>
      <c r="B90" s="41">
        <f t="shared" si="0"/>
        <v>1.8026369457346567</v>
      </c>
      <c r="C90" s="111"/>
      <c r="D90" s="41">
        <v>0.98899199999999998</v>
      </c>
      <c r="E90" s="41">
        <v>2.5566200000000001</v>
      </c>
      <c r="F90" s="41">
        <v>1.8622988372039699</v>
      </c>
      <c r="G90" s="111"/>
      <c r="H90" s="40">
        <v>2.5499999999999998</v>
      </c>
      <c r="I90" s="40">
        <v>3.29</v>
      </c>
      <c r="J90" s="40">
        <v>2.97</v>
      </c>
      <c r="K90" s="41">
        <v>2.45427719</v>
      </c>
      <c r="L90" s="40">
        <v>2.21</v>
      </c>
      <c r="M90" s="40">
        <v>0.9</v>
      </c>
      <c r="N90" s="40">
        <v>2.38</v>
      </c>
      <c r="O90" s="40">
        <v>2.23</v>
      </c>
      <c r="P90" s="40">
        <v>2.2999999999999998</v>
      </c>
      <c r="Q90" s="40">
        <v>2.5</v>
      </c>
      <c r="R90" s="40">
        <v>1.63</v>
      </c>
      <c r="S90" s="40">
        <v>1.36</v>
      </c>
      <c r="T90" s="40">
        <v>2.3199999999999998</v>
      </c>
      <c r="U90" s="41">
        <v>1.0920000000000001</v>
      </c>
      <c r="V90" s="40">
        <v>1.54</v>
      </c>
      <c r="W90" s="40">
        <v>1.67</v>
      </c>
      <c r="X90" s="40">
        <v>3.32</v>
      </c>
      <c r="Y90" s="112"/>
      <c r="Z90" s="113">
        <f t="shared" si="1"/>
        <v>2.1597810111764706</v>
      </c>
      <c r="AA90" s="41">
        <f t="shared" si="2"/>
        <v>0.68631677857028273</v>
      </c>
      <c r="AB90" s="14"/>
      <c r="AC90" s="14"/>
      <c r="AD90" s="14"/>
      <c r="AE90" s="14"/>
      <c r="AF90" s="14"/>
      <c r="AG90" s="14"/>
      <c r="AH90" s="14"/>
      <c r="AI90" s="14"/>
      <c r="AJ90" s="14"/>
      <c r="AK90" s="14"/>
      <c r="AL90" s="14"/>
      <c r="AM90" s="14"/>
      <c r="AN90" s="14"/>
      <c r="AO90" s="14"/>
      <c r="AP90" s="14"/>
      <c r="AQ90" s="14"/>
      <c r="AR90" s="14"/>
      <c r="AS90" s="14"/>
      <c r="AT90" s="14"/>
      <c r="AU90" s="14"/>
    </row>
    <row r="91" spans="1:47" ht="15.75" customHeight="1" x14ac:dyDescent="0.25"/>
    <row r="92" spans="1:47" ht="15.75" customHeight="1" x14ac:dyDescent="0.25"/>
    <row r="93" spans="1:47" ht="15.75" customHeight="1" x14ac:dyDescent="0.25"/>
    <row r="94" spans="1:47" ht="15.75" customHeight="1" x14ac:dyDescent="0.25"/>
    <row r="95" spans="1:47" ht="15.75" customHeight="1" x14ac:dyDescent="0.25"/>
    <row r="96" spans="1:47"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99FF"/>
  </sheetPr>
  <dimension ref="A1:AR1000"/>
  <sheetViews>
    <sheetView workbookViewId="0">
      <pane xSplit="1" topLeftCell="B1" activePane="topRight" state="frozen"/>
      <selection pane="topRight" activeCell="C2" sqref="C2"/>
    </sheetView>
  </sheetViews>
  <sheetFormatPr baseColWidth="10" defaultColWidth="11.125" defaultRowHeight="15" customHeight="1" x14ac:dyDescent="0.25"/>
  <cols>
    <col min="1" max="1" width="14" customWidth="1"/>
    <col min="2" max="2" width="28.125" customWidth="1"/>
    <col min="3" max="3" width="15.875" customWidth="1"/>
    <col min="4" max="4" width="6.375" customWidth="1"/>
    <col min="5" max="5" width="15.875" customWidth="1"/>
    <col min="6" max="6" width="10.125" customWidth="1"/>
    <col min="7" max="7" width="15.125" customWidth="1"/>
    <col min="8" max="8" width="16.375" customWidth="1"/>
    <col min="9" max="9" width="14.875" customWidth="1"/>
    <col min="10" max="10" width="17.125" customWidth="1"/>
    <col min="11" max="11" width="13.125" customWidth="1"/>
    <col min="12" max="12" width="16.125" customWidth="1"/>
    <col min="13" max="13" width="11.625" customWidth="1"/>
    <col min="14" max="14" width="12.5" customWidth="1"/>
    <col min="15" max="15" width="24" customWidth="1"/>
    <col min="16" max="16" width="18.875" customWidth="1"/>
    <col min="17" max="17" width="8" customWidth="1"/>
    <col min="18" max="18" width="14.125" customWidth="1"/>
    <col min="19" max="19" width="15.625" customWidth="1"/>
    <col min="20" max="20" width="9" customWidth="1"/>
    <col min="21" max="21" width="5.625" customWidth="1"/>
    <col min="22" max="22" width="8.375" customWidth="1"/>
    <col min="23" max="23" width="27.875" customWidth="1"/>
    <col min="24" max="24" width="25.875" customWidth="1"/>
    <col min="25" max="44" width="11" customWidth="1"/>
  </cols>
  <sheetData>
    <row r="1" spans="1:38" ht="15.75" customHeight="1" x14ac:dyDescent="0.35">
      <c r="A1" s="14"/>
      <c r="B1" s="53" t="s">
        <v>122</v>
      </c>
      <c r="C1" s="115"/>
      <c r="D1" s="116"/>
      <c r="E1" s="116"/>
      <c r="F1" s="16"/>
      <c r="G1" s="16"/>
      <c r="H1" s="16"/>
      <c r="I1" s="16"/>
      <c r="J1" s="16"/>
      <c r="K1" s="16"/>
      <c r="L1" s="16"/>
      <c r="M1" s="16"/>
      <c r="N1" s="117"/>
      <c r="O1" s="16"/>
      <c r="P1" s="16"/>
      <c r="Q1" s="16"/>
      <c r="R1" s="16"/>
      <c r="S1" s="16"/>
      <c r="T1" s="16"/>
      <c r="U1" s="16"/>
      <c r="V1" s="16"/>
      <c r="W1" s="16"/>
      <c r="X1" s="16"/>
      <c r="Y1" s="16"/>
      <c r="Z1" s="16"/>
      <c r="AA1" s="16"/>
      <c r="AB1" s="16"/>
      <c r="AC1" s="16"/>
      <c r="AD1" s="16"/>
      <c r="AE1" s="16"/>
      <c r="AF1" s="16"/>
      <c r="AG1" s="14"/>
      <c r="AH1" s="14"/>
      <c r="AI1" s="14"/>
      <c r="AJ1" s="14"/>
      <c r="AK1" s="14"/>
      <c r="AL1" s="14"/>
    </row>
    <row r="2" spans="1:38" ht="15.75" customHeight="1" x14ac:dyDescent="0.25">
      <c r="A2" s="14"/>
      <c r="B2" s="56" t="s">
        <v>70</v>
      </c>
      <c r="C2" s="118"/>
      <c r="D2" s="119"/>
      <c r="E2" s="119"/>
      <c r="F2" s="56"/>
      <c r="G2" s="56"/>
      <c r="H2" s="56"/>
      <c r="I2" s="56"/>
      <c r="J2" s="56"/>
      <c r="K2" s="56"/>
      <c r="L2" s="56"/>
      <c r="M2" s="56"/>
      <c r="N2" s="120"/>
      <c r="O2" s="56"/>
      <c r="P2" s="56"/>
      <c r="Q2" s="56"/>
      <c r="R2" s="56"/>
      <c r="S2" s="56"/>
      <c r="T2" s="56"/>
      <c r="U2" s="56"/>
      <c r="V2" s="56"/>
      <c r="W2" s="56"/>
      <c r="X2" s="56"/>
      <c r="Y2" s="56"/>
      <c r="Z2" s="56"/>
      <c r="AA2" s="56"/>
      <c r="AB2" s="56"/>
      <c r="AC2" s="56"/>
      <c r="AD2" s="56"/>
      <c r="AE2" s="56"/>
      <c r="AF2" s="56"/>
      <c r="AG2" s="14"/>
      <c r="AH2" s="14"/>
      <c r="AI2" s="14"/>
      <c r="AJ2" s="14"/>
      <c r="AK2" s="14"/>
      <c r="AL2" s="14"/>
    </row>
    <row r="3" spans="1:38" ht="15.75" customHeight="1" x14ac:dyDescent="0.25">
      <c r="A3" s="18"/>
      <c r="B3" s="57" t="s">
        <v>71</v>
      </c>
      <c r="C3" s="121"/>
      <c r="D3" s="122"/>
      <c r="E3" s="122"/>
      <c r="F3" s="57"/>
      <c r="G3" s="57"/>
      <c r="H3" s="57"/>
      <c r="I3" s="57"/>
      <c r="J3" s="57"/>
      <c r="K3" s="57"/>
      <c r="L3" s="57"/>
      <c r="M3" s="57"/>
      <c r="N3" s="123"/>
      <c r="O3" s="57"/>
      <c r="P3" s="57"/>
      <c r="Q3" s="57"/>
      <c r="R3" s="57"/>
      <c r="S3" s="57"/>
      <c r="T3" s="57"/>
      <c r="U3" s="57"/>
      <c r="V3" s="57"/>
      <c r="W3" s="57"/>
      <c r="X3" s="57"/>
      <c r="Y3" s="57"/>
      <c r="Z3" s="57"/>
      <c r="AA3" s="57"/>
      <c r="AB3" s="57"/>
      <c r="AC3" s="57"/>
      <c r="AD3" s="57"/>
      <c r="AE3" s="57"/>
      <c r="AF3" s="57"/>
      <c r="AG3" s="14"/>
      <c r="AH3" s="14"/>
      <c r="AI3" s="14"/>
      <c r="AJ3" s="14"/>
      <c r="AK3" s="14"/>
      <c r="AL3" s="14"/>
    </row>
    <row r="4" spans="1:38" ht="15.75" customHeight="1" x14ac:dyDescent="0.25">
      <c r="A4" s="14"/>
      <c r="B4" s="20" t="s">
        <v>123</v>
      </c>
      <c r="C4" s="124"/>
      <c r="D4" s="125"/>
      <c r="E4" s="125"/>
      <c r="F4" s="126"/>
      <c r="G4" s="126"/>
      <c r="H4" s="126"/>
      <c r="I4" s="126"/>
      <c r="J4" s="126"/>
      <c r="K4" s="126"/>
      <c r="L4" s="126"/>
      <c r="M4" s="126"/>
      <c r="N4" s="127"/>
      <c r="O4" s="126"/>
      <c r="P4" s="126"/>
      <c r="Q4" s="126"/>
      <c r="R4" s="21"/>
      <c r="S4" s="21"/>
      <c r="T4" s="21"/>
      <c r="U4" s="21"/>
      <c r="V4" s="21"/>
      <c r="W4" s="21"/>
      <c r="X4" s="21"/>
      <c r="Y4" s="21"/>
      <c r="Z4" s="21"/>
      <c r="AA4" s="21"/>
      <c r="AB4" s="21"/>
      <c r="AC4" s="21"/>
      <c r="AD4" s="21"/>
      <c r="AE4" s="21"/>
      <c r="AF4" s="21"/>
      <c r="AG4" s="14"/>
      <c r="AH4" s="14"/>
      <c r="AI4" s="14"/>
      <c r="AJ4" s="14"/>
      <c r="AK4" s="14"/>
      <c r="AL4" s="14"/>
    </row>
    <row r="5" spans="1:38" ht="15.75" x14ac:dyDescent="0.25">
      <c r="B5" s="184" t="s">
        <v>124</v>
      </c>
      <c r="C5" s="185"/>
      <c r="D5" s="185"/>
      <c r="E5" s="185"/>
      <c r="F5" s="185"/>
      <c r="G5" s="185"/>
      <c r="H5" s="185"/>
      <c r="I5" s="185"/>
      <c r="J5" s="185"/>
      <c r="K5" s="185"/>
      <c r="L5" s="185"/>
      <c r="M5" s="185"/>
      <c r="N5" s="185"/>
      <c r="O5" s="186"/>
    </row>
    <row r="6" spans="1:38" ht="15.75" customHeight="1" x14ac:dyDescent="0.25">
      <c r="A6" s="14"/>
      <c r="B6" s="20" t="s">
        <v>74</v>
      </c>
      <c r="C6" s="128"/>
      <c r="D6" s="129"/>
      <c r="E6" s="129"/>
      <c r="F6" s="20"/>
      <c r="G6" s="21"/>
      <c r="H6" s="21"/>
      <c r="I6" s="21"/>
      <c r="J6" s="21"/>
      <c r="K6" s="20"/>
      <c r="L6" s="20"/>
      <c r="M6" s="20"/>
      <c r="N6" s="130"/>
      <c r="O6" s="21"/>
      <c r="P6" s="21"/>
      <c r="Q6" s="21"/>
      <c r="R6" s="21"/>
      <c r="S6" s="21"/>
      <c r="T6" s="21"/>
      <c r="U6" s="21"/>
      <c r="V6" s="21"/>
      <c r="W6" s="21"/>
      <c r="X6" s="21"/>
      <c r="Y6" s="21"/>
      <c r="Z6" s="21"/>
      <c r="AA6" s="21"/>
      <c r="AB6" s="21"/>
      <c r="AC6" s="21"/>
      <c r="AD6" s="21"/>
      <c r="AE6" s="21"/>
      <c r="AF6" s="21"/>
      <c r="AG6" s="14"/>
      <c r="AH6" s="14"/>
      <c r="AI6" s="14"/>
      <c r="AJ6" s="14"/>
      <c r="AK6" s="14"/>
      <c r="AL6" s="14"/>
    </row>
    <row r="7" spans="1:38" ht="15.75" customHeight="1" x14ac:dyDescent="0.25">
      <c r="A7" s="14"/>
      <c r="B7" s="20" t="s">
        <v>125</v>
      </c>
      <c r="C7" s="128"/>
      <c r="D7" s="129"/>
      <c r="E7" s="129"/>
      <c r="F7" s="20"/>
      <c r="G7" s="21"/>
      <c r="H7" s="21"/>
      <c r="I7" s="21"/>
      <c r="J7" s="21"/>
      <c r="K7" s="20"/>
      <c r="L7" s="20"/>
      <c r="M7" s="20"/>
      <c r="N7" s="130"/>
      <c r="O7" s="21"/>
      <c r="P7" s="21"/>
      <c r="Q7" s="21"/>
      <c r="R7" s="21"/>
      <c r="S7" s="21"/>
      <c r="T7" s="21"/>
      <c r="U7" s="21"/>
      <c r="V7" s="21"/>
      <c r="W7" s="21"/>
      <c r="X7" s="21"/>
      <c r="Y7" s="21"/>
      <c r="Z7" s="21"/>
      <c r="AA7" s="21"/>
      <c r="AB7" s="21"/>
      <c r="AC7" s="21"/>
      <c r="AD7" s="21"/>
      <c r="AE7" s="21"/>
      <c r="AF7" s="21"/>
      <c r="AG7" s="14"/>
      <c r="AH7" s="14"/>
      <c r="AI7" s="14"/>
      <c r="AJ7" s="14"/>
      <c r="AK7" s="14"/>
      <c r="AL7" s="14"/>
    </row>
    <row r="8" spans="1:38" ht="15.75" customHeight="1" x14ac:dyDescent="0.25">
      <c r="A8" s="14"/>
      <c r="B8" s="91" t="s">
        <v>126</v>
      </c>
      <c r="C8" s="88" t="s">
        <v>127</v>
      </c>
      <c r="D8" s="21"/>
      <c r="E8" s="129"/>
      <c r="F8" s="20"/>
      <c r="G8" s="21"/>
      <c r="H8" s="21"/>
      <c r="I8" s="21"/>
      <c r="J8" s="21"/>
      <c r="K8" s="20"/>
      <c r="L8" s="20"/>
      <c r="M8" s="20"/>
      <c r="N8" s="130"/>
      <c r="O8" s="21"/>
      <c r="P8" s="21"/>
      <c r="Q8" s="21"/>
      <c r="R8" s="21"/>
      <c r="S8" s="21"/>
      <c r="T8" s="21"/>
      <c r="U8" s="21"/>
      <c r="V8" s="21"/>
      <c r="W8" s="21"/>
      <c r="X8" s="21"/>
      <c r="Y8" s="21"/>
      <c r="Z8" s="21"/>
      <c r="AA8" s="21"/>
      <c r="AB8" s="21"/>
      <c r="AC8" s="21"/>
      <c r="AD8" s="21"/>
      <c r="AE8" s="21"/>
      <c r="AF8" s="21"/>
      <c r="AG8" s="14"/>
      <c r="AH8" s="14"/>
      <c r="AI8" s="14"/>
      <c r="AJ8" s="14"/>
      <c r="AK8" s="14"/>
      <c r="AL8" s="14"/>
    </row>
    <row r="9" spans="1:38" ht="15.75" customHeight="1" x14ac:dyDescent="0.25">
      <c r="A9" s="14"/>
      <c r="B9" s="131" t="s">
        <v>128</v>
      </c>
      <c r="C9" s="88" t="s">
        <v>129</v>
      </c>
      <c r="D9" s="21"/>
      <c r="E9" s="88"/>
      <c r="F9" s="21"/>
      <c r="G9" s="21"/>
      <c r="H9" s="21"/>
      <c r="I9" s="21"/>
      <c r="J9" s="21"/>
      <c r="K9" s="21"/>
      <c r="L9" s="21"/>
      <c r="M9" s="21"/>
      <c r="N9" s="97"/>
      <c r="O9" s="21"/>
      <c r="P9" s="21"/>
      <c r="Q9" s="21"/>
      <c r="R9" s="21"/>
      <c r="S9" s="21"/>
      <c r="T9" s="21"/>
      <c r="U9" s="21"/>
      <c r="V9" s="21"/>
      <c r="W9" s="21"/>
      <c r="X9" s="21"/>
      <c r="Y9" s="21"/>
      <c r="Z9" s="21"/>
      <c r="AA9" s="21"/>
      <c r="AB9" s="21"/>
      <c r="AC9" s="21"/>
      <c r="AD9" s="21"/>
      <c r="AE9" s="21"/>
      <c r="AF9" s="21"/>
      <c r="AG9" s="14"/>
      <c r="AH9" s="14"/>
      <c r="AI9" s="14"/>
      <c r="AJ9" s="14"/>
      <c r="AK9" s="14"/>
      <c r="AL9" s="14"/>
    </row>
    <row r="10" spans="1:38" ht="15.75" customHeight="1" x14ac:dyDescent="0.25">
      <c r="A10" s="14"/>
      <c r="B10" s="132" t="s">
        <v>130</v>
      </c>
      <c r="C10" s="88" t="s">
        <v>131</v>
      </c>
      <c r="D10" s="21"/>
      <c r="E10" s="88"/>
      <c r="F10" s="21"/>
      <c r="G10" s="21"/>
      <c r="H10" s="21"/>
      <c r="I10" s="21"/>
      <c r="J10" s="88"/>
      <c r="K10" s="21"/>
      <c r="L10" s="21"/>
      <c r="M10" s="21"/>
      <c r="N10" s="97"/>
      <c r="O10" s="21"/>
      <c r="P10" s="21"/>
      <c r="Q10" s="21"/>
      <c r="R10" s="21"/>
      <c r="S10" s="21"/>
      <c r="T10" s="21"/>
      <c r="U10" s="21"/>
      <c r="V10" s="21"/>
      <c r="W10" s="21"/>
      <c r="X10" s="21"/>
      <c r="Y10" s="21"/>
      <c r="Z10" s="21"/>
      <c r="AA10" s="21"/>
      <c r="AB10" s="21"/>
      <c r="AC10" s="21"/>
      <c r="AD10" s="21"/>
      <c r="AE10" s="21"/>
      <c r="AF10" s="21"/>
      <c r="AG10" s="14"/>
      <c r="AH10" s="14"/>
      <c r="AI10" s="14"/>
      <c r="AJ10" s="14"/>
      <c r="AK10" s="14"/>
      <c r="AL10" s="14"/>
    </row>
    <row r="11" spans="1:38" ht="15.75" customHeight="1" x14ac:dyDescent="0.25">
      <c r="A11" s="14"/>
      <c r="B11" s="131" t="s">
        <v>132</v>
      </c>
      <c r="C11" s="88" t="s">
        <v>133</v>
      </c>
      <c r="D11" s="21"/>
      <c r="E11" s="88"/>
      <c r="F11" s="88"/>
      <c r="G11" s="21"/>
      <c r="H11" s="21"/>
      <c r="I11" s="88"/>
      <c r="J11" s="88"/>
      <c r="K11" s="88"/>
      <c r="L11" s="88"/>
      <c r="M11" s="88"/>
      <c r="N11" s="133"/>
      <c r="O11" s="21"/>
      <c r="P11" s="21"/>
      <c r="Q11" s="21"/>
      <c r="R11" s="21"/>
      <c r="S11" s="21"/>
      <c r="T11" s="21"/>
      <c r="U11" s="21"/>
      <c r="V11" s="21"/>
      <c r="W11" s="21"/>
      <c r="X11" s="21"/>
      <c r="Y11" s="21"/>
      <c r="Z11" s="21"/>
      <c r="AA11" s="21"/>
      <c r="AB11" s="21"/>
      <c r="AC11" s="21"/>
      <c r="AD11" s="21"/>
      <c r="AE11" s="21"/>
      <c r="AF11" s="21"/>
      <c r="AG11" s="14"/>
      <c r="AH11" s="14"/>
      <c r="AI11" s="14"/>
      <c r="AJ11" s="14"/>
      <c r="AK11" s="14"/>
      <c r="AL11" s="14"/>
    </row>
    <row r="12" spans="1:38" ht="15.75" customHeight="1" x14ac:dyDescent="0.25">
      <c r="A12" s="14"/>
      <c r="B12" s="131" t="s">
        <v>134</v>
      </c>
      <c r="C12" s="88" t="s">
        <v>135</v>
      </c>
      <c r="D12" s="21"/>
      <c r="E12" s="88"/>
      <c r="F12" s="21"/>
      <c r="G12" s="21"/>
      <c r="H12" s="21"/>
      <c r="I12" s="21"/>
      <c r="J12" s="88"/>
      <c r="K12" s="21"/>
      <c r="L12" s="21"/>
      <c r="M12" s="21"/>
      <c r="N12" s="97"/>
      <c r="O12" s="21"/>
      <c r="P12" s="21"/>
      <c r="Q12" s="21"/>
      <c r="R12" s="21"/>
      <c r="S12" s="21"/>
      <c r="T12" s="21"/>
      <c r="U12" s="21"/>
      <c r="V12" s="21"/>
      <c r="W12" s="21"/>
      <c r="X12" s="21"/>
      <c r="Y12" s="21"/>
      <c r="Z12" s="21"/>
      <c r="AA12" s="21"/>
      <c r="AB12" s="21"/>
      <c r="AC12" s="21"/>
      <c r="AD12" s="21"/>
      <c r="AE12" s="21"/>
      <c r="AF12" s="21"/>
      <c r="AG12" s="14"/>
      <c r="AH12" s="14"/>
      <c r="AI12" s="14"/>
      <c r="AJ12" s="14"/>
      <c r="AK12" s="14"/>
      <c r="AL12" s="14"/>
    </row>
    <row r="13" spans="1:38" ht="15.75" customHeight="1" x14ac:dyDescent="0.25">
      <c r="A13" s="14"/>
      <c r="B13" s="131" t="s">
        <v>136</v>
      </c>
      <c r="C13" s="88" t="s">
        <v>137</v>
      </c>
      <c r="D13" s="21"/>
      <c r="E13" s="88"/>
      <c r="F13" s="21"/>
      <c r="G13" s="21"/>
      <c r="H13" s="21"/>
      <c r="I13" s="21"/>
      <c r="J13" s="21"/>
      <c r="K13" s="21"/>
      <c r="L13" s="21"/>
      <c r="M13" s="21"/>
      <c r="N13" s="97"/>
      <c r="O13" s="21"/>
      <c r="P13" s="21"/>
      <c r="Q13" s="21"/>
      <c r="R13" s="21"/>
      <c r="S13" s="21"/>
      <c r="T13" s="21"/>
      <c r="U13" s="21"/>
      <c r="V13" s="21"/>
      <c r="W13" s="21"/>
      <c r="X13" s="21"/>
      <c r="Y13" s="21"/>
      <c r="Z13" s="21"/>
      <c r="AA13" s="21"/>
      <c r="AB13" s="21"/>
      <c r="AC13" s="21"/>
      <c r="AD13" s="21"/>
      <c r="AE13" s="21"/>
      <c r="AF13" s="21"/>
      <c r="AG13" s="14"/>
      <c r="AH13" s="14"/>
      <c r="AI13" s="14"/>
      <c r="AJ13" s="14"/>
      <c r="AK13" s="14"/>
      <c r="AL13" s="14"/>
    </row>
    <row r="14" spans="1:38" ht="15.75" customHeight="1" x14ac:dyDescent="0.25">
      <c r="A14" s="14"/>
      <c r="B14" s="132" t="s">
        <v>138</v>
      </c>
      <c r="C14" s="88" t="s">
        <v>139</v>
      </c>
      <c r="D14" s="21"/>
      <c r="E14" s="88"/>
      <c r="F14" s="21"/>
      <c r="G14" s="21"/>
      <c r="H14" s="21"/>
      <c r="I14" s="21"/>
      <c r="J14" s="21"/>
      <c r="K14" s="21"/>
      <c r="L14" s="21"/>
      <c r="M14" s="21"/>
      <c r="N14" s="97"/>
      <c r="O14" s="21"/>
      <c r="P14" s="21"/>
      <c r="Q14" s="21"/>
      <c r="R14" s="21"/>
      <c r="S14" s="21"/>
      <c r="T14" s="21"/>
      <c r="U14" s="21"/>
      <c r="V14" s="21"/>
      <c r="W14" s="21"/>
      <c r="X14" s="21"/>
      <c r="Y14" s="21"/>
      <c r="Z14" s="21"/>
      <c r="AA14" s="21"/>
      <c r="AB14" s="21"/>
      <c r="AC14" s="21"/>
      <c r="AD14" s="21"/>
      <c r="AE14" s="21"/>
      <c r="AF14" s="21"/>
      <c r="AG14" s="14"/>
      <c r="AH14" s="14"/>
      <c r="AI14" s="14"/>
      <c r="AJ14" s="14"/>
      <c r="AK14" s="14"/>
      <c r="AL14" s="14"/>
    </row>
    <row r="15" spans="1:38" ht="15.75" customHeight="1" x14ac:dyDescent="0.25">
      <c r="A15" s="96"/>
      <c r="B15" s="131" t="s">
        <v>140</v>
      </c>
      <c r="C15" s="88" t="s">
        <v>141</v>
      </c>
      <c r="D15" s="21"/>
      <c r="E15" s="88"/>
      <c r="F15" s="97"/>
      <c r="G15" s="97"/>
      <c r="H15" s="97"/>
      <c r="I15" s="97"/>
      <c r="J15" s="97"/>
      <c r="K15" s="97"/>
      <c r="L15" s="97"/>
      <c r="M15" s="97"/>
      <c r="N15" s="97"/>
      <c r="O15" s="97"/>
      <c r="P15" s="97"/>
      <c r="Q15" s="97"/>
      <c r="R15" s="97"/>
      <c r="S15" s="97"/>
      <c r="T15" s="97"/>
      <c r="U15" s="97"/>
      <c r="V15" s="97"/>
      <c r="W15" s="97"/>
      <c r="X15" s="97"/>
      <c r="Y15" s="97"/>
      <c r="Z15" s="97"/>
      <c r="AA15" s="97"/>
      <c r="AB15" s="97"/>
      <c r="AC15" s="97"/>
      <c r="AD15" s="97"/>
      <c r="AE15" s="97"/>
      <c r="AF15" s="97"/>
      <c r="AG15" s="96"/>
      <c r="AH15" s="96"/>
      <c r="AI15" s="96"/>
      <c r="AJ15" s="96"/>
      <c r="AK15" s="96"/>
      <c r="AL15" s="96"/>
    </row>
    <row r="16" spans="1:38" ht="15.75" customHeight="1" x14ac:dyDescent="0.25">
      <c r="A16" s="96"/>
      <c r="B16" s="131" t="s">
        <v>142</v>
      </c>
      <c r="C16" s="88" t="s">
        <v>143</v>
      </c>
      <c r="D16" s="21"/>
      <c r="E16" s="88"/>
      <c r="F16" s="97"/>
      <c r="G16" s="97"/>
      <c r="H16" s="97"/>
      <c r="I16" s="97"/>
      <c r="J16" s="97"/>
      <c r="K16" s="97"/>
      <c r="L16" s="97"/>
      <c r="M16" s="97"/>
      <c r="N16" s="97"/>
      <c r="O16" s="97"/>
      <c r="P16" s="97"/>
      <c r="Q16" s="97"/>
      <c r="R16" s="97"/>
      <c r="S16" s="97"/>
      <c r="T16" s="97"/>
      <c r="U16" s="97"/>
      <c r="V16" s="97"/>
      <c r="W16" s="97"/>
      <c r="X16" s="97"/>
      <c r="Y16" s="97"/>
      <c r="Z16" s="97"/>
      <c r="AA16" s="97"/>
      <c r="AB16" s="97"/>
      <c r="AC16" s="97"/>
      <c r="AD16" s="97"/>
      <c r="AE16" s="97"/>
      <c r="AF16" s="97"/>
      <c r="AG16" s="96"/>
      <c r="AH16" s="96"/>
      <c r="AI16" s="96"/>
      <c r="AJ16" s="96"/>
      <c r="AK16" s="96"/>
      <c r="AL16" s="96"/>
    </row>
    <row r="17" spans="1:44" ht="15.75" customHeight="1" x14ac:dyDescent="0.25">
      <c r="A17" s="14"/>
      <c r="B17" s="89" t="s">
        <v>144</v>
      </c>
      <c r="C17" s="134"/>
      <c r="D17" s="21"/>
      <c r="E17" s="134"/>
      <c r="F17" s="20"/>
      <c r="G17" s="21"/>
      <c r="H17" s="21"/>
      <c r="I17" s="21"/>
      <c r="J17" s="88"/>
      <c r="K17" s="20"/>
      <c r="L17" s="20"/>
      <c r="M17" s="20"/>
      <c r="N17" s="130"/>
      <c r="O17" s="21"/>
      <c r="P17" s="21"/>
      <c r="Q17" s="21"/>
      <c r="R17" s="21"/>
      <c r="S17" s="21"/>
      <c r="T17" s="21"/>
      <c r="U17" s="21"/>
      <c r="V17" s="21"/>
      <c r="W17" s="21"/>
      <c r="X17" s="21"/>
      <c r="Y17" s="21"/>
      <c r="Z17" s="21"/>
      <c r="AA17" s="21"/>
      <c r="AB17" s="21"/>
      <c r="AC17" s="21"/>
      <c r="AD17" s="21"/>
      <c r="AE17" s="21"/>
      <c r="AF17" s="21"/>
      <c r="AG17" s="14"/>
      <c r="AH17" s="14"/>
      <c r="AI17" s="14"/>
      <c r="AJ17" s="14"/>
      <c r="AK17" s="14"/>
      <c r="AL17" s="14"/>
    </row>
    <row r="18" spans="1:44" ht="15.75" customHeight="1" x14ac:dyDescent="0.25">
      <c r="A18" s="14"/>
      <c r="B18" s="131" t="s">
        <v>145</v>
      </c>
      <c r="C18" s="88" t="s">
        <v>146</v>
      </c>
      <c r="D18" s="21"/>
      <c r="E18" s="88"/>
      <c r="F18" s="20"/>
      <c r="G18" s="21"/>
      <c r="H18" s="21"/>
      <c r="I18" s="21"/>
      <c r="J18" s="88"/>
      <c r="K18" s="20"/>
      <c r="L18" s="20"/>
      <c r="M18" s="20"/>
      <c r="N18" s="130"/>
      <c r="O18" s="21"/>
      <c r="P18" s="21"/>
      <c r="Q18" s="21"/>
      <c r="R18" s="21"/>
      <c r="S18" s="21"/>
      <c r="T18" s="21"/>
      <c r="U18" s="21"/>
      <c r="V18" s="21"/>
      <c r="W18" s="21"/>
      <c r="X18" s="21"/>
      <c r="Y18" s="21"/>
      <c r="Z18" s="21"/>
      <c r="AA18" s="21"/>
      <c r="AB18" s="21"/>
      <c r="AC18" s="21"/>
      <c r="AD18" s="21"/>
      <c r="AE18" s="21"/>
      <c r="AF18" s="21"/>
      <c r="AG18" s="14"/>
      <c r="AH18" s="14"/>
      <c r="AI18" s="14"/>
      <c r="AJ18" s="14"/>
      <c r="AK18" s="14"/>
      <c r="AL18" s="14"/>
    </row>
    <row r="19" spans="1:44" ht="15.75" customHeight="1" x14ac:dyDescent="0.25">
      <c r="A19" s="14"/>
      <c r="B19" s="131" t="s">
        <v>147</v>
      </c>
      <c r="C19" s="88" t="s">
        <v>148</v>
      </c>
      <c r="D19" s="21"/>
      <c r="E19" s="88"/>
      <c r="F19" s="21"/>
      <c r="G19" s="21"/>
      <c r="H19" s="21"/>
      <c r="I19" s="21"/>
      <c r="J19" s="88"/>
      <c r="K19" s="21"/>
      <c r="L19" s="21"/>
      <c r="M19" s="21"/>
      <c r="N19" s="97"/>
      <c r="O19" s="21"/>
      <c r="P19" s="21"/>
      <c r="Q19" s="21"/>
      <c r="R19" s="21"/>
      <c r="S19" s="21"/>
      <c r="T19" s="21"/>
      <c r="U19" s="21"/>
      <c r="V19" s="21"/>
      <c r="W19" s="21"/>
      <c r="X19" s="21"/>
      <c r="Y19" s="21"/>
      <c r="Z19" s="21"/>
      <c r="AA19" s="21"/>
      <c r="AB19" s="21"/>
      <c r="AC19" s="21"/>
      <c r="AD19" s="21"/>
      <c r="AE19" s="21"/>
      <c r="AF19" s="21"/>
      <c r="AG19" s="14"/>
      <c r="AH19" s="14"/>
      <c r="AI19" s="14"/>
      <c r="AJ19" s="14"/>
      <c r="AK19" s="14"/>
      <c r="AL19" s="14"/>
    </row>
    <row r="20" spans="1:44" ht="15.75" customHeight="1" x14ac:dyDescent="0.25">
      <c r="A20" s="14"/>
      <c r="B20" s="131" t="s">
        <v>149</v>
      </c>
      <c r="C20" s="88" t="s">
        <v>150</v>
      </c>
      <c r="D20" s="21"/>
      <c r="E20" s="88"/>
      <c r="F20" s="21"/>
      <c r="G20" s="21"/>
      <c r="H20" s="21"/>
      <c r="I20" s="21"/>
      <c r="J20" s="88"/>
      <c r="K20" s="21"/>
      <c r="L20" s="21"/>
      <c r="M20" s="21"/>
      <c r="N20" s="97"/>
      <c r="O20" s="21"/>
      <c r="P20" s="21"/>
      <c r="Q20" s="21"/>
      <c r="R20" s="21"/>
      <c r="S20" s="21"/>
      <c r="T20" s="21"/>
      <c r="U20" s="21"/>
      <c r="V20" s="21"/>
      <c r="W20" s="21"/>
      <c r="X20" s="21"/>
      <c r="Y20" s="21"/>
      <c r="Z20" s="21"/>
      <c r="AA20" s="21"/>
      <c r="AB20" s="21"/>
      <c r="AC20" s="21"/>
      <c r="AD20" s="21"/>
      <c r="AE20" s="21"/>
      <c r="AF20" s="21"/>
      <c r="AG20" s="14"/>
      <c r="AH20" s="14"/>
      <c r="AI20" s="14"/>
      <c r="AJ20" s="14"/>
      <c r="AK20" s="14"/>
      <c r="AL20" s="14"/>
    </row>
    <row r="21" spans="1:44" ht="15.75" customHeight="1" x14ac:dyDescent="0.25">
      <c r="A21" s="14"/>
      <c r="B21" s="131" t="s">
        <v>151</v>
      </c>
      <c r="C21" s="88" t="s">
        <v>152</v>
      </c>
      <c r="D21" s="21"/>
      <c r="E21" s="88"/>
      <c r="F21" s="21"/>
      <c r="G21" s="21"/>
      <c r="H21" s="21"/>
      <c r="I21" s="21"/>
      <c r="J21" s="88"/>
      <c r="K21" s="21"/>
      <c r="L21" s="21"/>
      <c r="M21" s="21"/>
      <c r="N21" s="97"/>
      <c r="O21" s="21"/>
      <c r="P21" s="21"/>
      <c r="Q21" s="21"/>
      <c r="R21" s="21"/>
      <c r="S21" s="21"/>
      <c r="T21" s="21"/>
      <c r="U21" s="21"/>
      <c r="V21" s="21"/>
      <c r="W21" s="21"/>
      <c r="X21" s="21"/>
      <c r="Y21" s="21"/>
      <c r="Z21" s="21"/>
      <c r="AA21" s="21"/>
      <c r="AB21" s="21"/>
      <c r="AC21" s="21"/>
      <c r="AD21" s="21"/>
      <c r="AE21" s="21"/>
      <c r="AF21" s="21"/>
      <c r="AG21" s="14"/>
      <c r="AH21" s="14"/>
      <c r="AI21" s="14"/>
      <c r="AJ21" s="14"/>
      <c r="AK21" s="14"/>
      <c r="AL21" s="14"/>
    </row>
    <row r="22" spans="1:44" ht="15.75" customHeight="1" x14ac:dyDescent="0.25">
      <c r="A22" s="14"/>
      <c r="B22" s="131" t="s">
        <v>153</v>
      </c>
      <c r="C22" s="88" t="s">
        <v>154</v>
      </c>
      <c r="D22" s="21"/>
      <c r="E22" s="88"/>
      <c r="F22" s="21"/>
      <c r="G22" s="21"/>
      <c r="H22" s="21"/>
      <c r="I22" s="21"/>
      <c r="J22" s="88"/>
      <c r="K22" s="21"/>
      <c r="L22" s="21"/>
      <c r="M22" s="21"/>
      <c r="N22" s="97"/>
      <c r="O22" s="21"/>
      <c r="P22" s="21"/>
      <c r="Q22" s="21"/>
      <c r="R22" s="21"/>
      <c r="S22" s="21"/>
      <c r="T22" s="21"/>
      <c r="U22" s="21"/>
      <c r="V22" s="21"/>
      <c r="W22" s="21"/>
      <c r="X22" s="21"/>
      <c r="Y22" s="21"/>
      <c r="Z22" s="21"/>
      <c r="AA22" s="21"/>
      <c r="AB22" s="21"/>
      <c r="AC22" s="21"/>
      <c r="AD22" s="21"/>
      <c r="AE22" s="21"/>
      <c r="AF22" s="21"/>
      <c r="AG22" s="14"/>
      <c r="AH22" s="14"/>
      <c r="AI22" s="14"/>
      <c r="AJ22" s="14"/>
      <c r="AK22" s="14"/>
      <c r="AL22" s="14"/>
    </row>
    <row r="23" spans="1:44" ht="15.75" customHeight="1" x14ac:dyDescent="0.25">
      <c r="A23" s="14"/>
      <c r="B23" s="14"/>
      <c r="C23" s="41"/>
      <c r="D23" s="14"/>
      <c r="E23" s="14"/>
      <c r="F23" s="14"/>
      <c r="G23" s="14"/>
      <c r="H23" s="14"/>
      <c r="I23" s="14"/>
      <c r="J23" s="14"/>
      <c r="K23" s="14"/>
      <c r="L23" s="14"/>
      <c r="M23" s="14"/>
      <c r="N23" s="96"/>
      <c r="O23" s="14"/>
      <c r="P23" s="14"/>
      <c r="Q23" s="14"/>
      <c r="R23" s="14"/>
      <c r="S23" s="14"/>
      <c r="T23" s="14"/>
      <c r="U23" s="14"/>
      <c r="V23" s="14"/>
      <c r="W23" s="14"/>
      <c r="X23" s="14"/>
      <c r="Y23" s="14"/>
      <c r="Z23" s="14"/>
      <c r="AA23" s="14"/>
      <c r="AB23" s="14"/>
      <c r="AC23" s="14"/>
      <c r="AD23" s="14"/>
      <c r="AE23" s="14"/>
      <c r="AF23" s="14"/>
      <c r="AG23" s="14"/>
      <c r="AH23" s="14"/>
      <c r="AI23" s="14"/>
      <c r="AJ23" s="14"/>
      <c r="AK23" s="14"/>
      <c r="AL23" s="14"/>
    </row>
    <row r="24" spans="1:44" ht="15" customHeight="1" x14ac:dyDescent="0.25">
      <c r="A24" s="45"/>
      <c r="B24" s="45"/>
      <c r="C24" s="61"/>
      <c r="D24" s="45"/>
      <c r="E24" s="135" t="s">
        <v>116</v>
      </c>
      <c r="F24" s="45"/>
      <c r="G24" s="45"/>
      <c r="H24" s="45"/>
      <c r="I24" s="45"/>
      <c r="J24" s="45"/>
      <c r="K24" s="45"/>
      <c r="L24" s="45"/>
      <c r="M24" s="45"/>
      <c r="N24" s="136"/>
      <c r="O24" s="45"/>
      <c r="P24" s="45"/>
      <c r="Q24" s="45"/>
      <c r="R24" s="99" t="s">
        <v>155</v>
      </c>
      <c r="S24" s="45"/>
      <c r="T24" s="45"/>
      <c r="U24" s="45"/>
      <c r="V24" s="45"/>
      <c r="W24" s="14"/>
      <c r="X24" s="14"/>
      <c r="Y24" s="45"/>
      <c r="Z24" s="45"/>
      <c r="AA24" s="45"/>
      <c r="AB24" s="45"/>
      <c r="AC24" s="45"/>
      <c r="AD24" s="45"/>
      <c r="AE24" s="45"/>
      <c r="AF24" s="45"/>
      <c r="AG24" s="45"/>
      <c r="AH24" s="45"/>
      <c r="AI24" s="45"/>
      <c r="AJ24" s="45"/>
      <c r="AK24" s="45"/>
      <c r="AL24" s="45"/>
    </row>
    <row r="25" spans="1:44" ht="15.75" customHeight="1" x14ac:dyDescent="0.25">
      <c r="A25" s="42" t="s">
        <v>156</v>
      </c>
      <c r="B25" s="104" t="s">
        <v>117</v>
      </c>
      <c r="C25" s="137" t="s">
        <v>157</v>
      </c>
      <c r="D25" s="112"/>
      <c r="E25" s="61" t="s">
        <v>158</v>
      </c>
      <c r="F25" s="43" t="s">
        <v>128</v>
      </c>
      <c r="G25" s="42" t="s">
        <v>159</v>
      </c>
      <c r="H25" s="42" t="s">
        <v>160</v>
      </c>
      <c r="I25" s="42" t="s">
        <v>161</v>
      </c>
      <c r="J25" s="43" t="s">
        <v>162</v>
      </c>
      <c r="K25" s="61" t="s">
        <v>163</v>
      </c>
      <c r="L25" s="61" t="s">
        <v>164</v>
      </c>
      <c r="M25" s="61" t="s">
        <v>165</v>
      </c>
      <c r="N25" s="109"/>
      <c r="O25" s="43" t="s">
        <v>120</v>
      </c>
      <c r="P25" s="43" t="s">
        <v>121</v>
      </c>
      <c r="Q25" s="109"/>
      <c r="R25" s="45" t="s">
        <v>166</v>
      </c>
      <c r="S25" s="45" t="s">
        <v>167</v>
      </c>
      <c r="T25" s="45" t="s">
        <v>149</v>
      </c>
      <c r="U25" s="45" t="s">
        <v>168</v>
      </c>
      <c r="V25" s="45" t="s">
        <v>169</v>
      </c>
      <c r="W25" s="45" t="s">
        <v>170</v>
      </c>
      <c r="X25" s="45" t="s">
        <v>171</v>
      </c>
      <c r="Y25" s="42"/>
      <c r="Z25" s="42"/>
      <c r="AA25" s="42"/>
      <c r="AB25" s="42"/>
      <c r="AC25" s="42"/>
      <c r="AD25" s="42"/>
      <c r="AE25" s="42"/>
      <c r="AF25" s="42"/>
      <c r="AG25" s="42"/>
      <c r="AH25" s="42"/>
      <c r="AI25" s="42"/>
      <c r="AJ25" s="42"/>
      <c r="AK25" s="42"/>
      <c r="AL25" s="42"/>
      <c r="AM25" s="42"/>
      <c r="AN25" s="42"/>
      <c r="AO25" s="42"/>
      <c r="AP25" s="42"/>
      <c r="AQ25" s="42"/>
      <c r="AR25" s="42"/>
    </row>
    <row r="26" spans="1:44" ht="15" customHeight="1" x14ac:dyDescent="0.25">
      <c r="A26" s="14">
        <v>1959</v>
      </c>
      <c r="B26" s="41">
        <f t="shared" ref="B26:B86" si="0">O26</f>
        <v>0.86136776002847193</v>
      </c>
      <c r="C26" s="138">
        <v>0.27</v>
      </c>
      <c r="D26" s="109"/>
      <c r="E26" s="41">
        <v>0.945789375382731</v>
      </c>
      <c r="F26" s="41">
        <v>1.03159628051142</v>
      </c>
      <c r="G26" s="41">
        <v>1.01314121037463</v>
      </c>
      <c r="H26" s="41">
        <v>0.80096999836056604</v>
      </c>
      <c r="I26" s="41">
        <v>0.78825751309622205</v>
      </c>
      <c r="J26" s="41">
        <v>0.89070731707316997</v>
      </c>
      <c r="K26" s="41">
        <v>1.1030079986668799</v>
      </c>
      <c r="L26" s="41">
        <v>0.34776876211575702</v>
      </c>
      <c r="M26" s="41">
        <v>0.83107138467487096</v>
      </c>
      <c r="N26" s="112"/>
      <c r="O26" s="41">
        <f t="shared" ref="O26:O86" si="1">AVERAGE(E26:M26)</f>
        <v>0.86136776002847193</v>
      </c>
      <c r="P26" s="41">
        <f t="shared" ref="P26:P86" si="2">_xlfn.STDEV.P(E26:M26)</f>
        <v>0.20872245045863544</v>
      </c>
      <c r="Q26" s="112"/>
      <c r="R26" s="41"/>
      <c r="S26" s="41"/>
      <c r="T26" s="41"/>
      <c r="U26" s="41"/>
      <c r="V26" s="41"/>
      <c r="W26" s="41"/>
      <c r="X26" s="41"/>
      <c r="Y26" s="14"/>
      <c r="Z26" s="14"/>
      <c r="AA26" s="14"/>
      <c r="AB26" s="14"/>
      <c r="AC26" s="14"/>
      <c r="AD26" s="14"/>
      <c r="AE26" s="14"/>
      <c r="AF26" s="14"/>
      <c r="AG26" s="14"/>
      <c r="AH26" s="14"/>
      <c r="AI26" s="14"/>
      <c r="AJ26" s="14"/>
      <c r="AK26" s="14"/>
      <c r="AL26" s="14"/>
      <c r="AM26" s="14"/>
      <c r="AN26" s="14"/>
      <c r="AO26" s="14"/>
      <c r="AP26" s="14"/>
      <c r="AQ26" s="14"/>
      <c r="AR26" s="14"/>
    </row>
    <row r="27" spans="1:44" ht="15" customHeight="1" x14ac:dyDescent="0.25">
      <c r="A27" s="14">
        <v>1960</v>
      </c>
      <c r="B27" s="41">
        <f t="shared" si="0"/>
        <v>0.83909649867894509</v>
      </c>
      <c r="C27" s="138">
        <v>0.24</v>
      </c>
      <c r="D27" s="112"/>
      <c r="E27" s="41">
        <v>0.88661772810777695</v>
      </c>
      <c r="F27" s="41">
        <v>1.03159628051142</v>
      </c>
      <c r="G27" s="41">
        <v>1.0330067243035499</v>
      </c>
      <c r="H27" s="41">
        <v>0.73175036887261602</v>
      </c>
      <c r="I27" s="41">
        <v>0.76830162668872304</v>
      </c>
      <c r="J27" s="41">
        <v>0.83654268292682898</v>
      </c>
      <c r="K27" s="41">
        <v>1.0741613342220699</v>
      </c>
      <c r="L27" s="41">
        <v>0.48206563278870102</v>
      </c>
      <c r="M27" s="41">
        <v>0.70782610968882098</v>
      </c>
      <c r="N27" s="112"/>
      <c r="O27" s="41">
        <f t="shared" si="1"/>
        <v>0.83909649867894509</v>
      </c>
      <c r="P27" s="41">
        <f t="shared" si="2"/>
        <v>0.18055952156377175</v>
      </c>
      <c r="Q27" s="112"/>
      <c r="R27" s="41"/>
      <c r="S27" s="41"/>
      <c r="T27" s="41"/>
      <c r="U27" s="41"/>
      <c r="V27" s="41"/>
      <c r="W27" s="41"/>
      <c r="X27" s="41"/>
      <c r="Y27" s="14"/>
      <c r="Z27" s="14"/>
      <c r="AA27" s="14"/>
      <c r="AB27" s="14"/>
      <c r="AC27" s="14"/>
      <c r="AD27" s="14"/>
      <c r="AE27" s="14"/>
      <c r="AF27" s="14"/>
      <c r="AG27" s="14"/>
      <c r="AH27" s="14"/>
      <c r="AI27" s="14"/>
      <c r="AJ27" s="14"/>
      <c r="AK27" s="14"/>
      <c r="AL27" s="14"/>
      <c r="AM27" s="14"/>
      <c r="AN27" s="14"/>
      <c r="AO27" s="14"/>
      <c r="AP27" s="14"/>
      <c r="AQ27" s="14"/>
      <c r="AR27" s="14"/>
    </row>
    <row r="28" spans="1:44" ht="15" customHeight="1" x14ac:dyDescent="0.25">
      <c r="A28" s="14">
        <v>1961</v>
      </c>
      <c r="B28" s="41">
        <f t="shared" si="0"/>
        <v>0.71651577881586037</v>
      </c>
      <c r="C28" s="138">
        <v>0.24</v>
      </c>
      <c r="D28" s="112"/>
      <c r="E28" s="41">
        <v>0.62055685854255904</v>
      </c>
      <c r="F28" s="41">
        <v>0.89137931034482698</v>
      </c>
      <c r="G28" s="41">
        <v>0.90388088376560904</v>
      </c>
      <c r="H28" s="41">
        <v>0.72186185037433703</v>
      </c>
      <c r="I28" s="41">
        <v>0.49889716018748198</v>
      </c>
      <c r="J28" s="41">
        <v>0.79942987804877996</v>
      </c>
      <c r="K28" s="41">
        <v>1.0101358106982099</v>
      </c>
      <c r="L28" s="41">
        <v>0.416921628357795</v>
      </c>
      <c r="M28" s="41">
        <v>0.58557862902314495</v>
      </c>
      <c r="N28" s="112"/>
      <c r="O28" s="41">
        <f t="shared" si="1"/>
        <v>0.71651577881586037</v>
      </c>
      <c r="P28" s="41">
        <f t="shared" si="2"/>
        <v>0.18922830373363869</v>
      </c>
      <c r="Q28" s="112"/>
      <c r="R28" s="41"/>
      <c r="S28" s="41"/>
      <c r="T28" s="41"/>
      <c r="U28" s="41"/>
      <c r="V28" s="41"/>
      <c r="W28" s="41"/>
      <c r="X28" s="41"/>
      <c r="Y28" s="14"/>
      <c r="Z28" s="14"/>
      <c r="AA28" s="14"/>
      <c r="AB28" s="14"/>
      <c r="AC28" s="14"/>
      <c r="AD28" s="14"/>
      <c r="AE28" s="14"/>
      <c r="AF28" s="14"/>
      <c r="AG28" s="14"/>
      <c r="AH28" s="14"/>
      <c r="AI28" s="14"/>
      <c r="AJ28" s="14"/>
      <c r="AK28" s="14"/>
      <c r="AL28" s="14"/>
      <c r="AM28" s="14"/>
      <c r="AN28" s="14"/>
      <c r="AO28" s="14"/>
      <c r="AP28" s="14"/>
      <c r="AQ28" s="14"/>
      <c r="AR28" s="14"/>
    </row>
    <row r="29" spans="1:44" ht="15" customHeight="1" x14ac:dyDescent="0.25">
      <c r="A29" s="14">
        <v>1962</v>
      </c>
      <c r="B29" s="41">
        <f t="shared" si="0"/>
        <v>0.7684019670510992</v>
      </c>
      <c r="C29" s="138">
        <v>0.28000000000000003</v>
      </c>
      <c r="D29" s="109"/>
      <c r="E29" s="41">
        <v>0.724696540110226</v>
      </c>
      <c r="F29" s="41">
        <v>1.0015497869043</v>
      </c>
      <c r="G29" s="41">
        <v>0.84428434197886604</v>
      </c>
      <c r="H29" s="41">
        <v>0.65264222088638701</v>
      </c>
      <c r="I29" s="41">
        <v>0.439029500964984</v>
      </c>
      <c r="J29" s="41">
        <v>0.93985670731707305</v>
      </c>
      <c r="K29" s="41">
        <v>1.1874372604565899</v>
      </c>
      <c r="L29" s="41">
        <v>0.51012766546662902</v>
      </c>
      <c r="M29" s="41">
        <v>0.61599367937483895</v>
      </c>
      <c r="N29" s="112"/>
      <c r="O29" s="41">
        <f t="shared" si="1"/>
        <v>0.7684019670510992</v>
      </c>
      <c r="P29" s="41">
        <f t="shared" si="2"/>
        <v>0.23065942941663906</v>
      </c>
      <c r="Q29" s="112"/>
      <c r="R29" s="41"/>
      <c r="S29" s="41"/>
      <c r="T29" s="41"/>
      <c r="U29" s="41"/>
      <c r="V29" s="41"/>
      <c r="W29" s="41"/>
      <c r="X29" s="41"/>
      <c r="Y29" s="14"/>
      <c r="Z29" s="14"/>
      <c r="AA29" s="14"/>
      <c r="AB29" s="14"/>
      <c r="AC29" s="14"/>
      <c r="AD29" s="14"/>
      <c r="AE29" s="14"/>
      <c r="AF29" s="14"/>
      <c r="AG29" s="14"/>
      <c r="AH29" s="14"/>
      <c r="AI29" s="14"/>
      <c r="AJ29" s="14"/>
      <c r="AK29" s="14"/>
      <c r="AL29" s="14"/>
      <c r="AM29" s="14"/>
      <c r="AN29" s="14"/>
      <c r="AO29" s="14"/>
      <c r="AP29" s="14"/>
      <c r="AQ29" s="14"/>
      <c r="AR29" s="14"/>
    </row>
    <row r="30" spans="1:44" ht="15" customHeight="1" x14ac:dyDescent="0.25">
      <c r="A30" s="14">
        <v>1963</v>
      </c>
      <c r="B30" s="41">
        <f t="shared" si="0"/>
        <v>0.91736474517766764</v>
      </c>
      <c r="C30" s="138">
        <v>0.3</v>
      </c>
      <c r="D30" s="112"/>
      <c r="E30" s="41">
        <v>0.89646959583588404</v>
      </c>
      <c r="F30" s="41">
        <v>1.18182874854707</v>
      </c>
      <c r="G30" s="41">
        <v>0.93367915465898099</v>
      </c>
      <c r="H30" s="41">
        <v>0.72186185037433703</v>
      </c>
      <c r="I30" s="41">
        <v>0.62861042183622795</v>
      </c>
      <c r="J30" s="41">
        <v>1.06423475609756</v>
      </c>
      <c r="K30" s="41">
        <v>1.35408454146531</v>
      </c>
      <c r="L30" s="41">
        <v>0.66446884519523597</v>
      </c>
      <c r="M30" s="41">
        <v>0.81104479258840301</v>
      </c>
      <c r="N30" s="112"/>
      <c r="O30" s="41">
        <f t="shared" si="1"/>
        <v>0.91736474517766764</v>
      </c>
      <c r="P30" s="41">
        <f t="shared" si="2"/>
        <v>0.2308919099081746</v>
      </c>
      <c r="Q30" s="112"/>
      <c r="R30" s="41"/>
      <c r="S30" s="41"/>
      <c r="T30" s="41"/>
      <c r="U30" s="41"/>
      <c r="V30" s="41"/>
      <c r="W30" s="41"/>
      <c r="X30" s="41"/>
      <c r="Y30" s="14"/>
      <c r="Z30" s="14"/>
      <c r="AA30" s="14"/>
      <c r="AB30" s="14"/>
      <c r="AC30" s="14"/>
      <c r="AD30" s="14"/>
      <c r="AE30" s="14"/>
      <c r="AF30" s="14"/>
      <c r="AG30" s="14"/>
      <c r="AH30" s="14"/>
      <c r="AI30" s="14"/>
      <c r="AJ30" s="14"/>
      <c r="AK30" s="14"/>
      <c r="AL30" s="14"/>
      <c r="AM30" s="14"/>
      <c r="AN30" s="14"/>
      <c r="AO30" s="14"/>
      <c r="AP30" s="14"/>
      <c r="AQ30" s="14"/>
      <c r="AR30" s="14"/>
    </row>
    <row r="31" spans="1:44" ht="15" customHeight="1" x14ac:dyDescent="0.25">
      <c r="A31" s="14">
        <v>1964</v>
      </c>
      <c r="B31" s="41">
        <f t="shared" si="0"/>
        <v>1.1113255525543564</v>
      </c>
      <c r="C31" s="138">
        <v>0.28000000000000003</v>
      </c>
      <c r="D31" s="112"/>
      <c r="E31" s="41">
        <v>0.98908521126760496</v>
      </c>
      <c r="F31" s="41">
        <v>1.1918442464161101</v>
      </c>
      <c r="G31" s="41">
        <v>1.2217291066282401</v>
      </c>
      <c r="H31" s="41">
        <v>0.89985518334335202</v>
      </c>
      <c r="I31" s="41">
        <v>1.0476840363937101</v>
      </c>
      <c r="J31" s="41">
        <v>1.2869115853658499</v>
      </c>
      <c r="K31" s="41">
        <v>1.4616313392212399</v>
      </c>
      <c r="L31" s="41">
        <v>0.92203821656050899</v>
      </c>
      <c r="M31" s="41">
        <v>0.98115104779259199</v>
      </c>
      <c r="N31" s="109"/>
      <c r="O31" s="41">
        <f t="shared" si="1"/>
        <v>1.1113255525543564</v>
      </c>
      <c r="P31" s="41">
        <f t="shared" si="2"/>
        <v>0.1791041167816185</v>
      </c>
      <c r="Q31" s="112"/>
      <c r="R31" s="41"/>
      <c r="S31" s="41"/>
      <c r="T31" s="41"/>
      <c r="U31" s="41"/>
      <c r="V31" s="41"/>
      <c r="W31" s="41"/>
      <c r="X31" s="41"/>
      <c r="Y31" s="14"/>
      <c r="Z31" s="14"/>
      <c r="AA31" s="14"/>
      <c r="AB31" s="14"/>
      <c r="AC31" s="14"/>
      <c r="AD31" s="14"/>
      <c r="AE31" s="14"/>
      <c r="AF31" s="14"/>
      <c r="AG31" s="14"/>
      <c r="AH31" s="14"/>
      <c r="AI31" s="14"/>
      <c r="AJ31" s="14"/>
      <c r="AK31" s="14"/>
      <c r="AL31" s="14"/>
      <c r="AM31" s="14"/>
      <c r="AN31" s="14"/>
      <c r="AO31" s="14"/>
      <c r="AP31" s="14"/>
      <c r="AQ31" s="14"/>
      <c r="AR31" s="14"/>
    </row>
    <row r="32" spans="1:44" ht="15" customHeight="1" x14ac:dyDescent="0.25">
      <c r="A32" s="14">
        <v>1965</v>
      </c>
      <c r="B32" s="41">
        <f t="shared" si="0"/>
        <v>1.2309506893908972</v>
      </c>
      <c r="C32" s="138">
        <v>0.34</v>
      </c>
      <c r="D32" s="109"/>
      <c r="E32" s="41">
        <v>1.1303658297611701</v>
      </c>
      <c r="F32" s="41">
        <v>1.4422316931421899</v>
      </c>
      <c r="G32" s="41">
        <v>1.12240153698366</v>
      </c>
      <c r="H32" s="41">
        <v>1.01851740532269</v>
      </c>
      <c r="I32" s="41">
        <v>1.3170885028949499</v>
      </c>
      <c r="J32" s="41">
        <v>1.47247560975609</v>
      </c>
      <c r="K32" s="41">
        <v>1.6510946231183601</v>
      </c>
      <c r="L32" s="41">
        <v>0.86691636665743499</v>
      </c>
      <c r="M32" s="41">
        <v>1.0574646368815299</v>
      </c>
      <c r="N32" s="112"/>
      <c r="O32" s="41">
        <f t="shared" si="1"/>
        <v>1.2309506893908972</v>
      </c>
      <c r="P32" s="41">
        <f t="shared" si="2"/>
        <v>0.23957395723454342</v>
      </c>
      <c r="Q32" s="112"/>
      <c r="R32" s="41"/>
      <c r="S32" s="41"/>
      <c r="T32" s="41"/>
      <c r="U32" s="41"/>
      <c r="V32" s="41"/>
      <c r="W32" s="41"/>
      <c r="X32" s="41"/>
      <c r="Y32" s="14"/>
      <c r="Z32" s="14"/>
      <c r="AA32" s="14"/>
      <c r="AB32" s="14"/>
      <c r="AC32" s="14"/>
      <c r="AD32" s="14"/>
      <c r="AE32" s="14"/>
      <c r="AF32" s="14"/>
      <c r="AG32" s="14"/>
      <c r="AH32" s="14"/>
      <c r="AI32" s="14"/>
      <c r="AJ32" s="14"/>
      <c r="AK32" s="14"/>
      <c r="AL32" s="14"/>
      <c r="AM32" s="14"/>
      <c r="AN32" s="14"/>
      <c r="AO32" s="14"/>
      <c r="AP32" s="14"/>
      <c r="AQ32" s="14"/>
      <c r="AR32" s="14"/>
    </row>
    <row r="33" spans="1:44" ht="15" customHeight="1" x14ac:dyDescent="0.25">
      <c r="A33" s="14">
        <v>1966</v>
      </c>
      <c r="B33" s="41">
        <f t="shared" si="0"/>
        <v>1.1881256406512233</v>
      </c>
      <c r="C33" s="138">
        <v>0.33</v>
      </c>
      <c r="D33" s="112"/>
      <c r="E33" s="41">
        <v>1.0536058787507601</v>
      </c>
      <c r="F33" s="41">
        <v>1.2819837272375001</v>
      </c>
      <c r="G33" s="41">
        <v>1.12240153698366</v>
      </c>
      <c r="H33" s="41">
        <v>0.97896333132958002</v>
      </c>
      <c r="I33" s="41">
        <v>1.1574414116349501</v>
      </c>
      <c r="J33" s="41">
        <v>1.5306524390243901</v>
      </c>
      <c r="K33" s="41">
        <v>1.65481353107815</v>
      </c>
      <c r="L33" s="41">
        <v>0.95310689559678696</v>
      </c>
      <c r="M33" s="41">
        <v>0.96016201422523295</v>
      </c>
      <c r="N33" s="112"/>
      <c r="O33" s="41">
        <f t="shared" si="1"/>
        <v>1.1881256406512233</v>
      </c>
      <c r="P33" s="41">
        <f t="shared" si="2"/>
        <v>0.239962584650316</v>
      </c>
      <c r="Q33" s="112"/>
      <c r="R33" s="41"/>
      <c r="S33" s="41"/>
      <c r="T33" s="41"/>
      <c r="U33" s="41"/>
      <c r="V33" s="41"/>
      <c r="W33" s="41"/>
      <c r="X33" s="41"/>
      <c r="Y33" s="14"/>
      <c r="Z33" s="14"/>
      <c r="AA33" s="14"/>
      <c r="AB33" s="14"/>
      <c r="AC33" s="14"/>
      <c r="AD33" s="14"/>
      <c r="AE33" s="14"/>
      <c r="AF33" s="14"/>
      <c r="AG33" s="14"/>
      <c r="AH33" s="14"/>
      <c r="AI33" s="14"/>
      <c r="AJ33" s="14"/>
      <c r="AK33" s="14"/>
      <c r="AL33" s="14"/>
      <c r="AM33" s="14"/>
      <c r="AN33" s="14"/>
      <c r="AO33" s="14"/>
      <c r="AP33" s="14"/>
      <c r="AQ33" s="14"/>
      <c r="AR33" s="14"/>
    </row>
    <row r="34" spans="1:44" ht="15" customHeight="1" x14ac:dyDescent="0.25">
      <c r="A34" s="14">
        <v>1967</v>
      </c>
      <c r="B34" s="41">
        <f t="shared" si="0"/>
        <v>0.99484157431723852</v>
      </c>
      <c r="C34" s="138">
        <v>0.28999999999999998</v>
      </c>
      <c r="D34" s="112"/>
      <c r="E34" s="41">
        <v>0.86535260257195301</v>
      </c>
      <c r="F34" s="41">
        <v>1.05162727624951</v>
      </c>
      <c r="G34" s="41">
        <v>1.0032084534101799</v>
      </c>
      <c r="H34" s="41">
        <v>0.80096999836056604</v>
      </c>
      <c r="I34" s="41">
        <v>0.95788254755996605</v>
      </c>
      <c r="J34" s="41">
        <v>1.2227164634146299</v>
      </c>
      <c r="K34" s="41">
        <v>1.4603246958840099</v>
      </c>
      <c r="L34" s="41">
        <v>0.73362171143727495</v>
      </c>
      <c r="M34" s="41">
        <v>0.85787041996705704</v>
      </c>
      <c r="N34" s="112"/>
      <c r="O34" s="41">
        <f t="shared" si="1"/>
        <v>0.99484157431723852</v>
      </c>
      <c r="P34" s="41">
        <f t="shared" si="2"/>
        <v>0.21463472522918142</v>
      </c>
      <c r="Q34" s="112"/>
      <c r="R34" s="41"/>
      <c r="S34" s="41"/>
      <c r="T34" s="41"/>
      <c r="U34" s="41"/>
      <c r="V34" s="41"/>
      <c r="W34" s="41"/>
      <c r="X34" s="41"/>
      <c r="Y34" s="14"/>
      <c r="Z34" s="14"/>
      <c r="AA34" s="14"/>
      <c r="AB34" s="14"/>
      <c r="AC34" s="14"/>
      <c r="AD34" s="14"/>
      <c r="AE34" s="14"/>
      <c r="AF34" s="14"/>
      <c r="AG34" s="14"/>
      <c r="AH34" s="14"/>
      <c r="AI34" s="14"/>
      <c r="AJ34" s="14"/>
      <c r="AK34" s="14"/>
      <c r="AL34" s="14"/>
      <c r="AM34" s="14"/>
      <c r="AN34" s="14"/>
      <c r="AO34" s="14"/>
      <c r="AP34" s="14"/>
      <c r="AQ34" s="14"/>
      <c r="AR34" s="14"/>
    </row>
    <row r="35" spans="1:44" ht="15" customHeight="1" x14ac:dyDescent="0.25">
      <c r="A35" s="14">
        <v>1968</v>
      </c>
      <c r="B35" s="41">
        <f t="shared" si="0"/>
        <v>1.0675975450682718</v>
      </c>
      <c r="C35" s="138">
        <v>0.3</v>
      </c>
      <c r="D35" s="109"/>
      <c r="E35" s="41">
        <v>1.03130318432333</v>
      </c>
      <c r="F35" s="41">
        <v>1.2819837272375001</v>
      </c>
      <c r="G35" s="41">
        <v>0.86414985590778004</v>
      </c>
      <c r="H35" s="41">
        <v>0.91963222033990899</v>
      </c>
      <c r="I35" s="41">
        <v>0.97783843396746595</v>
      </c>
      <c r="J35" s="41">
        <v>1.2187042682926801</v>
      </c>
      <c r="K35" s="41">
        <v>1.5277675942898401</v>
      </c>
      <c r="L35" s="41">
        <v>0.83684990307394003</v>
      </c>
      <c r="M35" s="41">
        <v>0.95014871818199897</v>
      </c>
      <c r="N35" s="112"/>
      <c r="O35" s="41">
        <f t="shared" si="1"/>
        <v>1.0675975450682718</v>
      </c>
      <c r="P35" s="41">
        <f t="shared" si="2"/>
        <v>0.21608859564910018</v>
      </c>
      <c r="Q35" s="112"/>
      <c r="R35" s="41"/>
      <c r="S35" s="41"/>
      <c r="T35" s="41"/>
      <c r="U35" s="41"/>
      <c r="V35" s="41"/>
      <c r="W35" s="41"/>
      <c r="X35" s="41"/>
      <c r="Y35" s="14"/>
      <c r="Z35" s="14"/>
      <c r="AA35" s="14"/>
      <c r="AB35" s="14"/>
      <c r="AC35" s="14"/>
      <c r="AD35" s="14"/>
      <c r="AE35" s="14"/>
      <c r="AF35" s="14"/>
      <c r="AG35" s="14"/>
      <c r="AH35" s="14"/>
      <c r="AI35" s="14"/>
      <c r="AJ35" s="14"/>
      <c r="AK35" s="14"/>
      <c r="AL35" s="14"/>
      <c r="AM35" s="14"/>
      <c r="AN35" s="14"/>
      <c r="AO35" s="14"/>
      <c r="AP35" s="14"/>
      <c r="AQ35" s="14"/>
      <c r="AR35" s="14"/>
    </row>
    <row r="36" spans="1:44" ht="15" customHeight="1" x14ac:dyDescent="0.25">
      <c r="A36" s="14">
        <v>1969</v>
      </c>
      <c r="B36" s="41">
        <f t="shared" si="0"/>
        <v>1.1083964995285946</v>
      </c>
      <c r="C36" s="138">
        <v>0.35</v>
      </c>
      <c r="D36" s="112"/>
      <c r="E36" s="41">
        <v>1.0578266687078901</v>
      </c>
      <c r="F36" s="41">
        <v>1.4222006974040999</v>
      </c>
      <c r="G36" s="41">
        <v>0.94361191162343805</v>
      </c>
      <c r="H36" s="41">
        <v>0.72186185037433703</v>
      </c>
      <c r="I36" s="41">
        <v>0.878059001929969</v>
      </c>
      <c r="J36" s="41">
        <v>1.3420792682926801</v>
      </c>
      <c r="K36" s="41">
        <v>1.62425817919235</v>
      </c>
      <c r="L36" s="41">
        <v>0.97916449736914901</v>
      </c>
      <c r="M36" s="41">
        <v>1.00650642086344</v>
      </c>
      <c r="N36" s="112"/>
      <c r="O36" s="41">
        <f t="shared" si="1"/>
        <v>1.1083964995285946</v>
      </c>
      <c r="P36" s="41">
        <f t="shared" si="2"/>
        <v>0.27456068911721709</v>
      </c>
      <c r="Q36" s="112"/>
      <c r="R36" s="41"/>
      <c r="S36" s="41"/>
      <c r="T36" s="41"/>
      <c r="U36" s="41"/>
      <c r="V36" s="41"/>
      <c r="W36" s="41"/>
      <c r="X36" s="41"/>
      <c r="Y36" s="14"/>
      <c r="Z36" s="14"/>
      <c r="AA36" s="14"/>
      <c r="AB36" s="14"/>
      <c r="AC36" s="14"/>
      <c r="AD36" s="14"/>
      <c r="AE36" s="14"/>
      <c r="AF36" s="14"/>
      <c r="AG36" s="14"/>
      <c r="AH36" s="14"/>
      <c r="AI36" s="14"/>
      <c r="AJ36" s="14"/>
      <c r="AK36" s="14"/>
      <c r="AL36" s="14"/>
      <c r="AM36" s="14"/>
      <c r="AN36" s="14"/>
      <c r="AO36" s="14"/>
      <c r="AP36" s="14"/>
      <c r="AQ36" s="14"/>
      <c r="AR36" s="14"/>
    </row>
    <row r="37" spans="1:44" ht="15" customHeight="1" x14ac:dyDescent="0.25">
      <c r="A37" s="14">
        <v>1970</v>
      </c>
      <c r="B37" s="41">
        <f t="shared" si="0"/>
        <v>1.0327881693546896</v>
      </c>
      <c r="C37" s="138">
        <v>0.28999999999999998</v>
      </c>
      <c r="D37" s="112"/>
      <c r="E37" s="41">
        <v>0.880331873851806</v>
      </c>
      <c r="F37" s="41">
        <v>1.18182874854707</v>
      </c>
      <c r="G37" s="41">
        <v>1.0032084534101799</v>
      </c>
      <c r="H37" s="41">
        <v>0.91963222033990899</v>
      </c>
      <c r="I37" s="41">
        <v>0.91797077474496802</v>
      </c>
      <c r="J37" s="41">
        <v>1.14648475609756</v>
      </c>
      <c r="K37" s="41">
        <v>1.5092735655168501</v>
      </c>
      <c r="L37" s="41">
        <v>0.90199390750484598</v>
      </c>
      <c r="M37" s="41">
        <v>0.83436922417901904</v>
      </c>
      <c r="N37" s="109"/>
      <c r="O37" s="41">
        <f t="shared" si="1"/>
        <v>1.0327881693546896</v>
      </c>
      <c r="P37" s="41">
        <f t="shared" si="2"/>
        <v>0.20241891164186249</v>
      </c>
      <c r="Q37" s="112"/>
      <c r="R37" s="41"/>
      <c r="S37" s="41"/>
      <c r="T37" s="41"/>
      <c r="U37" s="41"/>
      <c r="V37" s="41"/>
      <c r="W37" s="41"/>
      <c r="X37" s="41"/>
      <c r="Y37" s="14"/>
      <c r="Z37" s="14"/>
      <c r="AA37" s="14"/>
      <c r="AB37" s="14"/>
      <c r="AC37" s="14"/>
      <c r="AD37" s="14"/>
      <c r="AE37" s="14"/>
      <c r="AF37" s="14"/>
      <c r="AG37" s="14"/>
      <c r="AH37" s="14"/>
      <c r="AI37" s="14"/>
      <c r="AJ37" s="14"/>
      <c r="AK37" s="14"/>
      <c r="AL37" s="14"/>
      <c r="AM37" s="14"/>
      <c r="AN37" s="14"/>
      <c r="AO37" s="14"/>
      <c r="AP37" s="14"/>
      <c r="AQ37" s="14"/>
      <c r="AR37" s="14"/>
    </row>
    <row r="38" spans="1:44" ht="15" customHeight="1" x14ac:dyDescent="0.25">
      <c r="A38" s="14">
        <v>1971</v>
      </c>
      <c r="B38" s="41">
        <f t="shared" si="0"/>
        <v>1.0972820569079396</v>
      </c>
      <c r="C38" s="138">
        <v>0.31</v>
      </c>
      <c r="D38" s="109"/>
      <c r="E38" s="41">
        <v>1.03101105327617</v>
      </c>
      <c r="F38" s="41">
        <v>1.36210771018984</v>
      </c>
      <c r="G38" s="41">
        <v>0.91381364073006699</v>
      </c>
      <c r="H38" s="41">
        <v>0.96907481283130203</v>
      </c>
      <c r="I38" s="41">
        <v>0.95788254755996605</v>
      </c>
      <c r="J38" s="41">
        <v>1.2347530487804801</v>
      </c>
      <c r="K38" s="41">
        <v>1.5539004610342699</v>
      </c>
      <c r="L38" s="41">
        <v>0.99419772916089699</v>
      </c>
      <c r="M38" s="41">
        <v>0.85879750860846304</v>
      </c>
      <c r="N38" s="112"/>
      <c r="O38" s="41">
        <f t="shared" si="1"/>
        <v>1.0972820569079396</v>
      </c>
      <c r="P38" s="41">
        <f t="shared" si="2"/>
        <v>0.22084543411664076</v>
      </c>
      <c r="Q38" s="112"/>
      <c r="R38" s="41"/>
      <c r="S38" s="41"/>
      <c r="T38" s="41"/>
      <c r="U38" s="41"/>
      <c r="V38" s="41"/>
      <c r="W38" s="41"/>
      <c r="X38" s="41"/>
      <c r="Y38" s="14"/>
      <c r="Z38" s="14"/>
      <c r="AA38" s="14"/>
      <c r="AB38" s="14"/>
      <c r="AC38" s="14"/>
      <c r="AD38" s="14"/>
      <c r="AE38" s="14"/>
      <c r="AF38" s="14"/>
      <c r="AG38" s="14"/>
      <c r="AH38" s="14"/>
      <c r="AI38" s="14"/>
      <c r="AJ38" s="14"/>
      <c r="AK38" s="14"/>
      <c r="AL38" s="14"/>
      <c r="AM38" s="14"/>
      <c r="AN38" s="14"/>
      <c r="AO38" s="14"/>
      <c r="AP38" s="14"/>
      <c r="AQ38" s="14"/>
      <c r="AR38" s="14"/>
    </row>
    <row r="39" spans="1:44" ht="15" customHeight="1" x14ac:dyDescent="0.25">
      <c r="A39" s="14">
        <v>1972</v>
      </c>
      <c r="B39" s="41">
        <f t="shared" si="0"/>
        <v>1.3335998151029456</v>
      </c>
      <c r="C39" s="138">
        <v>0.39</v>
      </c>
      <c r="D39" s="112"/>
      <c r="E39" s="41">
        <v>1.4016749846907499</v>
      </c>
      <c r="F39" s="41">
        <v>1.6625726462611301</v>
      </c>
      <c r="G39" s="41">
        <v>1.01314121037463</v>
      </c>
      <c r="H39" s="41">
        <v>1.0778485163123599</v>
      </c>
      <c r="I39" s="41">
        <v>1.0476840363937101</v>
      </c>
      <c r="J39" s="41">
        <v>1.62293292682926</v>
      </c>
      <c r="K39" s="41">
        <v>1.8135204410376</v>
      </c>
      <c r="L39" s="41">
        <v>1.1465344779839299</v>
      </c>
      <c r="M39" s="41">
        <v>1.21648909604314</v>
      </c>
      <c r="N39" s="112"/>
      <c r="O39" s="41">
        <f t="shared" si="1"/>
        <v>1.3335998151029456</v>
      </c>
      <c r="P39" s="41">
        <f t="shared" si="2"/>
        <v>0.28391184990649115</v>
      </c>
      <c r="Q39" s="112"/>
      <c r="R39" s="41"/>
      <c r="S39" s="41"/>
      <c r="T39" s="41"/>
      <c r="U39" s="41"/>
      <c r="V39" s="41"/>
      <c r="W39" s="41"/>
      <c r="X39" s="41"/>
      <c r="Y39" s="14"/>
      <c r="Z39" s="14"/>
      <c r="AA39" s="14"/>
      <c r="AB39" s="14"/>
      <c r="AC39" s="14"/>
      <c r="AD39" s="14"/>
      <c r="AE39" s="14"/>
      <c r="AF39" s="14"/>
      <c r="AG39" s="14"/>
      <c r="AH39" s="14"/>
      <c r="AI39" s="14"/>
      <c r="AJ39" s="14"/>
      <c r="AK39" s="14"/>
      <c r="AL39" s="14"/>
      <c r="AM39" s="14"/>
      <c r="AN39" s="14"/>
      <c r="AO39" s="14"/>
      <c r="AP39" s="14"/>
      <c r="AQ39" s="14"/>
      <c r="AR39" s="14"/>
    </row>
    <row r="40" spans="1:44" ht="15" customHeight="1" x14ac:dyDescent="0.25">
      <c r="A40" s="14">
        <v>1973</v>
      </c>
      <c r="B40" s="41">
        <f t="shared" si="0"/>
        <v>1.3008105041228921</v>
      </c>
      <c r="C40" s="138">
        <v>0.39</v>
      </c>
      <c r="D40" s="112"/>
      <c r="E40" s="41">
        <v>1.07471990202082</v>
      </c>
      <c r="F40" s="41">
        <v>1.4622626888802699</v>
      </c>
      <c r="G40" s="41">
        <v>1.1025360230547501</v>
      </c>
      <c r="H40" s="41">
        <v>1.00862888682441</v>
      </c>
      <c r="I40" s="41">
        <v>1.2272870140612</v>
      </c>
      <c r="J40" s="41">
        <v>1.6961554878048699</v>
      </c>
      <c r="K40" s="41">
        <v>1.86166522246292</v>
      </c>
      <c r="L40" s="41">
        <v>1.22270285239545</v>
      </c>
      <c r="M40" s="41">
        <v>1.0513364596013399</v>
      </c>
      <c r="N40" s="112"/>
      <c r="O40" s="41">
        <f t="shared" si="1"/>
        <v>1.3008105041228921</v>
      </c>
      <c r="P40" s="41">
        <f t="shared" si="2"/>
        <v>0.28799423501131149</v>
      </c>
      <c r="Q40" s="112"/>
      <c r="R40" s="41"/>
      <c r="S40" s="41"/>
      <c r="T40" s="41"/>
      <c r="U40" s="41"/>
      <c r="V40" s="41"/>
      <c r="W40" s="41"/>
      <c r="X40" s="41"/>
      <c r="Y40" s="14"/>
      <c r="Z40" s="14"/>
      <c r="AA40" s="14"/>
      <c r="AB40" s="14"/>
      <c r="AC40" s="14"/>
      <c r="AD40" s="14"/>
      <c r="AE40" s="14"/>
      <c r="AF40" s="14"/>
      <c r="AG40" s="14"/>
      <c r="AH40" s="14"/>
      <c r="AI40" s="14"/>
      <c r="AJ40" s="14"/>
      <c r="AK40" s="14"/>
      <c r="AL40" s="14"/>
      <c r="AM40" s="14"/>
      <c r="AN40" s="14"/>
      <c r="AO40" s="14"/>
      <c r="AP40" s="14"/>
      <c r="AQ40" s="14"/>
      <c r="AR40" s="14"/>
    </row>
    <row r="41" spans="1:44" ht="15" customHeight="1" x14ac:dyDescent="0.25">
      <c r="A41" s="14">
        <v>1974</v>
      </c>
      <c r="B41" s="41">
        <f t="shared" si="0"/>
        <v>1.2139213155453064</v>
      </c>
      <c r="C41" s="138">
        <v>0.36</v>
      </c>
      <c r="D41" s="109"/>
      <c r="E41" s="41">
        <v>0.99017314758113795</v>
      </c>
      <c r="F41" s="41">
        <v>1.45224719101123</v>
      </c>
      <c r="G41" s="41">
        <v>1.08267050912584</v>
      </c>
      <c r="H41" s="41">
        <v>1.00862888682441</v>
      </c>
      <c r="I41" s="41">
        <v>1.05766197959746</v>
      </c>
      <c r="J41" s="41">
        <v>1.4373689024390199</v>
      </c>
      <c r="K41" s="41">
        <v>1.8012580958729101</v>
      </c>
      <c r="L41" s="41">
        <v>1.07938604264746</v>
      </c>
      <c r="M41" s="41">
        <v>1.01589708480829</v>
      </c>
      <c r="N41" s="112"/>
      <c r="O41" s="41">
        <f t="shared" si="1"/>
        <v>1.2139213155453064</v>
      </c>
      <c r="P41" s="41">
        <f t="shared" si="2"/>
        <v>0.26726138981187481</v>
      </c>
      <c r="Q41" s="112"/>
      <c r="R41" s="41"/>
      <c r="S41" s="41"/>
      <c r="T41" s="41"/>
      <c r="U41" s="41"/>
      <c r="V41" s="41"/>
      <c r="W41" s="41"/>
      <c r="X41" s="41"/>
      <c r="Y41" s="14"/>
      <c r="Z41" s="14"/>
      <c r="AA41" s="14"/>
      <c r="AB41" s="14"/>
      <c r="AC41" s="14"/>
      <c r="AD41" s="14"/>
      <c r="AE41" s="14"/>
      <c r="AF41" s="14"/>
      <c r="AG41" s="14"/>
      <c r="AH41" s="14"/>
      <c r="AI41" s="14"/>
      <c r="AJ41" s="14"/>
      <c r="AK41" s="14"/>
      <c r="AL41" s="14"/>
      <c r="AM41" s="14"/>
      <c r="AN41" s="14"/>
      <c r="AO41" s="14"/>
      <c r="AP41" s="14"/>
      <c r="AQ41" s="14"/>
      <c r="AR41" s="14"/>
    </row>
    <row r="42" spans="1:44" ht="15" customHeight="1" x14ac:dyDescent="0.25">
      <c r="A42" s="14">
        <v>1975</v>
      </c>
      <c r="B42" s="41">
        <f t="shared" si="0"/>
        <v>1.1759591561024993</v>
      </c>
      <c r="C42" s="138">
        <v>0.39</v>
      </c>
      <c r="D42" s="112"/>
      <c r="E42" s="41">
        <v>0.88280995101041004</v>
      </c>
      <c r="F42" s="41">
        <v>1.3320612165827099</v>
      </c>
      <c r="G42" s="41">
        <v>0.93367915465898099</v>
      </c>
      <c r="H42" s="41">
        <v>1.1272911088037501</v>
      </c>
      <c r="I42" s="41">
        <v>1.07761786600496</v>
      </c>
      <c r="J42" s="41">
        <v>1.6159115853658499</v>
      </c>
      <c r="K42" s="41">
        <v>1.7493944064878</v>
      </c>
      <c r="L42" s="41">
        <v>0.98718222099141495</v>
      </c>
      <c r="M42" s="41">
        <v>0.87768489501661895</v>
      </c>
      <c r="N42" s="112"/>
      <c r="O42" s="41">
        <f t="shared" si="1"/>
        <v>1.1759591561024993</v>
      </c>
      <c r="P42" s="41">
        <f t="shared" si="2"/>
        <v>0.30332122493289476</v>
      </c>
      <c r="Q42" s="112"/>
      <c r="R42" s="41"/>
      <c r="S42" s="41"/>
      <c r="T42" s="41"/>
      <c r="U42" s="41"/>
      <c r="V42" s="41"/>
      <c r="W42" s="41"/>
      <c r="X42" s="41"/>
      <c r="Y42" s="14"/>
      <c r="Z42" s="14"/>
      <c r="AA42" s="14"/>
      <c r="AB42" s="14"/>
      <c r="AC42" s="14"/>
      <c r="AD42" s="14"/>
      <c r="AE42" s="14"/>
      <c r="AF42" s="14"/>
      <c r="AG42" s="14"/>
      <c r="AH42" s="14"/>
      <c r="AI42" s="14"/>
      <c r="AJ42" s="14"/>
      <c r="AK42" s="14"/>
      <c r="AL42" s="14"/>
      <c r="AM42" s="14"/>
      <c r="AN42" s="14"/>
      <c r="AO42" s="14"/>
      <c r="AP42" s="14"/>
      <c r="AQ42" s="14"/>
      <c r="AR42" s="14"/>
    </row>
    <row r="43" spans="1:44" ht="15" customHeight="1" x14ac:dyDescent="0.25">
      <c r="A43" s="14">
        <v>1976</v>
      </c>
      <c r="B43" s="41">
        <f t="shared" si="0"/>
        <v>1.2820402294813853</v>
      </c>
      <c r="C43" s="138">
        <v>0.43</v>
      </c>
      <c r="D43" s="112"/>
      <c r="E43" s="41">
        <v>1.1994598591549199</v>
      </c>
      <c r="F43" s="41">
        <v>1.6225106547849599</v>
      </c>
      <c r="G43" s="41">
        <v>0.92374639769452405</v>
      </c>
      <c r="H43" s="41">
        <v>0.95918629433302305</v>
      </c>
      <c r="I43" s="41">
        <v>1.1574414116349501</v>
      </c>
      <c r="J43" s="41">
        <v>1.6750914634146301</v>
      </c>
      <c r="K43" s="41">
        <v>1.9157401544187</v>
      </c>
      <c r="L43" s="41">
        <v>1.0603439490445801</v>
      </c>
      <c r="M43" s="41">
        <v>1.02484188085218</v>
      </c>
      <c r="N43" s="109"/>
      <c r="O43" s="41">
        <f t="shared" si="1"/>
        <v>1.2820402294813853</v>
      </c>
      <c r="P43" s="41">
        <f t="shared" si="2"/>
        <v>0.34030031271001121</v>
      </c>
      <c r="Q43" s="112"/>
      <c r="R43" s="41"/>
      <c r="S43" s="41"/>
      <c r="T43" s="41"/>
      <c r="U43" s="41"/>
      <c r="V43" s="41"/>
      <c r="W43" s="41"/>
      <c r="X43" s="41"/>
      <c r="Y43" s="14"/>
      <c r="Z43" s="14"/>
      <c r="AA43" s="14"/>
      <c r="AB43" s="14"/>
      <c r="AC43" s="14"/>
      <c r="AD43" s="14"/>
      <c r="AE43" s="14"/>
      <c r="AF43" s="14"/>
      <c r="AG43" s="14"/>
      <c r="AH43" s="14"/>
      <c r="AI43" s="14"/>
      <c r="AJ43" s="14"/>
      <c r="AK43" s="14"/>
      <c r="AL43" s="14"/>
      <c r="AM43" s="14"/>
      <c r="AN43" s="14"/>
      <c r="AO43" s="14"/>
      <c r="AP43" s="14"/>
      <c r="AQ43" s="14"/>
      <c r="AR43" s="14"/>
    </row>
    <row r="44" spans="1:44" ht="15" customHeight="1" x14ac:dyDescent="0.25">
      <c r="A44" s="14">
        <v>1977</v>
      </c>
      <c r="B44" s="41">
        <f t="shared" si="0"/>
        <v>1.3903840301462687</v>
      </c>
      <c r="C44" s="138">
        <v>0.4</v>
      </c>
      <c r="D44" s="109"/>
      <c r="E44" s="41">
        <v>1.26290266380894</v>
      </c>
      <c r="F44" s="41">
        <v>1.6225106547849599</v>
      </c>
      <c r="G44" s="41">
        <v>1.09260326609029</v>
      </c>
      <c r="H44" s="41">
        <v>1.15695666429859</v>
      </c>
      <c r="I44" s="41">
        <v>1.2572208436724499</v>
      </c>
      <c r="J44" s="41">
        <v>1.6921432926829201</v>
      </c>
      <c r="K44" s="41">
        <v>1.9894147364328101</v>
      </c>
      <c r="L44" s="41">
        <v>1.2457538078094701</v>
      </c>
      <c r="M44" s="41">
        <v>1.19395034173599</v>
      </c>
      <c r="N44" s="112"/>
      <c r="O44" s="41">
        <f t="shared" si="1"/>
        <v>1.3903840301462687</v>
      </c>
      <c r="P44" s="41">
        <f t="shared" si="2"/>
        <v>0.28682727210060577</v>
      </c>
      <c r="Q44" s="112"/>
      <c r="R44" s="41"/>
      <c r="S44" s="41"/>
      <c r="T44" s="41"/>
      <c r="U44" s="41"/>
      <c r="V44" s="41"/>
      <c r="W44" s="41"/>
      <c r="X44" s="41"/>
      <c r="Y44" s="14"/>
      <c r="Z44" s="14"/>
      <c r="AA44" s="14"/>
      <c r="AB44" s="14"/>
      <c r="AC44" s="14"/>
      <c r="AD44" s="14"/>
      <c r="AE44" s="14"/>
      <c r="AF44" s="14"/>
      <c r="AG44" s="14"/>
      <c r="AH44" s="14"/>
      <c r="AI44" s="14"/>
      <c r="AJ44" s="14"/>
      <c r="AK44" s="14"/>
      <c r="AL44" s="14"/>
      <c r="AM44" s="14"/>
      <c r="AN44" s="14"/>
      <c r="AO44" s="14"/>
      <c r="AP44" s="14"/>
      <c r="AQ44" s="14"/>
      <c r="AR44" s="14"/>
    </row>
    <row r="45" spans="1:44" ht="15" customHeight="1" x14ac:dyDescent="0.25">
      <c r="A45" s="14">
        <v>1978</v>
      </c>
      <c r="B45" s="41">
        <f t="shared" si="0"/>
        <v>1.4467608211209464</v>
      </c>
      <c r="C45" s="138">
        <v>0.37</v>
      </c>
      <c r="D45" s="112"/>
      <c r="E45" s="41">
        <v>1.3236155541947301</v>
      </c>
      <c r="F45" s="41">
        <v>1.7026346377373101</v>
      </c>
      <c r="G45" s="41">
        <v>1.24159462055715</v>
      </c>
      <c r="H45" s="41">
        <v>1.30528444177277</v>
      </c>
      <c r="I45" s="41">
        <v>1.2472429004687</v>
      </c>
      <c r="J45" s="41">
        <v>1.7122042682926799</v>
      </c>
      <c r="K45" s="41">
        <v>1.9341336721657501</v>
      </c>
      <c r="L45" s="41">
        <v>1.2918557186374899</v>
      </c>
      <c r="M45" s="41">
        <v>1.2622815762619399</v>
      </c>
      <c r="N45" s="112"/>
      <c r="O45" s="41">
        <f t="shared" si="1"/>
        <v>1.4467608211209464</v>
      </c>
      <c r="P45" s="41">
        <f t="shared" si="2"/>
        <v>0.24688571475840557</v>
      </c>
      <c r="Q45" s="112"/>
      <c r="R45" s="41"/>
      <c r="S45" s="41"/>
      <c r="T45" s="41"/>
      <c r="U45" s="41"/>
      <c r="V45" s="41"/>
      <c r="W45" s="41"/>
      <c r="X45" s="41"/>
      <c r="Y45" s="14"/>
      <c r="Z45" s="14"/>
      <c r="AA45" s="14"/>
      <c r="AB45" s="14"/>
      <c r="AC45" s="14"/>
      <c r="AD45" s="14"/>
      <c r="AE45" s="14"/>
      <c r="AF45" s="14"/>
      <c r="AG45" s="14"/>
      <c r="AH45" s="14"/>
      <c r="AI45" s="14"/>
      <c r="AJ45" s="14"/>
      <c r="AK45" s="14"/>
      <c r="AL45" s="14"/>
      <c r="AM45" s="14"/>
      <c r="AN45" s="14"/>
      <c r="AO45" s="14"/>
      <c r="AP45" s="14"/>
      <c r="AQ45" s="14"/>
      <c r="AR45" s="14"/>
    </row>
    <row r="46" spans="1:44" ht="15" customHeight="1" x14ac:dyDescent="0.25">
      <c r="A46" s="14">
        <v>1979</v>
      </c>
      <c r="B46" s="41">
        <f t="shared" si="0"/>
        <v>1.3215336785386855</v>
      </c>
      <c r="C46" s="138">
        <v>0.41</v>
      </c>
      <c r="D46" s="112"/>
      <c r="E46" s="41">
        <v>1.3256806184935599</v>
      </c>
      <c r="F46" s="41">
        <v>1.7927741185586901</v>
      </c>
      <c r="G46" s="41">
        <v>0.96347742555235305</v>
      </c>
      <c r="H46" s="41">
        <v>0.88007814634679404</v>
      </c>
      <c r="I46" s="41">
        <v>1.2372649572649499</v>
      </c>
      <c r="J46" s="41">
        <v>1.5577347560975601</v>
      </c>
      <c r="K46" s="41">
        <v>1.79743867688718</v>
      </c>
      <c r="L46" s="41">
        <v>1.1244857380227</v>
      </c>
      <c r="M46" s="41">
        <v>1.21486866962438</v>
      </c>
      <c r="N46" s="112"/>
      <c r="O46" s="41">
        <f t="shared" si="1"/>
        <v>1.3215336785386855</v>
      </c>
      <c r="P46" s="41">
        <f t="shared" si="2"/>
        <v>0.3135380652937117</v>
      </c>
      <c r="Q46" s="112"/>
      <c r="R46" s="41"/>
      <c r="S46" s="41"/>
      <c r="T46" s="41"/>
      <c r="U46" s="41"/>
      <c r="V46" s="41"/>
      <c r="W46" s="41"/>
      <c r="X46" s="41"/>
      <c r="Y46" s="14"/>
      <c r="Z46" s="14"/>
      <c r="AA46" s="14"/>
      <c r="AB46" s="14"/>
      <c r="AC46" s="14"/>
      <c r="AD46" s="14"/>
      <c r="AE46" s="14"/>
      <c r="AF46" s="14"/>
      <c r="AG46" s="14"/>
      <c r="AH46" s="14"/>
      <c r="AI46" s="14"/>
      <c r="AJ46" s="14"/>
      <c r="AK46" s="14"/>
      <c r="AL46" s="14"/>
      <c r="AM46" s="14"/>
      <c r="AN46" s="14"/>
      <c r="AO46" s="14"/>
      <c r="AP46" s="14"/>
      <c r="AQ46" s="14"/>
      <c r="AR46" s="14"/>
    </row>
    <row r="47" spans="1:44" ht="15" customHeight="1" x14ac:dyDescent="0.25">
      <c r="A47" s="14">
        <v>1980</v>
      </c>
      <c r="B47" s="41">
        <f t="shared" si="0"/>
        <v>1.6335833126806323</v>
      </c>
      <c r="C47" s="138">
        <v>0.39</v>
      </c>
      <c r="D47" s="109"/>
      <c r="E47" s="41">
        <v>1.5781120636864601</v>
      </c>
      <c r="F47" s="41">
        <v>1.96303758233242</v>
      </c>
      <c r="G47" s="41">
        <v>1.4601152737752101</v>
      </c>
      <c r="H47" s="41">
        <v>1.4041696267555599</v>
      </c>
      <c r="I47" s="41">
        <v>1.43682382133995</v>
      </c>
      <c r="J47" s="41">
        <v>1.77038109756097</v>
      </c>
      <c r="K47" s="41">
        <v>2.0916344498139101</v>
      </c>
      <c r="L47" s="41">
        <v>1.48528330102464</v>
      </c>
      <c r="M47" s="41">
        <v>1.51269259783657</v>
      </c>
      <c r="N47" s="112"/>
      <c r="O47" s="41">
        <f t="shared" si="1"/>
        <v>1.6335833126806323</v>
      </c>
      <c r="P47" s="41">
        <f t="shared" si="2"/>
        <v>0.23527412122665375</v>
      </c>
      <c r="Q47" s="112"/>
      <c r="R47" s="41"/>
      <c r="S47" s="41"/>
      <c r="T47" s="41"/>
      <c r="U47" s="41"/>
      <c r="V47" s="41"/>
      <c r="W47" s="41"/>
      <c r="X47" s="41"/>
      <c r="Y47" s="14"/>
      <c r="Z47" s="14"/>
      <c r="AA47" s="14"/>
      <c r="AB47" s="14"/>
      <c r="AC47" s="14"/>
      <c r="AD47" s="14"/>
      <c r="AE47" s="14"/>
      <c r="AF47" s="14"/>
      <c r="AG47" s="14"/>
      <c r="AH47" s="14"/>
      <c r="AI47" s="14"/>
      <c r="AJ47" s="14"/>
      <c r="AK47" s="14"/>
      <c r="AL47" s="14"/>
      <c r="AM47" s="14"/>
      <c r="AN47" s="14"/>
      <c r="AO47" s="14"/>
      <c r="AP47" s="14"/>
      <c r="AQ47" s="14"/>
      <c r="AR47" s="14"/>
    </row>
    <row r="48" spans="1:44" ht="15" customHeight="1" x14ac:dyDescent="0.25">
      <c r="A48" s="14">
        <v>1981</v>
      </c>
      <c r="B48" s="41">
        <f t="shared" si="0"/>
        <v>1.6169517496686165</v>
      </c>
      <c r="C48" s="138">
        <v>0.39</v>
      </c>
      <c r="D48" s="112"/>
      <c r="E48" s="41">
        <v>1.5582370789957101</v>
      </c>
      <c r="F48" s="41">
        <v>1.98306857807051</v>
      </c>
      <c r="G48" s="41">
        <v>1.4998463016330399</v>
      </c>
      <c r="H48" s="41">
        <v>1.4239466637521101</v>
      </c>
      <c r="I48" s="41">
        <v>1.3170885028949499</v>
      </c>
      <c r="J48" s="41">
        <v>1.6851219512195099</v>
      </c>
      <c r="K48" s="41">
        <v>2.0985697106037802</v>
      </c>
      <c r="L48" s="41">
        <v>1.5313852118526701</v>
      </c>
      <c r="M48" s="41">
        <v>1.4553017479952699</v>
      </c>
      <c r="N48" s="112"/>
      <c r="O48" s="41">
        <f t="shared" si="1"/>
        <v>1.6169517496686165</v>
      </c>
      <c r="P48" s="41">
        <f t="shared" si="2"/>
        <v>0.24685284699274732</v>
      </c>
      <c r="Q48" s="112"/>
      <c r="R48" s="41"/>
      <c r="S48" s="41"/>
      <c r="T48" s="41"/>
      <c r="U48" s="41"/>
      <c r="V48" s="41"/>
      <c r="W48" s="41"/>
      <c r="X48" s="41"/>
      <c r="Y48" s="14"/>
      <c r="Z48" s="14"/>
      <c r="AA48" s="14"/>
      <c r="AB48" s="14"/>
      <c r="AC48" s="14"/>
      <c r="AD48" s="14"/>
      <c r="AE48" s="14"/>
      <c r="AF48" s="14"/>
      <c r="AG48" s="14"/>
      <c r="AH48" s="14"/>
      <c r="AI48" s="14"/>
      <c r="AJ48" s="14"/>
      <c r="AK48" s="14"/>
      <c r="AL48" s="14"/>
      <c r="AM48" s="14"/>
      <c r="AN48" s="14"/>
      <c r="AO48" s="14"/>
      <c r="AP48" s="14"/>
      <c r="AQ48" s="14"/>
      <c r="AR48" s="14"/>
    </row>
    <row r="49" spans="1:44" ht="15" customHeight="1" x14ac:dyDescent="0.25">
      <c r="A49" s="14">
        <v>1982</v>
      </c>
      <c r="B49" s="41">
        <f t="shared" si="0"/>
        <v>1.7093406769060586</v>
      </c>
      <c r="C49" s="138">
        <v>0.45</v>
      </c>
      <c r="D49" s="112"/>
      <c r="E49" s="41">
        <v>1.759626178812</v>
      </c>
      <c r="F49" s="41">
        <v>2.23345602479659</v>
      </c>
      <c r="G49" s="41">
        <v>1.5395773294908699</v>
      </c>
      <c r="H49" s="41">
        <v>1.2558418492813801</v>
      </c>
      <c r="I49" s="41">
        <v>1.43682382133995</v>
      </c>
      <c r="J49" s="41">
        <v>1.86165853658536</v>
      </c>
      <c r="K49" s="41">
        <v>2.1571676387268699</v>
      </c>
      <c r="L49" s="41">
        <v>1.55042730545555</v>
      </c>
      <c r="M49" s="41">
        <v>1.58948740766596</v>
      </c>
      <c r="N49" s="109"/>
      <c r="O49" s="41">
        <f t="shared" si="1"/>
        <v>1.7093406769060586</v>
      </c>
      <c r="P49" s="41">
        <f t="shared" si="2"/>
        <v>0.30719876497704718</v>
      </c>
      <c r="Q49" s="112"/>
      <c r="R49" s="41">
        <v>1.3841625027223701</v>
      </c>
      <c r="S49" s="41">
        <v>1.4376165517241299</v>
      </c>
      <c r="T49" s="41"/>
      <c r="U49" s="41">
        <v>0.67995884405475504</v>
      </c>
      <c r="V49" s="41"/>
      <c r="W49" s="41">
        <f t="shared" ref="W49:W86" si="3">AVERAGE(R49:U49)</f>
        <v>1.1672459661670851</v>
      </c>
      <c r="X49" s="41">
        <f t="shared" ref="X49:X86" si="4">STDEV(R49:U49)</f>
        <v>0.42284854069874517</v>
      </c>
      <c r="Y49" s="14"/>
      <c r="Z49" s="14"/>
      <c r="AA49" s="14"/>
      <c r="AB49" s="14"/>
      <c r="AC49" s="14"/>
      <c r="AD49" s="14"/>
      <c r="AE49" s="14"/>
      <c r="AF49" s="14"/>
      <c r="AG49" s="14"/>
      <c r="AH49" s="14"/>
      <c r="AI49" s="14"/>
      <c r="AJ49" s="14"/>
      <c r="AK49" s="14"/>
      <c r="AL49" s="14"/>
      <c r="AM49" s="14"/>
      <c r="AN49" s="14"/>
      <c r="AO49" s="14"/>
      <c r="AP49" s="14"/>
      <c r="AQ49" s="14"/>
      <c r="AR49" s="14"/>
    </row>
    <row r="50" spans="1:44" ht="15" customHeight="1" x14ac:dyDescent="0.25">
      <c r="A50" s="14">
        <v>1983</v>
      </c>
      <c r="B50" s="41">
        <f t="shared" si="0"/>
        <v>1.8654547759591962</v>
      </c>
      <c r="C50" s="138">
        <v>0.47</v>
      </c>
      <c r="D50" s="109"/>
      <c r="E50" s="41">
        <v>1.9059334660134699</v>
      </c>
      <c r="F50" s="41">
        <v>2.2935490120108399</v>
      </c>
      <c r="G50" s="41">
        <v>1.70843419788664</v>
      </c>
      <c r="H50" s="41">
        <v>1.4041696267555599</v>
      </c>
      <c r="I50" s="41">
        <v>1.47673559415494</v>
      </c>
      <c r="J50" s="41">
        <v>2.1324817073170701</v>
      </c>
      <c r="K50" s="41">
        <v>2.3323583569405</v>
      </c>
      <c r="L50" s="41">
        <v>1.7558814732760999</v>
      </c>
      <c r="M50" s="41">
        <v>1.7795495492776501</v>
      </c>
      <c r="N50" s="112"/>
      <c r="O50" s="41">
        <f t="shared" si="1"/>
        <v>1.8654547759591962</v>
      </c>
      <c r="P50" s="41">
        <f t="shared" si="2"/>
        <v>0.31307322626600659</v>
      </c>
      <c r="Q50" s="112"/>
      <c r="R50" s="41">
        <v>1.3941836906132301</v>
      </c>
      <c r="S50" s="41">
        <v>1.58736827586206</v>
      </c>
      <c r="T50" s="41"/>
      <c r="U50" s="41">
        <v>0.89581879454832802</v>
      </c>
      <c r="V50" s="41"/>
      <c r="W50" s="41">
        <f t="shared" si="3"/>
        <v>1.2924569203412062</v>
      </c>
      <c r="X50" s="41">
        <f t="shared" si="4"/>
        <v>0.35682127615769432</v>
      </c>
      <c r="Y50" s="14"/>
      <c r="Z50" s="14"/>
      <c r="AA50" s="14"/>
      <c r="AB50" s="14"/>
      <c r="AC50" s="14"/>
      <c r="AD50" s="14"/>
      <c r="AE50" s="14"/>
      <c r="AF50" s="14"/>
      <c r="AG50" s="14"/>
      <c r="AH50" s="14"/>
      <c r="AI50" s="14"/>
      <c r="AJ50" s="14"/>
      <c r="AK50" s="14"/>
      <c r="AL50" s="14"/>
      <c r="AM50" s="14"/>
      <c r="AN50" s="14"/>
      <c r="AO50" s="14"/>
      <c r="AP50" s="14"/>
      <c r="AQ50" s="14"/>
      <c r="AR50" s="14"/>
    </row>
    <row r="51" spans="1:44" ht="15" customHeight="1" x14ac:dyDescent="0.25">
      <c r="A51" s="14">
        <v>1984</v>
      </c>
      <c r="B51" s="41">
        <f t="shared" si="0"/>
        <v>1.7311343942300657</v>
      </c>
      <c r="C51" s="138">
        <v>0.41</v>
      </c>
      <c r="D51" s="112"/>
      <c r="E51" s="41">
        <v>1.5470252908756801</v>
      </c>
      <c r="F51" s="41">
        <v>1.89292909724912</v>
      </c>
      <c r="G51" s="41">
        <v>1.6885686839577301</v>
      </c>
      <c r="H51" s="41">
        <v>1.47338925624351</v>
      </c>
      <c r="I51" s="41">
        <v>1.5565591397849401</v>
      </c>
      <c r="J51" s="41">
        <v>1.9338780487804801</v>
      </c>
      <c r="K51" s="41">
        <v>2.28461561961895</v>
      </c>
      <c r="L51" s="41">
        <v>1.66467986707283</v>
      </c>
      <c r="M51" s="41">
        <v>1.5385645444873499</v>
      </c>
      <c r="N51" s="112"/>
      <c r="O51" s="41">
        <f t="shared" si="1"/>
        <v>1.7311343942300657</v>
      </c>
      <c r="P51" s="41">
        <f t="shared" si="2"/>
        <v>0.24669828867179205</v>
      </c>
      <c r="Q51" s="112"/>
      <c r="R51" s="41">
        <v>1.4572383559938999</v>
      </c>
      <c r="S51" s="41">
        <v>1.4575834482758601</v>
      </c>
      <c r="T51" s="41"/>
      <c r="U51" s="41">
        <v>0.97136977722107898</v>
      </c>
      <c r="V51" s="41"/>
      <c r="W51" s="41">
        <f t="shared" si="3"/>
        <v>1.2953971938302795</v>
      </c>
      <c r="X51" s="41">
        <f t="shared" si="4"/>
        <v>0.2806160273540973</v>
      </c>
      <c r="Y51" s="14"/>
      <c r="Z51" s="14"/>
      <c r="AA51" s="14"/>
      <c r="AB51" s="14"/>
      <c r="AC51" s="14"/>
      <c r="AD51" s="14"/>
      <c r="AE51" s="14"/>
      <c r="AF51" s="14"/>
      <c r="AG51" s="14"/>
      <c r="AH51" s="14"/>
      <c r="AI51" s="14"/>
      <c r="AJ51" s="14"/>
      <c r="AK51" s="14"/>
      <c r="AL51" s="14"/>
      <c r="AM51" s="14"/>
      <c r="AN51" s="14"/>
      <c r="AO51" s="14"/>
      <c r="AP51" s="14"/>
      <c r="AQ51" s="14"/>
      <c r="AR51" s="14"/>
    </row>
    <row r="52" spans="1:44" ht="15" customHeight="1" x14ac:dyDescent="0.25">
      <c r="A52" s="14">
        <v>1985</v>
      </c>
      <c r="B52" s="41">
        <f t="shared" si="0"/>
        <v>1.6285349547999479</v>
      </c>
      <c r="C52" s="138">
        <v>0.47</v>
      </c>
      <c r="D52" s="112"/>
      <c r="E52" s="41">
        <v>1.47972434170238</v>
      </c>
      <c r="F52" s="41">
        <v>2.0030995738085999</v>
      </c>
      <c r="G52" s="41">
        <v>1.4104514889529201</v>
      </c>
      <c r="H52" s="41">
        <v>1.2855074047762101</v>
      </c>
      <c r="I52" s="41">
        <v>1.3470223325062001</v>
      </c>
      <c r="J52" s="41">
        <v>2.0241524390243901</v>
      </c>
      <c r="K52" s="41">
        <v>2.2514469810587099</v>
      </c>
      <c r="L52" s="41">
        <v>1.4191370811409501</v>
      </c>
      <c r="M52" s="41">
        <v>1.43627295022917</v>
      </c>
      <c r="N52" s="112"/>
      <c r="O52" s="41">
        <f t="shared" si="1"/>
        <v>1.6285349547999479</v>
      </c>
      <c r="P52" s="41">
        <f t="shared" si="2"/>
        <v>0.33866824822822389</v>
      </c>
      <c r="Q52" s="112"/>
      <c r="R52" s="41">
        <v>1.43944793254721</v>
      </c>
      <c r="S52" s="41">
        <v>1.40766620689655</v>
      </c>
      <c r="T52" s="41">
        <v>0.83324828873677603</v>
      </c>
      <c r="U52" s="41">
        <v>0.98216277474575697</v>
      </c>
      <c r="V52" s="41"/>
      <c r="W52" s="41">
        <f t="shared" si="3"/>
        <v>1.1656313007315733</v>
      </c>
      <c r="X52" s="41">
        <f t="shared" si="4"/>
        <v>0.30424530144347339</v>
      </c>
      <c r="Y52" s="14"/>
      <c r="Z52" s="14"/>
      <c r="AA52" s="14"/>
      <c r="AB52" s="14"/>
      <c r="AC52" s="14"/>
      <c r="AD52" s="14"/>
      <c r="AE52" s="14"/>
      <c r="AF52" s="14"/>
      <c r="AG52" s="14"/>
      <c r="AH52" s="14"/>
      <c r="AI52" s="14"/>
      <c r="AJ52" s="14"/>
      <c r="AK52" s="14"/>
      <c r="AL52" s="14"/>
      <c r="AM52" s="14"/>
      <c r="AN52" s="14"/>
      <c r="AO52" s="14"/>
      <c r="AP52" s="14"/>
      <c r="AQ52" s="14"/>
      <c r="AR52" s="14"/>
    </row>
    <row r="53" spans="1:44" ht="15" customHeight="1" x14ac:dyDescent="0.25">
      <c r="A53" s="14">
        <v>1986</v>
      </c>
      <c r="B53" s="41">
        <f t="shared" si="0"/>
        <v>1.7007639968018486</v>
      </c>
      <c r="C53" s="138">
        <v>0.44</v>
      </c>
      <c r="D53" s="109"/>
      <c r="E53" s="41">
        <v>1.5137626454378399</v>
      </c>
      <c r="F53" s="41">
        <v>2.05317706315381</v>
      </c>
      <c r="G53" s="41">
        <v>1.4303170028818399</v>
      </c>
      <c r="H53" s="41">
        <v>1.5524974042297299</v>
      </c>
      <c r="I53" s="41">
        <v>1.4966914805624401</v>
      </c>
      <c r="J53" s="41">
        <v>1.92986585365853</v>
      </c>
      <c r="K53" s="41">
        <v>2.30481833583291</v>
      </c>
      <c r="L53" s="41">
        <v>1.4712522846856799</v>
      </c>
      <c r="M53" s="41">
        <v>1.5544939007738601</v>
      </c>
      <c r="N53" s="112"/>
      <c r="O53" s="41">
        <f t="shared" si="1"/>
        <v>1.7007639968018486</v>
      </c>
      <c r="P53" s="41">
        <f t="shared" si="2"/>
        <v>0.29578041741451278</v>
      </c>
      <c r="Q53" s="112"/>
      <c r="R53" s="41">
        <v>1.4758169627578399</v>
      </c>
      <c r="S53" s="41">
        <v>1.4975172413793101</v>
      </c>
      <c r="T53" s="41">
        <v>0.88954884878655804</v>
      </c>
      <c r="U53" s="41">
        <v>1.10088574751722</v>
      </c>
      <c r="V53" s="41"/>
      <c r="W53" s="41">
        <f t="shared" si="3"/>
        <v>1.2409422001102319</v>
      </c>
      <c r="X53" s="41">
        <f t="shared" si="4"/>
        <v>0.29669850196140274</v>
      </c>
      <c r="Y53" s="14"/>
      <c r="Z53" s="14"/>
      <c r="AA53" s="14"/>
      <c r="AB53" s="14"/>
      <c r="AC53" s="14"/>
      <c r="AD53" s="14"/>
      <c r="AE53" s="14"/>
      <c r="AF53" s="14"/>
      <c r="AG53" s="14"/>
      <c r="AH53" s="14"/>
      <c r="AI53" s="14"/>
      <c r="AJ53" s="14"/>
      <c r="AK53" s="14"/>
      <c r="AL53" s="14"/>
      <c r="AM53" s="14"/>
      <c r="AN53" s="14"/>
      <c r="AO53" s="14"/>
      <c r="AP53" s="14"/>
      <c r="AQ53" s="14"/>
      <c r="AR53" s="14"/>
    </row>
    <row r="54" spans="1:44" ht="15" customHeight="1" x14ac:dyDescent="0.25">
      <c r="A54" s="14">
        <v>1987</v>
      </c>
      <c r="B54" s="41">
        <f t="shared" si="0"/>
        <v>1.8072158620246443</v>
      </c>
      <c r="C54" s="138">
        <v>0.46</v>
      </c>
      <c r="D54" s="112"/>
      <c r="E54" s="41">
        <v>1.7085435394978501</v>
      </c>
      <c r="F54" s="41">
        <v>2.2935490120108399</v>
      </c>
      <c r="G54" s="41">
        <v>1.4203842459173801</v>
      </c>
      <c r="H54" s="41">
        <v>1.46350073774523</v>
      </c>
      <c r="I54" s="41">
        <v>1.7660959470636799</v>
      </c>
      <c r="J54" s="41">
        <v>2.0662804878048702</v>
      </c>
      <c r="K54" s="41">
        <v>2.2425014997500399</v>
      </c>
      <c r="L54" s="41">
        <v>1.5784893381334799</v>
      </c>
      <c r="M54" s="41">
        <v>1.72559795029843</v>
      </c>
      <c r="N54" s="112"/>
      <c r="O54" s="41">
        <f t="shared" si="1"/>
        <v>1.8072158620246443</v>
      </c>
      <c r="P54" s="41">
        <f t="shared" si="2"/>
        <v>0.30391723403289156</v>
      </c>
      <c r="Q54" s="112"/>
      <c r="R54" s="41">
        <v>1.61937892411561</v>
      </c>
      <c r="S54" s="41">
        <v>1.5773848275861999</v>
      </c>
      <c r="T54" s="41">
        <v>1.0809707529558099</v>
      </c>
      <c r="U54" s="41">
        <v>1.30595270048611</v>
      </c>
      <c r="V54" s="41"/>
      <c r="W54" s="41">
        <f t="shared" si="3"/>
        <v>1.3959218012859322</v>
      </c>
      <c r="X54" s="41">
        <f t="shared" si="4"/>
        <v>0.25176081082404589</v>
      </c>
      <c r="Y54" s="14"/>
      <c r="Z54" s="14"/>
      <c r="AA54" s="14"/>
      <c r="AB54" s="14"/>
      <c r="AC54" s="14"/>
      <c r="AD54" s="14"/>
      <c r="AE54" s="14"/>
      <c r="AF54" s="14"/>
      <c r="AG54" s="14"/>
      <c r="AH54" s="14"/>
      <c r="AI54" s="14"/>
      <c r="AJ54" s="14"/>
      <c r="AK54" s="14"/>
      <c r="AL54" s="14"/>
      <c r="AM54" s="14"/>
      <c r="AN54" s="14"/>
      <c r="AO54" s="14"/>
      <c r="AP54" s="14"/>
      <c r="AQ54" s="14"/>
      <c r="AR54" s="14"/>
    </row>
    <row r="55" spans="1:44" ht="15" customHeight="1" x14ac:dyDescent="0.25">
      <c r="A55" s="14">
        <v>1988</v>
      </c>
      <c r="B55" s="41">
        <f t="shared" si="0"/>
        <v>1.7076116075735901</v>
      </c>
      <c r="C55" s="138">
        <v>0.4</v>
      </c>
      <c r="D55" s="112"/>
      <c r="E55" s="41">
        <v>1.62210296999387</v>
      </c>
      <c r="F55" s="41">
        <v>2.0030995738085999</v>
      </c>
      <c r="G55" s="41">
        <v>1.6587704130643599</v>
      </c>
      <c r="H55" s="41">
        <v>1.5920514782228501</v>
      </c>
      <c r="I55" s="41">
        <v>1.2971326164874499</v>
      </c>
      <c r="J55" s="41">
        <v>1.8426006097560901</v>
      </c>
      <c r="K55" s="41">
        <v>2.1147519857801398</v>
      </c>
      <c r="L55" s="41">
        <v>1.6416289116588201</v>
      </c>
      <c r="M55" s="41">
        <v>1.5963659093901299</v>
      </c>
      <c r="N55" s="109"/>
      <c r="O55" s="41">
        <f t="shared" si="1"/>
        <v>1.7076116075735901</v>
      </c>
      <c r="P55" s="41">
        <f t="shared" si="2"/>
        <v>0.23083715110948447</v>
      </c>
      <c r="Q55" s="112"/>
      <c r="R55" s="41">
        <v>1.37425391244827</v>
      </c>
      <c r="S55" s="41">
        <v>1.2479310344827499</v>
      </c>
      <c r="T55" s="41">
        <v>1.12601120099564</v>
      </c>
      <c r="U55" s="41">
        <v>1.16564373266529</v>
      </c>
      <c r="V55" s="41">
        <v>2.0867310215827302</v>
      </c>
      <c r="W55" s="41">
        <f t="shared" si="3"/>
        <v>1.2284599701479872</v>
      </c>
      <c r="X55" s="41">
        <f t="shared" si="4"/>
        <v>0.10966103220089958</v>
      </c>
      <c r="Y55" s="14"/>
      <c r="Z55" s="14"/>
      <c r="AA55" s="14"/>
      <c r="AB55" s="14"/>
      <c r="AC55" s="14"/>
      <c r="AD55" s="14"/>
      <c r="AE55" s="14"/>
      <c r="AF55" s="14"/>
      <c r="AG55" s="14"/>
      <c r="AH55" s="14"/>
      <c r="AI55" s="14"/>
      <c r="AJ55" s="14"/>
      <c r="AK55" s="14"/>
      <c r="AL55" s="14"/>
      <c r="AM55" s="14"/>
      <c r="AN55" s="14"/>
      <c r="AO55" s="14"/>
      <c r="AP55" s="14"/>
      <c r="AQ55" s="14"/>
      <c r="AR55" s="14"/>
    </row>
    <row r="56" spans="1:44" ht="15" customHeight="1" x14ac:dyDescent="0.25">
      <c r="A56" s="14">
        <v>1989</v>
      </c>
      <c r="B56" s="41">
        <f t="shared" si="0"/>
        <v>1.6653753327251632</v>
      </c>
      <c r="C56" s="138">
        <v>0.48</v>
      </c>
      <c r="D56" s="109"/>
      <c r="E56" s="41">
        <v>1.4773872933251599</v>
      </c>
      <c r="F56" s="41">
        <v>2.1833785354513702</v>
      </c>
      <c r="G56" s="41">
        <v>1.4104514889529201</v>
      </c>
      <c r="H56" s="41">
        <v>1.4041696267555599</v>
      </c>
      <c r="I56" s="41">
        <v>1.4268458781361999</v>
      </c>
      <c r="J56" s="41">
        <v>2.0151249999999901</v>
      </c>
      <c r="K56" s="41">
        <v>2.2518490251624699</v>
      </c>
      <c r="L56" s="41">
        <v>1.3630130157850999</v>
      </c>
      <c r="M56" s="41">
        <v>1.4561581309577001</v>
      </c>
      <c r="N56" s="112"/>
      <c r="O56" s="41">
        <f t="shared" si="1"/>
        <v>1.6653753327251632</v>
      </c>
      <c r="P56" s="41">
        <f t="shared" si="2"/>
        <v>0.34884710731747604</v>
      </c>
      <c r="Q56" s="112"/>
      <c r="R56" s="41">
        <v>1.28034750007778</v>
      </c>
      <c r="S56" s="41">
        <v>1.19801379310344</v>
      </c>
      <c r="T56" s="41">
        <v>1.0809707529558099</v>
      </c>
      <c r="U56" s="41">
        <v>1.14405773761593</v>
      </c>
      <c r="V56" s="41">
        <v>2.0051863597122201</v>
      </c>
      <c r="W56" s="41">
        <f t="shared" si="3"/>
        <v>1.17584744593824</v>
      </c>
      <c r="X56" s="41">
        <f t="shared" si="4"/>
        <v>8.4505977477562305E-2</v>
      </c>
      <c r="Y56" s="14"/>
      <c r="Z56" s="14"/>
      <c r="AA56" s="14"/>
      <c r="AB56" s="14"/>
      <c r="AC56" s="14"/>
      <c r="AD56" s="14"/>
      <c r="AE56" s="14"/>
      <c r="AF56" s="14"/>
      <c r="AG56" s="14"/>
      <c r="AH56" s="14"/>
      <c r="AI56" s="14"/>
      <c r="AJ56" s="14"/>
      <c r="AK56" s="14"/>
      <c r="AL56" s="14"/>
      <c r="AM56" s="14"/>
      <c r="AN56" s="14"/>
      <c r="AO56" s="14"/>
      <c r="AP56" s="14"/>
      <c r="AQ56" s="14"/>
      <c r="AR56" s="14"/>
    </row>
    <row r="57" spans="1:44" ht="15" customHeight="1" x14ac:dyDescent="0.25">
      <c r="A57" s="14">
        <v>1990</v>
      </c>
      <c r="B57" s="41">
        <f t="shared" si="0"/>
        <v>1.7926782349487058</v>
      </c>
      <c r="C57" s="138">
        <v>0.46</v>
      </c>
      <c r="D57" s="112"/>
      <c r="E57" s="41">
        <v>1.65865964482547</v>
      </c>
      <c r="F57" s="41">
        <v>2.2835335141418001</v>
      </c>
      <c r="G57" s="41">
        <v>1.47998078770413</v>
      </c>
      <c r="H57" s="41">
        <v>1.5821629597245701</v>
      </c>
      <c r="I57" s="41">
        <v>1.6363826854149399</v>
      </c>
      <c r="J57" s="41">
        <v>2.09837804878048</v>
      </c>
      <c r="K57" s="41">
        <v>2.2764742265178</v>
      </c>
      <c r="L57" s="41">
        <v>1.48528330102464</v>
      </c>
      <c r="M57" s="41">
        <v>1.6332489464045199</v>
      </c>
      <c r="N57" s="112"/>
      <c r="O57" s="41">
        <f t="shared" si="1"/>
        <v>1.7926782349487058</v>
      </c>
      <c r="P57" s="41">
        <f t="shared" si="2"/>
        <v>0.31142055204308255</v>
      </c>
      <c r="Q57" s="112"/>
      <c r="R57" s="41">
        <v>1.4096095641081401</v>
      </c>
      <c r="S57" s="41">
        <v>1.3876993103448201</v>
      </c>
      <c r="T57" s="41">
        <v>1.1823117610454199</v>
      </c>
      <c r="U57" s="41">
        <v>1.3383316930601501</v>
      </c>
      <c r="V57" s="41">
        <v>2.0293477410071898</v>
      </c>
      <c r="W57" s="41">
        <f t="shared" si="3"/>
        <v>1.3294880821396324</v>
      </c>
      <c r="X57" s="41">
        <f t="shared" si="4"/>
        <v>0.10254605129229595</v>
      </c>
      <c r="Y57" s="14"/>
      <c r="Z57" s="14"/>
      <c r="AA57" s="14"/>
      <c r="AB57" s="14"/>
      <c r="AC57" s="14"/>
      <c r="AD57" s="14"/>
      <c r="AE57" s="14"/>
      <c r="AF57" s="14"/>
      <c r="AG57" s="14"/>
      <c r="AH57" s="14"/>
      <c r="AI57" s="14"/>
      <c r="AJ57" s="14"/>
      <c r="AK57" s="14"/>
      <c r="AL57" s="14"/>
      <c r="AM57" s="14"/>
      <c r="AN57" s="14"/>
      <c r="AO57" s="14"/>
      <c r="AP57" s="14"/>
      <c r="AQ57" s="14"/>
      <c r="AR57" s="14"/>
    </row>
    <row r="58" spans="1:44" ht="15" customHeight="1" x14ac:dyDescent="0.25">
      <c r="A58" s="14">
        <v>1991</v>
      </c>
      <c r="B58" s="41">
        <f t="shared" si="0"/>
        <v>1.9042764598253901</v>
      </c>
      <c r="C58" s="138">
        <v>0.47</v>
      </c>
      <c r="D58" s="112"/>
      <c r="E58" s="41">
        <v>1.81877767911818</v>
      </c>
      <c r="F58" s="41">
        <v>2.4437814800464901</v>
      </c>
      <c r="G58" s="41">
        <v>1.59917387127761</v>
      </c>
      <c r="H58" s="41">
        <v>1.63160555221596</v>
      </c>
      <c r="I58" s="41">
        <v>1.79602977667493</v>
      </c>
      <c r="J58" s="41">
        <v>2.1505365853658498</v>
      </c>
      <c r="K58" s="41">
        <v>2.3293430261623</v>
      </c>
      <c r="L58" s="41">
        <v>1.66167322071448</v>
      </c>
      <c r="M58" s="41">
        <v>1.7075669468527099</v>
      </c>
      <c r="N58" s="112"/>
      <c r="O58" s="41">
        <f t="shared" si="1"/>
        <v>1.9042764598253901</v>
      </c>
      <c r="P58" s="41">
        <f t="shared" si="2"/>
        <v>0.30118408278808206</v>
      </c>
      <c r="Q58" s="112"/>
      <c r="R58" s="41">
        <v>1.52243237609284</v>
      </c>
      <c r="S58" s="41">
        <v>1.80700413793103</v>
      </c>
      <c r="T58" s="41">
        <v>1.30617299315494</v>
      </c>
      <c r="U58" s="41">
        <v>1.44626166830694</v>
      </c>
      <c r="V58" s="41">
        <v>1.9546765755395601</v>
      </c>
      <c r="W58" s="41">
        <f t="shared" si="3"/>
        <v>1.5204677938714375</v>
      </c>
      <c r="X58" s="41">
        <f t="shared" si="4"/>
        <v>0.21097847183678847</v>
      </c>
      <c r="Y58" s="14"/>
      <c r="Z58" s="14"/>
      <c r="AA58" s="14"/>
      <c r="AB58" s="14"/>
      <c r="AC58" s="14"/>
      <c r="AD58" s="14"/>
      <c r="AE58" s="14"/>
      <c r="AF58" s="14"/>
      <c r="AG58" s="14"/>
      <c r="AH58" s="14"/>
      <c r="AI58" s="14"/>
      <c r="AJ58" s="14"/>
      <c r="AK58" s="14"/>
      <c r="AL58" s="14"/>
      <c r="AM58" s="14"/>
      <c r="AN58" s="14"/>
      <c r="AO58" s="14"/>
      <c r="AP58" s="14"/>
      <c r="AQ58" s="14"/>
      <c r="AR58" s="14"/>
    </row>
    <row r="59" spans="1:44" ht="15" customHeight="1" x14ac:dyDescent="0.25">
      <c r="A59" s="14">
        <v>1992</v>
      </c>
      <c r="B59" s="41">
        <f t="shared" si="0"/>
        <v>2.1310074107327446</v>
      </c>
      <c r="C59" s="138">
        <v>0.5</v>
      </c>
      <c r="D59" s="109"/>
      <c r="E59" s="41">
        <v>2.0333227495407198</v>
      </c>
      <c r="F59" s="41">
        <v>2.59401394808213</v>
      </c>
      <c r="G59" s="41">
        <v>1.8176945244956699</v>
      </c>
      <c r="H59" s="41">
        <v>1.85904147767637</v>
      </c>
      <c r="I59" s="41">
        <v>2.15523573200992</v>
      </c>
      <c r="J59" s="41">
        <v>2.3230609756097498</v>
      </c>
      <c r="K59" s="41">
        <v>2.60293403877131</v>
      </c>
      <c r="L59" s="41">
        <v>1.88316283577956</v>
      </c>
      <c r="M59" s="41">
        <v>1.9106004146292701</v>
      </c>
      <c r="N59" s="112"/>
      <c r="O59" s="41">
        <f t="shared" si="1"/>
        <v>2.1310074107327446</v>
      </c>
      <c r="P59" s="41">
        <f t="shared" si="2"/>
        <v>0.29178383988012185</v>
      </c>
      <c r="Q59" s="112"/>
      <c r="R59" s="41">
        <v>1.52220718085933</v>
      </c>
      <c r="S59" s="41">
        <v>2.20634206896551</v>
      </c>
      <c r="T59" s="41">
        <v>1.30617299315494</v>
      </c>
      <c r="U59" s="41">
        <v>1.57577763860308</v>
      </c>
      <c r="V59" s="41">
        <v>2.0922506474820102</v>
      </c>
      <c r="W59" s="41">
        <f t="shared" si="3"/>
        <v>1.652624970395715</v>
      </c>
      <c r="X59" s="41">
        <f t="shared" si="4"/>
        <v>0.38710287608240018</v>
      </c>
      <c r="Y59" s="14"/>
      <c r="Z59" s="14"/>
      <c r="AA59" s="14"/>
      <c r="AB59" s="14"/>
      <c r="AC59" s="14"/>
      <c r="AD59" s="14"/>
      <c r="AE59" s="14"/>
      <c r="AF59" s="14"/>
      <c r="AG59" s="14"/>
      <c r="AH59" s="14"/>
      <c r="AI59" s="14"/>
      <c r="AJ59" s="14"/>
      <c r="AK59" s="14"/>
      <c r="AL59" s="14"/>
      <c r="AM59" s="14"/>
      <c r="AN59" s="14"/>
      <c r="AO59" s="14"/>
      <c r="AP59" s="14"/>
      <c r="AQ59" s="14"/>
      <c r="AR59" s="14"/>
    </row>
    <row r="60" spans="1:44" ht="15" customHeight="1" x14ac:dyDescent="0.25">
      <c r="A60" s="14">
        <v>1993</v>
      </c>
      <c r="B60" s="41">
        <f t="shared" si="0"/>
        <v>2.0693164039606153</v>
      </c>
      <c r="C60" s="138">
        <v>0.49</v>
      </c>
      <c r="D60" s="112"/>
      <c r="E60" s="41">
        <v>1.9457136558481301</v>
      </c>
      <c r="F60" s="41">
        <v>2.4437814800464901</v>
      </c>
      <c r="G60" s="41">
        <v>1.8474927953890401</v>
      </c>
      <c r="H60" s="41">
        <v>1.64149407071424</v>
      </c>
      <c r="I60" s="41">
        <v>2.0853901295836699</v>
      </c>
      <c r="J60" s="41">
        <v>2.29698170731707</v>
      </c>
      <c r="K60" s="41">
        <v>2.58695278564683</v>
      </c>
      <c r="L60" s="41">
        <v>1.8280409858764799</v>
      </c>
      <c r="M60" s="41">
        <v>1.9480000252235901</v>
      </c>
      <c r="N60" s="112"/>
      <c r="O60" s="41">
        <f t="shared" si="1"/>
        <v>2.0693164039606153</v>
      </c>
      <c r="P60" s="41">
        <f t="shared" si="2"/>
        <v>0.29452563828554618</v>
      </c>
      <c r="Q60" s="112"/>
      <c r="R60" s="41">
        <v>1.59077912946081</v>
      </c>
      <c r="S60" s="41">
        <v>1.9268055172413701</v>
      </c>
      <c r="T60" s="41">
        <v>1.43003422526446</v>
      </c>
      <c r="U60" s="41">
        <v>1.5973636336524399</v>
      </c>
      <c r="V60" s="41">
        <v>2.0929796546762498</v>
      </c>
      <c r="W60" s="41">
        <f t="shared" si="3"/>
        <v>1.63624562640477</v>
      </c>
      <c r="X60" s="41">
        <f t="shared" si="4"/>
        <v>0.20858827374197708</v>
      </c>
      <c r="Y60" s="14"/>
      <c r="Z60" s="14"/>
      <c r="AA60" s="14"/>
      <c r="AB60" s="14"/>
      <c r="AC60" s="14"/>
      <c r="AD60" s="14"/>
      <c r="AE60" s="14"/>
      <c r="AF60" s="14"/>
      <c r="AG60" s="14"/>
      <c r="AH60" s="14"/>
      <c r="AI60" s="14"/>
      <c r="AJ60" s="14"/>
      <c r="AK60" s="14"/>
      <c r="AL60" s="14"/>
      <c r="AM60" s="14"/>
      <c r="AN60" s="14"/>
      <c r="AO60" s="14"/>
      <c r="AP60" s="14"/>
      <c r="AQ60" s="14"/>
      <c r="AR60" s="14"/>
    </row>
    <row r="61" spans="1:44" ht="15" customHeight="1" x14ac:dyDescent="0.25">
      <c r="A61" s="14">
        <v>1994</v>
      </c>
      <c r="B61" s="41">
        <f t="shared" si="0"/>
        <v>1.9296573393514744</v>
      </c>
      <c r="C61" s="138">
        <v>0.45</v>
      </c>
      <c r="D61" s="112"/>
      <c r="E61" s="41">
        <v>1.6877417942437201</v>
      </c>
      <c r="F61" s="41">
        <v>2.2534870205346702</v>
      </c>
      <c r="G61" s="41">
        <v>1.7282997118155601</v>
      </c>
      <c r="H61" s="41">
        <v>1.7997103666867</v>
      </c>
      <c r="I61" s="41">
        <v>1.9357209815274301</v>
      </c>
      <c r="J61" s="41">
        <v>2.0933628048780402</v>
      </c>
      <c r="K61" s="41">
        <v>2.43518113647725</v>
      </c>
      <c r="L61" s="41">
        <v>1.63160675713098</v>
      </c>
      <c r="M61" s="41">
        <v>1.8018054808689199</v>
      </c>
      <c r="N61" s="109"/>
      <c r="O61" s="41">
        <f t="shared" si="1"/>
        <v>1.9296573393514744</v>
      </c>
      <c r="P61" s="41">
        <f t="shared" si="2"/>
        <v>0.25999801434951481</v>
      </c>
      <c r="Q61" s="112"/>
      <c r="R61" s="41">
        <v>1.49394517905478</v>
      </c>
      <c r="S61" s="41">
        <v>1.6472689655172399</v>
      </c>
      <c r="T61" s="41">
        <v>1.4638145612943301</v>
      </c>
      <c r="U61" s="41">
        <v>1.5433986460290401</v>
      </c>
      <c r="V61" s="41">
        <v>1.9692567194244599</v>
      </c>
      <c r="W61" s="41">
        <f t="shared" si="3"/>
        <v>1.5371068379738475</v>
      </c>
      <c r="X61" s="41">
        <f t="shared" si="4"/>
        <v>8.043624352036606E-2</v>
      </c>
      <c r="Y61" s="14"/>
      <c r="Z61" s="14"/>
      <c r="AA61" s="14"/>
      <c r="AB61" s="14"/>
      <c r="AC61" s="14"/>
      <c r="AD61" s="14"/>
      <c r="AE61" s="14"/>
      <c r="AF61" s="14"/>
      <c r="AG61" s="14"/>
      <c r="AH61" s="14"/>
      <c r="AI61" s="14"/>
      <c r="AJ61" s="14"/>
      <c r="AK61" s="14"/>
      <c r="AL61" s="14"/>
      <c r="AM61" s="14"/>
      <c r="AN61" s="14"/>
      <c r="AO61" s="14"/>
      <c r="AP61" s="14"/>
      <c r="AQ61" s="14"/>
      <c r="AR61" s="14"/>
    </row>
    <row r="62" spans="1:44" ht="15" customHeight="1" x14ac:dyDescent="0.25">
      <c r="A62" s="14">
        <v>1995</v>
      </c>
      <c r="B62" s="41">
        <f t="shared" si="0"/>
        <v>1.9241048860052363</v>
      </c>
      <c r="C62" s="138">
        <v>0.44</v>
      </c>
      <c r="D62" s="109"/>
      <c r="E62" s="41">
        <v>1.7086442743417001</v>
      </c>
      <c r="F62" s="41">
        <v>2.3736729949631901</v>
      </c>
      <c r="G62" s="41">
        <v>1.74816522574447</v>
      </c>
      <c r="H62" s="41">
        <v>1.7107137002021899</v>
      </c>
      <c r="I62" s="41">
        <v>1.86587537910118</v>
      </c>
      <c r="J62" s="41">
        <v>2.01111280487804</v>
      </c>
      <c r="K62" s="41">
        <v>2.329845581292</v>
      </c>
      <c r="L62" s="41">
        <v>1.70376626973137</v>
      </c>
      <c r="M62" s="41">
        <v>1.86514774379299</v>
      </c>
      <c r="N62" s="112"/>
      <c r="O62" s="41">
        <f t="shared" si="1"/>
        <v>1.9241048860052363</v>
      </c>
      <c r="P62" s="41">
        <f t="shared" si="2"/>
        <v>0.2477985153021463</v>
      </c>
      <c r="Q62" s="112"/>
      <c r="R62" s="41">
        <v>1.24060054136461</v>
      </c>
      <c r="S62" s="41">
        <v>1.6173186206896499</v>
      </c>
      <c r="T62" s="41">
        <v>1.43003422526446</v>
      </c>
      <c r="U62" s="41">
        <v>1.42467567325758</v>
      </c>
      <c r="V62" s="41">
        <v>1.958113323741</v>
      </c>
      <c r="W62" s="41">
        <f t="shared" si="3"/>
        <v>1.4281572651440748</v>
      </c>
      <c r="X62" s="41">
        <f t="shared" si="4"/>
        <v>0.15381285980923221</v>
      </c>
      <c r="Y62" s="14"/>
      <c r="Z62" s="14"/>
      <c r="AA62" s="14"/>
      <c r="AB62" s="14"/>
      <c r="AC62" s="14"/>
      <c r="AD62" s="14"/>
      <c r="AE62" s="14"/>
      <c r="AF62" s="14"/>
      <c r="AG62" s="14"/>
      <c r="AH62" s="14"/>
      <c r="AI62" s="14"/>
      <c r="AJ62" s="14"/>
      <c r="AK62" s="14"/>
      <c r="AL62" s="14"/>
      <c r="AM62" s="14"/>
      <c r="AN62" s="14"/>
      <c r="AO62" s="14"/>
      <c r="AP62" s="14"/>
      <c r="AQ62" s="14"/>
      <c r="AR62" s="14"/>
    </row>
    <row r="63" spans="1:44" ht="15" customHeight="1" x14ac:dyDescent="0.25">
      <c r="A63" s="14">
        <v>1996</v>
      </c>
      <c r="B63" s="41">
        <f t="shared" si="0"/>
        <v>1.8790207011574422</v>
      </c>
      <c r="C63" s="138">
        <v>0.42</v>
      </c>
      <c r="D63" s="112"/>
      <c r="E63" s="41">
        <v>1.70123018983466</v>
      </c>
      <c r="F63" s="41">
        <v>2.3235955056179698</v>
      </c>
      <c r="G63" s="41">
        <v>1.7382324687800099</v>
      </c>
      <c r="H63" s="41">
        <v>1.7700448111918601</v>
      </c>
      <c r="I63" s="41">
        <v>1.71620623104494</v>
      </c>
      <c r="J63" s="41">
        <v>1.8726920731707299</v>
      </c>
      <c r="K63" s="41">
        <v>2.2426020107759799</v>
      </c>
      <c r="L63" s="41">
        <v>1.73483494876765</v>
      </c>
      <c r="M63" s="41">
        <v>1.8117480712331799</v>
      </c>
      <c r="N63" s="112"/>
      <c r="O63" s="41">
        <f t="shared" si="1"/>
        <v>1.8790207011574422</v>
      </c>
      <c r="P63" s="41">
        <f t="shared" si="2"/>
        <v>0.22236316728635072</v>
      </c>
      <c r="Q63" s="112"/>
      <c r="R63" s="41">
        <v>1.1865536853240399</v>
      </c>
      <c r="S63" s="41">
        <v>1.55741793103448</v>
      </c>
      <c r="T63" s="41">
        <v>1.3962538892345899</v>
      </c>
      <c r="U63" s="41">
        <v>1.44626166830694</v>
      </c>
      <c r="V63" s="41">
        <v>1.86802886330935</v>
      </c>
      <c r="W63" s="41">
        <f t="shared" si="3"/>
        <v>1.3966217934750125</v>
      </c>
      <c r="X63" s="41">
        <f t="shared" si="4"/>
        <v>0.15540083702373406</v>
      </c>
      <c r="Y63" s="14"/>
      <c r="Z63" s="14"/>
      <c r="AA63" s="14"/>
      <c r="AB63" s="14"/>
      <c r="AC63" s="14"/>
      <c r="AD63" s="14"/>
      <c r="AE63" s="14"/>
      <c r="AF63" s="14"/>
      <c r="AG63" s="14"/>
      <c r="AH63" s="14"/>
      <c r="AI63" s="14"/>
      <c r="AJ63" s="14"/>
      <c r="AK63" s="14"/>
      <c r="AL63" s="14"/>
      <c r="AM63" s="14"/>
      <c r="AN63" s="14"/>
      <c r="AO63" s="14"/>
      <c r="AP63" s="14"/>
      <c r="AQ63" s="14"/>
      <c r="AR63" s="14"/>
    </row>
    <row r="64" spans="1:44" ht="15" customHeight="1" x14ac:dyDescent="0.25">
      <c r="A64" s="14">
        <v>1997</v>
      </c>
      <c r="B64" s="41">
        <f t="shared" si="0"/>
        <v>1.9857089882402299</v>
      </c>
      <c r="C64" s="138">
        <v>0.51</v>
      </c>
      <c r="D64" s="112"/>
      <c r="E64" s="41">
        <v>1.99630269442743</v>
      </c>
      <c r="F64" s="41">
        <v>2.7141999225106499</v>
      </c>
      <c r="G64" s="41">
        <v>1.58924111431316</v>
      </c>
      <c r="H64" s="41">
        <v>1.5327203672331799</v>
      </c>
      <c r="I64" s="41">
        <v>1.8958092087124301</v>
      </c>
      <c r="J64" s="41">
        <v>2.0221463414634102</v>
      </c>
      <c r="K64" s="41">
        <v>2.3283379159029001</v>
      </c>
      <c r="L64" s="41">
        <v>1.7578859041816599</v>
      </c>
      <c r="M64" s="41">
        <v>2.0347374254172501</v>
      </c>
      <c r="N64" s="112"/>
      <c r="O64" s="41">
        <f t="shared" si="1"/>
        <v>1.9857089882402299</v>
      </c>
      <c r="P64" s="41">
        <f t="shared" si="2"/>
        <v>0.34549611867339142</v>
      </c>
      <c r="Q64" s="112"/>
      <c r="R64" s="41">
        <v>1.3342817585016</v>
      </c>
      <c r="S64" s="41">
        <v>1.9268055172413701</v>
      </c>
      <c r="T64" s="41">
        <v>1.52011512134411</v>
      </c>
      <c r="U64" s="41">
        <v>1.5973636336524399</v>
      </c>
      <c r="V64" s="41">
        <v>2.0869393093525099</v>
      </c>
      <c r="W64" s="41">
        <f t="shared" si="3"/>
        <v>1.5946415076848801</v>
      </c>
      <c r="X64" s="41">
        <f t="shared" si="4"/>
        <v>0.24744138731574297</v>
      </c>
      <c r="Y64" s="14"/>
      <c r="Z64" s="14"/>
      <c r="AA64" s="14"/>
      <c r="AB64" s="14"/>
      <c r="AC64" s="14"/>
      <c r="AD64" s="14"/>
      <c r="AE64" s="14"/>
      <c r="AF64" s="14"/>
      <c r="AG64" s="14"/>
      <c r="AH64" s="14"/>
      <c r="AI64" s="14"/>
      <c r="AJ64" s="14"/>
      <c r="AK64" s="14"/>
      <c r="AL64" s="14"/>
      <c r="AM64" s="14"/>
      <c r="AN64" s="14"/>
      <c r="AO64" s="14"/>
      <c r="AP64" s="14"/>
      <c r="AQ64" s="14"/>
      <c r="AR64" s="14"/>
    </row>
    <row r="65" spans="1:44" ht="15" customHeight="1" x14ac:dyDescent="0.25">
      <c r="A65" s="14">
        <v>1998</v>
      </c>
      <c r="B65" s="41">
        <f t="shared" si="0"/>
        <v>2.1000041077418548</v>
      </c>
      <c r="C65" s="138">
        <v>0.51</v>
      </c>
      <c r="D65" s="109"/>
      <c r="E65" s="41">
        <v>1.95281546233925</v>
      </c>
      <c r="F65" s="41">
        <v>2.6941689267725599</v>
      </c>
      <c r="G65" s="41">
        <v>1.90708933717579</v>
      </c>
      <c r="H65" s="41">
        <v>1.50305481173834</v>
      </c>
      <c r="I65" s="41">
        <v>2.03550041356492</v>
      </c>
      <c r="J65" s="41">
        <v>2.3411158536585299</v>
      </c>
      <c r="K65" s="41">
        <v>2.3618080875409602</v>
      </c>
      <c r="L65" s="41">
        <v>1.9994198283024001</v>
      </c>
      <c r="M65" s="41">
        <v>2.1050642485839401</v>
      </c>
      <c r="N65" s="112"/>
      <c r="O65" s="41">
        <f t="shared" si="1"/>
        <v>2.1000041077418548</v>
      </c>
      <c r="P65" s="41">
        <f t="shared" si="2"/>
        <v>0.31784703290291783</v>
      </c>
      <c r="Q65" s="112"/>
      <c r="R65" s="41">
        <v>1.02873686568557</v>
      </c>
      <c r="S65" s="41">
        <v>2.2961931034482701</v>
      </c>
      <c r="T65" s="41">
        <v>1.4975948973241999</v>
      </c>
      <c r="U65" s="41">
        <v>1.6081566311771101</v>
      </c>
      <c r="V65" s="41">
        <v>2.02028722302158</v>
      </c>
      <c r="W65" s="41">
        <f t="shared" si="3"/>
        <v>1.6076703744087875</v>
      </c>
      <c r="X65" s="41">
        <f t="shared" si="4"/>
        <v>0.52324130922153522</v>
      </c>
      <c r="Y65" s="14"/>
      <c r="Z65" s="14"/>
      <c r="AA65" s="14"/>
      <c r="AB65" s="14"/>
      <c r="AC65" s="14"/>
      <c r="AD65" s="14"/>
      <c r="AE65" s="14"/>
      <c r="AF65" s="14"/>
      <c r="AG65" s="14"/>
      <c r="AH65" s="14"/>
      <c r="AI65" s="14"/>
      <c r="AJ65" s="14"/>
      <c r="AK65" s="14"/>
      <c r="AL65" s="14"/>
      <c r="AM65" s="14"/>
      <c r="AN65" s="14"/>
      <c r="AO65" s="14"/>
      <c r="AP65" s="14"/>
      <c r="AQ65" s="14"/>
      <c r="AR65" s="14"/>
    </row>
    <row r="66" spans="1:44" ht="15" customHeight="1" x14ac:dyDescent="0.25">
      <c r="A66" s="14">
        <v>1999</v>
      </c>
      <c r="B66" s="41">
        <f t="shared" si="0"/>
        <v>1.9083523221544785</v>
      </c>
      <c r="C66" s="138">
        <v>0.47</v>
      </c>
      <c r="D66" s="112"/>
      <c r="E66" s="41">
        <v>1.5987022657685199</v>
      </c>
      <c r="F66" s="41">
        <v>2.36365749709414</v>
      </c>
      <c r="G66" s="41">
        <v>1.7779634966378399</v>
      </c>
      <c r="H66" s="41">
        <v>1.68104814470736</v>
      </c>
      <c r="I66" s="41">
        <v>1.79602977667493</v>
      </c>
      <c r="J66" s="41">
        <v>2.1525426829268199</v>
      </c>
      <c r="K66" s="41">
        <v>2.4058319169027298</v>
      </c>
      <c r="L66" s="41">
        <v>1.7438548878427</v>
      </c>
      <c r="M66" s="41">
        <v>1.65554023083527</v>
      </c>
      <c r="N66" s="112"/>
      <c r="O66" s="41">
        <f t="shared" si="1"/>
        <v>1.9083523221544785</v>
      </c>
      <c r="P66" s="41">
        <f t="shared" si="2"/>
        <v>0.29487454729305629</v>
      </c>
      <c r="Q66" s="112"/>
      <c r="R66" s="41">
        <v>0.76161027970504902</v>
      </c>
      <c r="S66" s="41">
        <v>1.8669048275861999</v>
      </c>
      <c r="T66" s="41">
        <v>1.2949128811449899</v>
      </c>
      <c r="U66" s="41">
        <v>1.28436670543676</v>
      </c>
      <c r="V66" s="41">
        <v>1.72680975539568</v>
      </c>
      <c r="W66" s="41">
        <f t="shared" si="3"/>
        <v>1.3019486734682497</v>
      </c>
      <c r="X66" s="41">
        <f t="shared" si="4"/>
        <v>0.45147892672261664</v>
      </c>
      <c r="Y66" s="14"/>
      <c r="Z66" s="14"/>
      <c r="AA66" s="14"/>
      <c r="AB66" s="14"/>
      <c r="AC66" s="14"/>
      <c r="AD66" s="14"/>
      <c r="AE66" s="14"/>
      <c r="AF66" s="14"/>
      <c r="AG66" s="14"/>
      <c r="AH66" s="14"/>
      <c r="AI66" s="14"/>
      <c r="AJ66" s="14"/>
      <c r="AK66" s="14"/>
      <c r="AL66" s="14"/>
      <c r="AM66" s="14"/>
      <c r="AN66" s="14"/>
      <c r="AO66" s="14"/>
      <c r="AP66" s="14"/>
      <c r="AQ66" s="14"/>
      <c r="AR66" s="14"/>
    </row>
    <row r="67" spans="1:44" ht="15" customHeight="1" x14ac:dyDescent="0.25">
      <c r="A67" s="14">
        <v>2000</v>
      </c>
      <c r="B67" s="41">
        <f t="shared" si="0"/>
        <v>1.8665259163515679</v>
      </c>
      <c r="C67" s="138">
        <v>0.47</v>
      </c>
      <c r="D67" s="112"/>
      <c r="E67" s="41">
        <v>1.5906334047764801</v>
      </c>
      <c r="F67" s="41">
        <v>2.3235955056179698</v>
      </c>
      <c r="G67" s="41">
        <v>1.58924111431316</v>
      </c>
      <c r="H67" s="41">
        <v>1.7997103666867</v>
      </c>
      <c r="I67" s="41">
        <v>1.77607389026743</v>
      </c>
      <c r="J67" s="41">
        <v>2.08132621951219</v>
      </c>
      <c r="K67" s="41">
        <v>2.4028165861245299</v>
      </c>
      <c r="L67" s="41">
        <v>1.5394029354749299</v>
      </c>
      <c r="M67" s="41">
        <v>1.6959332243907199</v>
      </c>
      <c r="N67" s="109"/>
      <c r="O67" s="41">
        <f t="shared" si="1"/>
        <v>1.8665259163515679</v>
      </c>
      <c r="P67" s="41">
        <f t="shared" si="2"/>
        <v>0.30630779715981266</v>
      </c>
      <c r="Q67" s="112"/>
      <c r="R67" s="41">
        <v>0.79481531688497498</v>
      </c>
      <c r="S67" s="41">
        <v>1.62730206896551</v>
      </c>
      <c r="T67" s="41">
        <v>1.30617299315494</v>
      </c>
      <c r="U67" s="41">
        <v>1.3383316930601501</v>
      </c>
      <c r="V67" s="41">
        <v>1.7394111654676201</v>
      </c>
      <c r="W67" s="41">
        <f t="shared" si="3"/>
        <v>1.2666555180163936</v>
      </c>
      <c r="X67" s="41">
        <f t="shared" si="4"/>
        <v>0.34612050648363357</v>
      </c>
      <c r="Y67" s="14"/>
      <c r="Z67" s="14"/>
      <c r="AA67" s="14"/>
      <c r="AB67" s="14"/>
      <c r="AC67" s="14"/>
      <c r="AD67" s="14"/>
      <c r="AE67" s="14"/>
      <c r="AF67" s="14"/>
      <c r="AG67" s="14"/>
      <c r="AH67" s="14"/>
      <c r="AI67" s="14"/>
      <c r="AJ67" s="14"/>
      <c r="AK67" s="14"/>
      <c r="AL67" s="14"/>
      <c r="AM67" s="14"/>
      <c r="AN67" s="14"/>
      <c r="AO67" s="14"/>
      <c r="AP67" s="14"/>
      <c r="AQ67" s="14"/>
      <c r="AR67" s="14"/>
    </row>
    <row r="68" spans="1:44" ht="15" customHeight="1" x14ac:dyDescent="0.25">
      <c r="A68" s="14">
        <v>2001</v>
      </c>
      <c r="B68" s="41">
        <f t="shared" si="0"/>
        <v>1.7710314128621798</v>
      </c>
      <c r="C68" s="138">
        <v>0.48</v>
      </c>
      <c r="D68" s="109"/>
      <c r="E68" s="41">
        <v>1.5535932026944199</v>
      </c>
      <c r="F68" s="41">
        <v>2.2935490120108399</v>
      </c>
      <c r="G68" s="41">
        <v>1.3409221902017201</v>
      </c>
      <c r="H68" s="41">
        <v>1.64149407071424</v>
      </c>
      <c r="I68" s="41">
        <v>1.6762944582299399</v>
      </c>
      <c r="J68" s="41">
        <v>1.9649725609755999</v>
      </c>
      <c r="K68" s="41">
        <v>2.32381491973559</v>
      </c>
      <c r="L68" s="41">
        <v>1.45421462198836</v>
      </c>
      <c r="M68" s="41">
        <v>1.6904276792089099</v>
      </c>
      <c r="N68" s="112"/>
      <c r="O68" s="41">
        <f t="shared" si="1"/>
        <v>1.7710314128621798</v>
      </c>
      <c r="P68" s="41">
        <f t="shared" si="2"/>
        <v>0.33016924766341416</v>
      </c>
      <c r="Q68" s="112"/>
      <c r="R68" s="41">
        <v>0.80022000248903202</v>
      </c>
      <c r="S68" s="41">
        <v>1.29784827586206</v>
      </c>
      <c r="T68" s="41">
        <v>1.2949128811449899</v>
      </c>
      <c r="U68" s="41">
        <v>1.28436670543676</v>
      </c>
      <c r="V68" s="41">
        <v>1.6940044316546701</v>
      </c>
      <c r="W68" s="41">
        <f t="shared" si="3"/>
        <v>1.1693369662332105</v>
      </c>
      <c r="X68" s="41">
        <f t="shared" si="4"/>
        <v>0.24614605483561344</v>
      </c>
      <c r="Y68" s="14"/>
      <c r="Z68" s="14"/>
      <c r="AA68" s="14"/>
      <c r="AB68" s="14"/>
      <c r="AC68" s="14"/>
      <c r="AD68" s="14"/>
      <c r="AE68" s="14"/>
      <c r="AF68" s="14"/>
      <c r="AG68" s="14"/>
      <c r="AH68" s="14"/>
      <c r="AI68" s="14"/>
      <c r="AJ68" s="14"/>
      <c r="AK68" s="14"/>
      <c r="AL68" s="14"/>
      <c r="AM68" s="14"/>
      <c r="AN68" s="14"/>
      <c r="AO68" s="14"/>
      <c r="AP68" s="14"/>
      <c r="AQ68" s="14"/>
      <c r="AR68" s="14"/>
    </row>
    <row r="69" spans="1:44" ht="15" customHeight="1" x14ac:dyDescent="0.25">
      <c r="A69" s="14">
        <v>2002</v>
      </c>
      <c r="B69" s="41">
        <f t="shared" si="0"/>
        <v>2.1591553618491042</v>
      </c>
      <c r="C69" s="138">
        <v>0.51</v>
      </c>
      <c r="D69" s="112"/>
      <c r="E69" s="41">
        <v>2.0038477342314698</v>
      </c>
      <c r="F69" s="41">
        <v>2.7141999225106499</v>
      </c>
      <c r="G69" s="41">
        <v>1.82762728146013</v>
      </c>
      <c r="H69" s="41">
        <v>2.0864774031367799</v>
      </c>
      <c r="I69" s="41">
        <v>1.75611800385993</v>
      </c>
      <c r="J69" s="41">
        <v>2.3802347560975599</v>
      </c>
      <c r="K69" s="41">
        <v>2.55760356607232</v>
      </c>
      <c r="L69" s="41">
        <v>1.9723600110772599</v>
      </c>
      <c r="M69" s="41">
        <v>2.1339295781958398</v>
      </c>
      <c r="N69" s="112"/>
      <c r="O69" s="41">
        <f t="shared" si="1"/>
        <v>2.1591553618491042</v>
      </c>
      <c r="P69" s="41">
        <f t="shared" si="2"/>
        <v>0.307858716235754</v>
      </c>
      <c r="Q69" s="112"/>
      <c r="R69" s="41">
        <v>1.1225644597243301</v>
      </c>
      <c r="S69" s="41">
        <v>2.1364579310344798</v>
      </c>
      <c r="T69" s="41">
        <v>1.52011512134411</v>
      </c>
      <c r="U69" s="41">
        <v>1.6837076138498701</v>
      </c>
      <c r="V69" s="41">
        <v>1.9485320863309299</v>
      </c>
      <c r="W69" s="41">
        <f t="shared" si="3"/>
        <v>1.6157112814881978</v>
      </c>
      <c r="X69" s="41">
        <f t="shared" si="4"/>
        <v>0.41957636884458016</v>
      </c>
      <c r="Y69" s="14"/>
      <c r="Z69" s="14"/>
      <c r="AA69" s="14"/>
      <c r="AB69" s="14"/>
      <c r="AC69" s="14"/>
      <c r="AD69" s="14"/>
      <c r="AE69" s="14"/>
      <c r="AF69" s="14"/>
      <c r="AG69" s="14"/>
      <c r="AH69" s="14"/>
      <c r="AI69" s="14"/>
      <c r="AJ69" s="14"/>
      <c r="AK69" s="14"/>
      <c r="AL69" s="14"/>
      <c r="AM69" s="14"/>
      <c r="AN69" s="14"/>
      <c r="AO69" s="14"/>
      <c r="AP69" s="14"/>
      <c r="AQ69" s="14"/>
      <c r="AR69" s="14"/>
    </row>
    <row r="70" spans="1:44" ht="15" customHeight="1" x14ac:dyDescent="0.25">
      <c r="A70" s="14">
        <v>2003</v>
      </c>
      <c r="B70" s="41">
        <f t="shared" si="0"/>
        <v>2.2353264992022068</v>
      </c>
      <c r="C70" s="138">
        <v>0.52</v>
      </c>
      <c r="D70" s="112"/>
      <c r="E70" s="41">
        <v>2.1254548377219802</v>
      </c>
      <c r="F70" s="41">
        <v>2.8143549012010798</v>
      </c>
      <c r="G70" s="41">
        <v>1.86735830931796</v>
      </c>
      <c r="H70" s="41">
        <v>1.9282611071643201</v>
      </c>
      <c r="I70" s="41">
        <v>2.1253019023986699</v>
      </c>
      <c r="J70" s="41">
        <v>2.3230609756097498</v>
      </c>
      <c r="K70" s="41">
        <v>2.6888709659501102</v>
      </c>
      <c r="L70" s="41">
        <v>2.1557654389365801</v>
      </c>
      <c r="M70" s="41">
        <v>2.0895100545194101</v>
      </c>
      <c r="N70" s="112"/>
      <c r="O70" s="41">
        <f t="shared" si="1"/>
        <v>2.2353264992022068</v>
      </c>
      <c r="P70" s="41">
        <f t="shared" si="2"/>
        <v>0.30370547638795448</v>
      </c>
      <c r="Q70" s="112"/>
      <c r="R70" s="41">
        <v>1.4173787996639799</v>
      </c>
      <c r="S70" s="41">
        <v>2.3560937931034398</v>
      </c>
      <c r="T70" s="41">
        <v>1.5651555693839401</v>
      </c>
      <c r="U70" s="41">
        <v>1.75925859652262</v>
      </c>
      <c r="V70" s="41">
        <v>2.0101852661870501</v>
      </c>
      <c r="W70" s="41">
        <f t="shared" si="3"/>
        <v>1.7744716896684949</v>
      </c>
      <c r="X70" s="41">
        <f t="shared" si="4"/>
        <v>0.41224761155965056</v>
      </c>
      <c r="Y70" s="14"/>
      <c r="Z70" s="14"/>
      <c r="AA70" s="14"/>
      <c r="AB70" s="14"/>
      <c r="AC70" s="14"/>
      <c r="AD70" s="14"/>
      <c r="AE70" s="14"/>
      <c r="AF70" s="14"/>
      <c r="AG70" s="14"/>
      <c r="AH70" s="14"/>
      <c r="AI70" s="14"/>
      <c r="AJ70" s="14"/>
      <c r="AK70" s="14"/>
      <c r="AL70" s="14"/>
      <c r="AM70" s="14"/>
      <c r="AN70" s="14"/>
      <c r="AO70" s="14"/>
      <c r="AP70" s="14"/>
      <c r="AQ70" s="14"/>
      <c r="AR70" s="14"/>
    </row>
    <row r="71" spans="1:44" ht="15" customHeight="1" x14ac:dyDescent="0.25">
      <c r="A71" s="14">
        <v>2004</v>
      </c>
      <c r="B71" s="41">
        <f t="shared" si="0"/>
        <v>2.1367992291905078</v>
      </c>
      <c r="C71" s="138">
        <v>0.53</v>
      </c>
      <c r="D71" s="109"/>
      <c r="E71" s="41">
        <v>2.0589899877526001</v>
      </c>
      <c r="F71" s="41">
        <v>2.8243703990701201</v>
      </c>
      <c r="G71" s="41">
        <v>1.7878962536023</v>
      </c>
      <c r="H71" s="41">
        <v>1.85904147767637</v>
      </c>
      <c r="I71" s="41">
        <v>1.8558974358974301</v>
      </c>
      <c r="J71" s="41">
        <v>2.2408109756097501</v>
      </c>
      <c r="K71" s="41">
        <v>2.6007227962006301</v>
      </c>
      <c r="L71" s="41">
        <v>1.9683511492661301</v>
      </c>
      <c r="M71" s="41">
        <v>2.0351125876392402</v>
      </c>
      <c r="N71" s="112"/>
      <c r="O71" s="41">
        <f t="shared" si="1"/>
        <v>2.1367992291905078</v>
      </c>
      <c r="P71" s="41">
        <f t="shared" si="2"/>
        <v>0.33687375020576754</v>
      </c>
      <c r="Q71" s="112"/>
      <c r="R71" s="41">
        <v>1.43742117544569</v>
      </c>
      <c r="S71" s="41">
        <v>2.3461103448275802</v>
      </c>
      <c r="T71" s="41">
        <v>1.54263534536403</v>
      </c>
      <c r="U71" s="41">
        <v>1.7700515940472901</v>
      </c>
      <c r="V71" s="41">
        <v>2.0473646330935198</v>
      </c>
      <c r="W71" s="41">
        <f t="shared" si="3"/>
        <v>1.7740546149211476</v>
      </c>
      <c r="X71" s="41">
        <f t="shared" si="4"/>
        <v>0.40584920565415439</v>
      </c>
      <c r="Y71" s="14"/>
      <c r="Z71" s="14"/>
      <c r="AA71" s="14"/>
      <c r="AB71" s="14"/>
      <c r="AC71" s="14"/>
      <c r="AD71" s="14"/>
      <c r="AE71" s="14"/>
      <c r="AF71" s="14"/>
      <c r="AG71" s="14"/>
      <c r="AH71" s="14"/>
      <c r="AI71" s="14"/>
      <c r="AJ71" s="14"/>
      <c r="AK71" s="14"/>
      <c r="AL71" s="14"/>
      <c r="AM71" s="14"/>
      <c r="AN71" s="14"/>
      <c r="AO71" s="14"/>
      <c r="AP71" s="14"/>
      <c r="AQ71" s="14"/>
      <c r="AR71" s="14"/>
    </row>
    <row r="72" spans="1:44" ht="15" customHeight="1" x14ac:dyDescent="0.25">
      <c r="A72" s="14">
        <v>2005</v>
      </c>
      <c r="B72" s="41">
        <f t="shared" si="0"/>
        <v>2.2078722222984335</v>
      </c>
      <c r="C72" s="138">
        <v>0.52</v>
      </c>
      <c r="D72" s="112"/>
      <c r="E72" s="41">
        <v>2.1225335272504502</v>
      </c>
      <c r="F72" s="41">
        <v>2.85441689267725</v>
      </c>
      <c r="G72" s="41">
        <v>1.9269548511047001</v>
      </c>
      <c r="H72" s="41">
        <v>1.9381496256626001</v>
      </c>
      <c r="I72" s="41">
        <v>1.8758533223049301</v>
      </c>
      <c r="J72" s="41">
        <v>2.29698170731707</v>
      </c>
      <c r="K72" s="41">
        <v>2.6339919457868102</v>
      </c>
      <c r="L72" s="41">
        <v>2.0826037108834101</v>
      </c>
      <c r="M72" s="41">
        <v>2.1393644176986801</v>
      </c>
      <c r="N72" s="112"/>
      <c r="O72" s="41">
        <f t="shared" si="1"/>
        <v>2.2078722222984335</v>
      </c>
      <c r="P72" s="41">
        <f t="shared" si="2"/>
        <v>0.31571930932120373</v>
      </c>
      <c r="Q72" s="112"/>
      <c r="R72" s="41">
        <v>1.6014759030521699</v>
      </c>
      <c r="S72" s="41">
        <v>2.0765572413793101</v>
      </c>
      <c r="T72" s="41">
        <v>1.63271624144368</v>
      </c>
      <c r="U72" s="41">
        <v>1.8240165816706899</v>
      </c>
      <c r="V72" s="41">
        <v>2.09735369784172</v>
      </c>
      <c r="W72" s="41">
        <f t="shared" si="3"/>
        <v>1.7836914918864626</v>
      </c>
      <c r="X72" s="41">
        <f t="shared" si="4"/>
        <v>0.21862639910175624</v>
      </c>
      <c r="Y72" s="14"/>
      <c r="Z72" s="14"/>
      <c r="AA72" s="14"/>
      <c r="AB72" s="14"/>
      <c r="AC72" s="14"/>
      <c r="AD72" s="14"/>
      <c r="AE72" s="14"/>
      <c r="AF72" s="14"/>
      <c r="AG72" s="14"/>
      <c r="AH72" s="14"/>
      <c r="AI72" s="14"/>
      <c r="AJ72" s="14"/>
      <c r="AK72" s="14"/>
      <c r="AL72" s="14"/>
      <c r="AM72" s="14"/>
      <c r="AN72" s="14"/>
      <c r="AO72" s="14"/>
      <c r="AP72" s="14"/>
      <c r="AQ72" s="14"/>
      <c r="AR72" s="14"/>
    </row>
    <row r="73" spans="1:44" ht="15" customHeight="1" x14ac:dyDescent="0.25">
      <c r="A73" s="14">
        <v>2006</v>
      </c>
      <c r="B73" s="41">
        <f t="shared" si="0"/>
        <v>2.2621646926612331</v>
      </c>
      <c r="C73" s="138">
        <v>0.55000000000000004</v>
      </c>
      <c r="D73" s="112"/>
      <c r="E73" s="41">
        <v>2.1501852418860898</v>
      </c>
      <c r="F73" s="41">
        <v>2.94455637349864</v>
      </c>
      <c r="G73" s="41">
        <v>1.9766186359269899</v>
      </c>
      <c r="H73" s="41">
        <v>1.9480381441608801</v>
      </c>
      <c r="I73" s="41">
        <v>1.92574303832368</v>
      </c>
      <c r="J73" s="41">
        <v>2.3270731707316998</v>
      </c>
      <c r="K73" s="41">
        <v>2.75370057768149</v>
      </c>
      <c r="L73" s="41">
        <v>2.1647853780116302</v>
      </c>
      <c r="M73" s="41">
        <v>2.1687816737299999</v>
      </c>
      <c r="N73" s="109"/>
      <c r="O73" s="41">
        <f t="shared" si="1"/>
        <v>2.2621646926612331</v>
      </c>
      <c r="P73" s="41">
        <f t="shared" si="2"/>
        <v>0.33921692959305527</v>
      </c>
      <c r="Q73" s="112"/>
      <c r="R73" s="41">
        <v>1.7435740953921699</v>
      </c>
      <c r="S73" s="41">
        <v>2.20634206896551</v>
      </c>
      <c r="T73" s="41">
        <v>1.8016179215930299</v>
      </c>
      <c r="U73" s="41">
        <v>1.9859115445408699</v>
      </c>
      <c r="V73" s="41">
        <v>2.27033669064748</v>
      </c>
      <c r="W73" s="41">
        <f t="shared" si="3"/>
        <v>1.934361407622895</v>
      </c>
      <c r="X73" s="41">
        <f t="shared" si="4"/>
        <v>0.20868758815688535</v>
      </c>
      <c r="Y73" s="14"/>
      <c r="Z73" s="14"/>
      <c r="AA73" s="14"/>
      <c r="AB73" s="14"/>
      <c r="AC73" s="14"/>
      <c r="AD73" s="14"/>
      <c r="AE73" s="14"/>
      <c r="AF73" s="14"/>
      <c r="AG73" s="14"/>
      <c r="AH73" s="14"/>
      <c r="AI73" s="14"/>
      <c r="AJ73" s="14"/>
      <c r="AK73" s="14"/>
      <c r="AL73" s="14"/>
      <c r="AM73" s="14"/>
      <c r="AN73" s="14"/>
      <c r="AO73" s="14"/>
      <c r="AP73" s="14"/>
      <c r="AQ73" s="14"/>
      <c r="AR73" s="14"/>
    </row>
    <row r="74" spans="1:44" ht="15" customHeight="1" x14ac:dyDescent="0.25">
      <c r="A74" s="14">
        <v>2007</v>
      </c>
      <c r="B74" s="41">
        <f t="shared" si="0"/>
        <v>2.2995438409123867</v>
      </c>
      <c r="C74" s="138">
        <v>0.51</v>
      </c>
      <c r="D74" s="109"/>
      <c r="E74" s="41">
        <v>2.0578718309859099</v>
      </c>
      <c r="F74" s="41">
        <v>2.85441689267725</v>
      </c>
      <c r="G74" s="41">
        <v>2.0759462055715598</v>
      </c>
      <c r="H74" s="41">
        <v>2.14580851412645</v>
      </c>
      <c r="I74" s="41">
        <v>2.0255224703611701</v>
      </c>
      <c r="J74" s="41">
        <v>2.47351829268292</v>
      </c>
      <c r="K74" s="41">
        <v>2.6668590512692298</v>
      </c>
      <c r="L74" s="41">
        <v>2.17380531708667</v>
      </c>
      <c r="M74" s="41">
        <v>2.22214599345032</v>
      </c>
      <c r="N74" s="112"/>
      <c r="O74" s="41">
        <f t="shared" si="1"/>
        <v>2.2995438409123867</v>
      </c>
      <c r="P74" s="41">
        <f t="shared" si="2"/>
        <v>0.27928396650114279</v>
      </c>
      <c r="Q74" s="112"/>
      <c r="R74" s="41">
        <v>1.82689633178805</v>
      </c>
      <c r="S74" s="41">
        <v>1.9268055172413701</v>
      </c>
      <c r="T74" s="41">
        <v>1.8016179215930299</v>
      </c>
      <c r="U74" s="41">
        <v>2.0398765321642598</v>
      </c>
      <c r="V74" s="41">
        <v>2.2163901582733798</v>
      </c>
      <c r="W74" s="41">
        <f t="shared" si="3"/>
        <v>1.8987990756966775</v>
      </c>
      <c r="X74" s="41">
        <f t="shared" si="4"/>
        <v>0.10847640417139177</v>
      </c>
      <c r="Y74" s="14"/>
      <c r="Z74" s="14"/>
      <c r="AA74" s="14"/>
      <c r="AB74" s="14"/>
      <c r="AC74" s="14"/>
      <c r="AD74" s="14"/>
      <c r="AE74" s="14"/>
      <c r="AF74" s="14"/>
      <c r="AG74" s="14"/>
      <c r="AH74" s="14"/>
      <c r="AI74" s="14"/>
      <c r="AJ74" s="14"/>
      <c r="AK74" s="14"/>
      <c r="AL74" s="14"/>
      <c r="AM74" s="14"/>
      <c r="AN74" s="14"/>
      <c r="AO74" s="14"/>
      <c r="AP74" s="14"/>
      <c r="AQ74" s="14"/>
      <c r="AR74" s="14"/>
    </row>
    <row r="75" spans="1:44" ht="15" customHeight="1" x14ac:dyDescent="0.25">
      <c r="A75" s="14">
        <v>2008</v>
      </c>
      <c r="B75" s="41">
        <f t="shared" si="0"/>
        <v>2.2152855843355135</v>
      </c>
      <c r="C75" s="138">
        <v>0.56000000000000005</v>
      </c>
      <c r="D75" s="112"/>
      <c r="E75" s="41">
        <v>2.00478456827924</v>
      </c>
      <c r="F75" s="41">
        <v>2.9145098798915101</v>
      </c>
      <c r="G75" s="41">
        <v>1.8077617675312101</v>
      </c>
      <c r="H75" s="41">
        <v>1.9084840701677599</v>
      </c>
      <c r="I75" s="41">
        <v>1.96565481113868</v>
      </c>
      <c r="J75" s="41">
        <v>2.3862530487804801</v>
      </c>
      <c r="K75" s="41">
        <v>2.7645557684830302</v>
      </c>
      <c r="L75" s="41">
        <v>2.09863915812794</v>
      </c>
      <c r="M75" s="41">
        <v>2.0869271866197701</v>
      </c>
      <c r="N75" s="112"/>
      <c r="O75" s="41">
        <f t="shared" si="1"/>
        <v>2.2152855843355135</v>
      </c>
      <c r="P75" s="41">
        <f t="shared" si="2"/>
        <v>0.36768850383096086</v>
      </c>
      <c r="Q75" s="112"/>
      <c r="R75" s="41">
        <v>1.9334136772346799</v>
      </c>
      <c r="S75" s="41">
        <v>2.0765572413793101</v>
      </c>
      <c r="T75" s="41">
        <v>1.7903578095830699</v>
      </c>
      <c r="U75" s="41">
        <v>2.0398765321642598</v>
      </c>
      <c r="V75" s="41">
        <v>2.32074233093525</v>
      </c>
      <c r="W75" s="41">
        <f t="shared" si="3"/>
        <v>1.96005131509033</v>
      </c>
      <c r="X75" s="41">
        <f t="shared" si="4"/>
        <v>0.12838892177445912</v>
      </c>
      <c r="Y75" s="14"/>
      <c r="Z75" s="14"/>
      <c r="AA75" s="14"/>
      <c r="AB75" s="14"/>
      <c r="AC75" s="14"/>
      <c r="AD75" s="14"/>
      <c r="AE75" s="14"/>
      <c r="AF75" s="14"/>
      <c r="AG75" s="14"/>
      <c r="AH75" s="14"/>
      <c r="AI75" s="14"/>
      <c r="AJ75" s="14"/>
      <c r="AK75" s="14"/>
      <c r="AL75" s="14"/>
      <c r="AM75" s="14"/>
      <c r="AN75" s="14"/>
      <c r="AO75" s="14"/>
      <c r="AP75" s="14"/>
      <c r="AQ75" s="14"/>
      <c r="AR75" s="14"/>
    </row>
    <row r="76" spans="1:44" ht="15" customHeight="1" x14ac:dyDescent="0.25">
      <c r="A76" s="14">
        <v>2009</v>
      </c>
      <c r="B76" s="41">
        <f t="shared" si="0"/>
        <v>2.2833452824044476</v>
      </c>
      <c r="C76" s="138">
        <v>0.54</v>
      </c>
      <c r="D76" s="112"/>
      <c r="E76" s="41">
        <v>2.15302596448254</v>
      </c>
      <c r="F76" s="41">
        <v>2.9345408756296001</v>
      </c>
      <c r="G76" s="41">
        <v>1.74816522574447</v>
      </c>
      <c r="H76" s="41">
        <v>2.14580851412645</v>
      </c>
      <c r="I76" s="41">
        <v>2.1851695616211702</v>
      </c>
      <c r="J76" s="41">
        <v>2.4474390243902402</v>
      </c>
      <c r="K76" s="41">
        <v>2.6521844414819702</v>
      </c>
      <c r="L76" s="41">
        <v>2.0856103572417601</v>
      </c>
      <c r="M76" s="41">
        <v>2.19816357692183</v>
      </c>
      <c r="N76" s="112"/>
      <c r="O76" s="41">
        <f t="shared" si="1"/>
        <v>2.2833452824044476</v>
      </c>
      <c r="P76" s="41">
        <f t="shared" si="2"/>
        <v>0.32750495468545482</v>
      </c>
      <c r="Q76" s="112"/>
      <c r="R76" s="41">
        <v>2.15680734886904</v>
      </c>
      <c r="S76" s="41">
        <v>2.4858786206896499</v>
      </c>
      <c r="T76" s="41">
        <v>1.9817797137523301</v>
      </c>
      <c r="U76" s="41">
        <v>2.33128746533058</v>
      </c>
      <c r="V76" s="41">
        <v>2.5869341007194202</v>
      </c>
      <c r="W76" s="41">
        <f t="shared" si="3"/>
        <v>2.2389382871603996</v>
      </c>
      <c r="X76" s="41">
        <f t="shared" si="4"/>
        <v>0.2178561619770697</v>
      </c>
      <c r="Y76" s="14"/>
      <c r="Z76" s="14"/>
      <c r="AA76" s="14"/>
      <c r="AB76" s="14"/>
      <c r="AC76" s="14"/>
      <c r="AD76" s="14"/>
      <c r="AE76" s="14"/>
      <c r="AF76" s="14"/>
      <c r="AG76" s="14"/>
      <c r="AH76" s="14"/>
      <c r="AI76" s="14"/>
      <c r="AJ76" s="14"/>
      <c r="AK76" s="14"/>
      <c r="AL76" s="14"/>
      <c r="AM76" s="14"/>
      <c r="AN76" s="14"/>
      <c r="AO76" s="14"/>
      <c r="AP76" s="14"/>
      <c r="AQ76" s="14"/>
      <c r="AR76" s="14"/>
    </row>
    <row r="77" spans="1:44" ht="15" customHeight="1" x14ac:dyDescent="0.25">
      <c r="A77" s="14">
        <v>2010</v>
      </c>
      <c r="B77" s="41">
        <f t="shared" si="0"/>
        <v>2.27344911637993</v>
      </c>
      <c r="C77" s="138">
        <v>0.53</v>
      </c>
      <c r="D77" s="109"/>
      <c r="E77" s="41">
        <v>2.12722777097366</v>
      </c>
      <c r="F77" s="41">
        <v>2.8744478884153399</v>
      </c>
      <c r="G77" s="41">
        <v>1.8574255523534999</v>
      </c>
      <c r="H77" s="41">
        <v>1.8788185146729299</v>
      </c>
      <c r="I77" s="41">
        <v>2.19514750482492</v>
      </c>
      <c r="J77" s="41">
        <v>2.4654939024390199</v>
      </c>
      <c r="K77" s="41">
        <v>2.6289663944898001</v>
      </c>
      <c r="L77" s="41">
        <v>2.2189050124619198</v>
      </c>
      <c r="M77" s="41">
        <v>2.2146095067882801</v>
      </c>
      <c r="N77" s="112"/>
      <c r="O77" s="41">
        <f t="shared" si="1"/>
        <v>2.27344911637993</v>
      </c>
      <c r="P77" s="41">
        <f t="shared" si="2"/>
        <v>0.31397649587504306</v>
      </c>
      <c r="Q77" s="112"/>
      <c r="R77" s="41">
        <v>2.1033234809122301</v>
      </c>
      <c r="S77" s="41">
        <v>2.4359613793103398</v>
      </c>
      <c r="T77" s="41">
        <v>1.9705196017423701</v>
      </c>
      <c r="U77" s="41">
        <v>2.2989084727565499</v>
      </c>
      <c r="V77" s="41">
        <v>2.6135949352517902</v>
      </c>
      <c r="W77" s="41">
        <f t="shared" si="3"/>
        <v>2.2021782336803724</v>
      </c>
      <c r="X77" s="41">
        <f t="shared" si="4"/>
        <v>0.20611427431452872</v>
      </c>
      <c r="Y77" s="14"/>
      <c r="Z77" s="14"/>
      <c r="AA77" s="14"/>
      <c r="AB77" s="14"/>
      <c r="AC77" s="14"/>
      <c r="AD77" s="14"/>
      <c r="AE77" s="14"/>
      <c r="AF77" s="14"/>
      <c r="AG77" s="14"/>
      <c r="AH77" s="14"/>
      <c r="AI77" s="14"/>
      <c r="AJ77" s="14"/>
      <c r="AK77" s="14"/>
      <c r="AL77" s="14"/>
      <c r="AM77" s="14"/>
      <c r="AN77" s="14"/>
      <c r="AO77" s="14"/>
      <c r="AP77" s="14"/>
      <c r="AQ77" s="14"/>
      <c r="AR77" s="14"/>
    </row>
    <row r="78" spans="1:44" ht="15" customHeight="1" x14ac:dyDescent="0.25">
      <c r="A78" s="14">
        <v>2011</v>
      </c>
      <c r="B78" s="41">
        <f t="shared" si="0"/>
        <v>2.3859453109854911</v>
      </c>
      <c r="C78" s="138">
        <v>0.54</v>
      </c>
      <c r="D78" s="112"/>
      <c r="E78" s="41">
        <v>2.0824007654623302</v>
      </c>
      <c r="F78" s="41">
        <v>2.9645873692367202</v>
      </c>
      <c r="G78" s="41">
        <v>2.1156772334293898</v>
      </c>
      <c r="H78" s="41">
        <v>2.4029099950816901</v>
      </c>
      <c r="I78" s="41">
        <v>2.0853901295836699</v>
      </c>
      <c r="J78" s="41">
        <v>2.5146432926829201</v>
      </c>
      <c r="K78" s="41">
        <v>2.7778232239071201</v>
      </c>
      <c r="L78" s="41">
        <v>2.28505123234561</v>
      </c>
      <c r="M78" s="41">
        <v>2.2450245571399701</v>
      </c>
      <c r="N78" s="112"/>
      <c r="O78" s="41">
        <f t="shared" si="1"/>
        <v>2.3859453109854911</v>
      </c>
      <c r="P78" s="41">
        <f t="shared" si="2"/>
        <v>0.29642344282606314</v>
      </c>
      <c r="Q78" s="112"/>
      <c r="R78" s="41">
        <v>2.1685175010111601</v>
      </c>
      <c r="S78" s="41">
        <v>2.3860441379310302</v>
      </c>
      <c r="T78" s="41">
        <v>1.9367392657125</v>
      </c>
      <c r="U78" s="41">
        <v>2.3204944678059101</v>
      </c>
      <c r="V78" s="41">
        <v>2.6921194244604298</v>
      </c>
      <c r="W78" s="41">
        <f t="shared" si="3"/>
        <v>2.2029488431151503</v>
      </c>
      <c r="X78" s="41">
        <f t="shared" si="4"/>
        <v>0.19949429172086988</v>
      </c>
      <c r="Y78" s="14"/>
      <c r="Z78" s="14"/>
      <c r="AA78" s="14"/>
      <c r="AB78" s="14"/>
      <c r="AC78" s="14"/>
      <c r="AD78" s="14"/>
      <c r="AE78" s="14"/>
      <c r="AF78" s="14"/>
      <c r="AG78" s="14"/>
      <c r="AH78" s="14"/>
      <c r="AI78" s="14"/>
      <c r="AJ78" s="14"/>
      <c r="AK78" s="14"/>
      <c r="AL78" s="14"/>
      <c r="AM78" s="14"/>
      <c r="AN78" s="14"/>
      <c r="AO78" s="14"/>
      <c r="AP78" s="14"/>
      <c r="AQ78" s="14"/>
      <c r="AR78" s="14"/>
    </row>
    <row r="79" spans="1:44" ht="15" customHeight="1" x14ac:dyDescent="0.25">
      <c r="A79" s="14">
        <v>2012</v>
      </c>
      <c r="B79" s="41">
        <f t="shared" si="0"/>
        <v>2.4405023985942367</v>
      </c>
      <c r="C79" s="138">
        <v>0.6</v>
      </c>
      <c r="D79" s="112"/>
      <c r="E79" s="41">
        <v>2.2511014084507002</v>
      </c>
      <c r="F79" s="41">
        <v>3.1148198372723699</v>
      </c>
      <c r="G79" s="41">
        <v>1.9666858789625301</v>
      </c>
      <c r="H79" s="41">
        <v>2.14580851412645</v>
      </c>
      <c r="I79" s="41">
        <v>2.1751916184174198</v>
      </c>
      <c r="J79" s="41">
        <v>2.7944939024390201</v>
      </c>
      <c r="K79" s="41">
        <v>2.9352234905293502</v>
      </c>
      <c r="L79" s="41">
        <v>2.2289271669897501</v>
      </c>
      <c r="M79" s="41">
        <v>2.35226977016054</v>
      </c>
      <c r="N79" s="109"/>
      <c r="O79" s="41">
        <f t="shared" si="1"/>
        <v>2.4405023985942367</v>
      </c>
      <c r="P79" s="41">
        <f t="shared" si="2"/>
        <v>0.37931534111079723</v>
      </c>
      <c r="Q79" s="112"/>
      <c r="R79" s="41">
        <v>2.2553302635263299</v>
      </c>
      <c r="S79" s="41">
        <v>2.3860441379310302</v>
      </c>
      <c r="T79" s="41">
        <v>1.9817797137523301</v>
      </c>
      <c r="U79" s="41">
        <v>2.3528734603799402</v>
      </c>
      <c r="V79" s="41">
        <v>2.7926182733812901</v>
      </c>
      <c r="W79" s="41">
        <f t="shared" si="3"/>
        <v>2.2440068938974074</v>
      </c>
      <c r="X79" s="41">
        <f t="shared" si="4"/>
        <v>0.18341012394535794</v>
      </c>
      <c r="Y79" s="14"/>
      <c r="Z79" s="14"/>
      <c r="AA79" s="14"/>
      <c r="AB79" s="14"/>
      <c r="AC79" s="14"/>
      <c r="AD79" s="14"/>
      <c r="AE79" s="14"/>
      <c r="AF79" s="14"/>
      <c r="AG79" s="14"/>
      <c r="AH79" s="14"/>
      <c r="AI79" s="14"/>
      <c r="AJ79" s="14"/>
      <c r="AK79" s="14"/>
      <c r="AL79" s="14"/>
      <c r="AM79" s="14"/>
      <c r="AN79" s="14"/>
      <c r="AO79" s="14"/>
      <c r="AP79" s="14"/>
      <c r="AQ79" s="14"/>
      <c r="AR79" s="14"/>
    </row>
    <row r="80" spans="1:44" ht="15" customHeight="1" x14ac:dyDescent="0.25">
      <c r="A80" s="14">
        <v>2013</v>
      </c>
      <c r="B80" s="41">
        <f t="shared" si="0"/>
        <v>2.4778657260688846</v>
      </c>
      <c r="C80" s="138">
        <v>0.56999999999999995</v>
      </c>
      <c r="D80" s="109"/>
      <c r="E80" s="41">
        <v>2.2759224739742798</v>
      </c>
      <c r="F80" s="41">
        <v>3.0947888415342799</v>
      </c>
      <c r="G80" s="41">
        <v>2.1057444764649298</v>
      </c>
      <c r="H80" s="41">
        <v>2.16558555112301</v>
      </c>
      <c r="I80" s="41">
        <v>2.3049048800661698</v>
      </c>
      <c r="J80" s="41">
        <v>2.7282926829268201</v>
      </c>
      <c r="K80" s="41">
        <v>2.9256749430650402</v>
      </c>
      <c r="L80" s="41">
        <v>2.3331575740792001</v>
      </c>
      <c r="M80" s="41">
        <v>2.36672011138623</v>
      </c>
      <c r="N80" s="112"/>
      <c r="O80" s="41">
        <f t="shared" si="1"/>
        <v>2.4778657260688846</v>
      </c>
      <c r="P80" s="41">
        <f t="shared" si="2"/>
        <v>0.33062639980739111</v>
      </c>
      <c r="Q80" s="112"/>
      <c r="R80" s="41">
        <v>2.0904873526025902</v>
      </c>
      <c r="S80" s="41">
        <v>2.57572965517241</v>
      </c>
      <c r="T80" s="41">
        <v>2.0718606098319801</v>
      </c>
      <c r="U80" s="41">
        <v>2.4176314455280101</v>
      </c>
      <c r="V80" s="41">
        <v>2.8822861582733799</v>
      </c>
      <c r="W80" s="41">
        <f t="shared" si="3"/>
        <v>2.2889272657837472</v>
      </c>
      <c r="X80" s="41">
        <f t="shared" si="4"/>
        <v>0.24854021050399988</v>
      </c>
      <c r="Y80" s="14"/>
      <c r="Z80" s="14"/>
      <c r="AA80" s="14"/>
      <c r="AB80" s="14"/>
      <c r="AC80" s="14"/>
      <c r="AD80" s="14"/>
      <c r="AE80" s="14"/>
      <c r="AF80" s="14"/>
      <c r="AG80" s="14"/>
      <c r="AH80" s="14"/>
      <c r="AI80" s="14"/>
      <c r="AJ80" s="14"/>
      <c r="AK80" s="14"/>
      <c r="AL80" s="14"/>
      <c r="AM80" s="14"/>
      <c r="AN80" s="14"/>
      <c r="AO80" s="14"/>
      <c r="AP80" s="14"/>
      <c r="AQ80" s="14"/>
      <c r="AR80" s="14"/>
    </row>
    <row r="81" spans="1:44" ht="15" customHeight="1" x14ac:dyDescent="0.25">
      <c r="A81" s="14">
        <v>2014</v>
      </c>
      <c r="B81" s="41">
        <f t="shared" si="0"/>
        <v>2.5640000392749038</v>
      </c>
      <c r="C81" s="138">
        <v>0.57999999999999996</v>
      </c>
      <c r="D81" s="112"/>
      <c r="E81" s="41">
        <v>2.3296040722596398</v>
      </c>
      <c r="F81" s="41">
        <v>3.2049593180937599</v>
      </c>
      <c r="G81" s="41">
        <v>2.2249375600384198</v>
      </c>
      <c r="H81" s="41">
        <v>2.2842477731023498</v>
      </c>
      <c r="I81" s="41">
        <v>2.3348387096774101</v>
      </c>
      <c r="J81" s="41">
        <v>2.75336890243902</v>
      </c>
      <c r="K81" s="41">
        <v>3.0028674109870499</v>
      </c>
      <c r="L81" s="41">
        <v>2.4123325948490701</v>
      </c>
      <c r="M81" s="41">
        <v>2.5288440120274198</v>
      </c>
      <c r="N81" s="112"/>
      <c r="O81" s="41">
        <f t="shared" si="1"/>
        <v>2.5640000392749038</v>
      </c>
      <c r="P81" s="41">
        <f t="shared" si="2"/>
        <v>0.32731465882485328</v>
      </c>
      <c r="Q81" s="112"/>
      <c r="R81" s="41">
        <v>2.12843274944774</v>
      </c>
      <c r="S81" s="41">
        <v>2.74544827586206</v>
      </c>
      <c r="T81" s="41">
        <v>2.1844617299315399</v>
      </c>
      <c r="U81" s="41">
        <v>2.5579404133488399</v>
      </c>
      <c r="V81" s="41">
        <v>2.9225898417266101</v>
      </c>
      <c r="W81" s="41">
        <f t="shared" si="3"/>
        <v>2.4040707921475448</v>
      </c>
      <c r="X81" s="41">
        <f t="shared" si="4"/>
        <v>0.29688320796044809</v>
      </c>
      <c r="Y81" s="14"/>
      <c r="Z81" s="14"/>
      <c r="AA81" s="14"/>
      <c r="AB81" s="14"/>
      <c r="AC81" s="14"/>
      <c r="AD81" s="14"/>
      <c r="AE81" s="14"/>
      <c r="AF81" s="14"/>
      <c r="AG81" s="14"/>
      <c r="AH81" s="14"/>
      <c r="AI81" s="14"/>
      <c r="AJ81" s="14"/>
      <c r="AK81" s="14"/>
      <c r="AL81" s="14"/>
      <c r="AM81" s="14"/>
      <c r="AN81" s="14"/>
      <c r="AO81" s="14"/>
      <c r="AP81" s="14"/>
      <c r="AQ81" s="14"/>
      <c r="AR81" s="14"/>
    </row>
    <row r="82" spans="1:44" ht="15" customHeight="1" x14ac:dyDescent="0.25">
      <c r="A82" s="14">
        <v>2015</v>
      </c>
      <c r="B82" s="41">
        <f t="shared" si="0"/>
        <v>2.6078210397626211</v>
      </c>
      <c r="C82" s="138">
        <v>0.61</v>
      </c>
      <c r="D82" s="112"/>
      <c r="E82" s="41">
        <v>2.49000416411512</v>
      </c>
      <c r="F82" s="41">
        <v>3.2750678031770599</v>
      </c>
      <c r="G82" s="41">
        <v>2.1653410182516799</v>
      </c>
      <c r="H82" s="41">
        <v>2.2249166621126801</v>
      </c>
      <c r="I82" s="41">
        <v>2.4545740281224102</v>
      </c>
      <c r="J82" s="41">
        <v>2.7814542682926802</v>
      </c>
      <c r="K82" s="41">
        <v>3.1205658223629298</v>
      </c>
      <c r="L82" s="41">
        <v>2.3772550540016599</v>
      </c>
      <c r="M82" s="41">
        <v>2.5812105374273702</v>
      </c>
      <c r="N82" s="112"/>
      <c r="O82" s="41">
        <f t="shared" si="1"/>
        <v>2.6078210397626211</v>
      </c>
      <c r="P82" s="41">
        <f t="shared" si="2"/>
        <v>0.36084969796130756</v>
      </c>
      <c r="Q82" s="112"/>
      <c r="R82" s="41">
        <v>2.2871953890669201</v>
      </c>
      <c r="S82" s="41">
        <v>2.4159944827586202</v>
      </c>
      <c r="T82" s="41">
        <v>2.4321841941505902</v>
      </c>
      <c r="U82" s="41">
        <v>2.6226983984969099</v>
      </c>
      <c r="V82" s="41">
        <v>2.9860134676258898</v>
      </c>
      <c r="W82" s="41">
        <f t="shared" si="3"/>
        <v>2.43951811611826</v>
      </c>
      <c r="X82" s="41">
        <f t="shared" si="4"/>
        <v>0.138280363472844</v>
      </c>
      <c r="Y82" s="14"/>
      <c r="Z82" s="14"/>
      <c r="AA82" s="14"/>
      <c r="AB82" s="14"/>
      <c r="AC82" s="14"/>
      <c r="AD82" s="14"/>
      <c r="AE82" s="14"/>
      <c r="AF82" s="14"/>
      <c r="AG82" s="14"/>
      <c r="AH82" s="14"/>
      <c r="AI82" s="14"/>
      <c r="AJ82" s="14"/>
      <c r="AK82" s="14"/>
      <c r="AL82" s="14"/>
      <c r="AM82" s="14"/>
      <c r="AN82" s="14"/>
      <c r="AO82" s="14"/>
      <c r="AP82" s="14"/>
      <c r="AQ82" s="14"/>
      <c r="AR82" s="14"/>
    </row>
    <row r="83" spans="1:44" ht="15" customHeight="1" x14ac:dyDescent="0.25">
      <c r="A83" s="14">
        <v>2016</v>
      </c>
      <c r="B83" s="41">
        <f t="shared" si="0"/>
        <v>2.6835066044567957</v>
      </c>
      <c r="C83" s="138">
        <v>0.55000000000000004</v>
      </c>
      <c r="D83" s="109"/>
      <c r="E83" s="41">
        <v>2.5451967850581698</v>
      </c>
      <c r="F83" s="41">
        <v>3.1648973266175902</v>
      </c>
      <c r="G83" s="41">
        <v>2.5030547550432201</v>
      </c>
      <c r="H83" s="41">
        <v>2.4029099950816901</v>
      </c>
      <c r="I83" s="41">
        <v>2.5244196305486599</v>
      </c>
      <c r="J83" s="41">
        <v>2.6901768292682902</v>
      </c>
      <c r="K83" s="41">
        <v>3.0777481253124401</v>
      </c>
      <c r="L83" s="41">
        <v>2.5666737745776702</v>
      </c>
      <c r="M83" s="41">
        <v>2.6764822186034301</v>
      </c>
      <c r="N83" s="112"/>
      <c r="O83" s="41">
        <f t="shared" si="1"/>
        <v>2.6835066044567957</v>
      </c>
      <c r="P83" s="41">
        <f t="shared" si="2"/>
        <v>0.24869498202085799</v>
      </c>
      <c r="Q83" s="112"/>
      <c r="R83" s="41">
        <v>2.3168085622724801</v>
      </c>
      <c r="S83" s="41">
        <v>2.7753986206896499</v>
      </c>
      <c r="T83" s="41">
        <v>2.54478531425015</v>
      </c>
      <c r="U83" s="41">
        <v>2.8709373415645199</v>
      </c>
      <c r="V83" s="41">
        <v>3.2015913093525099</v>
      </c>
      <c r="W83" s="41">
        <f t="shared" si="3"/>
        <v>2.6269824596942</v>
      </c>
      <c r="X83" s="41">
        <f t="shared" si="4"/>
        <v>0.24799567106028211</v>
      </c>
      <c r="Y83" s="14"/>
      <c r="Z83" s="14"/>
      <c r="AA83" s="14"/>
      <c r="AB83" s="14"/>
      <c r="AC83" s="14"/>
      <c r="AD83" s="14"/>
      <c r="AE83" s="14"/>
      <c r="AF83" s="14"/>
      <c r="AG83" s="14"/>
      <c r="AH83" s="14"/>
      <c r="AI83" s="14"/>
      <c r="AJ83" s="14"/>
      <c r="AK83" s="14"/>
      <c r="AL83" s="14"/>
      <c r="AM83" s="14"/>
      <c r="AN83" s="14"/>
      <c r="AO83" s="14"/>
      <c r="AP83" s="14"/>
      <c r="AQ83" s="14"/>
      <c r="AR83" s="14"/>
    </row>
    <row r="84" spans="1:44" ht="15" customHeight="1" x14ac:dyDescent="0.25">
      <c r="A84" s="14">
        <v>2017</v>
      </c>
      <c r="B84" s="41">
        <f t="shared" si="0"/>
        <v>2.5199913899732991</v>
      </c>
      <c r="C84" s="138">
        <v>0.57999999999999996</v>
      </c>
      <c r="D84" s="112"/>
      <c r="E84" s="41">
        <v>2.26915309246785</v>
      </c>
      <c r="F84" s="41">
        <v>3.1448663308795002</v>
      </c>
      <c r="G84" s="41">
        <v>2.2646685878962498</v>
      </c>
      <c r="H84" s="41">
        <v>2.3040248100989098</v>
      </c>
      <c r="I84" s="41">
        <v>2.2250813344361702</v>
      </c>
      <c r="J84" s="41">
        <v>2.7232774390243799</v>
      </c>
      <c r="K84" s="41">
        <v>3.0124159584513599</v>
      </c>
      <c r="L84" s="41">
        <v>2.4935120465245002</v>
      </c>
      <c r="M84" s="41">
        <v>2.2429229099807699</v>
      </c>
      <c r="N84" s="112"/>
      <c r="O84" s="41">
        <f t="shared" si="1"/>
        <v>2.5199913899732991</v>
      </c>
      <c r="P84" s="41">
        <f t="shared" si="2"/>
        <v>0.33557033583346041</v>
      </c>
      <c r="Q84" s="112"/>
      <c r="R84" s="41">
        <v>2.28483083911514</v>
      </c>
      <c r="S84" s="41">
        <v>2.7753986206896499</v>
      </c>
      <c r="T84" s="41">
        <v>2.5673055382700598</v>
      </c>
      <c r="U84" s="41">
        <v>2.7845933613670901</v>
      </c>
      <c r="V84" s="41">
        <v>3.4318534388489201</v>
      </c>
      <c r="W84" s="41">
        <f t="shared" si="3"/>
        <v>2.6030320898604851</v>
      </c>
      <c r="X84" s="41">
        <f t="shared" si="4"/>
        <v>0.23466510799124063</v>
      </c>
      <c r="Y84" s="14"/>
      <c r="Z84" s="14"/>
      <c r="AA84" s="14"/>
      <c r="AB84" s="14"/>
      <c r="AC84" s="14"/>
      <c r="AD84" s="14"/>
      <c r="AE84" s="14"/>
      <c r="AF84" s="14"/>
      <c r="AG84" s="14"/>
      <c r="AH84" s="14"/>
      <c r="AI84" s="14"/>
      <c r="AJ84" s="14"/>
      <c r="AK84" s="14"/>
      <c r="AL84" s="14"/>
      <c r="AM84" s="14"/>
      <c r="AN84" s="14"/>
      <c r="AO84" s="14"/>
      <c r="AP84" s="14"/>
      <c r="AQ84" s="14"/>
      <c r="AR84" s="14"/>
    </row>
    <row r="85" spans="1:44" ht="15" customHeight="1" x14ac:dyDescent="0.25">
      <c r="A85" s="14">
        <v>2018</v>
      </c>
      <c r="B85" s="41">
        <f t="shared" si="0"/>
        <v>2.5610906617026004</v>
      </c>
      <c r="C85" s="138">
        <v>0.61</v>
      </c>
      <c r="D85" s="112"/>
      <c r="E85" s="41">
        <v>2.4554218922228999</v>
      </c>
      <c r="F85" s="41">
        <v>3.2950987989151401</v>
      </c>
      <c r="G85" s="41">
        <v>2.3043996157540798</v>
      </c>
      <c r="H85" s="41">
        <v>2.3732444395868599</v>
      </c>
      <c r="I85" s="41">
        <v>2.2350592776399201</v>
      </c>
      <c r="J85" s="41">
        <v>2.7985060975609701</v>
      </c>
      <c r="K85" s="41">
        <v>2.9919117091595799</v>
      </c>
      <c r="L85" s="41">
        <v>2.4814854610911099</v>
      </c>
      <c r="M85" s="41">
        <v>2.1146886633928399</v>
      </c>
      <c r="N85" s="109"/>
      <c r="O85" s="41">
        <f t="shared" si="1"/>
        <v>2.5610906617026004</v>
      </c>
      <c r="P85" s="41">
        <f t="shared" si="2"/>
        <v>0.36590699943804456</v>
      </c>
      <c r="Q85" s="112"/>
      <c r="R85" s="41">
        <v>2.2944016365389901</v>
      </c>
      <c r="S85" s="41">
        <v>2.8752331034482701</v>
      </c>
      <c r="T85" s="41">
        <v>2.64612632233976</v>
      </c>
      <c r="U85" s="41">
        <v>2.9788673168113</v>
      </c>
      <c r="V85" s="41">
        <v>3.4988179568345301</v>
      </c>
      <c r="W85" s="41">
        <f t="shared" si="3"/>
        <v>2.69865709478458</v>
      </c>
      <c r="X85" s="41">
        <f t="shared" si="4"/>
        <v>0.30324842013266101</v>
      </c>
      <c r="Y85" s="14"/>
      <c r="Z85" s="14"/>
      <c r="AA85" s="14"/>
      <c r="AB85" s="14"/>
      <c r="AC85" s="14"/>
      <c r="AD85" s="14"/>
      <c r="AE85" s="14"/>
      <c r="AF85" s="14"/>
      <c r="AG85" s="14"/>
      <c r="AH85" s="14"/>
      <c r="AI85" s="14"/>
      <c r="AJ85" s="14"/>
      <c r="AK85" s="14"/>
      <c r="AL85" s="14"/>
      <c r="AM85" s="14"/>
      <c r="AN85" s="14"/>
      <c r="AO85" s="14"/>
      <c r="AP85" s="14"/>
      <c r="AQ85" s="14"/>
      <c r="AR85" s="14"/>
    </row>
    <row r="86" spans="1:44" ht="15" customHeight="1" x14ac:dyDescent="0.25">
      <c r="A86" s="14">
        <v>2019</v>
      </c>
      <c r="B86" s="41">
        <f t="shared" si="0"/>
        <v>2.6259905646281965</v>
      </c>
      <c r="C86" s="138">
        <v>0.6</v>
      </c>
      <c r="D86" s="112"/>
      <c r="E86" s="41">
        <v>2.60584923453766</v>
      </c>
      <c r="F86" s="41">
        <v>3.26505230530802</v>
      </c>
      <c r="G86" s="41">
        <v>2.2746013448607099</v>
      </c>
      <c r="H86" s="41">
        <v>2.35</v>
      </c>
      <c r="I86" s="41">
        <v>2.5343975737524098</v>
      </c>
      <c r="J86" s="41">
        <v>2.8055274390243898</v>
      </c>
      <c r="K86" s="41">
        <v>3.0559372326834402</v>
      </c>
      <c r="L86" s="41">
        <v>2.5305940182774802</v>
      </c>
      <c r="M86" s="41">
        <v>2.2119559332096599</v>
      </c>
      <c r="N86" s="109"/>
      <c r="O86" s="41">
        <f t="shared" si="1"/>
        <v>2.6259905646281965</v>
      </c>
      <c r="P86" s="41">
        <f t="shared" si="2"/>
        <v>0.33573349827868809</v>
      </c>
      <c r="Q86" s="112"/>
      <c r="R86" s="41">
        <v>2.4550784356429398</v>
      </c>
      <c r="S86" s="41">
        <v>2.7055144827586202</v>
      </c>
      <c r="T86" s="41">
        <v>2.9388892345986299</v>
      </c>
      <c r="U86" s="41">
        <v>2.95728132176195</v>
      </c>
      <c r="V86" s="41">
        <v>3.5129815251798502</v>
      </c>
      <c r="W86" s="41">
        <f t="shared" si="3"/>
        <v>2.7641908686905352</v>
      </c>
      <c r="X86" s="41">
        <f t="shared" si="4"/>
        <v>0.23579430064423948</v>
      </c>
      <c r="Y86" s="14"/>
      <c r="Z86" s="14"/>
      <c r="AA86" s="14"/>
      <c r="AB86" s="14"/>
      <c r="AC86" s="14"/>
      <c r="AD86" s="14"/>
      <c r="AE86" s="14"/>
      <c r="AF86" s="14"/>
      <c r="AG86" s="14"/>
      <c r="AH86" s="14"/>
      <c r="AI86" s="14"/>
      <c r="AJ86" s="14"/>
      <c r="AK86" s="14"/>
      <c r="AL86" s="14"/>
      <c r="AM86" s="14"/>
      <c r="AN86" s="14"/>
      <c r="AO86" s="14"/>
      <c r="AP86" s="14"/>
      <c r="AQ86" s="14"/>
      <c r="AR86" s="14"/>
    </row>
    <row r="87" spans="1:44" ht="15.75" customHeight="1" x14ac:dyDescent="0.25"/>
    <row r="88" spans="1:44" ht="15.75" customHeight="1" x14ac:dyDescent="0.25"/>
    <row r="89" spans="1:44" ht="15.75" customHeight="1" x14ac:dyDescent="0.25"/>
    <row r="90" spans="1:44" ht="15.75" customHeight="1" x14ac:dyDescent="0.25"/>
    <row r="91" spans="1:44" ht="15.75" customHeight="1" x14ac:dyDescent="0.25"/>
    <row r="92" spans="1:44" ht="15.75" customHeight="1" x14ac:dyDescent="0.25"/>
    <row r="93" spans="1:44" ht="15.75" customHeight="1" x14ac:dyDescent="0.25"/>
    <row r="94" spans="1:44" ht="15.75" customHeight="1" x14ac:dyDescent="0.25"/>
    <row r="95" spans="1:44" ht="15.75" customHeight="1" x14ac:dyDescent="0.25"/>
    <row r="96" spans="1:44"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B5:O5"/>
  </mergeCells>
  <pageMargins left="0.75" right="0.75" top="1" bottom="1" header="0" footer="0"/>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Q1000"/>
  <sheetViews>
    <sheetView workbookViewId="0">
      <pane xSplit="1" ySplit="24" topLeftCell="B25" activePane="bottomRight" state="frozen"/>
      <selection pane="topRight" activeCell="B1" sqref="B1"/>
      <selection pane="bottomLeft" activeCell="A25" sqref="A25"/>
      <selection pane="bottomRight" activeCell="B25" sqref="B25"/>
    </sheetView>
  </sheetViews>
  <sheetFormatPr baseColWidth="10" defaultColWidth="11.125" defaultRowHeight="15" customHeight="1" x14ac:dyDescent="0.25"/>
  <cols>
    <col min="1" max="1" width="11" customWidth="1"/>
    <col min="2" max="2" width="14.875" customWidth="1"/>
    <col min="3" max="3" width="6.125" customWidth="1"/>
    <col min="4" max="4" width="11" customWidth="1"/>
    <col min="5" max="5" width="11.375" customWidth="1"/>
    <col min="6" max="7" width="11" customWidth="1"/>
    <col min="8" max="9" width="14.875" customWidth="1"/>
    <col min="10" max="10" width="11" customWidth="1"/>
    <col min="11" max="15" width="14.375" customWidth="1"/>
    <col min="16" max="16" width="13" customWidth="1"/>
    <col min="17" max="18" width="11" customWidth="1"/>
    <col min="19" max="19" width="6.875" customWidth="1"/>
    <col min="20" max="20" width="12.125" customWidth="1"/>
    <col min="21" max="21" width="16.375" customWidth="1"/>
    <col min="22" max="22" width="21.125" customWidth="1"/>
    <col min="23" max="23" width="15.125" customWidth="1"/>
    <col min="24" max="43" width="11" customWidth="1"/>
  </cols>
  <sheetData>
    <row r="1" spans="1:24" ht="15.75" customHeight="1" x14ac:dyDescent="0.35">
      <c r="A1" s="14"/>
      <c r="B1" s="139" t="s">
        <v>172</v>
      </c>
      <c r="C1" s="16"/>
      <c r="D1" s="17"/>
      <c r="E1" s="17"/>
      <c r="F1" s="17"/>
      <c r="G1" s="17"/>
      <c r="H1" s="17"/>
      <c r="I1" s="17"/>
      <c r="J1" s="17"/>
      <c r="K1" s="17"/>
      <c r="L1" s="17"/>
      <c r="M1" s="17"/>
      <c r="N1" s="17"/>
      <c r="O1" s="17"/>
      <c r="P1" s="17"/>
      <c r="Q1" s="17"/>
      <c r="R1" s="17"/>
      <c r="S1" s="17"/>
      <c r="T1" s="17"/>
      <c r="U1" s="17"/>
      <c r="V1" s="17"/>
      <c r="W1" s="17"/>
      <c r="X1" s="14"/>
    </row>
    <row r="2" spans="1:24" ht="15.75" customHeight="1" x14ac:dyDescent="0.25">
      <c r="A2" s="14"/>
      <c r="B2" s="85" t="s">
        <v>70</v>
      </c>
      <c r="C2" s="56"/>
      <c r="D2" s="85"/>
      <c r="E2" s="85"/>
      <c r="F2" s="85"/>
      <c r="G2" s="85"/>
      <c r="H2" s="85"/>
      <c r="I2" s="85"/>
      <c r="J2" s="85"/>
      <c r="K2" s="85"/>
      <c r="L2" s="85"/>
      <c r="M2" s="85"/>
      <c r="N2" s="85"/>
      <c r="O2" s="85"/>
      <c r="P2" s="85"/>
      <c r="Q2" s="85"/>
      <c r="R2" s="85"/>
      <c r="S2" s="85"/>
      <c r="T2" s="85"/>
      <c r="U2" s="85"/>
      <c r="V2" s="85"/>
      <c r="W2" s="85"/>
      <c r="X2" s="14"/>
    </row>
    <row r="3" spans="1:24" ht="15.75" customHeight="1" x14ac:dyDescent="0.25">
      <c r="A3" s="14"/>
      <c r="B3" s="86" t="s">
        <v>71</v>
      </c>
      <c r="C3" s="57"/>
      <c r="D3" s="86"/>
      <c r="E3" s="86"/>
      <c r="F3" s="86"/>
      <c r="G3" s="86"/>
      <c r="H3" s="86"/>
      <c r="I3" s="86"/>
      <c r="J3" s="86"/>
      <c r="K3" s="86"/>
      <c r="L3" s="86"/>
      <c r="M3" s="86"/>
      <c r="N3" s="86"/>
      <c r="O3" s="86"/>
      <c r="P3" s="86"/>
      <c r="Q3" s="86"/>
      <c r="R3" s="86"/>
      <c r="S3" s="86"/>
      <c r="T3" s="86"/>
      <c r="U3" s="86"/>
      <c r="V3" s="86"/>
      <c r="W3" s="86"/>
      <c r="X3" s="14"/>
    </row>
    <row r="4" spans="1:24" ht="15.75" customHeight="1" x14ac:dyDescent="0.25">
      <c r="A4" s="14"/>
      <c r="B4" s="60" t="s">
        <v>173</v>
      </c>
      <c r="C4" s="125"/>
      <c r="D4" s="126"/>
      <c r="E4" s="126"/>
      <c r="F4" s="126"/>
      <c r="G4" s="126"/>
      <c r="H4" s="126"/>
      <c r="I4" s="126"/>
      <c r="J4" s="126"/>
      <c r="K4" s="126"/>
      <c r="L4" s="126"/>
      <c r="M4" s="126"/>
      <c r="N4" s="126"/>
      <c r="O4" s="126"/>
      <c r="P4" s="126"/>
      <c r="Q4" s="21"/>
      <c r="R4" s="21"/>
      <c r="S4" s="21"/>
      <c r="T4" s="21"/>
      <c r="U4" s="21"/>
      <c r="V4" s="21"/>
      <c r="W4" s="21"/>
      <c r="X4" s="14"/>
    </row>
    <row r="5" spans="1:24" ht="16.5" customHeight="1" x14ac:dyDescent="0.25">
      <c r="A5" s="14"/>
      <c r="B5" s="60" t="s">
        <v>74</v>
      </c>
      <c r="C5" s="21"/>
      <c r="D5" s="22"/>
      <c r="E5" s="22"/>
      <c r="F5" s="22"/>
      <c r="G5" s="22"/>
      <c r="H5" s="22"/>
      <c r="I5" s="22"/>
      <c r="J5" s="22"/>
      <c r="K5" s="22"/>
      <c r="L5" s="22"/>
      <c r="M5" s="22"/>
      <c r="N5" s="22"/>
      <c r="O5" s="22"/>
      <c r="P5" s="22"/>
      <c r="Q5" s="22"/>
      <c r="R5" s="22"/>
      <c r="S5" s="22"/>
      <c r="T5" s="22"/>
      <c r="U5" s="22"/>
      <c r="V5" s="22"/>
      <c r="W5" s="22"/>
      <c r="X5" s="14"/>
    </row>
    <row r="6" spans="1:24" ht="16.5" customHeight="1" x14ac:dyDescent="0.25">
      <c r="A6" s="14"/>
      <c r="B6" s="93" t="s">
        <v>81</v>
      </c>
      <c r="C6" s="94" t="s">
        <v>82</v>
      </c>
      <c r="D6" s="90"/>
      <c r="E6" s="90"/>
      <c r="F6" s="90"/>
      <c r="G6" s="90"/>
      <c r="H6" s="90"/>
      <c r="I6" s="90"/>
      <c r="J6" s="90"/>
      <c r="K6" s="22"/>
      <c r="L6" s="22"/>
      <c r="M6" s="22"/>
      <c r="N6" s="22"/>
      <c r="O6" s="22"/>
      <c r="P6" s="22"/>
      <c r="Q6" s="22"/>
      <c r="R6" s="22"/>
      <c r="S6" s="22"/>
      <c r="T6" s="22"/>
      <c r="U6" s="22"/>
      <c r="V6" s="22"/>
      <c r="W6" s="22"/>
      <c r="X6" s="14"/>
    </row>
    <row r="7" spans="1:24" ht="16.5" customHeight="1" x14ac:dyDescent="0.25">
      <c r="A7" s="14"/>
      <c r="B7" s="93" t="s">
        <v>83</v>
      </c>
      <c r="C7" s="21" t="s">
        <v>84</v>
      </c>
      <c r="D7" s="22"/>
      <c r="E7" s="22"/>
      <c r="F7" s="22"/>
      <c r="G7" s="22"/>
      <c r="H7" s="22"/>
      <c r="I7" s="22"/>
      <c r="J7" s="22"/>
      <c r="K7" s="22"/>
      <c r="L7" s="22"/>
      <c r="M7" s="22"/>
      <c r="N7" s="22"/>
      <c r="O7" s="22"/>
      <c r="P7" s="22"/>
      <c r="Q7" s="22"/>
      <c r="R7" s="22"/>
      <c r="S7" s="22"/>
      <c r="T7" s="22"/>
      <c r="U7" s="22"/>
      <c r="V7" s="22"/>
      <c r="W7" s="22"/>
      <c r="X7" s="14"/>
    </row>
    <row r="8" spans="1:24" ht="16.5" customHeight="1" x14ac:dyDescent="0.25">
      <c r="A8" s="14"/>
      <c r="B8" s="93" t="s">
        <v>85</v>
      </c>
      <c r="C8" s="92" t="s">
        <v>86</v>
      </c>
      <c r="D8" s="21"/>
      <c r="E8" s="21"/>
      <c r="F8" s="22"/>
      <c r="G8" s="21"/>
      <c r="H8" s="21"/>
      <c r="I8" s="21"/>
      <c r="J8" s="21"/>
      <c r="K8" s="21"/>
      <c r="L8" s="21"/>
      <c r="M8" s="21"/>
      <c r="N8" s="21"/>
      <c r="O8" s="21"/>
      <c r="P8" s="21"/>
      <c r="Q8" s="21"/>
      <c r="R8" s="21"/>
      <c r="S8" s="21"/>
      <c r="T8" s="21"/>
      <c r="U8" s="21"/>
      <c r="V8" s="21"/>
      <c r="W8" s="21"/>
      <c r="X8" s="14"/>
    </row>
    <row r="9" spans="1:24" ht="16.5" customHeight="1" x14ac:dyDescent="0.25">
      <c r="A9" s="14"/>
      <c r="B9" s="93" t="s">
        <v>87</v>
      </c>
      <c r="C9" s="92" t="s">
        <v>88</v>
      </c>
      <c r="D9" s="22"/>
      <c r="E9" s="22"/>
      <c r="F9" s="22"/>
      <c r="G9" s="22"/>
      <c r="H9" s="22"/>
      <c r="I9" s="22"/>
      <c r="J9" s="22"/>
      <c r="K9" s="22"/>
      <c r="L9" s="60"/>
      <c r="M9" s="22"/>
      <c r="N9" s="22"/>
      <c r="O9" s="22"/>
      <c r="P9" s="22"/>
      <c r="Q9" s="22"/>
      <c r="R9" s="22"/>
      <c r="S9" s="22"/>
      <c r="T9" s="22"/>
      <c r="U9" s="22"/>
      <c r="V9" s="22"/>
      <c r="W9" s="22"/>
      <c r="X9" s="14"/>
    </row>
    <row r="10" spans="1:24" ht="16.5" customHeight="1" x14ac:dyDescent="0.25">
      <c r="A10" s="14"/>
      <c r="B10" s="93" t="s">
        <v>89</v>
      </c>
      <c r="C10" s="95" t="s">
        <v>90</v>
      </c>
      <c r="D10" s="22"/>
      <c r="E10" s="22"/>
      <c r="F10" s="22"/>
      <c r="G10" s="22"/>
      <c r="H10" s="22"/>
      <c r="I10" s="22"/>
      <c r="J10" s="22"/>
      <c r="K10" s="22"/>
      <c r="L10" s="60"/>
      <c r="M10" s="22"/>
      <c r="N10" s="22"/>
      <c r="O10" s="22"/>
      <c r="P10" s="22"/>
      <c r="Q10" s="22"/>
      <c r="R10" s="22"/>
      <c r="S10" s="22"/>
      <c r="T10" s="22"/>
      <c r="U10" s="22"/>
      <c r="V10" s="22"/>
      <c r="W10" s="22"/>
      <c r="X10" s="14"/>
    </row>
    <row r="11" spans="1:24" ht="16.5" customHeight="1" x14ac:dyDescent="0.25">
      <c r="A11" s="14"/>
      <c r="B11" s="93" t="s">
        <v>91</v>
      </c>
      <c r="C11" s="94" t="s">
        <v>92</v>
      </c>
      <c r="D11" s="22"/>
      <c r="E11" s="22"/>
      <c r="F11" s="22"/>
      <c r="G11" s="22"/>
      <c r="H11" s="22"/>
      <c r="I11" s="22"/>
      <c r="J11" s="22"/>
      <c r="K11" s="22"/>
      <c r="L11" s="60"/>
      <c r="M11" s="22"/>
      <c r="N11" s="22"/>
      <c r="O11" s="22"/>
      <c r="P11" s="22"/>
      <c r="Q11" s="22"/>
      <c r="R11" s="22"/>
      <c r="S11" s="22"/>
      <c r="T11" s="22"/>
      <c r="U11" s="22"/>
      <c r="V11" s="22"/>
      <c r="W11" s="22"/>
      <c r="X11" s="14"/>
    </row>
    <row r="12" spans="1:24" ht="16.5" customHeight="1" x14ac:dyDescent="0.25">
      <c r="A12" s="14"/>
      <c r="B12" s="93" t="s">
        <v>93</v>
      </c>
      <c r="C12" s="21" t="s">
        <v>94</v>
      </c>
      <c r="D12" s="22"/>
      <c r="E12" s="22"/>
      <c r="F12" s="22"/>
      <c r="G12" s="22"/>
      <c r="H12" s="22"/>
      <c r="I12" s="22"/>
      <c r="J12" s="22"/>
      <c r="K12" s="22"/>
      <c r="L12" s="60"/>
      <c r="M12" s="22"/>
      <c r="N12" s="22"/>
      <c r="O12" s="22"/>
      <c r="P12" s="22"/>
      <c r="Q12" s="22"/>
      <c r="R12" s="22"/>
      <c r="S12" s="22"/>
      <c r="T12" s="22"/>
      <c r="U12" s="22"/>
      <c r="V12" s="22"/>
      <c r="W12" s="22"/>
      <c r="X12" s="14"/>
    </row>
    <row r="13" spans="1:24" ht="16.5" customHeight="1" x14ac:dyDescent="0.25">
      <c r="A13" s="14"/>
      <c r="B13" s="93" t="s">
        <v>95</v>
      </c>
      <c r="C13" s="21" t="s">
        <v>96</v>
      </c>
      <c r="D13" s="22"/>
      <c r="E13" s="22"/>
      <c r="F13" s="22"/>
      <c r="G13" s="22"/>
      <c r="H13" s="22"/>
      <c r="I13" s="22"/>
      <c r="J13" s="22"/>
      <c r="K13" s="22"/>
      <c r="L13" s="22"/>
      <c r="M13" s="22"/>
      <c r="N13" s="22"/>
      <c r="O13" s="22"/>
      <c r="P13" s="22"/>
      <c r="Q13" s="22"/>
      <c r="R13" s="22"/>
      <c r="S13" s="22"/>
      <c r="T13" s="22"/>
      <c r="U13" s="22"/>
      <c r="V13" s="22"/>
      <c r="W13" s="22"/>
      <c r="X13" s="14"/>
    </row>
    <row r="14" spans="1:24" ht="16.5" customHeight="1" x14ac:dyDescent="0.25">
      <c r="A14" s="14"/>
      <c r="B14" s="93" t="s">
        <v>97</v>
      </c>
      <c r="C14" s="21" t="s">
        <v>98</v>
      </c>
      <c r="D14" s="22"/>
      <c r="E14" s="22"/>
      <c r="F14" s="22"/>
      <c r="G14" s="22"/>
      <c r="H14" s="22"/>
      <c r="I14" s="22"/>
      <c r="J14" s="22"/>
      <c r="K14" s="22"/>
      <c r="L14" s="60"/>
      <c r="M14" s="22"/>
      <c r="N14" s="22"/>
      <c r="O14" s="22"/>
      <c r="P14" s="22"/>
      <c r="Q14" s="22"/>
      <c r="R14" s="22"/>
      <c r="S14" s="22"/>
      <c r="T14" s="22"/>
      <c r="U14" s="22"/>
      <c r="V14" s="22"/>
      <c r="W14" s="22"/>
      <c r="X14" s="14"/>
    </row>
    <row r="15" spans="1:24" ht="16.5" customHeight="1" x14ac:dyDescent="0.25">
      <c r="A15" s="14"/>
      <c r="B15" s="93" t="s">
        <v>99</v>
      </c>
      <c r="C15" s="94" t="s">
        <v>100</v>
      </c>
      <c r="D15" s="22"/>
      <c r="E15" s="22"/>
      <c r="F15" s="22"/>
      <c r="G15" s="22"/>
      <c r="H15" s="22"/>
      <c r="I15" s="22"/>
      <c r="J15" s="22"/>
      <c r="K15" s="22"/>
      <c r="L15" s="60"/>
      <c r="M15" s="22"/>
      <c r="N15" s="22"/>
      <c r="O15" s="22"/>
      <c r="P15" s="22"/>
      <c r="Q15" s="22"/>
      <c r="R15" s="22"/>
      <c r="S15" s="22"/>
      <c r="T15" s="22"/>
      <c r="U15" s="22"/>
      <c r="V15" s="22"/>
      <c r="W15" s="22"/>
      <c r="X15" s="14"/>
    </row>
    <row r="16" spans="1:24" ht="16.5" customHeight="1" x14ac:dyDescent="0.25">
      <c r="A16" s="14"/>
      <c r="B16" s="93" t="s">
        <v>101</v>
      </c>
      <c r="C16" s="21" t="s">
        <v>102</v>
      </c>
      <c r="D16" s="22"/>
      <c r="E16" s="22"/>
      <c r="F16" s="22"/>
      <c r="G16" s="22"/>
      <c r="H16" s="22"/>
      <c r="I16" s="22"/>
      <c r="J16" s="22"/>
      <c r="K16" s="22"/>
      <c r="L16" s="60"/>
      <c r="M16" s="22"/>
      <c r="N16" s="22"/>
      <c r="O16" s="22"/>
      <c r="P16" s="22"/>
      <c r="Q16" s="22"/>
      <c r="R16" s="22"/>
      <c r="S16" s="22"/>
      <c r="T16" s="22"/>
      <c r="U16" s="22"/>
      <c r="V16" s="22"/>
      <c r="W16" s="22"/>
      <c r="X16" s="14"/>
    </row>
    <row r="17" spans="1:43" ht="16.5" customHeight="1" x14ac:dyDescent="0.25">
      <c r="A17" s="14"/>
      <c r="B17" s="93" t="s">
        <v>103</v>
      </c>
      <c r="C17" s="94" t="s">
        <v>104</v>
      </c>
      <c r="D17" s="88"/>
      <c r="E17" s="88"/>
      <c r="F17" s="88"/>
      <c r="G17" s="88"/>
      <c r="H17" s="88"/>
      <c r="I17" s="88"/>
      <c r="J17" s="22"/>
      <c r="K17" s="22"/>
      <c r="L17" s="60"/>
      <c r="M17" s="22"/>
      <c r="N17" s="22"/>
      <c r="O17" s="22"/>
      <c r="P17" s="22"/>
      <c r="Q17" s="22"/>
      <c r="R17" s="22"/>
      <c r="S17" s="22"/>
      <c r="T17" s="22"/>
      <c r="U17" s="22"/>
      <c r="V17" s="22"/>
      <c r="W17" s="22"/>
      <c r="X17" s="14"/>
    </row>
    <row r="18" spans="1:43" ht="16.5" customHeight="1" x14ac:dyDescent="0.25">
      <c r="A18" s="96"/>
      <c r="B18" s="93" t="s">
        <v>105</v>
      </c>
      <c r="C18" s="21" t="s">
        <v>106</v>
      </c>
      <c r="D18" s="98"/>
      <c r="E18" s="98"/>
      <c r="F18" s="98"/>
      <c r="G18" s="98"/>
      <c r="H18" s="98"/>
      <c r="I18" s="98"/>
      <c r="J18" s="98"/>
      <c r="K18" s="98"/>
      <c r="L18" s="140"/>
      <c r="M18" s="98"/>
      <c r="N18" s="98"/>
      <c r="O18" s="98"/>
      <c r="P18" s="98"/>
      <c r="Q18" s="98"/>
      <c r="R18" s="98"/>
      <c r="S18" s="98"/>
      <c r="T18" s="98"/>
      <c r="U18" s="22"/>
      <c r="V18" s="98"/>
      <c r="W18" s="98"/>
      <c r="X18" s="96"/>
    </row>
    <row r="19" spans="1:43" ht="16.5" customHeight="1" x14ac:dyDescent="0.25">
      <c r="A19" s="14"/>
      <c r="B19" s="91" t="s">
        <v>107</v>
      </c>
      <c r="C19" s="21" t="s">
        <v>108</v>
      </c>
      <c r="D19" s="22"/>
      <c r="E19" s="22"/>
      <c r="F19" s="22"/>
      <c r="G19" s="22"/>
      <c r="H19" s="22"/>
      <c r="I19" s="22"/>
      <c r="J19" s="22"/>
      <c r="K19" s="22"/>
      <c r="L19" s="60"/>
      <c r="M19" s="22"/>
      <c r="N19" s="22"/>
      <c r="O19" s="22"/>
      <c r="P19" s="22"/>
      <c r="Q19" s="22"/>
      <c r="R19" s="22"/>
      <c r="S19" s="22"/>
      <c r="T19" s="22"/>
      <c r="U19" s="22"/>
      <c r="V19" s="22"/>
      <c r="W19" s="22"/>
      <c r="X19" s="22"/>
    </row>
    <row r="20" spans="1:43" ht="16.5" customHeight="1" x14ac:dyDescent="0.25">
      <c r="A20" s="14"/>
      <c r="B20" s="91" t="s">
        <v>109</v>
      </c>
      <c r="C20" s="94" t="s">
        <v>110</v>
      </c>
      <c r="D20" s="22"/>
      <c r="E20" s="22"/>
      <c r="F20" s="22"/>
      <c r="G20" s="22"/>
      <c r="H20" s="22"/>
      <c r="I20" s="22"/>
      <c r="J20" s="22"/>
      <c r="K20" s="22"/>
      <c r="L20" s="60"/>
      <c r="M20" s="22"/>
      <c r="N20" s="22"/>
      <c r="O20" s="22"/>
      <c r="P20" s="22"/>
      <c r="Q20" s="22"/>
      <c r="R20" s="22"/>
      <c r="S20" s="22"/>
      <c r="T20" s="22"/>
      <c r="U20" s="22"/>
      <c r="V20" s="22"/>
      <c r="W20" s="22"/>
      <c r="X20" s="22"/>
    </row>
    <row r="21" spans="1:43" ht="16.5" customHeight="1" x14ac:dyDescent="0.25">
      <c r="A21" s="14"/>
      <c r="B21" s="91" t="s">
        <v>111</v>
      </c>
      <c r="C21" s="92" t="s">
        <v>112</v>
      </c>
      <c r="D21" s="22"/>
      <c r="E21" s="22"/>
      <c r="F21" s="22"/>
      <c r="G21" s="22"/>
      <c r="H21" s="22"/>
      <c r="I21" s="22"/>
      <c r="J21" s="22"/>
      <c r="K21" s="22"/>
      <c r="L21" s="60"/>
      <c r="M21" s="22"/>
      <c r="N21" s="22"/>
      <c r="O21" s="22"/>
      <c r="P21" s="22"/>
      <c r="Q21" s="22"/>
      <c r="R21" s="22"/>
      <c r="S21" s="22"/>
      <c r="T21" s="22"/>
      <c r="U21" s="22"/>
      <c r="V21" s="22"/>
      <c r="W21" s="22"/>
      <c r="X21" s="22"/>
    </row>
    <row r="22" spans="1:43" ht="16.5" customHeight="1" x14ac:dyDescent="0.25">
      <c r="A22" s="14"/>
      <c r="B22" s="91" t="s">
        <v>113</v>
      </c>
      <c r="C22" s="21" t="s">
        <v>114</v>
      </c>
      <c r="D22" s="22"/>
      <c r="E22" s="22"/>
      <c r="F22" s="22"/>
      <c r="G22" s="22"/>
      <c r="H22" s="22"/>
      <c r="I22" s="22"/>
      <c r="J22" s="22"/>
      <c r="K22" s="22"/>
      <c r="L22" s="60"/>
      <c r="M22" s="22"/>
      <c r="N22" s="22"/>
      <c r="O22" s="22"/>
      <c r="P22" s="22"/>
      <c r="Q22" s="22"/>
      <c r="R22" s="22"/>
      <c r="S22" s="22"/>
      <c r="T22" s="22"/>
      <c r="U22" s="22"/>
      <c r="V22" s="22"/>
      <c r="W22" s="22"/>
      <c r="X22" s="22"/>
    </row>
    <row r="23" spans="1:43" ht="15" customHeight="1" x14ac:dyDescent="0.25">
      <c r="A23" s="40"/>
      <c r="B23" s="141"/>
      <c r="C23" s="40"/>
      <c r="D23" s="142"/>
      <c r="E23" s="142"/>
      <c r="F23" s="143"/>
      <c r="G23" s="143"/>
      <c r="H23" s="143"/>
      <c r="I23" s="143"/>
      <c r="J23" s="143"/>
      <c r="K23" s="143"/>
      <c r="L23" s="143"/>
      <c r="M23" s="143"/>
      <c r="N23" s="143"/>
      <c r="O23" s="143"/>
      <c r="P23" s="143"/>
      <c r="Q23" s="143"/>
      <c r="R23" s="143"/>
      <c r="S23" s="143"/>
      <c r="T23" s="143"/>
      <c r="U23" s="143"/>
      <c r="V23" s="143"/>
      <c r="W23" s="40"/>
      <c r="X23" s="40"/>
    </row>
    <row r="24" spans="1:43" ht="15" customHeight="1" x14ac:dyDescent="0.25">
      <c r="A24" s="45"/>
      <c r="B24" s="144"/>
      <c r="C24" s="45"/>
      <c r="D24" s="135" t="s">
        <v>116</v>
      </c>
      <c r="E24" s="145"/>
      <c r="F24" s="145"/>
      <c r="G24" s="46"/>
      <c r="H24" s="46"/>
      <c r="I24" s="46"/>
      <c r="J24" s="46"/>
      <c r="K24" s="46"/>
      <c r="L24" s="46"/>
      <c r="M24" s="46"/>
      <c r="N24" s="46"/>
      <c r="O24" s="46"/>
      <c r="P24" s="46"/>
      <c r="Q24" s="61"/>
      <c r="R24" s="61"/>
      <c r="S24" s="61"/>
      <c r="T24" s="61"/>
      <c r="U24" s="61"/>
      <c r="V24" s="61"/>
      <c r="W24" s="45"/>
      <c r="X24" s="45"/>
    </row>
    <row r="25" spans="1:43" ht="15.75" customHeight="1" x14ac:dyDescent="0.25">
      <c r="A25" s="107" t="s">
        <v>42</v>
      </c>
      <c r="B25" s="106" t="s">
        <v>117</v>
      </c>
      <c r="C25" s="146"/>
      <c r="D25" s="105" t="s">
        <v>81</v>
      </c>
      <c r="E25" s="106" t="s">
        <v>83</v>
      </c>
      <c r="F25" s="105" t="s">
        <v>85</v>
      </c>
      <c r="G25" s="105" t="s">
        <v>87</v>
      </c>
      <c r="H25" s="105" t="s">
        <v>89</v>
      </c>
      <c r="I25" s="105" t="s">
        <v>91</v>
      </c>
      <c r="J25" s="107" t="s">
        <v>93</v>
      </c>
      <c r="K25" s="105" t="s">
        <v>95</v>
      </c>
      <c r="L25" s="105" t="s">
        <v>97</v>
      </c>
      <c r="M25" s="105" t="s">
        <v>118</v>
      </c>
      <c r="N25" s="105" t="s">
        <v>101</v>
      </c>
      <c r="O25" s="105" t="s">
        <v>103</v>
      </c>
      <c r="P25" s="105" t="s">
        <v>105</v>
      </c>
      <c r="Q25" s="106" t="s">
        <v>119</v>
      </c>
      <c r="R25" s="106" t="s">
        <v>109</v>
      </c>
      <c r="S25" s="108" t="s">
        <v>111</v>
      </c>
      <c r="T25" s="108" t="s">
        <v>113</v>
      </c>
      <c r="U25" s="146"/>
      <c r="V25" s="106" t="s">
        <v>120</v>
      </c>
      <c r="W25" s="107" t="s">
        <v>121</v>
      </c>
      <c r="X25" s="107"/>
      <c r="Y25" s="107"/>
      <c r="Z25" s="107"/>
      <c r="AA25" s="107"/>
      <c r="AB25" s="107"/>
      <c r="AC25" s="107"/>
      <c r="AD25" s="107"/>
      <c r="AE25" s="107"/>
      <c r="AF25" s="107"/>
      <c r="AG25" s="107"/>
      <c r="AH25" s="107"/>
      <c r="AI25" s="107"/>
      <c r="AJ25" s="107"/>
      <c r="AK25" s="107"/>
      <c r="AL25" s="107"/>
      <c r="AM25" s="107"/>
      <c r="AN25" s="107"/>
      <c r="AO25" s="107"/>
      <c r="AP25" s="107"/>
      <c r="AQ25" s="107"/>
    </row>
    <row r="26" spans="1:43" ht="15.75" customHeight="1" x14ac:dyDescent="0.25">
      <c r="A26" s="14">
        <v>1959</v>
      </c>
      <c r="B26" s="41">
        <f t="shared" ref="B26:B86" si="0">V26</f>
        <v>0.67744484723529408</v>
      </c>
      <c r="C26" s="112"/>
      <c r="D26" s="40">
        <v>0.7</v>
      </c>
      <c r="E26" s="40">
        <v>0.28999999999999998</v>
      </c>
      <c r="F26" s="40">
        <v>1.23</v>
      </c>
      <c r="G26" s="41">
        <v>0.94256240300000005</v>
      </c>
      <c r="H26" s="40">
        <v>0.98</v>
      </c>
      <c r="I26" s="40">
        <v>1.24</v>
      </c>
      <c r="J26" s="40">
        <v>0.9</v>
      </c>
      <c r="K26" s="40">
        <v>0.55000000000000004</v>
      </c>
      <c r="L26" s="40">
        <v>1.1499999999999999</v>
      </c>
      <c r="M26" s="40">
        <v>-0.94</v>
      </c>
      <c r="N26" s="40">
        <v>-0.43</v>
      </c>
      <c r="O26" s="40">
        <v>0.26</v>
      </c>
      <c r="P26" s="40">
        <v>1.1499999999999999</v>
      </c>
      <c r="Q26" s="41">
        <v>0.63400000000000001</v>
      </c>
      <c r="R26" s="40">
        <v>0.2</v>
      </c>
      <c r="S26" s="40">
        <v>1.33</v>
      </c>
      <c r="T26" s="40">
        <v>1.33</v>
      </c>
      <c r="U26" s="112"/>
      <c r="V26" s="41">
        <f t="shared" ref="V26:V86" si="1">AVERAGE(D26:T26)</f>
        <v>0.67744484723529408</v>
      </c>
      <c r="W26" s="41">
        <f t="shared" ref="W26:W86" si="2">_xlfn.STDEV.P(D26:T26)</f>
        <v>0.62048102903990221</v>
      </c>
      <c r="X26" s="14"/>
      <c r="Y26" s="41"/>
      <c r="Z26" s="41"/>
      <c r="AA26" s="41"/>
      <c r="AB26" s="41"/>
      <c r="AC26" s="14"/>
      <c r="AD26" s="14"/>
      <c r="AE26" s="14"/>
      <c r="AF26" s="14"/>
      <c r="AG26" s="14"/>
      <c r="AH26" s="14"/>
      <c r="AI26" s="14"/>
      <c r="AJ26" s="14"/>
      <c r="AK26" s="14"/>
      <c r="AL26" s="14"/>
      <c r="AM26" s="14"/>
      <c r="AN26" s="14"/>
      <c r="AO26" s="14"/>
      <c r="AP26" s="14"/>
      <c r="AQ26" s="14"/>
    </row>
    <row r="27" spans="1:43" ht="15.75" customHeight="1" x14ac:dyDescent="0.25">
      <c r="A27" s="14">
        <v>1960</v>
      </c>
      <c r="B27" s="41">
        <f t="shared" si="0"/>
        <v>1.2583989870588235</v>
      </c>
      <c r="C27" s="112"/>
      <c r="D27" s="40">
        <v>1.77</v>
      </c>
      <c r="E27" s="40">
        <v>0.9</v>
      </c>
      <c r="F27" s="40">
        <v>1.42</v>
      </c>
      <c r="G27" s="41">
        <v>1.7127827799999999</v>
      </c>
      <c r="H27" s="40">
        <v>1.05</v>
      </c>
      <c r="I27" s="40">
        <v>1.41</v>
      </c>
      <c r="J27" s="40">
        <v>1.63</v>
      </c>
      <c r="K27" s="40">
        <v>1.83</v>
      </c>
      <c r="L27" s="40">
        <v>1.48</v>
      </c>
      <c r="M27" s="40">
        <v>0.86</v>
      </c>
      <c r="N27" s="40">
        <v>0.41</v>
      </c>
      <c r="O27" s="40">
        <v>0.86</v>
      </c>
      <c r="P27" s="40">
        <v>1.08</v>
      </c>
      <c r="Q27" s="41">
        <v>0.99</v>
      </c>
      <c r="R27" s="40">
        <v>0.55000000000000004</v>
      </c>
      <c r="S27" s="40">
        <v>1.78</v>
      </c>
      <c r="T27" s="40">
        <v>1.66</v>
      </c>
      <c r="U27" s="112"/>
      <c r="V27" s="41">
        <f t="shared" si="1"/>
        <v>1.2583989870588235</v>
      </c>
      <c r="W27" s="41">
        <f t="shared" si="2"/>
        <v>0.43920842370732793</v>
      </c>
      <c r="X27" s="14"/>
      <c r="Y27" s="41"/>
      <c r="Z27" s="41"/>
      <c r="AA27" s="41"/>
      <c r="AB27" s="41"/>
      <c r="AC27" s="14"/>
      <c r="AD27" s="14"/>
      <c r="AE27" s="14"/>
      <c r="AF27" s="14"/>
      <c r="AG27" s="14"/>
      <c r="AH27" s="14"/>
      <c r="AI27" s="14"/>
      <c r="AJ27" s="14"/>
      <c r="AK27" s="14"/>
      <c r="AL27" s="14"/>
      <c r="AM27" s="14"/>
      <c r="AN27" s="14"/>
      <c r="AO27" s="14"/>
      <c r="AP27" s="14"/>
      <c r="AQ27" s="14"/>
    </row>
    <row r="28" spans="1:43" ht="15.75" customHeight="1" x14ac:dyDescent="0.25">
      <c r="A28" s="14">
        <v>1961</v>
      </c>
      <c r="B28" s="41">
        <f t="shared" si="0"/>
        <v>0.66030620841176479</v>
      </c>
      <c r="C28" s="112"/>
      <c r="D28" s="40">
        <v>0.35</v>
      </c>
      <c r="E28" s="40">
        <v>0.8</v>
      </c>
      <c r="F28" s="40">
        <v>0.56000000000000005</v>
      </c>
      <c r="G28" s="41">
        <v>0.69520554300000004</v>
      </c>
      <c r="H28" s="40">
        <v>0.43</v>
      </c>
      <c r="I28" s="40">
        <v>1</v>
      </c>
      <c r="J28" s="40">
        <v>0.53</v>
      </c>
      <c r="K28" s="40">
        <v>1.66</v>
      </c>
      <c r="L28" s="40">
        <v>0.69</v>
      </c>
      <c r="M28" s="40">
        <v>0.72</v>
      </c>
      <c r="N28" s="40">
        <v>-0.46</v>
      </c>
      <c r="O28" s="40">
        <v>-0.02</v>
      </c>
      <c r="P28" s="40">
        <v>1.34</v>
      </c>
      <c r="Q28" s="41">
        <v>0.93</v>
      </c>
      <c r="R28" s="40">
        <v>-0.85</v>
      </c>
      <c r="S28" s="40">
        <v>1.48</v>
      </c>
      <c r="T28" s="40">
        <v>1.37</v>
      </c>
      <c r="U28" s="112"/>
      <c r="V28" s="41">
        <f t="shared" si="1"/>
        <v>0.66030620841176479</v>
      </c>
      <c r="W28" s="41">
        <f t="shared" si="2"/>
        <v>0.64285840707398256</v>
      </c>
      <c r="X28" s="14"/>
      <c r="Y28" s="41"/>
      <c r="Z28" s="41"/>
      <c r="AA28" s="41"/>
      <c r="AB28" s="41"/>
      <c r="AC28" s="14"/>
      <c r="AD28" s="14"/>
      <c r="AE28" s="14"/>
      <c r="AF28" s="14"/>
      <c r="AG28" s="14"/>
      <c r="AH28" s="14"/>
      <c r="AI28" s="14"/>
      <c r="AJ28" s="14"/>
      <c r="AK28" s="14"/>
      <c r="AL28" s="14"/>
      <c r="AM28" s="14"/>
      <c r="AN28" s="14"/>
      <c r="AO28" s="14"/>
      <c r="AP28" s="14"/>
      <c r="AQ28" s="14"/>
    </row>
    <row r="29" spans="1:43" ht="15.75" customHeight="1" x14ac:dyDescent="0.25">
      <c r="A29" s="14">
        <v>1962</v>
      </c>
      <c r="B29" s="41">
        <f t="shared" si="0"/>
        <v>1.4082209219999999</v>
      </c>
      <c r="C29" s="112"/>
      <c r="D29" s="40">
        <v>2.86</v>
      </c>
      <c r="E29" s="40">
        <v>1.36</v>
      </c>
      <c r="F29" s="40">
        <v>1.24</v>
      </c>
      <c r="G29" s="41">
        <v>0.94475567400000005</v>
      </c>
      <c r="H29" s="40">
        <v>1.1299999999999999</v>
      </c>
      <c r="I29" s="40">
        <v>1.38</v>
      </c>
      <c r="J29" s="40">
        <v>1.47</v>
      </c>
      <c r="K29" s="40">
        <v>2.14</v>
      </c>
      <c r="L29" s="40">
        <v>1.89</v>
      </c>
      <c r="M29" s="40">
        <v>1.7</v>
      </c>
      <c r="N29" s="40">
        <v>0.26</v>
      </c>
      <c r="O29" s="40">
        <v>-0.09</v>
      </c>
      <c r="P29" s="40">
        <v>1.73</v>
      </c>
      <c r="Q29" s="41">
        <v>1.5449999999999999</v>
      </c>
      <c r="R29" s="40">
        <v>-0.17</v>
      </c>
      <c r="S29" s="40">
        <v>2.36</v>
      </c>
      <c r="T29" s="40">
        <v>2.19</v>
      </c>
      <c r="U29" s="112"/>
      <c r="V29" s="41">
        <f t="shared" si="1"/>
        <v>1.4082209219999999</v>
      </c>
      <c r="W29" s="41">
        <f t="shared" si="2"/>
        <v>0.80370551659394485</v>
      </c>
      <c r="X29" s="14"/>
      <c r="Y29" s="41"/>
      <c r="Z29" s="41"/>
      <c r="AA29" s="41"/>
      <c r="AB29" s="41"/>
      <c r="AC29" s="14"/>
      <c r="AD29" s="14"/>
      <c r="AE29" s="14"/>
      <c r="AF29" s="14"/>
      <c r="AG29" s="14"/>
      <c r="AH29" s="14"/>
      <c r="AI29" s="14"/>
      <c r="AJ29" s="14"/>
      <c r="AK29" s="14"/>
      <c r="AL29" s="14"/>
      <c r="AM29" s="14"/>
      <c r="AN29" s="14"/>
      <c r="AO29" s="14"/>
      <c r="AP29" s="14"/>
      <c r="AQ29" s="14"/>
    </row>
    <row r="30" spans="1:43" ht="15.75" customHeight="1" x14ac:dyDescent="0.25">
      <c r="A30" s="14">
        <v>1963</v>
      </c>
      <c r="B30" s="41">
        <f t="shared" si="0"/>
        <v>1.0238226213529413</v>
      </c>
      <c r="C30" s="112"/>
      <c r="D30" s="40">
        <v>1.17</v>
      </c>
      <c r="E30" s="40">
        <v>-0.13</v>
      </c>
      <c r="F30" s="40">
        <v>0.82</v>
      </c>
      <c r="G30" s="41">
        <v>1.3109845630000001</v>
      </c>
      <c r="H30" s="40">
        <v>0.81</v>
      </c>
      <c r="I30" s="40">
        <v>1.18</v>
      </c>
      <c r="J30" s="40">
        <v>1.57</v>
      </c>
      <c r="K30" s="40">
        <v>1.68</v>
      </c>
      <c r="L30" s="40">
        <v>1.83</v>
      </c>
      <c r="M30" s="40">
        <v>0.28999999999999998</v>
      </c>
      <c r="N30" s="40">
        <v>-0.33</v>
      </c>
      <c r="O30" s="40">
        <v>0.21</v>
      </c>
      <c r="P30" s="40">
        <v>1.74</v>
      </c>
      <c r="Q30" s="41">
        <v>0.624</v>
      </c>
      <c r="R30" s="40">
        <v>0.78</v>
      </c>
      <c r="S30" s="40">
        <v>2.34</v>
      </c>
      <c r="T30" s="40">
        <v>1.51</v>
      </c>
      <c r="U30" s="112"/>
      <c r="V30" s="41">
        <f t="shared" si="1"/>
        <v>1.0238226213529413</v>
      </c>
      <c r="W30" s="41">
        <f t="shared" si="2"/>
        <v>0.71373662981300945</v>
      </c>
      <c r="X30" s="14"/>
      <c r="Y30" s="41"/>
      <c r="Z30" s="41"/>
      <c r="AA30" s="41"/>
      <c r="AB30" s="41"/>
      <c r="AC30" s="14"/>
      <c r="AD30" s="14"/>
      <c r="AE30" s="14"/>
      <c r="AF30" s="14"/>
      <c r="AG30" s="14"/>
      <c r="AH30" s="14"/>
      <c r="AI30" s="14"/>
      <c r="AJ30" s="14"/>
      <c r="AK30" s="14"/>
      <c r="AL30" s="14"/>
      <c r="AM30" s="14"/>
      <c r="AN30" s="14"/>
      <c r="AO30" s="14"/>
      <c r="AP30" s="14"/>
      <c r="AQ30" s="14"/>
    </row>
    <row r="31" spans="1:43" ht="15.75" customHeight="1" x14ac:dyDescent="0.25">
      <c r="A31" s="14">
        <v>1964</v>
      </c>
      <c r="B31" s="41">
        <f t="shared" si="0"/>
        <v>1.5295234982941177</v>
      </c>
      <c r="C31" s="112"/>
      <c r="D31" s="40">
        <v>2.86</v>
      </c>
      <c r="E31" s="40">
        <v>1.41</v>
      </c>
      <c r="F31" s="40">
        <v>2</v>
      </c>
      <c r="G31" s="41">
        <v>1.6598994709999999</v>
      </c>
      <c r="H31" s="40">
        <v>1.29</v>
      </c>
      <c r="I31" s="40">
        <v>2.0699999999999998</v>
      </c>
      <c r="J31" s="40">
        <v>0</v>
      </c>
      <c r="K31" s="40">
        <v>1.63</v>
      </c>
      <c r="L31" s="40">
        <v>2.16</v>
      </c>
      <c r="M31" s="40">
        <v>2.25</v>
      </c>
      <c r="N31" s="40">
        <v>0.9</v>
      </c>
      <c r="O31" s="40">
        <v>1.1200000000000001</v>
      </c>
      <c r="P31" s="40">
        <v>1.85</v>
      </c>
      <c r="Q31" s="41">
        <v>1.212</v>
      </c>
      <c r="R31" s="40">
        <v>0.3</v>
      </c>
      <c r="S31" s="40">
        <v>1.61</v>
      </c>
      <c r="T31" s="40">
        <v>1.68</v>
      </c>
      <c r="U31" s="146"/>
      <c r="V31" s="41">
        <f t="shared" si="1"/>
        <v>1.5295234982941177</v>
      </c>
      <c r="W31" s="41">
        <f t="shared" si="2"/>
        <v>0.68370934711495979</v>
      </c>
      <c r="X31" s="14"/>
      <c r="Y31" s="41"/>
      <c r="Z31" s="41"/>
      <c r="AA31" s="41"/>
      <c r="AB31" s="41"/>
      <c r="AC31" s="14"/>
      <c r="AD31" s="14"/>
      <c r="AE31" s="14"/>
      <c r="AF31" s="14"/>
      <c r="AG31" s="14"/>
      <c r="AH31" s="14"/>
      <c r="AI31" s="14"/>
      <c r="AJ31" s="14"/>
      <c r="AK31" s="14"/>
      <c r="AL31" s="14"/>
      <c r="AM31" s="14"/>
      <c r="AN31" s="14"/>
      <c r="AO31" s="14"/>
      <c r="AP31" s="14"/>
      <c r="AQ31" s="14"/>
    </row>
    <row r="32" spans="1:43" ht="15.75" customHeight="1" x14ac:dyDescent="0.25">
      <c r="A32" s="14">
        <v>1965</v>
      </c>
      <c r="B32" s="41">
        <f t="shared" si="0"/>
        <v>0.4807770951176471</v>
      </c>
      <c r="C32" s="112"/>
      <c r="D32" s="40">
        <v>1.67</v>
      </c>
      <c r="E32" s="40">
        <v>-0.91</v>
      </c>
      <c r="F32" s="40">
        <v>1.08</v>
      </c>
      <c r="G32" s="41">
        <v>0.42721061700000001</v>
      </c>
      <c r="H32" s="40">
        <v>0.56999999999999995</v>
      </c>
      <c r="I32" s="40">
        <v>1.21</v>
      </c>
      <c r="J32" s="40">
        <v>1.35</v>
      </c>
      <c r="K32" s="40">
        <v>0.41</v>
      </c>
      <c r="L32" s="40">
        <v>1.39</v>
      </c>
      <c r="M32" s="40">
        <v>-0.02</v>
      </c>
      <c r="N32" s="40">
        <v>-0.56000000000000005</v>
      </c>
      <c r="O32" s="40">
        <v>-1.1100000000000001</v>
      </c>
      <c r="P32" s="40">
        <v>0.7</v>
      </c>
      <c r="Q32" s="41">
        <v>0.96599999999999997</v>
      </c>
      <c r="R32" s="40">
        <v>-1.51</v>
      </c>
      <c r="S32" s="40">
        <v>1.32</v>
      </c>
      <c r="T32" s="40">
        <v>1.19</v>
      </c>
      <c r="U32" s="112"/>
      <c r="V32" s="41">
        <f t="shared" si="1"/>
        <v>0.4807770951176471</v>
      </c>
      <c r="W32" s="41">
        <f t="shared" si="2"/>
        <v>0.94420749380418156</v>
      </c>
      <c r="X32" s="14"/>
      <c r="Y32" s="41"/>
      <c r="Z32" s="41"/>
      <c r="AA32" s="41"/>
      <c r="AB32" s="41"/>
      <c r="AC32" s="14"/>
      <c r="AD32" s="14"/>
      <c r="AE32" s="14"/>
      <c r="AF32" s="14"/>
      <c r="AG32" s="14"/>
      <c r="AH32" s="14"/>
      <c r="AI32" s="14"/>
      <c r="AJ32" s="14"/>
      <c r="AK32" s="14"/>
      <c r="AL32" s="14"/>
      <c r="AM32" s="14"/>
      <c r="AN32" s="14"/>
      <c r="AO32" s="14"/>
      <c r="AP32" s="14"/>
      <c r="AQ32" s="14"/>
    </row>
    <row r="33" spans="1:43" ht="15.75" customHeight="1" x14ac:dyDescent="0.25">
      <c r="A33" s="14">
        <v>1966</v>
      </c>
      <c r="B33" s="41">
        <f t="shared" si="0"/>
        <v>1.4343294637647059</v>
      </c>
      <c r="C33" s="112"/>
      <c r="D33" s="40">
        <v>1.8</v>
      </c>
      <c r="E33" s="40">
        <v>2.35</v>
      </c>
      <c r="F33" s="40">
        <v>1.56</v>
      </c>
      <c r="G33" s="41">
        <v>1.778600884</v>
      </c>
      <c r="H33" s="40">
        <v>1.28</v>
      </c>
      <c r="I33" s="40">
        <v>1.35</v>
      </c>
      <c r="J33" s="40">
        <v>1.1399999999999999</v>
      </c>
      <c r="K33" s="40">
        <v>2.16</v>
      </c>
      <c r="L33" s="40">
        <v>0.82</v>
      </c>
      <c r="M33" s="40">
        <v>1.45</v>
      </c>
      <c r="N33" s="40">
        <v>0.18</v>
      </c>
      <c r="O33" s="40">
        <v>0.92</v>
      </c>
      <c r="P33" s="40">
        <v>1.59</v>
      </c>
      <c r="Q33" s="41">
        <v>1.2150000000000001</v>
      </c>
      <c r="R33" s="40">
        <v>1.88</v>
      </c>
      <c r="S33" s="40">
        <v>1.34</v>
      </c>
      <c r="T33" s="40">
        <v>1.57</v>
      </c>
      <c r="U33" s="112"/>
      <c r="V33" s="41">
        <f t="shared" si="1"/>
        <v>1.4343294637647059</v>
      </c>
      <c r="W33" s="41">
        <f t="shared" si="2"/>
        <v>0.50084804105961167</v>
      </c>
      <c r="X33" s="14"/>
      <c r="Y33" s="41"/>
      <c r="Z33" s="41"/>
      <c r="AA33" s="41"/>
      <c r="AB33" s="41"/>
      <c r="AC33" s="14"/>
      <c r="AD33" s="14"/>
      <c r="AE33" s="14"/>
      <c r="AF33" s="14"/>
      <c r="AG33" s="14"/>
      <c r="AH33" s="14"/>
      <c r="AI33" s="14"/>
      <c r="AJ33" s="14"/>
      <c r="AK33" s="14"/>
      <c r="AL33" s="14"/>
      <c r="AM33" s="14"/>
      <c r="AN33" s="14"/>
      <c r="AO33" s="14"/>
      <c r="AP33" s="14"/>
      <c r="AQ33" s="14"/>
    </row>
    <row r="34" spans="1:43" ht="15.75" customHeight="1" x14ac:dyDescent="0.25">
      <c r="A34" s="14">
        <v>1967</v>
      </c>
      <c r="B34" s="41">
        <f t="shared" si="0"/>
        <v>1.6408221295882353</v>
      </c>
      <c r="C34" s="112"/>
      <c r="D34" s="40">
        <v>2.09</v>
      </c>
      <c r="E34" s="40">
        <v>0.75</v>
      </c>
      <c r="F34" s="40">
        <v>1.8</v>
      </c>
      <c r="G34" s="41">
        <v>1.6469762029999999</v>
      </c>
      <c r="H34" s="40">
        <v>0.7</v>
      </c>
      <c r="I34" s="40">
        <v>1.89</v>
      </c>
      <c r="J34" s="40">
        <v>1.53</v>
      </c>
      <c r="K34" s="40">
        <v>1.93</v>
      </c>
      <c r="L34" s="40">
        <v>2.6</v>
      </c>
      <c r="M34" s="40">
        <v>1.63</v>
      </c>
      <c r="N34" s="40">
        <v>1.07</v>
      </c>
      <c r="O34" s="40">
        <v>1.1100000000000001</v>
      </c>
      <c r="P34" s="40">
        <v>2.66</v>
      </c>
      <c r="Q34" s="41">
        <v>1.2470000000000001</v>
      </c>
      <c r="R34" s="40">
        <v>1.2</v>
      </c>
      <c r="S34" s="40">
        <v>1.93</v>
      </c>
      <c r="T34" s="40">
        <v>2.11</v>
      </c>
      <c r="U34" s="112"/>
      <c r="V34" s="41">
        <f t="shared" si="1"/>
        <v>1.6408221295882353</v>
      </c>
      <c r="W34" s="41">
        <f t="shared" si="2"/>
        <v>0.55748838959992975</v>
      </c>
      <c r="X34" s="14"/>
      <c r="Y34" s="41"/>
      <c r="Z34" s="41"/>
      <c r="AA34" s="41"/>
      <c r="AB34" s="41"/>
      <c r="AC34" s="14"/>
      <c r="AD34" s="14"/>
      <c r="AE34" s="14"/>
      <c r="AF34" s="14"/>
      <c r="AG34" s="14"/>
      <c r="AH34" s="14"/>
      <c r="AI34" s="14"/>
      <c r="AJ34" s="14"/>
      <c r="AK34" s="14"/>
      <c r="AL34" s="14"/>
      <c r="AM34" s="14"/>
      <c r="AN34" s="14"/>
      <c r="AO34" s="14"/>
      <c r="AP34" s="14"/>
      <c r="AQ34" s="14"/>
    </row>
    <row r="35" spans="1:43" ht="15.75" customHeight="1" x14ac:dyDescent="0.25">
      <c r="A35" s="14">
        <v>1968</v>
      </c>
      <c r="B35" s="41">
        <f t="shared" si="0"/>
        <v>2.3674042239411763</v>
      </c>
      <c r="C35" s="112"/>
      <c r="D35" s="40">
        <v>2.63</v>
      </c>
      <c r="E35" s="40">
        <v>3.25</v>
      </c>
      <c r="F35" s="40">
        <v>2.16</v>
      </c>
      <c r="G35" s="41">
        <v>2.538871807</v>
      </c>
      <c r="H35" s="40">
        <v>1.39</v>
      </c>
      <c r="I35" s="40">
        <v>2.5</v>
      </c>
      <c r="J35" s="40">
        <v>1.77</v>
      </c>
      <c r="K35" s="40">
        <v>1.85</v>
      </c>
      <c r="L35" s="40">
        <v>2.6</v>
      </c>
      <c r="M35" s="40">
        <v>3.45</v>
      </c>
      <c r="N35" s="40">
        <v>2.5</v>
      </c>
      <c r="O35" s="40">
        <v>2.14</v>
      </c>
      <c r="P35" s="40">
        <v>2.78</v>
      </c>
      <c r="Q35" s="41">
        <v>1.607</v>
      </c>
      <c r="R35" s="40">
        <v>2.1800000000000002</v>
      </c>
      <c r="S35" s="40">
        <v>2.86</v>
      </c>
      <c r="T35" s="40">
        <v>2.04</v>
      </c>
      <c r="U35" s="112"/>
      <c r="V35" s="41">
        <f t="shared" si="1"/>
        <v>2.3674042239411763</v>
      </c>
      <c r="W35" s="41">
        <f t="shared" si="2"/>
        <v>0.53942628239162893</v>
      </c>
      <c r="X35" s="14"/>
      <c r="Y35" s="41"/>
      <c r="Z35" s="41"/>
      <c r="AA35" s="41"/>
      <c r="AB35" s="41"/>
      <c r="AC35" s="14"/>
      <c r="AD35" s="14"/>
      <c r="AE35" s="14"/>
      <c r="AF35" s="14"/>
      <c r="AG35" s="14"/>
      <c r="AH35" s="14"/>
      <c r="AI35" s="14"/>
      <c r="AJ35" s="14"/>
      <c r="AK35" s="14"/>
      <c r="AL35" s="14"/>
      <c r="AM35" s="14"/>
      <c r="AN35" s="14"/>
      <c r="AO35" s="14"/>
      <c r="AP35" s="14"/>
      <c r="AQ35" s="14"/>
    </row>
    <row r="36" spans="1:43" ht="15.75" customHeight="1" x14ac:dyDescent="0.25">
      <c r="A36" s="14">
        <v>1969</v>
      </c>
      <c r="B36" s="41">
        <f t="shared" si="0"/>
        <v>0.74821112317647043</v>
      </c>
      <c r="C36" s="112"/>
      <c r="D36" s="40">
        <v>2.21</v>
      </c>
      <c r="E36" s="40">
        <v>-0.25</v>
      </c>
      <c r="F36" s="40">
        <v>1.21</v>
      </c>
      <c r="G36" s="41">
        <v>0.53158909399999998</v>
      </c>
      <c r="H36" s="40">
        <v>1.05</v>
      </c>
      <c r="I36" s="40">
        <v>0.39</v>
      </c>
      <c r="J36" s="40">
        <v>0.65</v>
      </c>
      <c r="K36" s="40">
        <v>1.33</v>
      </c>
      <c r="L36" s="40">
        <v>0</v>
      </c>
      <c r="M36" s="40">
        <v>0.46</v>
      </c>
      <c r="N36" s="40">
        <v>0.3</v>
      </c>
      <c r="O36" s="40">
        <v>0.38</v>
      </c>
      <c r="P36" s="40">
        <v>0.69</v>
      </c>
      <c r="Q36" s="41">
        <v>0.91800000000000004</v>
      </c>
      <c r="R36" s="40">
        <v>0.56000000000000005</v>
      </c>
      <c r="S36" s="40">
        <v>0.7</v>
      </c>
      <c r="T36" s="40">
        <v>1.59</v>
      </c>
      <c r="U36" s="112"/>
      <c r="V36" s="41">
        <f t="shared" si="1"/>
        <v>0.74821112317647043</v>
      </c>
      <c r="W36" s="41">
        <f t="shared" si="2"/>
        <v>0.5800036978834866</v>
      </c>
      <c r="X36" s="14"/>
      <c r="Y36" s="41"/>
      <c r="Z36" s="41"/>
      <c r="AA36" s="41"/>
      <c r="AB36" s="41"/>
      <c r="AC36" s="14"/>
      <c r="AD36" s="14"/>
      <c r="AE36" s="14"/>
      <c r="AF36" s="14"/>
      <c r="AG36" s="14"/>
      <c r="AH36" s="14"/>
      <c r="AI36" s="14"/>
      <c r="AJ36" s="14"/>
      <c r="AK36" s="14"/>
      <c r="AL36" s="14"/>
      <c r="AM36" s="14"/>
      <c r="AN36" s="14"/>
      <c r="AO36" s="14"/>
      <c r="AP36" s="14"/>
      <c r="AQ36" s="14"/>
    </row>
    <row r="37" spans="1:43" ht="15.75" customHeight="1" x14ac:dyDescent="0.25">
      <c r="A37" s="14">
        <v>1970</v>
      </c>
      <c r="B37" s="41">
        <f t="shared" si="0"/>
        <v>0.72390931700000005</v>
      </c>
      <c r="C37" s="112"/>
      <c r="D37" s="40">
        <v>1.81</v>
      </c>
      <c r="E37" s="40">
        <v>0.52</v>
      </c>
      <c r="F37" s="40">
        <v>1.28</v>
      </c>
      <c r="G37" s="41">
        <v>0.83545838900000002</v>
      </c>
      <c r="H37" s="40">
        <v>1.83</v>
      </c>
      <c r="I37" s="40">
        <v>0.73</v>
      </c>
      <c r="J37" s="40">
        <v>0.42</v>
      </c>
      <c r="K37" s="40">
        <v>1.32</v>
      </c>
      <c r="L37" s="40">
        <v>0.46</v>
      </c>
      <c r="M37" s="40">
        <v>-0.01</v>
      </c>
      <c r="N37" s="40">
        <v>-0.82</v>
      </c>
      <c r="O37" s="40">
        <v>0.11</v>
      </c>
      <c r="P37" s="40">
        <v>0.68</v>
      </c>
      <c r="Q37" s="41">
        <v>0.97099999999999997</v>
      </c>
      <c r="R37" s="40">
        <v>-0.65</v>
      </c>
      <c r="S37" s="40">
        <v>0.8</v>
      </c>
      <c r="T37" s="40">
        <v>2.02</v>
      </c>
      <c r="U37" s="146"/>
      <c r="V37" s="41">
        <f t="shared" si="1"/>
        <v>0.72390931700000005</v>
      </c>
      <c r="W37" s="41">
        <f t="shared" si="2"/>
        <v>0.77532049664033864</v>
      </c>
      <c r="X37" s="14"/>
      <c r="Y37" s="41"/>
      <c r="Z37" s="41"/>
      <c r="AA37" s="41"/>
      <c r="AB37" s="41"/>
      <c r="AC37" s="14"/>
      <c r="AD37" s="14"/>
      <c r="AE37" s="14"/>
      <c r="AF37" s="14"/>
      <c r="AG37" s="14"/>
      <c r="AH37" s="14"/>
      <c r="AI37" s="14"/>
      <c r="AJ37" s="14"/>
      <c r="AK37" s="14"/>
      <c r="AL37" s="14"/>
      <c r="AM37" s="14"/>
      <c r="AN37" s="14"/>
      <c r="AO37" s="14"/>
      <c r="AP37" s="14"/>
      <c r="AQ37" s="14"/>
    </row>
    <row r="38" spans="1:43" ht="15.75" customHeight="1" x14ac:dyDescent="0.25">
      <c r="A38" s="14">
        <v>1971</v>
      </c>
      <c r="B38" s="41">
        <f t="shared" si="0"/>
        <v>2.2851294841176473</v>
      </c>
      <c r="C38" s="112"/>
      <c r="D38" s="40">
        <v>1.32</v>
      </c>
      <c r="E38" s="40">
        <v>2.83</v>
      </c>
      <c r="F38" s="40">
        <v>1.81</v>
      </c>
      <c r="G38" s="41">
        <v>2.72620123</v>
      </c>
      <c r="H38" s="40">
        <v>2.08</v>
      </c>
      <c r="I38" s="40">
        <v>2.48</v>
      </c>
      <c r="J38" s="40">
        <v>1.78</v>
      </c>
      <c r="K38" s="40">
        <v>1.56</v>
      </c>
      <c r="L38" s="40">
        <v>2.89</v>
      </c>
      <c r="M38" s="40">
        <v>3.18</v>
      </c>
      <c r="N38" s="40">
        <v>2.16</v>
      </c>
      <c r="O38" s="40">
        <v>2.0299999999999998</v>
      </c>
      <c r="P38" s="40">
        <v>2.87</v>
      </c>
      <c r="Q38" s="41">
        <v>1.851</v>
      </c>
      <c r="R38" s="40">
        <v>1.84</v>
      </c>
      <c r="S38" s="40">
        <v>3</v>
      </c>
      <c r="T38" s="40">
        <v>2.44</v>
      </c>
      <c r="U38" s="112"/>
      <c r="V38" s="41">
        <f t="shared" si="1"/>
        <v>2.2851294841176473</v>
      </c>
      <c r="W38" s="41">
        <f t="shared" si="2"/>
        <v>0.54345242988579512</v>
      </c>
      <c r="X38" s="14"/>
      <c r="Y38" s="41"/>
      <c r="Z38" s="41"/>
      <c r="AA38" s="41"/>
      <c r="AB38" s="41"/>
      <c r="AC38" s="14"/>
      <c r="AD38" s="14"/>
      <c r="AE38" s="14"/>
      <c r="AF38" s="14"/>
      <c r="AG38" s="14"/>
      <c r="AH38" s="14"/>
      <c r="AI38" s="14"/>
      <c r="AJ38" s="14"/>
      <c r="AK38" s="14"/>
      <c r="AL38" s="14"/>
      <c r="AM38" s="14"/>
      <c r="AN38" s="14"/>
      <c r="AO38" s="14"/>
      <c r="AP38" s="14"/>
      <c r="AQ38" s="14"/>
    </row>
    <row r="39" spans="1:43" ht="15.75" customHeight="1" x14ac:dyDescent="0.25">
      <c r="A39" s="14">
        <v>1972</v>
      </c>
      <c r="B39" s="41">
        <f t="shared" si="0"/>
        <v>1.3217626578823529</v>
      </c>
      <c r="C39" s="112"/>
      <c r="D39" s="40">
        <v>1.85</v>
      </c>
      <c r="E39" s="40">
        <v>1.7</v>
      </c>
      <c r="F39" s="40">
        <v>0.77</v>
      </c>
      <c r="G39" s="41">
        <v>1.246965184</v>
      </c>
      <c r="H39" s="40">
        <v>1.8</v>
      </c>
      <c r="I39" s="40">
        <v>0.76</v>
      </c>
      <c r="J39" s="40">
        <v>2.02</v>
      </c>
      <c r="K39" s="40">
        <v>-0.68</v>
      </c>
      <c r="L39" s="40">
        <v>0.74</v>
      </c>
      <c r="M39" s="40">
        <v>2.33</v>
      </c>
      <c r="N39" s="40">
        <v>1.53</v>
      </c>
      <c r="O39" s="40">
        <v>1.4</v>
      </c>
      <c r="P39" s="40">
        <v>1.7</v>
      </c>
      <c r="Q39" s="41">
        <v>0.68300000000000005</v>
      </c>
      <c r="R39" s="40">
        <v>1.0900000000000001</v>
      </c>
      <c r="S39" s="40">
        <v>1.97</v>
      </c>
      <c r="T39" s="40">
        <v>1.56</v>
      </c>
      <c r="U39" s="112"/>
      <c r="V39" s="41">
        <f t="shared" si="1"/>
        <v>1.3217626578823529</v>
      </c>
      <c r="W39" s="41">
        <f t="shared" si="2"/>
        <v>0.69693658526525848</v>
      </c>
      <c r="X39" s="14"/>
      <c r="Y39" s="41"/>
      <c r="Z39" s="41"/>
      <c r="AA39" s="41"/>
      <c r="AB39" s="41"/>
      <c r="AC39" s="14"/>
      <c r="AD39" s="14"/>
      <c r="AE39" s="14"/>
      <c r="AF39" s="14"/>
      <c r="AG39" s="14"/>
      <c r="AH39" s="14"/>
      <c r="AI39" s="14"/>
      <c r="AJ39" s="14"/>
      <c r="AK39" s="14"/>
      <c r="AL39" s="14"/>
      <c r="AM39" s="14"/>
      <c r="AN39" s="14"/>
      <c r="AO39" s="14"/>
      <c r="AP39" s="14"/>
      <c r="AQ39" s="14"/>
    </row>
    <row r="40" spans="1:43" ht="15.75" customHeight="1" x14ac:dyDescent="0.25">
      <c r="A40" s="14">
        <v>1973</v>
      </c>
      <c r="B40" s="41">
        <f t="shared" si="0"/>
        <v>1.7956086300588239</v>
      </c>
      <c r="C40" s="112"/>
      <c r="D40" s="40">
        <v>3.73</v>
      </c>
      <c r="E40" s="40">
        <v>3.01</v>
      </c>
      <c r="F40" s="40">
        <v>1.97</v>
      </c>
      <c r="G40" s="41">
        <v>2.8093467109999999</v>
      </c>
      <c r="H40" s="40">
        <v>2.25</v>
      </c>
      <c r="I40" s="40">
        <v>1.84</v>
      </c>
      <c r="J40" s="40">
        <v>-0.55000000000000004</v>
      </c>
      <c r="K40" s="40">
        <v>1.64</v>
      </c>
      <c r="L40" s="40">
        <v>-0.61</v>
      </c>
      <c r="M40" s="40">
        <v>3.16</v>
      </c>
      <c r="N40" s="40">
        <v>0.79</v>
      </c>
      <c r="O40" s="40">
        <v>0.56000000000000005</v>
      </c>
      <c r="P40" s="40">
        <v>2.16</v>
      </c>
      <c r="Q40" s="41">
        <v>1.8460000000000001</v>
      </c>
      <c r="R40" s="40">
        <v>2.2599999999999998</v>
      </c>
      <c r="S40" s="40">
        <v>0.92</v>
      </c>
      <c r="T40" s="40">
        <v>2.74</v>
      </c>
      <c r="U40" s="112"/>
      <c r="V40" s="41">
        <f t="shared" si="1"/>
        <v>1.7956086300588239</v>
      </c>
      <c r="W40" s="41">
        <f t="shared" si="2"/>
        <v>1.1932473968815269</v>
      </c>
      <c r="X40" s="14"/>
      <c r="Y40" s="41"/>
      <c r="Z40" s="41"/>
      <c r="AA40" s="41"/>
      <c r="AB40" s="41"/>
      <c r="AC40" s="14"/>
      <c r="AD40" s="14"/>
      <c r="AE40" s="14"/>
      <c r="AF40" s="14"/>
      <c r="AG40" s="14"/>
      <c r="AH40" s="14"/>
      <c r="AI40" s="14"/>
      <c r="AJ40" s="14"/>
      <c r="AK40" s="14"/>
      <c r="AL40" s="14"/>
      <c r="AM40" s="14"/>
      <c r="AN40" s="14"/>
      <c r="AO40" s="14"/>
      <c r="AP40" s="14"/>
      <c r="AQ40" s="14"/>
    </row>
    <row r="41" spans="1:43" ht="15.75" customHeight="1" x14ac:dyDescent="0.25">
      <c r="A41" s="14">
        <v>1974</v>
      </c>
      <c r="B41" s="41">
        <f t="shared" si="0"/>
        <v>3.5479576307058824</v>
      </c>
      <c r="C41" s="112"/>
      <c r="D41" s="40">
        <v>2.14</v>
      </c>
      <c r="E41" s="40">
        <v>4.2699999999999996</v>
      </c>
      <c r="F41" s="40">
        <v>2.82</v>
      </c>
      <c r="G41" s="41">
        <v>4.1112797219999999</v>
      </c>
      <c r="H41" s="40">
        <v>2</v>
      </c>
      <c r="I41" s="40">
        <v>3.35</v>
      </c>
      <c r="J41" s="40">
        <v>4.0199999999999996</v>
      </c>
      <c r="K41" s="40">
        <v>4.4800000000000004</v>
      </c>
      <c r="L41" s="40">
        <v>3.58</v>
      </c>
      <c r="M41" s="40">
        <v>4.5599999999999996</v>
      </c>
      <c r="N41" s="40">
        <v>3.67</v>
      </c>
      <c r="O41" s="40">
        <v>3.6</v>
      </c>
      <c r="P41" s="40">
        <v>4.3</v>
      </c>
      <c r="Q41" s="41">
        <v>2.8740000000000001</v>
      </c>
      <c r="R41" s="40">
        <v>3.05</v>
      </c>
      <c r="S41" s="40">
        <v>4.5199999999999996</v>
      </c>
      <c r="T41" s="40">
        <v>2.97</v>
      </c>
      <c r="U41" s="112"/>
      <c r="V41" s="41">
        <f t="shared" si="1"/>
        <v>3.5479576307058824</v>
      </c>
      <c r="W41" s="41">
        <f t="shared" si="2"/>
        <v>0.78468202682205779</v>
      </c>
      <c r="X41" s="14"/>
      <c r="Y41" s="41"/>
      <c r="Z41" s="41"/>
      <c r="AA41" s="41"/>
      <c r="AB41" s="41"/>
      <c r="AC41" s="14"/>
      <c r="AD41" s="14"/>
      <c r="AE41" s="14"/>
      <c r="AF41" s="14"/>
      <c r="AG41" s="14"/>
      <c r="AH41" s="14"/>
      <c r="AI41" s="14"/>
      <c r="AJ41" s="14"/>
      <c r="AK41" s="14"/>
      <c r="AL41" s="14"/>
      <c r="AM41" s="14"/>
      <c r="AN41" s="14"/>
      <c r="AO41" s="14"/>
      <c r="AP41" s="14"/>
      <c r="AQ41" s="14"/>
    </row>
    <row r="42" spans="1:43" ht="15.75" customHeight="1" x14ac:dyDescent="0.25">
      <c r="A42" s="14">
        <v>1975</v>
      </c>
      <c r="B42" s="41">
        <f t="shared" si="0"/>
        <v>2.4070230579411769</v>
      </c>
      <c r="C42" s="112"/>
      <c r="D42" s="40">
        <v>2.16</v>
      </c>
      <c r="E42" s="40">
        <v>3.41</v>
      </c>
      <c r="F42" s="40">
        <v>2.42</v>
      </c>
      <c r="G42" s="41">
        <v>2.091391985</v>
      </c>
      <c r="H42" s="40">
        <v>2.59</v>
      </c>
      <c r="I42" s="40">
        <v>2.15</v>
      </c>
      <c r="J42" s="40">
        <v>1.42</v>
      </c>
      <c r="K42" s="40">
        <v>1.99</v>
      </c>
      <c r="L42" s="40">
        <v>2.2599999999999998</v>
      </c>
      <c r="M42" s="40">
        <v>3.02</v>
      </c>
      <c r="N42" s="40">
        <v>2.0299999999999998</v>
      </c>
      <c r="O42" s="40">
        <v>2.14</v>
      </c>
      <c r="P42" s="40">
        <v>3.25</v>
      </c>
      <c r="Q42" s="41">
        <v>1.5980000000000001</v>
      </c>
      <c r="R42" s="40">
        <v>1.92</v>
      </c>
      <c r="S42" s="40">
        <v>3.65</v>
      </c>
      <c r="T42" s="40">
        <v>2.82</v>
      </c>
      <c r="U42" s="112"/>
      <c r="V42" s="41">
        <f t="shared" si="1"/>
        <v>2.4070230579411769</v>
      </c>
      <c r="W42" s="41">
        <f t="shared" si="2"/>
        <v>0.61083859474418567</v>
      </c>
      <c r="X42" s="14"/>
      <c r="Y42" s="41"/>
      <c r="Z42" s="41"/>
      <c r="AA42" s="41"/>
      <c r="AB42" s="41"/>
      <c r="AC42" s="14"/>
      <c r="AD42" s="14"/>
      <c r="AE42" s="14"/>
      <c r="AF42" s="14"/>
      <c r="AG42" s="14"/>
      <c r="AH42" s="14"/>
      <c r="AI42" s="14"/>
      <c r="AJ42" s="14"/>
      <c r="AK42" s="14"/>
      <c r="AL42" s="14"/>
      <c r="AM42" s="14"/>
      <c r="AN42" s="14"/>
      <c r="AO42" s="14"/>
      <c r="AP42" s="14"/>
      <c r="AQ42" s="14"/>
    </row>
    <row r="43" spans="1:43" ht="15.75" customHeight="1" x14ac:dyDescent="0.25">
      <c r="A43" s="14">
        <v>1976</v>
      </c>
      <c r="B43" s="41">
        <f t="shared" si="0"/>
        <v>2.8694461109999998</v>
      </c>
      <c r="C43" s="112"/>
      <c r="D43" s="40">
        <v>2.33</v>
      </c>
      <c r="E43" s="40">
        <v>2.91</v>
      </c>
      <c r="F43" s="40">
        <v>3.3</v>
      </c>
      <c r="G43" s="41">
        <v>2.9015838870000001</v>
      </c>
      <c r="H43" s="40">
        <v>2.04</v>
      </c>
      <c r="I43" s="40">
        <v>2.81</v>
      </c>
      <c r="J43" s="40">
        <v>2.7</v>
      </c>
      <c r="K43" s="40">
        <v>1.45</v>
      </c>
      <c r="L43" s="40">
        <v>3.52</v>
      </c>
      <c r="M43" s="40">
        <v>3.18</v>
      </c>
      <c r="N43" s="40">
        <v>4.34</v>
      </c>
      <c r="O43" s="40">
        <v>2.3199999999999998</v>
      </c>
      <c r="P43" s="40">
        <v>3.74</v>
      </c>
      <c r="Q43" s="41">
        <v>1.6890000000000001</v>
      </c>
      <c r="R43" s="40">
        <v>2.59</v>
      </c>
      <c r="S43" s="40">
        <v>4.3600000000000003</v>
      </c>
      <c r="T43" s="40">
        <v>2.6</v>
      </c>
      <c r="U43" s="146"/>
      <c r="V43" s="41">
        <f t="shared" si="1"/>
        <v>2.8694461109999998</v>
      </c>
      <c r="W43" s="41">
        <f t="shared" si="2"/>
        <v>0.79416820438066782</v>
      </c>
      <c r="X43" s="14"/>
      <c r="Y43" s="41"/>
      <c r="Z43" s="41"/>
      <c r="AA43" s="41"/>
      <c r="AB43" s="41"/>
      <c r="AC43" s="14"/>
      <c r="AD43" s="14"/>
      <c r="AE43" s="14"/>
      <c r="AF43" s="14"/>
      <c r="AG43" s="14"/>
      <c r="AH43" s="14"/>
      <c r="AI43" s="14"/>
      <c r="AJ43" s="14"/>
      <c r="AK43" s="14"/>
      <c r="AL43" s="14"/>
      <c r="AM43" s="14"/>
      <c r="AN43" s="14"/>
      <c r="AO43" s="14"/>
      <c r="AP43" s="14"/>
      <c r="AQ43" s="14"/>
    </row>
    <row r="44" spans="1:43" ht="15.75" customHeight="1" x14ac:dyDescent="0.25">
      <c r="A44" s="14">
        <v>1977</v>
      </c>
      <c r="B44" s="41">
        <f t="shared" si="0"/>
        <v>1.5822215735294116</v>
      </c>
      <c r="C44" s="112"/>
      <c r="D44" s="40">
        <v>2.3199999999999998</v>
      </c>
      <c r="E44" s="40">
        <v>2.34</v>
      </c>
      <c r="F44" s="40">
        <v>1.93</v>
      </c>
      <c r="G44" s="41">
        <v>1.13076675</v>
      </c>
      <c r="H44" s="40">
        <v>1.28</v>
      </c>
      <c r="I44" s="40">
        <v>1.1499999999999999</v>
      </c>
      <c r="J44" s="40">
        <v>1.4</v>
      </c>
      <c r="K44" s="40">
        <v>0.93</v>
      </c>
      <c r="L44" s="40">
        <v>1.42</v>
      </c>
      <c r="M44" s="40">
        <v>0.23</v>
      </c>
      <c r="N44" s="40">
        <v>1.71</v>
      </c>
      <c r="O44" s="40">
        <v>1.69</v>
      </c>
      <c r="P44" s="40">
        <v>2.56</v>
      </c>
      <c r="Q44" s="41">
        <v>0.72699999999999998</v>
      </c>
      <c r="R44" s="40">
        <v>1.1299999999999999</v>
      </c>
      <c r="S44" s="40">
        <v>2.5</v>
      </c>
      <c r="T44" s="40">
        <v>2.4500000000000002</v>
      </c>
      <c r="U44" s="112"/>
      <c r="V44" s="41">
        <f t="shared" si="1"/>
        <v>1.5822215735294116</v>
      </c>
      <c r="W44" s="41">
        <f t="shared" si="2"/>
        <v>0.66642750858119126</v>
      </c>
      <c r="X44" s="14"/>
      <c r="Y44" s="41"/>
      <c r="Z44" s="41"/>
      <c r="AA44" s="41"/>
      <c r="AB44" s="41"/>
      <c r="AC44" s="14"/>
      <c r="AD44" s="14"/>
      <c r="AE44" s="14"/>
      <c r="AF44" s="14"/>
      <c r="AG44" s="14"/>
      <c r="AH44" s="14"/>
      <c r="AI44" s="14"/>
      <c r="AJ44" s="14"/>
      <c r="AK44" s="14"/>
      <c r="AL44" s="14"/>
      <c r="AM44" s="14"/>
      <c r="AN44" s="14"/>
      <c r="AO44" s="14"/>
      <c r="AP44" s="14"/>
      <c r="AQ44" s="14"/>
    </row>
    <row r="45" spans="1:43" ht="15.75" customHeight="1" x14ac:dyDescent="0.25">
      <c r="A45" s="14">
        <v>1978</v>
      </c>
      <c r="B45" s="41">
        <f t="shared" si="0"/>
        <v>2.5516755477058823</v>
      </c>
      <c r="C45" s="112"/>
      <c r="D45" s="40">
        <v>3.5</v>
      </c>
      <c r="E45" s="40">
        <v>3.17</v>
      </c>
      <c r="F45" s="40">
        <v>2.41</v>
      </c>
      <c r="G45" s="41">
        <v>2.3194843110000001</v>
      </c>
      <c r="H45" s="40">
        <v>0.95</v>
      </c>
      <c r="I45" s="40">
        <v>2.56</v>
      </c>
      <c r="J45" s="40">
        <v>1.86</v>
      </c>
      <c r="K45" s="40">
        <v>3.11</v>
      </c>
      <c r="L45" s="40">
        <v>2.13</v>
      </c>
      <c r="M45" s="40">
        <v>3.33</v>
      </c>
      <c r="N45" s="40">
        <v>2.66</v>
      </c>
      <c r="O45" s="40">
        <v>1.84</v>
      </c>
      <c r="P45" s="40">
        <v>2.72</v>
      </c>
      <c r="Q45" s="41">
        <v>2.109</v>
      </c>
      <c r="R45" s="40">
        <v>3.11</v>
      </c>
      <c r="S45" s="40">
        <v>2.97</v>
      </c>
      <c r="T45" s="40">
        <v>2.63</v>
      </c>
      <c r="U45" s="112"/>
      <c r="V45" s="41">
        <f t="shared" si="1"/>
        <v>2.5516755477058823</v>
      </c>
      <c r="W45" s="41">
        <f t="shared" si="2"/>
        <v>0.62919980722731672</v>
      </c>
      <c r="X45" s="14"/>
      <c r="Y45" s="41"/>
      <c r="Z45" s="41"/>
      <c r="AA45" s="41"/>
      <c r="AB45" s="41"/>
      <c r="AC45" s="14"/>
      <c r="AD45" s="14"/>
      <c r="AE45" s="14"/>
      <c r="AF45" s="14"/>
      <c r="AG45" s="14"/>
      <c r="AH45" s="14"/>
      <c r="AI45" s="14"/>
      <c r="AJ45" s="14"/>
      <c r="AK45" s="14"/>
      <c r="AL45" s="14"/>
      <c r="AM45" s="14"/>
      <c r="AN45" s="14"/>
      <c r="AO45" s="14"/>
      <c r="AP45" s="14"/>
      <c r="AQ45" s="14"/>
    </row>
    <row r="46" spans="1:43" ht="15" customHeight="1" x14ac:dyDescent="0.25">
      <c r="A46" s="14">
        <v>1979</v>
      </c>
      <c r="B46" s="41">
        <f t="shared" si="0"/>
        <v>1.618457512</v>
      </c>
      <c r="C46" s="112"/>
      <c r="D46" s="40">
        <v>2.06</v>
      </c>
      <c r="E46" s="40">
        <v>0.57999999999999996</v>
      </c>
      <c r="F46" s="40">
        <v>2.12</v>
      </c>
      <c r="G46" s="41">
        <v>1.705777704</v>
      </c>
      <c r="H46" s="40">
        <v>1.72</v>
      </c>
      <c r="I46" s="40">
        <v>1.59</v>
      </c>
      <c r="J46" s="40">
        <v>1.82</v>
      </c>
      <c r="K46" s="40">
        <v>2.57</v>
      </c>
      <c r="L46" s="40">
        <v>1.44</v>
      </c>
      <c r="M46" s="40">
        <v>0.6</v>
      </c>
      <c r="N46" s="40">
        <v>1.1399999999999999</v>
      </c>
      <c r="O46" s="40">
        <v>0.73</v>
      </c>
      <c r="P46" s="40">
        <v>2.06</v>
      </c>
      <c r="Q46" s="41">
        <v>1.4179999999999999</v>
      </c>
      <c r="R46" s="40">
        <v>1.05</v>
      </c>
      <c r="S46" s="40">
        <v>2.36</v>
      </c>
      <c r="T46" s="40">
        <v>2.5499999999999998</v>
      </c>
      <c r="U46" s="112"/>
      <c r="V46" s="41">
        <f t="shared" si="1"/>
        <v>1.618457512</v>
      </c>
      <c r="W46" s="41">
        <f t="shared" si="2"/>
        <v>0.62086378950082877</v>
      </c>
      <c r="X46" s="14"/>
      <c r="Y46" s="41"/>
      <c r="Z46" s="41"/>
      <c r="AA46" s="41"/>
      <c r="AB46" s="41"/>
      <c r="AC46" s="14"/>
      <c r="AD46" s="14"/>
      <c r="AE46" s="14"/>
      <c r="AF46" s="14"/>
      <c r="AG46" s="14"/>
      <c r="AH46" s="14"/>
      <c r="AI46" s="14"/>
      <c r="AJ46" s="14"/>
      <c r="AK46" s="14"/>
      <c r="AL46" s="14"/>
      <c r="AM46" s="14"/>
      <c r="AN46" s="14"/>
      <c r="AO46" s="14"/>
      <c r="AP46" s="14"/>
      <c r="AQ46" s="14"/>
    </row>
    <row r="47" spans="1:43" ht="15" customHeight="1" x14ac:dyDescent="0.25">
      <c r="A47" s="14">
        <v>1980</v>
      </c>
      <c r="B47" s="41">
        <f t="shared" si="0"/>
        <v>0.78091309682352938</v>
      </c>
      <c r="C47" s="112"/>
      <c r="D47" s="40">
        <v>3.13</v>
      </c>
      <c r="E47" s="40">
        <v>-0.34</v>
      </c>
      <c r="F47" s="40">
        <v>1.41</v>
      </c>
      <c r="G47" s="41">
        <v>0.61352264599999995</v>
      </c>
      <c r="H47" s="40">
        <v>1.37</v>
      </c>
      <c r="I47" s="40">
        <v>1.0900000000000001</v>
      </c>
      <c r="J47" s="40">
        <v>0.73</v>
      </c>
      <c r="K47" s="40">
        <v>1.42</v>
      </c>
      <c r="L47" s="40">
        <v>0.71</v>
      </c>
      <c r="M47" s="40">
        <v>-0.9</v>
      </c>
      <c r="N47" s="40">
        <v>-0.66</v>
      </c>
      <c r="O47" s="40">
        <v>-1.02</v>
      </c>
      <c r="P47" s="40">
        <v>1.1100000000000001</v>
      </c>
      <c r="Q47" s="41">
        <v>1.262</v>
      </c>
      <c r="R47" s="40">
        <v>-0.56999999999999995</v>
      </c>
      <c r="S47" s="40">
        <v>1.33</v>
      </c>
      <c r="T47" s="40">
        <v>2.59</v>
      </c>
      <c r="U47" s="112"/>
      <c r="V47" s="41">
        <f t="shared" si="1"/>
        <v>0.78091309682352938</v>
      </c>
      <c r="W47" s="41">
        <f t="shared" si="2"/>
        <v>1.1360671204206847</v>
      </c>
      <c r="X47" s="14"/>
      <c r="Y47" s="41"/>
      <c r="Z47" s="41"/>
      <c r="AA47" s="41"/>
      <c r="AB47" s="41"/>
      <c r="AC47" s="14"/>
      <c r="AD47" s="14"/>
      <c r="AE47" s="14"/>
      <c r="AF47" s="14"/>
      <c r="AG47" s="14"/>
      <c r="AH47" s="14"/>
      <c r="AI47" s="14"/>
      <c r="AJ47" s="14"/>
      <c r="AK47" s="14"/>
      <c r="AL47" s="14"/>
      <c r="AM47" s="14"/>
      <c r="AN47" s="14"/>
      <c r="AO47" s="14"/>
      <c r="AP47" s="14"/>
      <c r="AQ47" s="14"/>
    </row>
    <row r="48" spans="1:43" ht="15" customHeight="1" x14ac:dyDescent="0.25">
      <c r="A48" s="14">
        <v>1981</v>
      </c>
      <c r="B48" s="41">
        <f t="shared" si="0"/>
        <v>2.2586901892941178</v>
      </c>
      <c r="C48" s="112"/>
      <c r="D48" s="40">
        <v>2.12</v>
      </c>
      <c r="E48" s="40">
        <v>2.4300000000000002</v>
      </c>
      <c r="F48" s="40">
        <v>2.38</v>
      </c>
      <c r="G48" s="41">
        <v>3.118733218</v>
      </c>
      <c r="H48" s="40">
        <v>1.67</v>
      </c>
      <c r="I48" s="40">
        <v>2.2599999999999998</v>
      </c>
      <c r="J48" s="40">
        <v>2.23</v>
      </c>
      <c r="K48" s="40">
        <v>2.82</v>
      </c>
      <c r="L48" s="40">
        <v>1.99</v>
      </c>
      <c r="M48" s="40">
        <v>1.56</v>
      </c>
      <c r="N48" s="40">
        <v>1.05</v>
      </c>
      <c r="O48" s="40">
        <v>0.96</v>
      </c>
      <c r="P48" s="40">
        <v>3.52</v>
      </c>
      <c r="Q48" s="41">
        <v>2.2189999999999999</v>
      </c>
      <c r="R48" s="40">
        <v>2.29</v>
      </c>
      <c r="S48" s="40">
        <v>2.4700000000000002</v>
      </c>
      <c r="T48" s="40">
        <v>3.31</v>
      </c>
      <c r="U48" s="112"/>
      <c r="V48" s="41">
        <f t="shared" si="1"/>
        <v>2.2586901892941178</v>
      </c>
      <c r="W48" s="41">
        <f t="shared" si="2"/>
        <v>0.68241244102975462</v>
      </c>
      <c r="X48" s="14"/>
      <c r="Y48" s="41"/>
      <c r="Z48" s="41"/>
      <c r="AA48" s="41"/>
      <c r="AB48" s="41"/>
      <c r="AC48" s="14"/>
      <c r="AD48" s="14"/>
      <c r="AE48" s="14"/>
      <c r="AF48" s="14"/>
      <c r="AG48" s="14"/>
      <c r="AH48" s="14"/>
      <c r="AI48" s="14"/>
      <c r="AJ48" s="14"/>
      <c r="AK48" s="14"/>
      <c r="AL48" s="14"/>
      <c r="AM48" s="14"/>
      <c r="AN48" s="14"/>
      <c r="AO48" s="14"/>
      <c r="AP48" s="14"/>
      <c r="AQ48" s="14"/>
    </row>
    <row r="49" spans="1:43" ht="15" customHeight="1" x14ac:dyDescent="0.25">
      <c r="A49" s="14">
        <v>1982</v>
      </c>
      <c r="B49" s="41">
        <f t="shared" si="0"/>
        <v>1.7863882421176471</v>
      </c>
      <c r="C49" s="112"/>
      <c r="D49" s="40">
        <v>4.0999999999999996</v>
      </c>
      <c r="E49" s="40">
        <v>0.38</v>
      </c>
      <c r="F49" s="40">
        <v>1.85</v>
      </c>
      <c r="G49" s="41">
        <v>1.883600116</v>
      </c>
      <c r="H49" s="40">
        <v>1.39</v>
      </c>
      <c r="I49" s="40">
        <v>2.0499999999999998</v>
      </c>
      <c r="J49" s="40">
        <v>1.91</v>
      </c>
      <c r="K49" s="40">
        <v>0.85</v>
      </c>
      <c r="L49" s="40">
        <v>1.85</v>
      </c>
      <c r="M49" s="40">
        <v>2.27</v>
      </c>
      <c r="N49" s="40">
        <v>1.77</v>
      </c>
      <c r="O49" s="40">
        <v>0.82</v>
      </c>
      <c r="P49" s="40">
        <v>2.0499999999999998</v>
      </c>
      <c r="Q49" s="41">
        <v>1.7749999999999999</v>
      </c>
      <c r="R49" s="40">
        <v>0.21</v>
      </c>
      <c r="S49" s="40">
        <v>2.36</v>
      </c>
      <c r="T49" s="40">
        <v>2.85</v>
      </c>
      <c r="U49" s="146"/>
      <c r="V49" s="41">
        <f t="shared" si="1"/>
        <v>1.7863882421176471</v>
      </c>
      <c r="W49" s="41">
        <f t="shared" si="2"/>
        <v>0.89606867581479621</v>
      </c>
      <c r="X49" s="14"/>
      <c r="Y49" s="41"/>
      <c r="Z49" s="41"/>
      <c r="AA49" s="41"/>
      <c r="AB49" s="41"/>
      <c r="AC49" s="14"/>
      <c r="AD49" s="14"/>
      <c r="AE49" s="14"/>
      <c r="AF49" s="14"/>
      <c r="AG49" s="14"/>
      <c r="AH49" s="14"/>
      <c r="AI49" s="14"/>
      <c r="AJ49" s="14"/>
      <c r="AK49" s="14"/>
      <c r="AL49" s="14"/>
      <c r="AM49" s="14"/>
      <c r="AN49" s="14"/>
      <c r="AO49" s="14"/>
      <c r="AP49" s="14"/>
      <c r="AQ49" s="14"/>
    </row>
    <row r="50" spans="1:43" ht="15" customHeight="1" x14ac:dyDescent="0.25">
      <c r="A50" s="14">
        <v>1983</v>
      </c>
      <c r="B50" s="41">
        <f t="shared" si="0"/>
        <v>0.67382370011764703</v>
      </c>
      <c r="C50" s="112"/>
      <c r="D50" s="40">
        <v>2.59</v>
      </c>
      <c r="E50" s="40">
        <v>-0.64</v>
      </c>
      <c r="F50" s="40">
        <v>1.24</v>
      </c>
      <c r="G50" s="41">
        <v>1.136002902</v>
      </c>
      <c r="H50" s="40">
        <v>1.2</v>
      </c>
      <c r="I50" s="40">
        <v>0.78</v>
      </c>
      <c r="J50" s="40">
        <v>0.19</v>
      </c>
      <c r="K50" s="40">
        <v>1.57</v>
      </c>
      <c r="L50" s="40">
        <v>-0.17</v>
      </c>
      <c r="M50" s="40">
        <v>-0.48</v>
      </c>
      <c r="N50" s="40">
        <v>-0.67</v>
      </c>
      <c r="O50" s="40">
        <v>-1.46</v>
      </c>
      <c r="P50" s="40">
        <v>1.24</v>
      </c>
      <c r="Q50" s="41">
        <v>0.86899999999999999</v>
      </c>
      <c r="R50" s="40">
        <v>0.45</v>
      </c>
      <c r="S50" s="40">
        <v>0.39</v>
      </c>
      <c r="T50" s="40">
        <v>3.22</v>
      </c>
      <c r="U50" s="112"/>
      <c r="V50" s="41">
        <f t="shared" si="1"/>
        <v>0.67382370011764703</v>
      </c>
      <c r="W50" s="41">
        <f t="shared" si="2"/>
        <v>1.1538200275878587</v>
      </c>
      <c r="X50" s="14"/>
      <c r="Y50" s="41"/>
      <c r="Z50" s="41"/>
      <c r="AA50" s="41"/>
      <c r="AB50" s="41"/>
      <c r="AC50" s="14"/>
      <c r="AD50" s="14"/>
      <c r="AE50" s="14"/>
      <c r="AF50" s="14"/>
      <c r="AG50" s="14"/>
      <c r="AH50" s="14"/>
      <c r="AI50" s="14"/>
      <c r="AJ50" s="14"/>
      <c r="AK50" s="14"/>
      <c r="AL50" s="14"/>
      <c r="AM50" s="14"/>
      <c r="AN50" s="14"/>
      <c r="AO50" s="14"/>
      <c r="AP50" s="14"/>
      <c r="AQ50" s="14"/>
    </row>
    <row r="51" spans="1:43" ht="15" customHeight="1" x14ac:dyDescent="0.25">
      <c r="A51" s="14">
        <v>1984</v>
      </c>
      <c r="B51" s="41">
        <f t="shared" si="0"/>
        <v>2.835898103764706</v>
      </c>
      <c r="C51" s="112"/>
      <c r="D51" s="40">
        <v>4.47</v>
      </c>
      <c r="E51" s="40">
        <v>4.0999999999999996</v>
      </c>
      <c r="F51" s="40">
        <v>2.4900000000000002</v>
      </c>
      <c r="G51" s="41">
        <v>3.5392677639999999</v>
      </c>
      <c r="H51" s="40">
        <v>1.93</v>
      </c>
      <c r="I51" s="40">
        <v>2.68</v>
      </c>
      <c r="J51" s="40">
        <v>2.29</v>
      </c>
      <c r="K51" s="40">
        <v>2.78</v>
      </c>
      <c r="L51" s="40">
        <v>1.4</v>
      </c>
      <c r="M51" s="40">
        <v>3.18</v>
      </c>
      <c r="N51" s="40">
        <v>2.4500000000000002</v>
      </c>
      <c r="O51" s="40">
        <v>2.11</v>
      </c>
      <c r="P51" s="40">
        <v>3.15</v>
      </c>
      <c r="Q51" s="41">
        <v>3.121</v>
      </c>
      <c r="R51" s="40">
        <v>1.42</v>
      </c>
      <c r="S51" s="40">
        <v>3.7</v>
      </c>
      <c r="T51" s="40">
        <v>3.4</v>
      </c>
      <c r="U51" s="112"/>
      <c r="V51" s="41">
        <f t="shared" si="1"/>
        <v>2.835898103764706</v>
      </c>
      <c r="W51" s="41">
        <f t="shared" si="2"/>
        <v>0.84485816322216523</v>
      </c>
      <c r="X51" s="14"/>
      <c r="Y51" s="41"/>
      <c r="Z51" s="41"/>
      <c r="AA51" s="41"/>
      <c r="AB51" s="41"/>
      <c r="AC51" s="14"/>
      <c r="AD51" s="14"/>
      <c r="AE51" s="14"/>
      <c r="AF51" s="14"/>
      <c r="AG51" s="14"/>
      <c r="AH51" s="14"/>
      <c r="AI51" s="14"/>
      <c r="AJ51" s="14"/>
      <c r="AK51" s="14"/>
      <c r="AL51" s="14"/>
      <c r="AM51" s="14"/>
      <c r="AN51" s="14"/>
      <c r="AO51" s="14"/>
      <c r="AP51" s="14"/>
      <c r="AQ51" s="14"/>
    </row>
    <row r="52" spans="1:43" ht="15" customHeight="1" x14ac:dyDescent="0.25">
      <c r="A52" s="14">
        <v>1985</v>
      </c>
      <c r="B52" s="41">
        <f t="shared" si="0"/>
        <v>2.7068002572352934</v>
      </c>
      <c r="C52" s="112"/>
      <c r="D52" s="40">
        <v>3.21</v>
      </c>
      <c r="E52" s="40">
        <v>3.24</v>
      </c>
      <c r="F52" s="40">
        <v>2.5099999999999998</v>
      </c>
      <c r="G52" s="41">
        <v>2.430604373</v>
      </c>
      <c r="H52" s="40">
        <v>1.83</v>
      </c>
      <c r="I52" s="40">
        <v>2.77</v>
      </c>
      <c r="J52" s="40">
        <v>3.05</v>
      </c>
      <c r="K52" s="40">
        <v>3.47</v>
      </c>
      <c r="L52" s="40">
        <v>1.97</v>
      </c>
      <c r="M52" s="40">
        <v>3.18</v>
      </c>
      <c r="N52" s="40">
        <v>2.4</v>
      </c>
      <c r="O52" s="40">
        <v>1.49</v>
      </c>
      <c r="P52" s="40">
        <v>3.42</v>
      </c>
      <c r="Q52" s="41">
        <v>2.415</v>
      </c>
      <c r="R52" s="40">
        <v>2.08</v>
      </c>
      <c r="S52" s="40">
        <v>2.91</v>
      </c>
      <c r="T52" s="40">
        <v>3.64</v>
      </c>
      <c r="U52" s="112"/>
      <c r="V52" s="41">
        <f t="shared" si="1"/>
        <v>2.7068002572352934</v>
      </c>
      <c r="W52" s="41">
        <f t="shared" si="2"/>
        <v>0.611935832101838</v>
      </c>
      <c r="X52" s="14"/>
      <c r="Y52" s="41"/>
      <c r="Z52" s="41"/>
      <c r="AA52" s="41"/>
      <c r="AB52" s="41"/>
      <c r="AC52" s="14"/>
      <c r="AD52" s="14"/>
      <c r="AE52" s="14"/>
      <c r="AF52" s="14"/>
      <c r="AG52" s="14"/>
      <c r="AH52" s="14"/>
      <c r="AI52" s="14"/>
      <c r="AJ52" s="14"/>
      <c r="AK52" s="14"/>
      <c r="AL52" s="14"/>
      <c r="AM52" s="14"/>
      <c r="AN52" s="14"/>
      <c r="AO52" s="14"/>
      <c r="AP52" s="14"/>
      <c r="AQ52" s="14"/>
    </row>
    <row r="53" spans="1:43" ht="15" customHeight="1" x14ac:dyDescent="0.25">
      <c r="A53" s="14">
        <v>1986</v>
      </c>
      <c r="B53" s="41">
        <f t="shared" si="0"/>
        <v>2.3485686908823524</v>
      </c>
      <c r="C53" s="112"/>
      <c r="D53" s="40">
        <v>3.26</v>
      </c>
      <c r="E53" s="40">
        <v>2.2400000000000002</v>
      </c>
      <c r="F53" s="40">
        <v>3.2</v>
      </c>
      <c r="G53" s="41">
        <v>2.1116677450000001</v>
      </c>
      <c r="H53" s="40">
        <v>2.5099999999999998</v>
      </c>
      <c r="I53" s="40">
        <v>2.23</v>
      </c>
      <c r="J53" s="40">
        <v>2.02</v>
      </c>
      <c r="K53" s="40">
        <v>2.2200000000000002</v>
      </c>
      <c r="L53" s="40">
        <v>2.5099999999999998</v>
      </c>
      <c r="M53" s="40">
        <v>2.41</v>
      </c>
      <c r="N53" s="40">
        <v>2.11</v>
      </c>
      <c r="O53" s="40">
        <v>0</v>
      </c>
      <c r="P53" s="40">
        <v>3.17</v>
      </c>
      <c r="Q53" s="41">
        <v>1.524</v>
      </c>
      <c r="R53" s="40">
        <v>2.12</v>
      </c>
      <c r="S53" s="40">
        <v>2.8</v>
      </c>
      <c r="T53" s="40">
        <v>3.49</v>
      </c>
      <c r="U53" s="112"/>
      <c r="V53" s="41">
        <f t="shared" si="1"/>
        <v>2.3485686908823524</v>
      </c>
      <c r="W53" s="41">
        <f t="shared" si="2"/>
        <v>0.77854477512233944</v>
      </c>
      <c r="X53" s="14"/>
      <c r="Y53" s="41"/>
      <c r="Z53" s="41"/>
      <c r="AA53" s="41"/>
      <c r="AB53" s="41"/>
      <c r="AC53" s="14"/>
      <c r="AD53" s="14"/>
      <c r="AE53" s="14"/>
      <c r="AF53" s="14"/>
      <c r="AG53" s="14"/>
      <c r="AH53" s="14"/>
      <c r="AI53" s="14"/>
      <c r="AJ53" s="14"/>
      <c r="AK53" s="14"/>
      <c r="AL53" s="14"/>
      <c r="AM53" s="14"/>
      <c r="AN53" s="14"/>
      <c r="AO53" s="14"/>
      <c r="AP53" s="14"/>
      <c r="AQ53" s="14"/>
    </row>
    <row r="54" spans="1:43" ht="15" customHeight="1" x14ac:dyDescent="0.25">
      <c r="A54" s="14">
        <v>1987</v>
      </c>
      <c r="B54" s="41">
        <f t="shared" si="0"/>
        <v>0.82402237194117656</v>
      </c>
      <c r="C54" s="112"/>
      <c r="D54" s="40">
        <v>3.67</v>
      </c>
      <c r="E54" s="40">
        <v>-1.64</v>
      </c>
      <c r="F54" s="40">
        <v>1.49</v>
      </c>
      <c r="G54" s="41">
        <v>0.96438032299999998</v>
      </c>
      <c r="H54" s="40">
        <v>1.35</v>
      </c>
      <c r="I54" s="40">
        <v>0.8</v>
      </c>
      <c r="J54" s="40">
        <v>1.35</v>
      </c>
      <c r="K54" s="40">
        <v>0.88</v>
      </c>
      <c r="L54" s="40">
        <v>-0.13</v>
      </c>
      <c r="M54" s="40">
        <v>-0.67</v>
      </c>
      <c r="N54" s="40">
        <v>0.37</v>
      </c>
      <c r="O54" s="40">
        <v>-0.68</v>
      </c>
      <c r="P54" s="40">
        <v>1.53</v>
      </c>
      <c r="Q54" s="41">
        <v>0.754</v>
      </c>
      <c r="R54" s="40">
        <v>-0.25</v>
      </c>
      <c r="S54" s="40">
        <v>1.25</v>
      </c>
      <c r="T54" s="40">
        <v>2.97</v>
      </c>
      <c r="U54" s="112"/>
      <c r="V54" s="41">
        <f t="shared" si="1"/>
        <v>0.82402237194117656</v>
      </c>
      <c r="W54" s="41">
        <f t="shared" si="2"/>
        <v>1.2659622386938121</v>
      </c>
      <c r="X54" s="14"/>
      <c r="Y54" s="41"/>
      <c r="Z54" s="41"/>
      <c r="AA54" s="41"/>
      <c r="AB54" s="41"/>
      <c r="AC54" s="14"/>
      <c r="AD54" s="14"/>
      <c r="AE54" s="14"/>
      <c r="AF54" s="14"/>
      <c r="AG54" s="14"/>
      <c r="AH54" s="14"/>
      <c r="AI54" s="14"/>
      <c r="AJ54" s="14"/>
      <c r="AK54" s="14"/>
      <c r="AL54" s="14"/>
      <c r="AM54" s="14"/>
      <c r="AN54" s="14"/>
      <c r="AO54" s="14"/>
      <c r="AP54" s="14"/>
      <c r="AQ54" s="14"/>
    </row>
    <row r="55" spans="1:43" ht="15" customHeight="1" x14ac:dyDescent="0.25">
      <c r="A55" s="14">
        <v>1988</v>
      </c>
      <c r="B55" s="41">
        <f t="shared" si="0"/>
        <v>2.1968909119999998</v>
      </c>
      <c r="C55" s="112"/>
      <c r="D55" s="40">
        <v>4.34</v>
      </c>
      <c r="E55" s="40">
        <v>1.32</v>
      </c>
      <c r="F55" s="40">
        <v>2.2999999999999998</v>
      </c>
      <c r="G55" s="41">
        <v>3.3801455040000001</v>
      </c>
      <c r="H55" s="40">
        <v>1.92</v>
      </c>
      <c r="I55" s="40">
        <v>2.25</v>
      </c>
      <c r="J55" s="40">
        <v>1.23</v>
      </c>
      <c r="K55" s="40">
        <v>3.47</v>
      </c>
      <c r="L55" s="40">
        <v>2.4900000000000002</v>
      </c>
      <c r="M55" s="40">
        <v>0.65</v>
      </c>
      <c r="N55" s="40">
        <v>0.24</v>
      </c>
      <c r="O55" s="40">
        <v>0.87</v>
      </c>
      <c r="P55" s="40">
        <v>3.04</v>
      </c>
      <c r="Q55" s="41">
        <v>2.137</v>
      </c>
      <c r="R55" s="40">
        <v>2.0699999999999998</v>
      </c>
      <c r="S55" s="40">
        <v>1.79</v>
      </c>
      <c r="T55" s="40">
        <v>3.85</v>
      </c>
      <c r="U55" s="146"/>
      <c r="V55" s="41">
        <f t="shared" si="1"/>
        <v>2.1968909119999998</v>
      </c>
      <c r="W55" s="41">
        <f t="shared" si="2"/>
        <v>1.1142248184099632</v>
      </c>
      <c r="X55" s="14"/>
      <c r="Y55" s="41"/>
      <c r="Z55" s="41"/>
      <c r="AA55" s="41"/>
      <c r="AB55" s="41"/>
      <c r="AC55" s="14"/>
      <c r="AD55" s="14"/>
      <c r="AE55" s="14"/>
      <c r="AF55" s="14"/>
      <c r="AG55" s="14"/>
      <c r="AH55" s="14"/>
      <c r="AI55" s="14"/>
      <c r="AJ55" s="14"/>
      <c r="AK55" s="14"/>
      <c r="AL55" s="14"/>
      <c r="AM55" s="14"/>
      <c r="AN55" s="14"/>
      <c r="AO55" s="14"/>
      <c r="AP55" s="14"/>
      <c r="AQ55" s="14"/>
    </row>
    <row r="56" spans="1:43" ht="15" customHeight="1" x14ac:dyDescent="0.25">
      <c r="A56" s="14">
        <v>1989</v>
      </c>
      <c r="B56" s="41">
        <f t="shared" si="0"/>
        <v>3.5118323873529405</v>
      </c>
      <c r="C56" s="112"/>
      <c r="D56" s="40">
        <v>3.77</v>
      </c>
      <c r="E56" s="40">
        <v>4.5</v>
      </c>
      <c r="F56" s="40">
        <v>2.99</v>
      </c>
      <c r="G56" s="41">
        <v>3.9861505849999999</v>
      </c>
      <c r="H56" s="40">
        <v>3.63</v>
      </c>
      <c r="I56" s="40">
        <v>3.17</v>
      </c>
      <c r="J56" s="40">
        <v>3.16</v>
      </c>
      <c r="K56" s="40">
        <v>3</v>
      </c>
      <c r="L56" s="40">
        <v>3.69</v>
      </c>
      <c r="M56" s="40">
        <v>3.57</v>
      </c>
      <c r="N56" s="40">
        <v>3.19</v>
      </c>
      <c r="O56" s="40">
        <v>2.94</v>
      </c>
      <c r="P56" s="40">
        <v>4.09</v>
      </c>
      <c r="Q56" s="41">
        <v>2.7450000000000001</v>
      </c>
      <c r="R56" s="40">
        <v>2.62</v>
      </c>
      <c r="S56" s="40">
        <v>4.0999999999999996</v>
      </c>
      <c r="T56" s="40">
        <v>4.55</v>
      </c>
      <c r="U56" s="112"/>
      <c r="V56" s="41">
        <f t="shared" si="1"/>
        <v>3.5118323873529405</v>
      </c>
      <c r="W56" s="41">
        <f t="shared" si="2"/>
        <v>0.57721885438907095</v>
      </c>
      <c r="X56" s="14"/>
      <c r="Y56" s="41"/>
      <c r="Z56" s="41"/>
      <c r="AA56" s="41"/>
      <c r="AB56" s="41"/>
      <c r="AC56" s="14"/>
      <c r="AD56" s="14"/>
      <c r="AE56" s="14"/>
      <c r="AF56" s="14"/>
      <c r="AG56" s="14"/>
      <c r="AH56" s="14"/>
      <c r="AI56" s="14"/>
      <c r="AJ56" s="14"/>
      <c r="AK56" s="14"/>
      <c r="AL56" s="14"/>
      <c r="AM56" s="14"/>
      <c r="AN56" s="14"/>
      <c r="AO56" s="14"/>
      <c r="AP56" s="14"/>
      <c r="AQ56" s="14"/>
    </row>
    <row r="57" spans="1:43" ht="15" customHeight="1" x14ac:dyDescent="0.25">
      <c r="A57" s="14">
        <v>1990</v>
      </c>
      <c r="B57" s="41">
        <f t="shared" si="0"/>
        <v>2.622000591058824</v>
      </c>
      <c r="C57" s="112"/>
      <c r="D57" s="40">
        <v>3.35</v>
      </c>
      <c r="E57" s="40">
        <v>3.23</v>
      </c>
      <c r="F57" s="40">
        <v>2.99</v>
      </c>
      <c r="G57" s="41">
        <v>1.8100100480000001</v>
      </c>
      <c r="H57" s="40">
        <v>3.21</v>
      </c>
      <c r="I57" s="40">
        <v>1.97</v>
      </c>
      <c r="J57" s="40">
        <v>2.69</v>
      </c>
      <c r="K57" s="40">
        <v>2.34</v>
      </c>
      <c r="L57" s="40">
        <v>1.58</v>
      </c>
      <c r="M57" s="40">
        <v>3.03</v>
      </c>
      <c r="N57" s="40">
        <v>2.5</v>
      </c>
      <c r="O57" s="40">
        <v>2.0499999999999998</v>
      </c>
      <c r="P57" s="40">
        <v>2.97</v>
      </c>
      <c r="Q57" s="41">
        <v>1.984</v>
      </c>
      <c r="R57" s="40">
        <v>1.73</v>
      </c>
      <c r="S57" s="40">
        <v>2.79</v>
      </c>
      <c r="T57" s="40">
        <v>4.3499999999999996</v>
      </c>
      <c r="U57" s="112"/>
      <c r="V57" s="41">
        <f t="shared" si="1"/>
        <v>2.622000591058824</v>
      </c>
      <c r="W57" s="41">
        <f t="shared" si="2"/>
        <v>0.70634567783532665</v>
      </c>
      <c r="X57" s="14"/>
      <c r="Y57" s="41"/>
      <c r="Z57" s="41"/>
      <c r="AA57" s="41"/>
      <c r="AB57" s="41"/>
      <c r="AC57" s="14"/>
      <c r="AD57" s="14"/>
      <c r="AE57" s="14"/>
      <c r="AF57" s="14"/>
      <c r="AG57" s="14"/>
      <c r="AH57" s="14"/>
      <c r="AI57" s="14"/>
      <c r="AJ57" s="14"/>
      <c r="AK57" s="14"/>
      <c r="AL57" s="14"/>
      <c r="AM57" s="14"/>
      <c r="AN57" s="14"/>
      <c r="AO57" s="14"/>
      <c r="AP57" s="14"/>
      <c r="AQ57" s="14"/>
    </row>
    <row r="58" spans="1:43" ht="15" customHeight="1" x14ac:dyDescent="0.25">
      <c r="A58" s="14">
        <v>1991</v>
      </c>
      <c r="B58" s="41">
        <f t="shared" si="0"/>
        <v>2.2135593497058825</v>
      </c>
      <c r="C58" s="112"/>
      <c r="D58" s="40">
        <v>2.57</v>
      </c>
      <c r="E58" s="40">
        <v>1.31</v>
      </c>
      <c r="F58" s="40">
        <v>3.04</v>
      </c>
      <c r="G58" s="41">
        <v>2.2525089450000002</v>
      </c>
      <c r="H58" s="40">
        <v>1.74</v>
      </c>
      <c r="I58" s="40">
        <v>2.4500000000000002</v>
      </c>
      <c r="J58" s="40">
        <v>2.15</v>
      </c>
      <c r="K58" s="40">
        <v>2.73</v>
      </c>
      <c r="L58" s="40">
        <v>2.68</v>
      </c>
      <c r="M58" s="40">
        <v>0.92</v>
      </c>
      <c r="N58" s="40">
        <v>1.62</v>
      </c>
      <c r="O58" s="40">
        <v>0.51</v>
      </c>
      <c r="P58" s="40">
        <v>3.23</v>
      </c>
      <c r="Q58" s="41">
        <v>1.9379999999999999</v>
      </c>
      <c r="R58" s="40">
        <v>1.32</v>
      </c>
      <c r="S58" s="40">
        <v>2.8</v>
      </c>
      <c r="T58" s="40">
        <v>4.37</v>
      </c>
      <c r="U58" s="112"/>
      <c r="V58" s="41">
        <f t="shared" si="1"/>
        <v>2.2135593497058825</v>
      </c>
      <c r="W58" s="41">
        <f t="shared" si="2"/>
        <v>0.91477659239547271</v>
      </c>
      <c r="X58" s="14"/>
      <c r="Y58" s="41"/>
      <c r="Z58" s="41"/>
      <c r="AA58" s="41"/>
      <c r="AB58" s="41"/>
      <c r="AC58" s="14"/>
      <c r="AD58" s="14"/>
      <c r="AE58" s="14"/>
      <c r="AF58" s="14"/>
      <c r="AG58" s="14"/>
      <c r="AH58" s="14"/>
      <c r="AI58" s="14"/>
      <c r="AJ58" s="14"/>
      <c r="AK58" s="14"/>
      <c r="AL58" s="14"/>
      <c r="AM58" s="14"/>
      <c r="AN58" s="14"/>
      <c r="AO58" s="14"/>
      <c r="AP58" s="14"/>
      <c r="AQ58" s="14"/>
    </row>
    <row r="59" spans="1:43" ht="15" customHeight="1" x14ac:dyDescent="0.25">
      <c r="A59" s="14">
        <v>1992</v>
      </c>
      <c r="B59" s="41">
        <f t="shared" si="0"/>
        <v>2.2905663081176471</v>
      </c>
      <c r="C59" s="112"/>
      <c r="D59" s="40">
        <v>3.41</v>
      </c>
      <c r="E59" s="40">
        <v>0.87</v>
      </c>
      <c r="F59" s="40">
        <v>2.75</v>
      </c>
      <c r="G59" s="41">
        <v>3.100627238</v>
      </c>
      <c r="H59" s="40">
        <v>2.63</v>
      </c>
      <c r="I59" s="40">
        <v>3.41</v>
      </c>
      <c r="J59" s="40">
        <v>1.26</v>
      </c>
      <c r="K59" s="40">
        <v>0.95</v>
      </c>
      <c r="L59" s="40">
        <v>2.0499999999999998</v>
      </c>
      <c r="M59" s="40">
        <v>3.15</v>
      </c>
      <c r="N59" s="40">
        <v>3.14</v>
      </c>
      <c r="O59" s="40">
        <v>0.63</v>
      </c>
      <c r="P59" s="40">
        <v>2.8</v>
      </c>
      <c r="Q59" s="41">
        <v>1.599</v>
      </c>
      <c r="R59" s="40">
        <v>1.65</v>
      </c>
      <c r="S59" s="40">
        <v>1.4</v>
      </c>
      <c r="T59" s="40">
        <v>4.1399999999999997</v>
      </c>
      <c r="U59" s="112"/>
      <c r="V59" s="41">
        <f t="shared" si="1"/>
        <v>2.2905663081176471</v>
      </c>
      <c r="W59" s="41">
        <f t="shared" si="2"/>
        <v>1.0290798879125698</v>
      </c>
      <c r="X59" s="14"/>
      <c r="Y59" s="41"/>
      <c r="Z59" s="41"/>
      <c r="AA59" s="41"/>
      <c r="AB59" s="41"/>
      <c r="AC59" s="14"/>
      <c r="AD59" s="14"/>
      <c r="AE59" s="14"/>
      <c r="AF59" s="14"/>
      <c r="AG59" s="14"/>
      <c r="AH59" s="14"/>
      <c r="AI59" s="14"/>
      <c r="AJ59" s="14"/>
      <c r="AK59" s="14"/>
      <c r="AL59" s="14"/>
      <c r="AM59" s="14"/>
      <c r="AN59" s="14"/>
      <c r="AO59" s="14"/>
      <c r="AP59" s="14"/>
      <c r="AQ59" s="14"/>
    </row>
    <row r="60" spans="1:43" ht="15" customHeight="1" x14ac:dyDescent="0.25">
      <c r="A60" s="14">
        <v>1993</v>
      </c>
      <c r="B60" s="41">
        <f t="shared" si="0"/>
        <v>3.1015709327058825</v>
      </c>
      <c r="C60" s="112"/>
      <c r="D60" s="40">
        <v>4.93</v>
      </c>
      <c r="E60" s="40">
        <v>2.88</v>
      </c>
      <c r="F60" s="40">
        <v>3.2</v>
      </c>
      <c r="G60" s="41">
        <v>3.1047058559999998</v>
      </c>
      <c r="H60" s="40">
        <v>2.84</v>
      </c>
      <c r="I60" s="40">
        <v>2.98</v>
      </c>
      <c r="J60" s="40">
        <v>3.1</v>
      </c>
      <c r="K60" s="40">
        <v>2.2400000000000002</v>
      </c>
      <c r="L60" s="40">
        <v>2.2000000000000002</v>
      </c>
      <c r="M60" s="40">
        <v>3.95</v>
      </c>
      <c r="N60" s="40">
        <v>3.71</v>
      </c>
      <c r="O60" s="40">
        <v>1.93</v>
      </c>
      <c r="P60" s="40">
        <v>3.89</v>
      </c>
      <c r="Q60" s="41">
        <v>2.6219999999999999</v>
      </c>
      <c r="R60" s="40">
        <v>1.75</v>
      </c>
      <c r="S60" s="40">
        <v>2.76</v>
      </c>
      <c r="T60" s="40">
        <v>4.6399999999999997</v>
      </c>
      <c r="U60" s="112"/>
      <c r="V60" s="41">
        <f t="shared" si="1"/>
        <v>3.1015709327058825</v>
      </c>
      <c r="W60" s="41">
        <f t="shared" si="2"/>
        <v>0.86312238216080583</v>
      </c>
      <c r="X60" s="14"/>
      <c r="Y60" s="41"/>
      <c r="Z60" s="41"/>
      <c r="AA60" s="41"/>
      <c r="AB60" s="41"/>
      <c r="AC60" s="14"/>
      <c r="AD60" s="14"/>
      <c r="AE60" s="14"/>
      <c r="AF60" s="14"/>
      <c r="AG60" s="14"/>
      <c r="AH60" s="14"/>
      <c r="AI60" s="14"/>
      <c r="AJ60" s="14"/>
      <c r="AK60" s="14"/>
      <c r="AL60" s="14"/>
      <c r="AM60" s="14"/>
      <c r="AN60" s="14"/>
      <c r="AO60" s="14"/>
      <c r="AP60" s="14"/>
      <c r="AQ60" s="14"/>
    </row>
    <row r="61" spans="1:43" ht="15" customHeight="1" x14ac:dyDescent="0.25">
      <c r="A61" s="14">
        <v>1994</v>
      </c>
      <c r="B61" s="41">
        <f t="shared" si="0"/>
        <v>1.7898306208235297</v>
      </c>
      <c r="C61" s="112"/>
      <c r="D61" s="40">
        <v>3.41</v>
      </c>
      <c r="E61" s="40">
        <v>0.46</v>
      </c>
      <c r="F61" s="40">
        <v>2.0499999999999998</v>
      </c>
      <c r="G61" s="41">
        <v>1.3111205539999999</v>
      </c>
      <c r="H61" s="40">
        <v>2.62</v>
      </c>
      <c r="I61" s="40">
        <v>1.28</v>
      </c>
      <c r="J61" s="40">
        <v>2.21</v>
      </c>
      <c r="K61" s="40">
        <v>1.75</v>
      </c>
      <c r="L61" s="40">
        <v>2.19</v>
      </c>
      <c r="M61" s="40">
        <v>-0.22</v>
      </c>
      <c r="N61" s="40">
        <v>0.91</v>
      </c>
      <c r="O61" s="40">
        <v>0.35</v>
      </c>
      <c r="P61" s="40">
        <v>2.5099999999999998</v>
      </c>
      <c r="Q61" s="41">
        <v>1.536</v>
      </c>
      <c r="R61" s="40">
        <v>0.62</v>
      </c>
      <c r="S61" s="40">
        <v>2.71</v>
      </c>
      <c r="T61" s="40">
        <v>4.7300000000000004</v>
      </c>
      <c r="U61" s="146"/>
      <c r="V61" s="41">
        <f t="shared" si="1"/>
        <v>1.7898306208235297</v>
      </c>
      <c r="W61" s="41">
        <f t="shared" si="2"/>
        <v>1.1957557550151889</v>
      </c>
      <c r="X61" s="14"/>
      <c r="Y61" s="41"/>
      <c r="Z61" s="41"/>
      <c r="AA61" s="41"/>
      <c r="AB61" s="41"/>
      <c r="AC61" s="14"/>
      <c r="AD61" s="14"/>
      <c r="AE61" s="14"/>
      <c r="AF61" s="14"/>
      <c r="AG61" s="14"/>
      <c r="AH61" s="14"/>
      <c r="AI61" s="14"/>
      <c r="AJ61" s="14"/>
      <c r="AK61" s="14"/>
      <c r="AL61" s="14"/>
      <c r="AM61" s="14"/>
      <c r="AN61" s="14"/>
      <c r="AO61" s="14"/>
      <c r="AP61" s="14"/>
      <c r="AQ61" s="14"/>
    </row>
    <row r="62" spans="1:43" ht="15" customHeight="1" x14ac:dyDescent="0.25">
      <c r="A62" s="14">
        <v>1995</v>
      </c>
      <c r="B62" s="41">
        <f t="shared" si="0"/>
        <v>2.0213692814705881</v>
      </c>
      <c r="C62" s="112"/>
      <c r="D62" s="40">
        <v>3.54</v>
      </c>
      <c r="E62" s="40">
        <v>0.82</v>
      </c>
      <c r="F62" s="40">
        <v>2.4700000000000002</v>
      </c>
      <c r="G62" s="41">
        <v>1.990277785</v>
      </c>
      <c r="H62" s="40">
        <v>2.4500000000000002</v>
      </c>
      <c r="I62" s="40">
        <v>1.58</v>
      </c>
      <c r="J62" s="40">
        <v>2.1</v>
      </c>
      <c r="K62" s="40">
        <v>1.67</v>
      </c>
      <c r="L62" s="40">
        <v>1.81</v>
      </c>
      <c r="M62" s="40">
        <v>1.02</v>
      </c>
      <c r="N62" s="40">
        <v>0.98</v>
      </c>
      <c r="O62" s="40">
        <v>0.36</v>
      </c>
      <c r="P62" s="40">
        <v>2.71</v>
      </c>
      <c r="Q62" s="41">
        <v>2.0230000000000001</v>
      </c>
      <c r="R62" s="40">
        <v>2.02</v>
      </c>
      <c r="S62" s="40">
        <v>1.96</v>
      </c>
      <c r="T62" s="40">
        <v>4.8600000000000003</v>
      </c>
      <c r="U62" s="112"/>
      <c r="V62" s="41">
        <f t="shared" si="1"/>
        <v>2.0213692814705881</v>
      </c>
      <c r="W62" s="41">
        <f t="shared" si="2"/>
        <v>1.0257783425346945</v>
      </c>
      <c r="X62" s="14"/>
      <c r="Y62" s="41"/>
      <c r="Z62" s="41"/>
      <c r="AA62" s="41"/>
      <c r="AB62" s="41"/>
      <c r="AC62" s="14"/>
      <c r="AD62" s="14"/>
      <c r="AE62" s="14"/>
      <c r="AF62" s="14"/>
      <c r="AG62" s="14"/>
      <c r="AH62" s="14"/>
      <c r="AI62" s="14"/>
      <c r="AJ62" s="14"/>
      <c r="AK62" s="14"/>
      <c r="AL62" s="14"/>
      <c r="AM62" s="14"/>
      <c r="AN62" s="14"/>
      <c r="AO62" s="14"/>
      <c r="AP62" s="14"/>
      <c r="AQ62" s="14"/>
    </row>
    <row r="63" spans="1:43" ht="15" customHeight="1" x14ac:dyDescent="0.25">
      <c r="A63" s="14">
        <v>1996</v>
      </c>
      <c r="B63" s="41">
        <f t="shared" si="0"/>
        <v>3.0745489458235293</v>
      </c>
      <c r="C63" s="112"/>
      <c r="D63" s="40">
        <v>3.79</v>
      </c>
      <c r="E63" s="40">
        <v>3.86</v>
      </c>
      <c r="F63" s="40">
        <v>2.52</v>
      </c>
      <c r="G63" s="41">
        <v>2.920332079</v>
      </c>
      <c r="H63" s="40">
        <v>1.94</v>
      </c>
      <c r="I63" s="40">
        <v>2.73</v>
      </c>
      <c r="J63" s="40">
        <v>2.44</v>
      </c>
      <c r="K63" s="40">
        <v>2.42</v>
      </c>
      <c r="L63" s="40">
        <v>1.97</v>
      </c>
      <c r="M63" s="40">
        <v>4.7699999999999996</v>
      </c>
      <c r="N63" s="40">
        <v>2.98</v>
      </c>
      <c r="O63" s="40">
        <v>2.96</v>
      </c>
      <c r="P63" s="40">
        <v>3.42</v>
      </c>
      <c r="Q63" s="41">
        <v>2.9369999999999998</v>
      </c>
      <c r="R63" s="40">
        <v>2.8</v>
      </c>
      <c r="S63" s="40">
        <v>3.7</v>
      </c>
      <c r="T63" s="40">
        <v>4.1100000000000003</v>
      </c>
      <c r="U63" s="112"/>
      <c r="V63" s="41">
        <f t="shared" si="1"/>
        <v>3.0745489458235293</v>
      </c>
      <c r="W63" s="41">
        <f t="shared" si="2"/>
        <v>0.74718049268916065</v>
      </c>
      <c r="X63" s="14"/>
      <c r="Y63" s="41"/>
      <c r="Z63" s="41"/>
      <c r="AA63" s="41"/>
      <c r="AB63" s="41"/>
      <c r="AC63" s="14"/>
      <c r="AD63" s="14"/>
      <c r="AE63" s="14"/>
      <c r="AF63" s="14"/>
      <c r="AG63" s="14"/>
      <c r="AH63" s="14"/>
      <c r="AI63" s="14"/>
      <c r="AJ63" s="14"/>
      <c r="AK63" s="14"/>
      <c r="AL63" s="14"/>
      <c r="AM63" s="14"/>
      <c r="AN63" s="14"/>
      <c r="AO63" s="14"/>
      <c r="AP63" s="14"/>
      <c r="AQ63" s="14"/>
    </row>
    <row r="64" spans="1:43" ht="15" customHeight="1" x14ac:dyDescent="0.25">
      <c r="A64" s="14">
        <v>1997</v>
      </c>
      <c r="B64" s="41">
        <f t="shared" si="0"/>
        <v>3.2637011385882353</v>
      </c>
      <c r="C64" s="112"/>
      <c r="D64" s="40">
        <v>3.58</v>
      </c>
      <c r="E64" s="40">
        <v>4.03</v>
      </c>
      <c r="F64" s="40">
        <v>2.92</v>
      </c>
      <c r="G64" s="41">
        <v>3.5529193559999999</v>
      </c>
      <c r="H64" s="40">
        <v>1.41</v>
      </c>
      <c r="I64" s="40">
        <v>2.52</v>
      </c>
      <c r="J64" s="40">
        <v>3.21</v>
      </c>
      <c r="K64" s="40">
        <v>3.62</v>
      </c>
      <c r="L64" s="40">
        <v>2.74</v>
      </c>
      <c r="M64" s="40">
        <v>3.59</v>
      </c>
      <c r="N64" s="40">
        <v>3.78</v>
      </c>
      <c r="O64" s="40">
        <v>3.1</v>
      </c>
      <c r="P64" s="40">
        <v>3.83</v>
      </c>
      <c r="Q64" s="41">
        <v>1.95</v>
      </c>
      <c r="R64" s="40">
        <v>4.1100000000000003</v>
      </c>
      <c r="S64" s="40">
        <v>3.47</v>
      </c>
      <c r="T64" s="40">
        <v>4.07</v>
      </c>
      <c r="U64" s="112"/>
      <c r="V64" s="41">
        <f t="shared" si="1"/>
        <v>3.2637011385882353</v>
      </c>
      <c r="W64" s="41">
        <f t="shared" si="2"/>
        <v>0.7331506897454938</v>
      </c>
      <c r="X64" s="14"/>
      <c r="Y64" s="41"/>
      <c r="Z64" s="41"/>
      <c r="AA64" s="41"/>
      <c r="AB64" s="41"/>
      <c r="AC64" s="14"/>
      <c r="AD64" s="14"/>
      <c r="AE64" s="14"/>
      <c r="AF64" s="14"/>
      <c r="AG64" s="14"/>
      <c r="AH64" s="14"/>
      <c r="AI64" s="14"/>
      <c r="AJ64" s="14"/>
      <c r="AK64" s="14"/>
      <c r="AL64" s="14"/>
      <c r="AM64" s="14"/>
      <c r="AN64" s="14"/>
      <c r="AO64" s="14"/>
      <c r="AP64" s="14"/>
      <c r="AQ64" s="14"/>
    </row>
    <row r="65" spans="1:43" ht="15" customHeight="1" x14ac:dyDescent="0.25">
      <c r="A65" s="14">
        <v>1998</v>
      </c>
      <c r="B65" s="41">
        <f t="shared" si="0"/>
        <v>1.9414887531176475</v>
      </c>
      <c r="C65" s="112"/>
      <c r="D65" s="40">
        <v>4.91</v>
      </c>
      <c r="E65" s="40">
        <v>2.35</v>
      </c>
      <c r="F65" s="40">
        <v>2.35</v>
      </c>
      <c r="G65" s="41">
        <v>1.0333088029999999</v>
      </c>
      <c r="H65" s="40">
        <v>1.91</v>
      </c>
      <c r="I65" s="40">
        <v>0.72</v>
      </c>
      <c r="J65" s="40">
        <v>1.38</v>
      </c>
      <c r="K65" s="40">
        <v>3.99</v>
      </c>
      <c r="L65" s="40">
        <v>0.11</v>
      </c>
      <c r="M65" s="40">
        <v>0.56999999999999995</v>
      </c>
      <c r="N65" s="40">
        <v>0.56000000000000005</v>
      </c>
      <c r="O65" s="40">
        <v>1.22</v>
      </c>
      <c r="P65" s="40">
        <v>1.92</v>
      </c>
      <c r="Q65" s="41">
        <v>1.6120000000000001</v>
      </c>
      <c r="R65" s="40">
        <v>2.0299999999999998</v>
      </c>
      <c r="S65" s="40">
        <v>2.19</v>
      </c>
      <c r="T65" s="40">
        <v>4.1500000000000004</v>
      </c>
      <c r="U65" s="112"/>
      <c r="V65" s="41">
        <f t="shared" si="1"/>
        <v>1.9414887531176475</v>
      </c>
      <c r="W65" s="41">
        <f t="shared" si="2"/>
        <v>1.2992268118828101</v>
      </c>
      <c r="X65" s="14"/>
      <c r="Y65" s="41"/>
      <c r="Z65" s="41"/>
      <c r="AA65" s="41"/>
      <c r="AB65" s="41"/>
      <c r="AC65" s="14"/>
      <c r="AD65" s="14"/>
      <c r="AE65" s="14"/>
      <c r="AF65" s="14"/>
      <c r="AG65" s="14"/>
      <c r="AH65" s="14"/>
      <c r="AI65" s="14"/>
      <c r="AJ65" s="14"/>
      <c r="AK65" s="14"/>
      <c r="AL65" s="14"/>
      <c r="AM65" s="14"/>
      <c r="AN65" s="14"/>
      <c r="AO65" s="14"/>
      <c r="AP65" s="14"/>
      <c r="AQ65" s="14"/>
    </row>
    <row r="66" spans="1:43" ht="15" customHeight="1" x14ac:dyDescent="0.25">
      <c r="A66" s="14">
        <v>1999</v>
      </c>
      <c r="B66" s="41">
        <f t="shared" si="0"/>
        <v>3.5387244448235289</v>
      </c>
      <c r="C66" s="112"/>
      <c r="D66" s="40">
        <v>3.43</v>
      </c>
      <c r="E66" s="40">
        <v>3.31</v>
      </c>
      <c r="F66" s="40">
        <v>3.53</v>
      </c>
      <c r="G66" s="41">
        <v>3.818315562</v>
      </c>
      <c r="H66" s="40">
        <v>4.0999999999999996</v>
      </c>
      <c r="I66" s="40">
        <v>3.47</v>
      </c>
      <c r="J66" s="40">
        <v>3.36</v>
      </c>
      <c r="K66" s="40">
        <v>4.6500000000000004</v>
      </c>
      <c r="L66" s="40">
        <v>3.43</v>
      </c>
      <c r="M66" s="40">
        <v>2.42</v>
      </c>
      <c r="N66" s="40">
        <v>3.32</v>
      </c>
      <c r="O66" s="40">
        <v>2.69</v>
      </c>
      <c r="P66" s="40">
        <v>3.98</v>
      </c>
      <c r="Q66" s="41">
        <v>2.92</v>
      </c>
      <c r="R66" s="40">
        <v>2.2200000000000002</v>
      </c>
      <c r="S66" s="40">
        <v>4.8</v>
      </c>
      <c r="T66" s="40">
        <v>4.71</v>
      </c>
      <c r="U66" s="112"/>
      <c r="V66" s="41">
        <f t="shared" si="1"/>
        <v>3.5387244448235289</v>
      </c>
      <c r="W66" s="41">
        <f t="shared" si="2"/>
        <v>0.72921520636730452</v>
      </c>
      <c r="X66" s="14"/>
      <c r="Y66" s="41"/>
      <c r="Z66" s="41"/>
      <c r="AA66" s="41"/>
      <c r="AB66" s="41"/>
      <c r="AC66" s="14"/>
      <c r="AD66" s="14"/>
      <c r="AE66" s="14"/>
      <c r="AF66" s="14"/>
      <c r="AG66" s="14"/>
      <c r="AH66" s="14"/>
      <c r="AI66" s="14"/>
      <c r="AJ66" s="14"/>
      <c r="AK66" s="14"/>
      <c r="AL66" s="14"/>
      <c r="AM66" s="14"/>
      <c r="AN66" s="14"/>
      <c r="AO66" s="14"/>
      <c r="AP66" s="14"/>
      <c r="AQ66" s="14"/>
    </row>
    <row r="67" spans="1:43" ht="15" customHeight="1" x14ac:dyDescent="0.25">
      <c r="A67" s="14">
        <v>2000</v>
      </c>
      <c r="B67" s="41">
        <f t="shared" si="0"/>
        <v>3.7566633352352934</v>
      </c>
      <c r="C67" s="112"/>
      <c r="D67" s="40">
        <v>4.22</v>
      </c>
      <c r="E67" s="40">
        <v>5.76</v>
      </c>
      <c r="F67" s="40">
        <v>3.28</v>
      </c>
      <c r="G67" s="41">
        <v>3.8292766989999998</v>
      </c>
      <c r="H67" s="40">
        <v>2.77</v>
      </c>
      <c r="I67" s="40">
        <v>3.19</v>
      </c>
      <c r="J67" s="40">
        <v>3.6</v>
      </c>
      <c r="K67" s="40">
        <v>4.5</v>
      </c>
      <c r="L67" s="40">
        <v>3.67</v>
      </c>
      <c r="M67" s="40">
        <v>3.09</v>
      </c>
      <c r="N67" s="40">
        <v>3.86</v>
      </c>
      <c r="O67" s="40">
        <v>3.19</v>
      </c>
      <c r="P67" s="40">
        <v>4.41</v>
      </c>
      <c r="Q67" s="41">
        <v>2.8639999999999999</v>
      </c>
      <c r="R67" s="40">
        <v>2.29</v>
      </c>
      <c r="S67" s="40">
        <v>4.7699999999999996</v>
      </c>
      <c r="T67" s="40">
        <v>4.57</v>
      </c>
      <c r="U67" s="146"/>
      <c r="V67" s="41">
        <f t="shared" si="1"/>
        <v>3.7566633352352934</v>
      </c>
      <c r="W67" s="41">
        <f t="shared" si="2"/>
        <v>0.84641548670866906</v>
      </c>
      <c r="X67" s="14"/>
      <c r="Y67" s="41"/>
      <c r="Z67" s="41"/>
      <c r="AA67" s="41"/>
      <c r="AB67" s="41"/>
      <c r="AC67" s="14"/>
      <c r="AD67" s="14"/>
      <c r="AE67" s="14"/>
      <c r="AF67" s="14"/>
      <c r="AG67" s="14"/>
      <c r="AH67" s="14"/>
      <c r="AI67" s="14"/>
      <c r="AJ67" s="14"/>
      <c r="AK67" s="14"/>
      <c r="AL67" s="14"/>
      <c r="AM67" s="14"/>
      <c r="AN67" s="14"/>
      <c r="AO67" s="14"/>
      <c r="AP67" s="14"/>
      <c r="AQ67" s="14"/>
    </row>
    <row r="68" spans="1:43" ht="15" customHeight="1" x14ac:dyDescent="0.25">
      <c r="A68" s="14">
        <v>2001</v>
      </c>
      <c r="B68" s="41">
        <f t="shared" si="0"/>
        <v>2.6759434565294118</v>
      </c>
      <c r="C68" s="112"/>
      <c r="D68" s="40">
        <v>3.22</v>
      </c>
      <c r="E68" s="40">
        <v>3.8</v>
      </c>
      <c r="F68" s="40">
        <v>2.83</v>
      </c>
      <c r="G68" s="41">
        <v>2.2920387610000001</v>
      </c>
      <c r="H68" s="40">
        <v>2.84</v>
      </c>
      <c r="I68" s="40">
        <v>2.44</v>
      </c>
      <c r="J68" s="40">
        <v>2.67</v>
      </c>
      <c r="K68" s="40">
        <v>2.68</v>
      </c>
      <c r="L68" s="40">
        <v>2.4700000000000002</v>
      </c>
      <c r="M68" s="40">
        <v>1.54</v>
      </c>
      <c r="N68" s="40">
        <v>2.14</v>
      </c>
      <c r="O68" s="40">
        <v>1.01</v>
      </c>
      <c r="P68" s="40">
        <v>3.23</v>
      </c>
      <c r="Q68" s="41">
        <v>1.669</v>
      </c>
      <c r="R68" s="40">
        <v>2.36</v>
      </c>
      <c r="S68" s="40">
        <v>3.88</v>
      </c>
      <c r="T68" s="40">
        <v>4.42</v>
      </c>
      <c r="U68" s="112"/>
      <c r="V68" s="41">
        <f t="shared" si="1"/>
        <v>2.6759434565294118</v>
      </c>
      <c r="W68" s="41">
        <f t="shared" si="2"/>
        <v>0.844388228897203</v>
      </c>
      <c r="X68" s="14"/>
      <c r="Y68" s="41"/>
      <c r="Z68" s="41"/>
      <c r="AA68" s="41"/>
      <c r="AB68" s="41"/>
      <c r="AC68" s="14"/>
      <c r="AD68" s="14"/>
      <c r="AE68" s="14"/>
      <c r="AF68" s="14"/>
      <c r="AG68" s="14"/>
      <c r="AH68" s="14"/>
      <c r="AI68" s="14"/>
      <c r="AJ68" s="14"/>
      <c r="AK68" s="14"/>
      <c r="AL68" s="14"/>
      <c r="AM68" s="14"/>
      <c r="AN68" s="14"/>
      <c r="AO68" s="14"/>
      <c r="AP68" s="14"/>
      <c r="AQ68" s="14"/>
    </row>
    <row r="69" spans="1:43" ht="15" customHeight="1" x14ac:dyDescent="0.25">
      <c r="A69" s="14">
        <v>2002</v>
      </c>
      <c r="B69" s="41">
        <f t="shared" si="0"/>
        <v>1.6136065051176471</v>
      </c>
      <c r="C69" s="112"/>
      <c r="D69" s="40">
        <v>5.46</v>
      </c>
      <c r="E69" s="40">
        <v>0.56000000000000005</v>
      </c>
      <c r="F69" s="40">
        <v>2.2799999999999998</v>
      </c>
      <c r="G69" s="41">
        <v>1.0903105870000001</v>
      </c>
      <c r="H69" s="40">
        <v>2.97</v>
      </c>
      <c r="I69" s="40">
        <v>1.47</v>
      </c>
      <c r="J69" s="40">
        <v>2.15</v>
      </c>
      <c r="K69" s="40">
        <v>1.1499999999999999</v>
      </c>
      <c r="L69" s="40">
        <v>0.99</v>
      </c>
      <c r="M69" s="40">
        <v>-0.23</v>
      </c>
      <c r="N69" s="40">
        <v>0.67</v>
      </c>
      <c r="O69" s="40">
        <v>-0.37</v>
      </c>
      <c r="P69" s="40">
        <v>2.02</v>
      </c>
      <c r="Q69" s="41">
        <v>1.401</v>
      </c>
      <c r="R69" s="40">
        <v>0.17</v>
      </c>
      <c r="S69" s="40">
        <v>1.62</v>
      </c>
      <c r="T69" s="40">
        <v>4.03</v>
      </c>
      <c r="U69" s="112"/>
      <c r="V69" s="41">
        <f t="shared" si="1"/>
        <v>1.6136065051176471</v>
      </c>
      <c r="W69" s="41">
        <f t="shared" si="2"/>
        <v>1.4497877526005314</v>
      </c>
      <c r="X69" s="14"/>
      <c r="Y69" s="41"/>
      <c r="Z69" s="41"/>
      <c r="AA69" s="41"/>
      <c r="AB69" s="41"/>
      <c r="AC69" s="14"/>
      <c r="AD69" s="14"/>
      <c r="AE69" s="14"/>
      <c r="AF69" s="14"/>
      <c r="AG69" s="14"/>
      <c r="AH69" s="14"/>
      <c r="AI69" s="14"/>
      <c r="AJ69" s="14"/>
      <c r="AK69" s="14"/>
      <c r="AL69" s="14"/>
      <c r="AM69" s="14"/>
      <c r="AN69" s="14"/>
      <c r="AO69" s="14"/>
      <c r="AP69" s="14"/>
      <c r="AQ69" s="14"/>
    </row>
    <row r="70" spans="1:43" ht="15" customHeight="1" x14ac:dyDescent="0.25">
      <c r="A70" s="14">
        <v>2003</v>
      </c>
      <c r="B70" s="41">
        <f t="shared" si="0"/>
        <v>2.556661948529412</v>
      </c>
      <c r="C70" s="112"/>
      <c r="D70" s="40">
        <v>3.82</v>
      </c>
      <c r="E70" s="40">
        <v>2.74</v>
      </c>
      <c r="F70" s="40">
        <v>2.69</v>
      </c>
      <c r="G70" s="41">
        <v>2.7452531250000001</v>
      </c>
      <c r="H70" s="40">
        <v>2.59</v>
      </c>
      <c r="I70" s="40">
        <v>2.2799999999999998</v>
      </c>
      <c r="J70" s="40">
        <v>2.33</v>
      </c>
      <c r="K70" s="40">
        <v>3.62</v>
      </c>
      <c r="L70" s="40">
        <v>1.77</v>
      </c>
      <c r="M70" s="40">
        <v>1.7</v>
      </c>
      <c r="N70" s="40">
        <v>1.51</v>
      </c>
      <c r="O70" s="40">
        <v>0.51</v>
      </c>
      <c r="P70" s="40">
        <v>3.32</v>
      </c>
      <c r="Q70" s="41">
        <v>1.9079999999999999</v>
      </c>
      <c r="R70" s="40">
        <v>3</v>
      </c>
      <c r="S70" s="40">
        <v>2.69</v>
      </c>
      <c r="T70" s="40">
        <v>4.24</v>
      </c>
      <c r="U70" s="112"/>
      <c r="V70" s="41">
        <f t="shared" si="1"/>
        <v>2.556661948529412</v>
      </c>
      <c r="W70" s="41">
        <f t="shared" si="2"/>
        <v>0.89545037292555407</v>
      </c>
      <c r="X70" s="14"/>
      <c r="Y70" s="41"/>
      <c r="Z70" s="41"/>
      <c r="AA70" s="41"/>
      <c r="AB70" s="41"/>
      <c r="AC70" s="14"/>
      <c r="AD70" s="14"/>
      <c r="AE70" s="14"/>
      <c r="AF70" s="14"/>
      <c r="AG70" s="14"/>
      <c r="AH70" s="14"/>
      <c r="AI70" s="14"/>
      <c r="AJ70" s="14"/>
      <c r="AK70" s="14"/>
      <c r="AL70" s="14"/>
      <c r="AM70" s="14"/>
      <c r="AN70" s="14"/>
      <c r="AO70" s="14"/>
      <c r="AP70" s="14"/>
      <c r="AQ70" s="14"/>
    </row>
    <row r="71" spans="1:43" ht="15" customHeight="1" x14ac:dyDescent="0.25">
      <c r="A71" s="14">
        <v>2004</v>
      </c>
      <c r="B71" s="41">
        <f t="shared" si="0"/>
        <v>3.601666568823529</v>
      </c>
      <c r="C71" s="112"/>
      <c r="D71" s="40">
        <v>5.77</v>
      </c>
      <c r="E71" s="40">
        <v>4</v>
      </c>
      <c r="F71" s="40">
        <v>3.22</v>
      </c>
      <c r="G71" s="41">
        <v>3.6433316699999998</v>
      </c>
      <c r="H71" s="40">
        <v>2.83</v>
      </c>
      <c r="I71" s="40">
        <v>3.34</v>
      </c>
      <c r="J71" s="40">
        <v>3.15</v>
      </c>
      <c r="K71" s="40">
        <v>3.66</v>
      </c>
      <c r="L71" s="40">
        <v>3</v>
      </c>
      <c r="M71" s="40">
        <v>4.34</v>
      </c>
      <c r="N71" s="40">
        <v>3.56</v>
      </c>
      <c r="O71" s="40">
        <v>2.37</v>
      </c>
      <c r="P71" s="40">
        <v>4.33</v>
      </c>
      <c r="Q71" s="41">
        <v>2.2549999999999999</v>
      </c>
      <c r="R71" s="40">
        <v>2.9</v>
      </c>
      <c r="S71" s="40">
        <v>4.3600000000000003</v>
      </c>
      <c r="T71" s="40">
        <v>4.5</v>
      </c>
      <c r="U71" s="112"/>
      <c r="V71" s="41">
        <f t="shared" si="1"/>
        <v>3.601666568823529</v>
      </c>
      <c r="W71" s="41">
        <f t="shared" si="2"/>
        <v>0.85829363606097442</v>
      </c>
      <c r="X71" s="14"/>
      <c r="Y71" s="41"/>
      <c r="Z71" s="41"/>
      <c r="AA71" s="41"/>
      <c r="AB71" s="41"/>
      <c r="AC71" s="14"/>
      <c r="AD71" s="14"/>
      <c r="AE71" s="14"/>
      <c r="AF71" s="14"/>
      <c r="AG71" s="14"/>
      <c r="AH71" s="14"/>
      <c r="AI71" s="14"/>
      <c r="AJ71" s="14"/>
      <c r="AK71" s="14"/>
      <c r="AL71" s="14"/>
      <c r="AM71" s="14"/>
      <c r="AN71" s="14"/>
      <c r="AO71" s="14"/>
      <c r="AP71" s="14"/>
      <c r="AQ71" s="14"/>
    </row>
    <row r="72" spans="1:43" ht="15" customHeight="1" x14ac:dyDescent="0.25">
      <c r="A72" s="14">
        <v>2005</v>
      </c>
      <c r="B72" s="41">
        <f t="shared" si="0"/>
        <v>2.2009526920588236</v>
      </c>
      <c r="C72" s="112"/>
      <c r="D72" s="40">
        <v>4.47</v>
      </c>
      <c r="E72" s="40">
        <v>1.33</v>
      </c>
      <c r="F72" s="40">
        <v>2.81</v>
      </c>
      <c r="G72" s="41">
        <v>2.209195765</v>
      </c>
      <c r="H72" s="40">
        <v>2.82</v>
      </c>
      <c r="I72" s="40">
        <v>1.59</v>
      </c>
      <c r="J72" s="40">
        <v>2.31</v>
      </c>
      <c r="K72" s="40">
        <v>1.76</v>
      </c>
      <c r="L72" s="40">
        <v>2.06</v>
      </c>
      <c r="M72" s="40">
        <v>1.06</v>
      </c>
      <c r="N72" s="40">
        <v>1.71</v>
      </c>
      <c r="O72" s="40">
        <v>0.44</v>
      </c>
      <c r="P72" s="40">
        <v>2.73</v>
      </c>
      <c r="Q72" s="41">
        <v>1.587</v>
      </c>
      <c r="R72" s="40">
        <v>1.76</v>
      </c>
      <c r="S72" s="40">
        <v>2.25</v>
      </c>
      <c r="T72" s="40">
        <v>4.5199999999999996</v>
      </c>
      <c r="U72" s="112"/>
      <c r="V72" s="41">
        <f t="shared" si="1"/>
        <v>2.2009526920588236</v>
      </c>
      <c r="W72" s="41">
        <f t="shared" si="2"/>
        <v>1.0328782780206467</v>
      </c>
      <c r="X72" s="14"/>
      <c r="Y72" s="41"/>
      <c r="Z72" s="41"/>
      <c r="AA72" s="41"/>
      <c r="AB72" s="41"/>
      <c r="AC72" s="14"/>
      <c r="AD72" s="14"/>
      <c r="AE72" s="14"/>
      <c r="AF72" s="14"/>
      <c r="AG72" s="14"/>
      <c r="AH72" s="14"/>
      <c r="AI72" s="14"/>
      <c r="AJ72" s="14"/>
      <c r="AK72" s="14"/>
      <c r="AL72" s="14"/>
      <c r="AM72" s="14"/>
      <c r="AN72" s="14"/>
      <c r="AO72" s="14"/>
      <c r="AP72" s="14"/>
      <c r="AQ72" s="14"/>
    </row>
    <row r="73" spans="1:43" ht="15" customHeight="1" x14ac:dyDescent="0.25">
      <c r="A73" s="14">
        <v>2006</v>
      </c>
      <c r="B73" s="41">
        <f t="shared" si="0"/>
        <v>3.2179600561764703</v>
      </c>
      <c r="C73" s="112"/>
      <c r="D73" s="40">
        <v>4.62</v>
      </c>
      <c r="E73" s="40">
        <v>3.06</v>
      </c>
      <c r="F73" s="40">
        <v>2.88</v>
      </c>
      <c r="G73" s="41">
        <v>3.458320955</v>
      </c>
      <c r="H73" s="40">
        <v>3.3</v>
      </c>
      <c r="I73" s="40">
        <v>2.68</v>
      </c>
      <c r="J73" s="40">
        <v>3.25</v>
      </c>
      <c r="K73" s="40">
        <v>2.88</v>
      </c>
      <c r="L73" s="40">
        <v>3.01</v>
      </c>
      <c r="M73" s="40">
        <v>2.5</v>
      </c>
      <c r="N73" s="40">
        <v>2.69</v>
      </c>
      <c r="O73" s="40">
        <v>2.17</v>
      </c>
      <c r="P73" s="40">
        <v>3.86</v>
      </c>
      <c r="Q73" s="41">
        <v>1.9970000000000001</v>
      </c>
      <c r="R73" s="40">
        <v>3.91</v>
      </c>
      <c r="S73" s="40">
        <v>3.77</v>
      </c>
      <c r="T73" s="40">
        <v>4.67</v>
      </c>
      <c r="U73" s="146"/>
      <c r="V73" s="41">
        <f t="shared" si="1"/>
        <v>3.2179600561764703</v>
      </c>
      <c r="W73" s="41">
        <f t="shared" si="2"/>
        <v>0.73982331492802078</v>
      </c>
      <c r="X73" s="14"/>
      <c r="Y73" s="41"/>
      <c r="Z73" s="41"/>
      <c r="AA73" s="41"/>
      <c r="AB73" s="41"/>
      <c r="AC73" s="14"/>
      <c r="AD73" s="14"/>
      <c r="AE73" s="14"/>
      <c r="AF73" s="14"/>
      <c r="AG73" s="14"/>
      <c r="AH73" s="14"/>
      <c r="AI73" s="14"/>
      <c r="AJ73" s="14"/>
      <c r="AK73" s="14"/>
      <c r="AL73" s="14"/>
      <c r="AM73" s="14"/>
      <c r="AN73" s="14"/>
      <c r="AO73" s="14"/>
      <c r="AP73" s="14"/>
      <c r="AQ73" s="14"/>
    </row>
    <row r="74" spans="1:43" ht="15" customHeight="1" x14ac:dyDescent="0.25">
      <c r="A74" s="14">
        <v>2007</v>
      </c>
      <c r="B74" s="41">
        <f t="shared" si="0"/>
        <v>2.9945770012941177</v>
      </c>
      <c r="C74" s="112"/>
      <c r="D74" s="40">
        <v>4.9400000000000004</v>
      </c>
      <c r="E74" s="40">
        <v>2.8</v>
      </c>
      <c r="F74" s="40">
        <v>3.05</v>
      </c>
      <c r="G74" s="41">
        <v>2.9498090220000002</v>
      </c>
      <c r="H74" s="40">
        <v>3.53</v>
      </c>
      <c r="I74" s="40">
        <v>2.48</v>
      </c>
      <c r="J74" s="40">
        <v>2.8</v>
      </c>
      <c r="K74" s="40">
        <v>3.95</v>
      </c>
      <c r="L74" s="40">
        <v>2.88</v>
      </c>
      <c r="M74" s="40">
        <v>1.81</v>
      </c>
      <c r="N74" s="40">
        <v>1.95</v>
      </c>
      <c r="O74" s="40">
        <v>0.87</v>
      </c>
      <c r="P74" s="40">
        <v>3.49</v>
      </c>
      <c r="Q74" s="41">
        <v>2.508</v>
      </c>
      <c r="R74" s="40">
        <v>1.61</v>
      </c>
      <c r="S74" s="40">
        <v>4.24</v>
      </c>
      <c r="T74" s="40">
        <v>5.05</v>
      </c>
      <c r="U74" s="112"/>
      <c r="V74" s="41">
        <f t="shared" si="1"/>
        <v>2.9945770012941177</v>
      </c>
      <c r="W74" s="41">
        <f t="shared" si="2"/>
        <v>1.0988278027788945</v>
      </c>
      <c r="X74" s="14"/>
      <c r="Y74" s="41"/>
      <c r="Z74" s="41"/>
      <c r="AA74" s="41"/>
      <c r="AB74" s="41"/>
      <c r="AC74" s="14"/>
      <c r="AD74" s="14"/>
      <c r="AE74" s="14"/>
      <c r="AF74" s="14"/>
      <c r="AG74" s="14"/>
      <c r="AH74" s="14"/>
      <c r="AI74" s="14"/>
      <c r="AJ74" s="14"/>
      <c r="AK74" s="14"/>
      <c r="AL74" s="14"/>
      <c r="AM74" s="14"/>
      <c r="AN74" s="14"/>
      <c r="AO74" s="14"/>
      <c r="AP74" s="14"/>
      <c r="AQ74" s="14"/>
    </row>
    <row r="75" spans="1:43" ht="15" customHeight="1" x14ac:dyDescent="0.25">
      <c r="A75" s="14">
        <v>2008</v>
      </c>
      <c r="B75" s="41">
        <f t="shared" si="0"/>
        <v>3.6322706695882356</v>
      </c>
      <c r="C75" s="112"/>
      <c r="D75" s="40">
        <v>5.54</v>
      </c>
      <c r="E75" s="40">
        <v>3.89</v>
      </c>
      <c r="F75" s="40">
        <v>2.71</v>
      </c>
      <c r="G75" s="41">
        <v>3.6176013829999998</v>
      </c>
      <c r="H75" s="40">
        <v>3.48</v>
      </c>
      <c r="I75" s="40">
        <v>3.46</v>
      </c>
      <c r="J75" s="40">
        <v>3.06</v>
      </c>
      <c r="K75" s="40">
        <v>4.37</v>
      </c>
      <c r="L75" s="40">
        <v>3.58</v>
      </c>
      <c r="M75" s="40">
        <v>3.91</v>
      </c>
      <c r="N75" s="40">
        <v>3.21</v>
      </c>
      <c r="O75" s="40">
        <v>2.2400000000000002</v>
      </c>
      <c r="P75" s="40">
        <v>4.32</v>
      </c>
      <c r="Q75" s="41">
        <v>2.851</v>
      </c>
      <c r="R75" s="40">
        <v>2.1</v>
      </c>
      <c r="S75" s="40">
        <v>4.72</v>
      </c>
      <c r="T75" s="40">
        <v>4.6900000000000004</v>
      </c>
      <c r="U75" s="112"/>
      <c r="V75" s="41">
        <f t="shared" si="1"/>
        <v>3.6322706695882356</v>
      </c>
      <c r="W75" s="41">
        <f t="shared" si="2"/>
        <v>0.8881907278850647</v>
      </c>
      <c r="X75" s="14"/>
      <c r="Y75" s="41"/>
      <c r="Z75" s="41"/>
      <c r="AA75" s="41"/>
      <c r="AB75" s="41"/>
      <c r="AC75" s="14"/>
      <c r="AD75" s="14"/>
      <c r="AE75" s="14"/>
      <c r="AF75" s="14"/>
      <c r="AG75" s="14"/>
      <c r="AH75" s="14"/>
      <c r="AI75" s="14"/>
      <c r="AJ75" s="14"/>
      <c r="AK75" s="14"/>
      <c r="AL75" s="14"/>
      <c r="AM75" s="14"/>
      <c r="AN75" s="14"/>
      <c r="AO75" s="14"/>
      <c r="AP75" s="14"/>
      <c r="AQ75" s="14"/>
    </row>
    <row r="76" spans="1:43" ht="15" customHeight="1" x14ac:dyDescent="0.25">
      <c r="A76" s="14">
        <v>2009</v>
      </c>
      <c r="B76" s="41">
        <f t="shared" si="0"/>
        <v>3.0345224855294113</v>
      </c>
      <c r="C76" s="112"/>
      <c r="D76" s="40">
        <v>4.84</v>
      </c>
      <c r="E76" s="40">
        <v>3.02</v>
      </c>
      <c r="F76" s="40">
        <v>2.73</v>
      </c>
      <c r="G76" s="41">
        <v>2.9338822539999998</v>
      </c>
      <c r="H76" s="40">
        <v>3.45</v>
      </c>
      <c r="I76" s="40">
        <v>2.4</v>
      </c>
      <c r="J76" s="40">
        <v>2.78</v>
      </c>
      <c r="K76" s="40">
        <v>3.5</v>
      </c>
      <c r="L76" s="40">
        <v>2.36</v>
      </c>
      <c r="M76" s="40">
        <v>2.13</v>
      </c>
      <c r="N76" s="40">
        <v>3.5</v>
      </c>
      <c r="O76" s="40">
        <v>1.84</v>
      </c>
      <c r="P76" s="40">
        <v>3.64</v>
      </c>
      <c r="Q76" s="41">
        <v>1.873</v>
      </c>
      <c r="R76" s="40">
        <v>2.41</v>
      </c>
      <c r="S76" s="40">
        <v>3.83</v>
      </c>
      <c r="T76" s="40">
        <v>4.3499999999999996</v>
      </c>
      <c r="U76" s="112"/>
      <c r="V76" s="41">
        <f t="shared" si="1"/>
        <v>3.0345224855294113</v>
      </c>
      <c r="W76" s="41">
        <f t="shared" si="2"/>
        <v>0.82623312200310395</v>
      </c>
      <c r="X76" s="14"/>
      <c r="Y76" s="41"/>
      <c r="Z76" s="41"/>
      <c r="AA76" s="41"/>
      <c r="AB76" s="41"/>
      <c r="AC76" s="14"/>
      <c r="AD76" s="14"/>
      <c r="AE76" s="14"/>
      <c r="AF76" s="14"/>
      <c r="AG76" s="14"/>
      <c r="AH76" s="14"/>
      <c r="AI76" s="14"/>
      <c r="AJ76" s="14"/>
      <c r="AK76" s="14"/>
      <c r="AL76" s="14"/>
      <c r="AM76" s="14"/>
      <c r="AN76" s="14"/>
      <c r="AO76" s="14"/>
      <c r="AP76" s="14"/>
      <c r="AQ76" s="14"/>
    </row>
    <row r="77" spans="1:43" ht="15" customHeight="1" x14ac:dyDescent="0.25">
      <c r="A77" s="14">
        <v>2010</v>
      </c>
      <c r="B77" s="41">
        <f t="shared" si="0"/>
        <v>3.2997764297647065</v>
      </c>
      <c r="C77" s="112"/>
      <c r="D77" s="40">
        <v>4.68</v>
      </c>
      <c r="E77" s="40">
        <v>4.09</v>
      </c>
      <c r="F77" s="40">
        <v>3.55</v>
      </c>
      <c r="G77" s="41">
        <v>3.1831993060000001</v>
      </c>
      <c r="H77" s="40">
        <v>2.73</v>
      </c>
      <c r="I77" s="40">
        <v>2.19</v>
      </c>
      <c r="J77" s="40">
        <v>2.5299999999999998</v>
      </c>
      <c r="K77" s="40">
        <v>4.96</v>
      </c>
      <c r="L77" s="40">
        <v>1.1200000000000001</v>
      </c>
      <c r="M77" s="40">
        <v>3.37</v>
      </c>
      <c r="N77" s="40">
        <v>2.9</v>
      </c>
      <c r="O77" s="40">
        <v>1.9</v>
      </c>
      <c r="P77" s="40">
        <v>3.71</v>
      </c>
      <c r="Q77" s="41">
        <v>2.4329999999999998</v>
      </c>
      <c r="R77" s="40">
        <v>4.13</v>
      </c>
      <c r="S77" s="40">
        <v>4.2</v>
      </c>
      <c r="T77" s="40">
        <v>4.42</v>
      </c>
      <c r="U77" s="112"/>
      <c r="V77" s="41">
        <f t="shared" si="1"/>
        <v>3.2997764297647065</v>
      </c>
      <c r="W77" s="41">
        <f t="shared" si="2"/>
        <v>1.0307202094365793</v>
      </c>
      <c r="X77" s="14"/>
      <c r="Y77" s="41"/>
      <c r="Z77" s="41"/>
      <c r="AA77" s="41"/>
      <c r="AB77" s="41"/>
      <c r="AC77" s="14"/>
      <c r="AD77" s="14"/>
      <c r="AE77" s="14"/>
      <c r="AF77" s="14"/>
      <c r="AG77" s="14"/>
      <c r="AH77" s="14"/>
      <c r="AI77" s="14"/>
      <c r="AJ77" s="14"/>
      <c r="AK77" s="14"/>
      <c r="AL77" s="14"/>
      <c r="AM77" s="14"/>
      <c r="AN77" s="14"/>
      <c r="AO77" s="14"/>
      <c r="AP77" s="14"/>
      <c r="AQ77" s="14"/>
    </row>
    <row r="78" spans="1:43" ht="15" customHeight="1" x14ac:dyDescent="0.25">
      <c r="A78" s="14">
        <v>2011</v>
      </c>
      <c r="B78" s="41">
        <f t="shared" si="0"/>
        <v>4.076728145647059</v>
      </c>
      <c r="C78" s="112"/>
      <c r="D78" s="40">
        <v>4.09</v>
      </c>
      <c r="E78" s="40">
        <v>3.85</v>
      </c>
      <c r="F78" s="40">
        <v>4.1399999999999997</v>
      </c>
      <c r="G78" s="41">
        <v>4.5313784760000004</v>
      </c>
      <c r="H78" s="40">
        <v>3.2</v>
      </c>
      <c r="I78" s="40">
        <v>3.75</v>
      </c>
      <c r="J78" s="40">
        <v>3.87</v>
      </c>
      <c r="K78" s="40">
        <v>4.66</v>
      </c>
      <c r="L78" s="40">
        <v>4.33</v>
      </c>
      <c r="M78" s="40">
        <v>4.1399999999999997</v>
      </c>
      <c r="N78" s="40">
        <v>4.5199999999999996</v>
      </c>
      <c r="O78" s="40">
        <v>2.73</v>
      </c>
      <c r="P78" s="40">
        <v>5.1100000000000003</v>
      </c>
      <c r="Q78" s="41">
        <v>2.8029999999999999</v>
      </c>
      <c r="R78" s="40">
        <v>2.78</v>
      </c>
      <c r="S78" s="40">
        <v>5.77</v>
      </c>
      <c r="T78" s="40">
        <v>5.03</v>
      </c>
      <c r="U78" s="112"/>
      <c r="V78" s="41">
        <f t="shared" si="1"/>
        <v>4.076728145647059</v>
      </c>
      <c r="W78" s="41">
        <f t="shared" si="2"/>
        <v>0.83124249817298479</v>
      </c>
      <c r="X78" s="14"/>
      <c r="Y78" s="41"/>
      <c r="Z78" s="41"/>
      <c r="AA78" s="41"/>
      <c r="AB78" s="41"/>
      <c r="AC78" s="14"/>
      <c r="AD78" s="14"/>
      <c r="AE78" s="14"/>
      <c r="AF78" s="14"/>
      <c r="AG78" s="14"/>
      <c r="AH78" s="14"/>
      <c r="AI78" s="14"/>
      <c r="AJ78" s="14"/>
      <c r="AK78" s="14"/>
      <c r="AL78" s="14"/>
      <c r="AM78" s="14"/>
      <c r="AN78" s="14"/>
      <c r="AO78" s="14"/>
      <c r="AP78" s="14"/>
      <c r="AQ78" s="14"/>
    </row>
    <row r="79" spans="1:43" ht="15.75" customHeight="1" x14ac:dyDescent="0.25">
      <c r="A79" s="14">
        <v>2012</v>
      </c>
      <c r="B79" s="41">
        <f t="shared" si="0"/>
        <v>2.8244340117058822</v>
      </c>
      <c r="C79" s="112"/>
      <c r="D79" s="40">
        <v>4.6399999999999997</v>
      </c>
      <c r="E79" s="40">
        <v>2.0099999999999998</v>
      </c>
      <c r="F79" s="40">
        <v>3.01</v>
      </c>
      <c r="G79" s="41">
        <v>2.222378199</v>
      </c>
      <c r="H79" s="40">
        <v>3.52</v>
      </c>
      <c r="I79" s="40">
        <v>2.42</v>
      </c>
      <c r="J79" s="40">
        <v>3.58</v>
      </c>
      <c r="K79" s="40">
        <v>2.62</v>
      </c>
      <c r="L79" s="40">
        <v>3.13</v>
      </c>
      <c r="M79" s="40">
        <v>1.04</v>
      </c>
      <c r="N79" s="40">
        <v>2.16</v>
      </c>
      <c r="O79" s="40">
        <v>1.23</v>
      </c>
      <c r="P79" s="40">
        <v>3.65</v>
      </c>
      <c r="Q79" s="41">
        <v>1.923</v>
      </c>
      <c r="R79" s="40">
        <v>1.78</v>
      </c>
      <c r="S79" s="40">
        <v>4.04</v>
      </c>
      <c r="T79" s="40">
        <v>5.04</v>
      </c>
      <c r="U79" s="146"/>
      <c r="V79" s="41">
        <f t="shared" si="1"/>
        <v>2.8244340117058822</v>
      </c>
      <c r="W79" s="41">
        <f t="shared" si="2"/>
        <v>1.107438129707579</v>
      </c>
      <c r="X79" s="14"/>
      <c r="Y79" s="41"/>
      <c r="Z79" s="41"/>
      <c r="AA79" s="41"/>
      <c r="AB79" s="41"/>
      <c r="AC79" s="14"/>
      <c r="AD79" s="14"/>
      <c r="AE79" s="14"/>
      <c r="AF79" s="14"/>
      <c r="AG79" s="14"/>
      <c r="AH79" s="14"/>
      <c r="AI79" s="14"/>
      <c r="AJ79" s="14"/>
      <c r="AK79" s="14"/>
      <c r="AL79" s="14"/>
      <c r="AM79" s="14"/>
      <c r="AN79" s="14"/>
      <c r="AO79" s="14"/>
      <c r="AP79" s="14"/>
      <c r="AQ79" s="14"/>
    </row>
    <row r="80" spans="1:43" ht="15.75" customHeight="1" x14ac:dyDescent="0.25">
      <c r="A80" s="14">
        <v>2013</v>
      </c>
      <c r="B80" s="41">
        <f t="shared" si="0"/>
        <v>3.6449099508823535</v>
      </c>
      <c r="C80" s="112"/>
      <c r="D80" s="40">
        <v>6.6</v>
      </c>
      <c r="E80" s="40">
        <v>4.82</v>
      </c>
      <c r="F80" s="40">
        <v>3.16</v>
      </c>
      <c r="G80" s="41">
        <v>3.2714691650000001</v>
      </c>
      <c r="H80" s="40">
        <v>3.69</v>
      </c>
      <c r="I80" s="40">
        <v>3.02</v>
      </c>
      <c r="J80" s="40">
        <v>2.83</v>
      </c>
      <c r="K80" s="40">
        <v>4.6500000000000004</v>
      </c>
      <c r="L80" s="40">
        <v>2.2599999999999998</v>
      </c>
      <c r="M80" s="40">
        <v>3.5</v>
      </c>
      <c r="N80" s="40">
        <v>3.64</v>
      </c>
      <c r="O80" s="40">
        <v>2.5</v>
      </c>
      <c r="P80" s="40">
        <v>3.78</v>
      </c>
      <c r="Q80" s="41">
        <v>2.6120000000000001</v>
      </c>
      <c r="R80" s="40">
        <v>2.4300000000000002</v>
      </c>
      <c r="S80" s="40">
        <v>3.93</v>
      </c>
      <c r="T80" s="40">
        <v>5.27</v>
      </c>
      <c r="U80" s="112"/>
      <c r="V80" s="41">
        <f t="shared" si="1"/>
        <v>3.6449099508823535</v>
      </c>
      <c r="W80" s="41">
        <f t="shared" si="2"/>
        <v>1.1137638662725751</v>
      </c>
      <c r="X80" s="14"/>
      <c r="Y80" s="41"/>
      <c r="Z80" s="41"/>
      <c r="AA80" s="41"/>
      <c r="AB80" s="41"/>
      <c r="AC80" s="14"/>
      <c r="AD80" s="14"/>
      <c r="AE80" s="14"/>
      <c r="AF80" s="14"/>
      <c r="AG80" s="14"/>
      <c r="AH80" s="14"/>
      <c r="AI80" s="14"/>
      <c r="AJ80" s="14"/>
      <c r="AK80" s="14"/>
      <c r="AL80" s="14"/>
      <c r="AM80" s="14"/>
      <c r="AN80" s="14"/>
      <c r="AO80" s="14"/>
      <c r="AP80" s="14"/>
      <c r="AQ80" s="14"/>
    </row>
    <row r="81" spans="1:43" ht="15.75" customHeight="1" x14ac:dyDescent="0.25">
      <c r="A81" s="14">
        <v>2014</v>
      </c>
      <c r="B81" s="41">
        <f t="shared" si="0"/>
        <v>3.834119221058824</v>
      </c>
      <c r="C81" s="112"/>
      <c r="D81" s="40">
        <v>4.9000000000000004</v>
      </c>
      <c r="E81" s="40">
        <v>4.32</v>
      </c>
      <c r="F81" s="40">
        <v>3.7</v>
      </c>
      <c r="G81" s="41">
        <v>3.9680267580000002</v>
      </c>
      <c r="H81" s="40">
        <v>3.19</v>
      </c>
      <c r="I81" s="40">
        <v>3.28</v>
      </c>
      <c r="J81" s="40">
        <v>3.88</v>
      </c>
      <c r="K81" s="40">
        <v>3.13</v>
      </c>
      <c r="L81" s="40">
        <v>2.91</v>
      </c>
      <c r="M81" s="40">
        <v>4.2</v>
      </c>
      <c r="N81" s="40">
        <v>4.5599999999999996</v>
      </c>
      <c r="O81" s="40">
        <v>2.66</v>
      </c>
      <c r="P81" s="40">
        <v>4.75</v>
      </c>
      <c r="Q81" s="41">
        <v>2.492</v>
      </c>
      <c r="R81" s="40">
        <v>3</v>
      </c>
      <c r="S81" s="40">
        <v>4.99</v>
      </c>
      <c r="T81" s="40">
        <v>5.25</v>
      </c>
      <c r="U81" s="112"/>
      <c r="V81" s="41">
        <f t="shared" si="1"/>
        <v>3.834119221058824</v>
      </c>
      <c r="W81" s="41">
        <f t="shared" si="2"/>
        <v>0.84706784679399705</v>
      </c>
      <c r="X81" s="14"/>
      <c r="Y81" s="41"/>
      <c r="Z81" s="41"/>
      <c r="AA81" s="41"/>
      <c r="AB81" s="41"/>
      <c r="AC81" s="14"/>
      <c r="AD81" s="14"/>
      <c r="AE81" s="14"/>
      <c r="AF81" s="14"/>
      <c r="AG81" s="14"/>
      <c r="AH81" s="14"/>
      <c r="AI81" s="14"/>
      <c r="AJ81" s="14"/>
      <c r="AK81" s="14"/>
      <c r="AL81" s="14"/>
      <c r="AM81" s="14"/>
      <c r="AN81" s="14"/>
      <c r="AO81" s="14"/>
      <c r="AP81" s="14"/>
      <c r="AQ81" s="14"/>
    </row>
    <row r="82" spans="1:43" ht="15.75" customHeight="1" x14ac:dyDescent="0.25">
      <c r="A82" s="14">
        <v>2015</v>
      </c>
      <c r="B82" s="41">
        <f t="shared" si="0"/>
        <v>2.6415017337647062</v>
      </c>
      <c r="C82" s="112"/>
      <c r="D82" s="40">
        <v>5</v>
      </c>
      <c r="E82" s="40">
        <v>1.42</v>
      </c>
      <c r="F82" s="40">
        <v>3.07</v>
      </c>
      <c r="G82" s="41">
        <v>2.1065294739999998</v>
      </c>
      <c r="H82" s="40">
        <v>2.8</v>
      </c>
      <c r="I82" s="40">
        <v>2.4</v>
      </c>
      <c r="J82" s="40">
        <v>3.69</v>
      </c>
      <c r="K82" s="40">
        <v>1.87</v>
      </c>
      <c r="L82" s="40">
        <v>2.31</v>
      </c>
      <c r="M82" s="40">
        <v>0.73</v>
      </c>
      <c r="N82" s="40">
        <v>2.68</v>
      </c>
      <c r="O82" s="40">
        <v>0.28999999999999998</v>
      </c>
      <c r="P82" s="40">
        <v>3.79</v>
      </c>
      <c r="Q82" s="41">
        <v>1.4990000000000001</v>
      </c>
      <c r="R82" s="40">
        <v>2.75</v>
      </c>
      <c r="S82" s="40">
        <v>3.27</v>
      </c>
      <c r="T82" s="40">
        <v>5.23</v>
      </c>
      <c r="U82" s="112"/>
      <c r="V82" s="41">
        <f t="shared" si="1"/>
        <v>2.6415017337647062</v>
      </c>
      <c r="W82" s="41">
        <f t="shared" si="2"/>
        <v>1.2908873706653832</v>
      </c>
      <c r="X82" s="14"/>
      <c r="Y82" s="41"/>
      <c r="Z82" s="41"/>
      <c r="AA82" s="41"/>
      <c r="AB82" s="41"/>
      <c r="AC82" s="14"/>
      <c r="AD82" s="14"/>
      <c r="AE82" s="14"/>
      <c r="AF82" s="14"/>
      <c r="AG82" s="14"/>
      <c r="AH82" s="14"/>
      <c r="AI82" s="14"/>
      <c r="AJ82" s="14"/>
      <c r="AK82" s="14"/>
      <c r="AL82" s="14"/>
      <c r="AM82" s="14"/>
      <c r="AN82" s="14"/>
      <c r="AO82" s="14"/>
      <c r="AP82" s="14"/>
      <c r="AQ82" s="14"/>
    </row>
    <row r="83" spans="1:43" ht="15.75" customHeight="1" x14ac:dyDescent="0.25">
      <c r="A83" s="14">
        <v>2016</v>
      </c>
      <c r="B83" s="41">
        <f t="shared" si="0"/>
        <v>3.1832322397647066</v>
      </c>
      <c r="C83" s="112"/>
      <c r="D83" s="40">
        <v>5.5</v>
      </c>
      <c r="E83" s="40">
        <v>3.6</v>
      </c>
      <c r="F83" s="40">
        <v>3.35</v>
      </c>
      <c r="G83" s="41">
        <v>3.4929480759999998</v>
      </c>
      <c r="H83" s="40">
        <v>3.52</v>
      </c>
      <c r="I83" s="40">
        <v>2.5299999999999998</v>
      </c>
      <c r="J83" s="40">
        <v>2.3199999999999998</v>
      </c>
      <c r="K83" s="40">
        <v>3.55</v>
      </c>
      <c r="L83" s="40">
        <v>1.1100000000000001</v>
      </c>
      <c r="M83" s="40">
        <v>1.85</v>
      </c>
      <c r="N83" s="40">
        <v>2.73</v>
      </c>
      <c r="O83" s="40">
        <v>1.77</v>
      </c>
      <c r="P83" s="40">
        <v>4.2300000000000004</v>
      </c>
      <c r="Q83" s="41">
        <v>2.512</v>
      </c>
      <c r="R83" s="40">
        <v>3.71</v>
      </c>
      <c r="S83" s="40">
        <v>2.35</v>
      </c>
      <c r="T83" s="40">
        <v>5.99</v>
      </c>
      <c r="U83" s="112"/>
      <c r="V83" s="41">
        <f t="shared" si="1"/>
        <v>3.1832322397647066</v>
      </c>
      <c r="W83" s="41">
        <f t="shared" si="2"/>
        <v>1.2309509211059226</v>
      </c>
      <c r="X83" s="14"/>
      <c r="Y83" s="41"/>
      <c r="Z83" s="41"/>
      <c r="AA83" s="41"/>
      <c r="AB83" s="41"/>
      <c r="AC83" s="14"/>
      <c r="AD83" s="14"/>
      <c r="AE83" s="14"/>
      <c r="AF83" s="14"/>
      <c r="AG83" s="14"/>
      <c r="AH83" s="14"/>
      <c r="AI83" s="14"/>
      <c r="AJ83" s="14"/>
      <c r="AK83" s="14"/>
      <c r="AL83" s="14"/>
      <c r="AM83" s="14"/>
      <c r="AN83" s="14"/>
      <c r="AO83" s="14"/>
      <c r="AP83" s="14"/>
      <c r="AQ83" s="14"/>
    </row>
    <row r="84" spans="1:43" ht="15.75" customHeight="1" x14ac:dyDescent="0.25">
      <c r="A84" s="14">
        <v>2017</v>
      </c>
      <c r="B84" s="41">
        <f t="shared" si="0"/>
        <v>3.8300333237647055</v>
      </c>
      <c r="C84" s="147"/>
      <c r="D84" s="40">
        <v>5.24</v>
      </c>
      <c r="E84" s="40">
        <v>5.59</v>
      </c>
      <c r="F84" s="40">
        <v>3.26</v>
      </c>
      <c r="G84" s="41">
        <v>3.4755665040000001</v>
      </c>
      <c r="H84" s="40">
        <v>3.61</v>
      </c>
      <c r="I84" s="40">
        <v>3.27</v>
      </c>
      <c r="J84" s="40">
        <v>4.38</v>
      </c>
      <c r="K84" s="40">
        <v>3.9</v>
      </c>
      <c r="L84" s="40">
        <v>2.5499999999999998</v>
      </c>
      <c r="M84" s="40">
        <v>3.47</v>
      </c>
      <c r="N84" s="40">
        <v>3.43</v>
      </c>
      <c r="O84" s="40">
        <v>2.4</v>
      </c>
      <c r="P84" s="40">
        <v>4.3</v>
      </c>
      <c r="Q84" s="41">
        <v>2.9649999999999999</v>
      </c>
      <c r="R84" s="40">
        <v>3.11</v>
      </c>
      <c r="S84" s="40">
        <v>4.53</v>
      </c>
      <c r="T84" s="40">
        <v>5.63</v>
      </c>
      <c r="U84" s="112"/>
      <c r="V84" s="41">
        <f t="shared" si="1"/>
        <v>3.8300333237647055</v>
      </c>
      <c r="W84" s="41">
        <f t="shared" si="2"/>
        <v>0.95165639140731761</v>
      </c>
      <c r="X84" s="14"/>
      <c r="Y84" s="41"/>
      <c r="Z84" s="41"/>
      <c r="AA84" s="41"/>
      <c r="AB84" s="41"/>
      <c r="AC84" s="14"/>
      <c r="AD84" s="14"/>
      <c r="AE84" s="14"/>
      <c r="AF84" s="14"/>
      <c r="AG84" s="14"/>
      <c r="AH84" s="14"/>
      <c r="AI84" s="14"/>
      <c r="AJ84" s="14"/>
      <c r="AK84" s="14"/>
      <c r="AL84" s="14"/>
      <c r="AM84" s="14"/>
      <c r="AN84" s="14"/>
      <c r="AO84" s="14"/>
      <c r="AP84" s="14"/>
      <c r="AQ84" s="14"/>
    </row>
    <row r="85" spans="1:43" ht="15.75" customHeight="1" x14ac:dyDescent="0.25">
      <c r="A85" s="14">
        <v>2018</v>
      </c>
      <c r="B85" s="41">
        <f t="shared" si="0"/>
        <v>3.7763938615882351</v>
      </c>
      <c r="C85" s="147"/>
      <c r="D85" s="40">
        <v>6.46</v>
      </c>
      <c r="E85" s="40">
        <v>2.82</v>
      </c>
      <c r="F85" s="40">
        <v>3.11</v>
      </c>
      <c r="G85" s="41">
        <v>3.380695647</v>
      </c>
      <c r="H85" s="40">
        <v>4.28</v>
      </c>
      <c r="I85" s="40">
        <v>2.84</v>
      </c>
      <c r="J85" s="40">
        <v>3.49</v>
      </c>
      <c r="K85" s="40">
        <v>4.45</v>
      </c>
      <c r="L85" s="40">
        <v>2.93</v>
      </c>
      <c r="M85" s="40">
        <v>3.64</v>
      </c>
      <c r="N85" s="40">
        <v>3.46</v>
      </c>
      <c r="O85" s="40">
        <v>2.35</v>
      </c>
      <c r="P85" s="40">
        <v>4.3600000000000003</v>
      </c>
      <c r="Q85" s="41">
        <v>2.7879999999999998</v>
      </c>
      <c r="R85" s="40">
        <v>3.46</v>
      </c>
      <c r="S85" s="40">
        <v>4.75</v>
      </c>
      <c r="T85" s="40">
        <v>5.63</v>
      </c>
      <c r="U85" s="146"/>
      <c r="V85" s="41">
        <f t="shared" si="1"/>
        <v>3.7763938615882351</v>
      </c>
      <c r="W85" s="41">
        <f t="shared" si="2"/>
        <v>1.0587002823757572</v>
      </c>
      <c r="X85" s="41"/>
      <c r="Y85" s="41"/>
      <c r="Z85" s="41"/>
      <c r="AA85" s="41"/>
      <c r="AB85" s="41"/>
      <c r="AC85" s="41"/>
      <c r="AD85" s="41"/>
      <c r="AE85" s="41"/>
      <c r="AF85" s="41"/>
      <c r="AG85" s="41"/>
      <c r="AH85" s="41"/>
      <c r="AI85" s="41"/>
      <c r="AJ85" s="41"/>
      <c r="AK85" s="41"/>
      <c r="AL85" s="41"/>
      <c r="AM85" s="41"/>
      <c r="AN85" s="41"/>
      <c r="AO85" s="41"/>
      <c r="AP85" s="41"/>
      <c r="AQ85" s="41"/>
    </row>
    <row r="86" spans="1:43" ht="15.75" customHeight="1" x14ac:dyDescent="0.25">
      <c r="A86" s="14">
        <v>2019</v>
      </c>
      <c r="B86" s="41">
        <f t="shared" si="0"/>
        <v>3.1367427728823536</v>
      </c>
      <c r="C86" s="147"/>
      <c r="D86" s="14">
        <v>4.95</v>
      </c>
      <c r="E86" s="14">
        <v>1.72</v>
      </c>
      <c r="F86" s="14">
        <v>3.74</v>
      </c>
      <c r="G86" s="41">
        <v>2.2086271389999999</v>
      </c>
      <c r="H86" s="14">
        <v>4.4000000000000004</v>
      </c>
      <c r="I86" s="14">
        <v>2.25</v>
      </c>
      <c r="J86" s="14">
        <v>3.12</v>
      </c>
      <c r="K86" s="14">
        <v>4.1100000000000003</v>
      </c>
      <c r="L86" s="14">
        <v>2.54</v>
      </c>
      <c r="M86" s="14">
        <v>2.94</v>
      </c>
      <c r="N86" s="14">
        <v>3.11</v>
      </c>
      <c r="O86" s="14">
        <v>0.99</v>
      </c>
      <c r="P86" s="14">
        <v>3.94</v>
      </c>
      <c r="Q86" s="41">
        <v>1.746</v>
      </c>
      <c r="R86" s="14">
        <v>2.21</v>
      </c>
      <c r="S86" s="14">
        <v>3.5</v>
      </c>
      <c r="T86" s="14">
        <v>5.85</v>
      </c>
      <c r="U86" s="146"/>
      <c r="V86" s="41">
        <f t="shared" si="1"/>
        <v>3.1367427728823536</v>
      </c>
      <c r="W86" s="41">
        <f t="shared" si="2"/>
        <v>1.2315941616749939</v>
      </c>
      <c r="X86" s="14"/>
      <c r="Y86" s="14"/>
      <c r="Z86" s="14"/>
      <c r="AA86" s="41"/>
      <c r="AB86" s="41"/>
      <c r="AC86" s="41"/>
      <c r="AD86" s="41"/>
      <c r="AE86" s="14"/>
      <c r="AF86" s="14"/>
      <c r="AG86" s="14"/>
      <c r="AH86" s="14"/>
      <c r="AI86" s="14"/>
      <c r="AJ86" s="14"/>
      <c r="AK86" s="14"/>
      <c r="AL86" s="14"/>
      <c r="AM86" s="14"/>
      <c r="AN86" s="14"/>
      <c r="AO86" s="14"/>
      <c r="AP86" s="14"/>
      <c r="AQ86" s="14"/>
    </row>
    <row r="87" spans="1:43" ht="15.75" customHeight="1" x14ac:dyDescent="0.25"/>
    <row r="88" spans="1:43" ht="15.75" customHeight="1" x14ac:dyDescent="0.25"/>
    <row r="89" spans="1:43" ht="15.75" customHeight="1" x14ac:dyDescent="0.25"/>
    <row r="90" spans="1:43" ht="15.75" customHeight="1" x14ac:dyDescent="0.25"/>
    <row r="91" spans="1:43" ht="15.75" customHeight="1" x14ac:dyDescent="0.25"/>
    <row r="92" spans="1:43" ht="15.75" customHeight="1" x14ac:dyDescent="0.25"/>
    <row r="93" spans="1:43" ht="16.5" customHeight="1" x14ac:dyDescent="0.25"/>
    <row r="94" spans="1:43" ht="16.5" customHeight="1" x14ac:dyDescent="0.25"/>
    <row r="95" spans="1:43" ht="16.5" customHeight="1" x14ac:dyDescent="0.25"/>
    <row r="96" spans="1:43" ht="16.5" customHeight="1" x14ac:dyDescent="0.25"/>
    <row r="97" ht="16.5" customHeight="1" x14ac:dyDescent="0.25"/>
    <row r="98" ht="16.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58220"/>
  </sheetPr>
  <dimension ref="A1:AA1001"/>
  <sheetViews>
    <sheetView workbookViewId="0">
      <pane xSplit="1" ySplit="10" topLeftCell="B11" activePane="bottomRight" state="frozen"/>
      <selection pane="topRight" activeCell="B1" sqref="B1"/>
      <selection pane="bottomLeft" activeCell="A11" sqref="A11"/>
      <selection pane="bottomRight" activeCell="B11" sqref="B11"/>
    </sheetView>
  </sheetViews>
  <sheetFormatPr baseColWidth="10" defaultColWidth="11.125" defaultRowHeight="15" customHeight="1" x14ac:dyDescent="0.25"/>
  <cols>
    <col min="1" max="1" width="10.5" customWidth="1"/>
    <col min="2" max="2" width="7.625" customWidth="1"/>
    <col min="3" max="3" width="6.875" customWidth="1"/>
    <col min="4" max="12" width="10.5" customWidth="1"/>
    <col min="13" max="27" width="8.5" customWidth="1"/>
  </cols>
  <sheetData>
    <row r="1" spans="1:27" ht="15.75" customHeight="1" x14ac:dyDescent="0.25">
      <c r="A1" s="14"/>
      <c r="B1" s="53" t="s">
        <v>174</v>
      </c>
      <c r="C1" s="16"/>
      <c r="D1" s="16"/>
      <c r="E1" s="16"/>
      <c r="F1" s="16"/>
      <c r="G1" s="16"/>
      <c r="H1" s="16"/>
      <c r="I1" s="16"/>
      <c r="J1" s="17"/>
      <c r="K1" s="16"/>
      <c r="L1" s="16"/>
    </row>
    <row r="2" spans="1:27" ht="15.75" customHeight="1" x14ac:dyDescent="0.35">
      <c r="A2" s="54"/>
      <c r="B2" s="55" t="s">
        <v>175</v>
      </c>
      <c r="C2" s="56"/>
      <c r="D2" s="56"/>
      <c r="E2" s="56"/>
      <c r="F2" s="56"/>
      <c r="G2" s="56"/>
      <c r="H2" s="56"/>
      <c r="I2" s="56"/>
      <c r="J2" s="56"/>
      <c r="K2" s="56"/>
      <c r="L2" s="56"/>
    </row>
    <row r="3" spans="1:27" ht="15.75" customHeight="1" x14ac:dyDescent="0.35">
      <c r="A3" s="14"/>
      <c r="B3" s="57" t="s">
        <v>176</v>
      </c>
      <c r="C3" s="58"/>
      <c r="D3" s="58"/>
      <c r="E3" s="58"/>
      <c r="F3" s="58"/>
      <c r="G3" s="58"/>
      <c r="H3" s="58"/>
      <c r="I3" s="58"/>
      <c r="J3" s="59"/>
      <c r="K3" s="58"/>
      <c r="L3" s="58"/>
    </row>
    <row r="4" spans="1:27" ht="15.75" customHeight="1" x14ac:dyDescent="0.25">
      <c r="A4" s="14"/>
      <c r="B4" s="20" t="s">
        <v>58</v>
      </c>
      <c r="C4" s="20"/>
      <c r="D4" s="20"/>
      <c r="E4" s="20"/>
      <c r="F4" s="20"/>
      <c r="G4" s="20"/>
      <c r="H4" s="20"/>
      <c r="I4" s="20"/>
      <c r="J4" s="60"/>
      <c r="K4" s="20"/>
      <c r="L4" s="21"/>
    </row>
    <row r="5" spans="1:27" ht="15.75" customHeight="1" x14ac:dyDescent="0.25">
      <c r="A5" s="14"/>
      <c r="B5" s="20" t="s">
        <v>74</v>
      </c>
      <c r="C5" s="20"/>
      <c r="D5" s="20"/>
      <c r="E5" s="20"/>
      <c r="F5" s="20"/>
      <c r="G5" s="20"/>
      <c r="H5" s="20"/>
      <c r="I5" s="20"/>
      <c r="J5" s="60"/>
      <c r="K5" s="20"/>
      <c r="L5" s="21"/>
    </row>
    <row r="6" spans="1:27" ht="15.75" customHeight="1" x14ac:dyDescent="0.25">
      <c r="A6" s="14"/>
      <c r="B6" s="148" t="s">
        <v>177</v>
      </c>
      <c r="C6" s="149" t="s">
        <v>178</v>
      </c>
      <c r="D6" s="20"/>
      <c r="E6" s="20"/>
      <c r="F6" s="20"/>
      <c r="G6" s="20"/>
      <c r="H6" s="20"/>
      <c r="I6" s="20"/>
      <c r="J6" s="60"/>
      <c r="K6" s="20"/>
      <c r="L6" s="21"/>
      <c r="M6" s="20"/>
      <c r="N6" s="20"/>
      <c r="O6" s="20"/>
      <c r="P6" s="20"/>
      <c r="Q6" s="20"/>
      <c r="R6" s="60"/>
      <c r="S6" s="20"/>
      <c r="T6" s="20"/>
      <c r="U6" s="20"/>
      <c r="V6" s="20"/>
      <c r="W6" s="20"/>
      <c r="X6" s="20"/>
      <c r="Y6" s="60"/>
      <c r="Z6" s="20"/>
      <c r="AA6" s="21"/>
    </row>
    <row r="7" spans="1:27" ht="15.75" customHeight="1" x14ac:dyDescent="0.25">
      <c r="A7" s="14"/>
      <c r="B7" s="148" t="s">
        <v>179</v>
      </c>
      <c r="C7" s="149" t="s">
        <v>180</v>
      </c>
      <c r="D7" s="20"/>
      <c r="E7" s="20"/>
      <c r="F7" s="20"/>
      <c r="G7" s="20"/>
      <c r="H7" s="20"/>
      <c r="I7" s="20"/>
      <c r="J7" s="60"/>
      <c r="K7" s="20"/>
      <c r="L7" s="21"/>
    </row>
    <row r="8" spans="1:27" ht="15.75" customHeight="1" x14ac:dyDescent="0.25">
      <c r="A8" s="14"/>
      <c r="B8" s="14"/>
    </row>
    <row r="9" spans="1:27" ht="15.75" customHeight="1" x14ac:dyDescent="0.25">
      <c r="A9" s="45" t="s">
        <v>61</v>
      </c>
      <c r="B9" s="45"/>
    </row>
    <row r="10" spans="1:27" ht="15.75" customHeight="1" x14ac:dyDescent="0.25">
      <c r="A10" s="66" t="s">
        <v>42</v>
      </c>
      <c r="B10" s="47" t="s">
        <v>117</v>
      </c>
      <c r="C10" s="42"/>
      <c r="D10" s="45" t="s">
        <v>177</v>
      </c>
      <c r="E10" s="45" t="s">
        <v>179</v>
      </c>
    </row>
    <row r="11" spans="1:27" ht="15.75" customHeight="1" x14ac:dyDescent="0.25">
      <c r="A11" s="150">
        <v>1959</v>
      </c>
      <c r="B11" s="71">
        <f t="shared" ref="B11:B71" si="0">AVERAGE(D11:E11)</f>
        <v>12.683730499999999</v>
      </c>
      <c r="C11" s="147"/>
      <c r="D11" s="71">
        <v>10.207388999999999</v>
      </c>
      <c r="E11" s="71">
        <v>15.160072</v>
      </c>
    </row>
    <row r="12" spans="1:27" ht="15.75" customHeight="1" x14ac:dyDescent="0.25">
      <c r="A12" s="150">
        <v>1960</v>
      </c>
      <c r="B12" s="71">
        <f t="shared" si="0"/>
        <v>13.8387995</v>
      </c>
      <c r="C12" s="147"/>
      <c r="D12" s="71">
        <v>11.140840000000001</v>
      </c>
      <c r="E12" s="71">
        <v>16.536759</v>
      </c>
    </row>
    <row r="13" spans="1:27" ht="15.75" customHeight="1" x14ac:dyDescent="0.25">
      <c r="A13" s="150">
        <v>1961</v>
      </c>
      <c r="B13" s="71">
        <f t="shared" si="0"/>
        <v>14.726463500000001</v>
      </c>
      <c r="C13" s="147"/>
      <c r="D13" s="71">
        <v>11.837368</v>
      </c>
      <c r="E13" s="71">
        <v>17.615559000000001</v>
      </c>
    </row>
    <row r="14" spans="1:27" ht="15.75" customHeight="1" x14ac:dyDescent="0.25">
      <c r="A14" s="150">
        <v>1962</v>
      </c>
      <c r="B14" s="71">
        <f t="shared" si="0"/>
        <v>15.871007499999999</v>
      </c>
      <c r="C14" s="147"/>
      <c r="D14" s="71">
        <v>12.753413999999999</v>
      </c>
      <c r="E14" s="71">
        <v>18.988600999999999</v>
      </c>
    </row>
    <row r="15" spans="1:27" ht="15.75" customHeight="1" x14ac:dyDescent="0.25">
      <c r="A15" s="150">
        <v>1963</v>
      </c>
      <c r="B15" s="71">
        <f t="shared" si="0"/>
        <v>16.862708000000001</v>
      </c>
      <c r="C15" s="147"/>
      <c r="D15" s="71">
        <v>13.548159</v>
      </c>
      <c r="E15" s="71">
        <v>20.177257000000001</v>
      </c>
    </row>
    <row r="16" spans="1:27" ht="15.75" customHeight="1" x14ac:dyDescent="0.25">
      <c r="A16" s="150">
        <v>1964</v>
      </c>
      <c r="B16" s="71">
        <f t="shared" si="0"/>
        <v>18.451228999999998</v>
      </c>
      <c r="C16" s="147"/>
      <c r="D16" s="71">
        <v>14.821206</v>
      </c>
      <c r="E16" s="71">
        <v>22.081251999999999</v>
      </c>
    </row>
    <row r="17" spans="1:5" ht="15.75" customHeight="1" x14ac:dyDescent="0.25">
      <c r="A17" s="150">
        <v>1965</v>
      </c>
      <c r="B17" s="71">
        <f t="shared" si="0"/>
        <v>19.485973000000001</v>
      </c>
      <c r="C17" s="147"/>
      <c r="D17" s="71">
        <v>15.629102</v>
      </c>
      <c r="E17" s="71">
        <v>23.342843999999999</v>
      </c>
    </row>
    <row r="18" spans="1:5" ht="15.75" customHeight="1" x14ac:dyDescent="0.25">
      <c r="A18" s="150">
        <v>1966</v>
      </c>
      <c r="B18" s="71">
        <f t="shared" si="0"/>
        <v>20.914842499999999</v>
      </c>
      <c r="C18" s="147"/>
      <c r="D18" s="71">
        <v>16.784949999999998</v>
      </c>
      <c r="E18" s="71">
        <v>25.044734999999999</v>
      </c>
    </row>
    <row r="19" spans="1:5" ht="15.75" customHeight="1" x14ac:dyDescent="0.25">
      <c r="A19" s="150">
        <v>1967</v>
      </c>
      <c r="B19" s="71">
        <f t="shared" si="0"/>
        <v>21.952477500000001</v>
      </c>
      <c r="C19" s="147"/>
      <c r="D19" s="71">
        <v>17.622111</v>
      </c>
      <c r="E19" s="71">
        <v>26.282844000000001</v>
      </c>
    </row>
    <row r="20" spans="1:5" ht="15.75" customHeight="1" x14ac:dyDescent="0.25">
      <c r="A20" s="150">
        <v>1968</v>
      </c>
      <c r="B20" s="71">
        <f t="shared" si="0"/>
        <v>23.532643</v>
      </c>
      <c r="C20" s="147"/>
      <c r="D20" s="71">
        <v>18.884898</v>
      </c>
      <c r="E20" s="71">
        <v>28.180388000000001</v>
      </c>
    </row>
    <row r="21" spans="1:5" ht="15.75" customHeight="1" x14ac:dyDescent="0.25">
      <c r="A21" s="150">
        <v>1969</v>
      </c>
      <c r="B21" s="71">
        <f t="shared" si="0"/>
        <v>24.9665225</v>
      </c>
      <c r="C21" s="147"/>
      <c r="D21" s="71">
        <v>20.017078000000001</v>
      </c>
      <c r="E21" s="71">
        <v>29.915966999999998</v>
      </c>
    </row>
    <row r="22" spans="1:5" ht="15.75" customHeight="1" x14ac:dyDescent="0.25">
      <c r="A22" s="150">
        <v>1970</v>
      </c>
      <c r="B22" s="71">
        <f t="shared" si="0"/>
        <v>26.489823000000001</v>
      </c>
      <c r="C22" s="147"/>
      <c r="D22" s="71">
        <v>21.229037999999999</v>
      </c>
      <c r="E22" s="71">
        <v>31.750608</v>
      </c>
    </row>
    <row r="23" spans="1:5" ht="15.75" customHeight="1" x14ac:dyDescent="0.25">
      <c r="A23" s="150">
        <v>1971</v>
      </c>
      <c r="B23" s="71">
        <f t="shared" si="0"/>
        <v>27.991509999999998</v>
      </c>
      <c r="C23" s="147"/>
      <c r="D23" s="71">
        <v>22.942841999999999</v>
      </c>
      <c r="E23" s="71">
        <v>33.040177999999997</v>
      </c>
    </row>
    <row r="24" spans="1:5" ht="15.75" customHeight="1" x14ac:dyDescent="0.25">
      <c r="A24" s="150">
        <v>1972</v>
      </c>
      <c r="B24" s="71">
        <f t="shared" si="0"/>
        <v>30.485450499999999</v>
      </c>
      <c r="C24" s="147"/>
      <c r="D24" s="71">
        <v>24.478262000000001</v>
      </c>
      <c r="E24" s="71">
        <v>36.492638999999997</v>
      </c>
    </row>
    <row r="25" spans="1:5" ht="15.75" customHeight="1" x14ac:dyDescent="0.25">
      <c r="A25" s="150">
        <v>1973</v>
      </c>
      <c r="B25" s="71">
        <f t="shared" si="0"/>
        <v>32.610441000000002</v>
      </c>
      <c r="C25" s="147"/>
      <c r="D25" s="71">
        <v>26.190408999999999</v>
      </c>
      <c r="E25" s="71">
        <v>39.030473000000001</v>
      </c>
    </row>
    <row r="26" spans="1:5" ht="15.75" customHeight="1" x14ac:dyDescent="0.25">
      <c r="A26" s="150">
        <v>1974</v>
      </c>
      <c r="B26" s="71">
        <f t="shared" si="0"/>
        <v>33.395811000000002</v>
      </c>
      <c r="C26" s="147"/>
      <c r="D26" s="71">
        <v>26.762412999999999</v>
      </c>
      <c r="E26" s="71">
        <v>40.029209000000002</v>
      </c>
    </row>
    <row r="27" spans="1:5" ht="15.75" customHeight="1" x14ac:dyDescent="0.25">
      <c r="A27" s="150">
        <v>1975</v>
      </c>
      <c r="B27" s="71">
        <f t="shared" si="0"/>
        <v>34.104432500000001</v>
      </c>
      <c r="C27" s="147"/>
      <c r="D27" s="71">
        <v>27.304455999999998</v>
      </c>
      <c r="E27" s="71">
        <v>40.904409000000001</v>
      </c>
    </row>
    <row r="28" spans="1:5" ht="15.75" customHeight="1" x14ac:dyDescent="0.25">
      <c r="A28" s="150">
        <v>1976</v>
      </c>
      <c r="B28" s="71">
        <f t="shared" si="0"/>
        <v>36.066967499999997</v>
      </c>
      <c r="C28" s="147"/>
      <c r="D28" s="71">
        <v>29.289342999999999</v>
      </c>
      <c r="E28" s="71">
        <v>42.844591999999999</v>
      </c>
    </row>
    <row r="29" spans="1:5" ht="15.75" customHeight="1" x14ac:dyDescent="0.25">
      <c r="A29" s="150">
        <v>1977</v>
      </c>
      <c r="B29" s="71">
        <f t="shared" si="0"/>
        <v>38.465277999999998</v>
      </c>
      <c r="C29" s="147"/>
      <c r="D29" s="71">
        <v>30.912555000000001</v>
      </c>
      <c r="E29" s="71">
        <v>46.018000999999998</v>
      </c>
    </row>
    <row r="30" spans="1:5" ht="15.75" customHeight="1" x14ac:dyDescent="0.25">
      <c r="A30" s="150">
        <v>1978</v>
      </c>
      <c r="B30" s="71">
        <f t="shared" si="0"/>
        <v>41.111291000000001</v>
      </c>
      <c r="C30" s="147"/>
      <c r="D30" s="71">
        <v>33.029319000000001</v>
      </c>
      <c r="E30" s="71">
        <v>49.193263000000002</v>
      </c>
    </row>
    <row r="31" spans="1:5" ht="15.75" customHeight="1" x14ac:dyDescent="0.25">
      <c r="A31" s="150">
        <v>1979</v>
      </c>
      <c r="B31" s="71">
        <f t="shared" si="0"/>
        <v>42.598889999999997</v>
      </c>
      <c r="C31" s="147"/>
      <c r="D31" s="71">
        <v>34.150737999999997</v>
      </c>
      <c r="E31" s="71">
        <v>51.047041999999998</v>
      </c>
    </row>
    <row r="32" spans="1:5" ht="15.75" customHeight="1" x14ac:dyDescent="0.25">
      <c r="A32" s="150">
        <v>1980</v>
      </c>
      <c r="B32" s="71">
        <f t="shared" si="0"/>
        <v>43.860726999999997</v>
      </c>
      <c r="C32" s="147"/>
      <c r="D32" s="71">
        <v>35.172401000000001</v>
      </c>
      <c r="E32" s="71">
        <v>52.549053000000001</v>
      </c>
    </row>
    <row r="33" spans="1:5" ht="15.75" customHeight="1" x14ac:dyDescent="0.25">
      <c r="A33" s="150">
        <v>1981</v>
      </c>
      <c r="B33" s="71">
        <f t="shared" si="0"/>
        <v>44.740826499999997</v>
      </c>
      <c r="C33" s="147"/>
      <c r="D33" s="71">
        <v>35.892699999999998</v>
      </c>
      <c r="E33" s="71">
        <v>53.588952999999997</v>
      </c>
    </row>
    <row r="34" spans="1:5" ht="15.75" customHeight="1" x14ac:dyDescent="0.25">
      <c r="A34" s="150">
        <v>1982</v>
      </c>
      <c r="B34" s="71">
        <f t="shared" si="0"/>
        <v>45.586188</v>
      </c>
      <c r="C34" s="147"/>
      <c r="D34" s="71">
        <v>36.621566999999999</v>
      </c>
      <c r="E34" s="71">
        <v>54.550809000000001</v>
      </c>
    </row>
    <row r="35" spans="1:5" ht="15.75" customHeight="1" x14ac:dyDescent="0.25">
      <c r="A35" s="150">
        <v>1983</v>
      </c>
      <c r="B35" s="71">
        <f t="shared" si="0"/>
        <v>47.107128000000003</v>
      </c>
      <c r="C35" s="147"/>
      <c r="D35" s="71">
        <v>37.840913999999998</v>
      </c>
      <c r="E35" s="71">
        <v>56.373342000000001</v>
      </c>
    </row>
    <row r="36" spans="1:5" ht="15.75" customHeight="1" x14ac:dyDescent="0.25">
      <c r="A36" s="150">
        <v>1984</v>
      </c>
      <c r="B36" s="71">
        <f t="shared" si="0"/>
        <v>48.557116499999999</v>
      </c>
      <c r="C36" s="147"/>
      <c r="D36" s="71">
        <v>39.000309000000001</v>
      </c>
      <c r="E36" s="71">
        <v>58.113923999999997</v>
      </c>
    </row>
    <row r="37" spans="1:5" ht="15.75" customHeight="1" x14ac:dyDescent="0.25">
      <c r="A37" s="150">
        <v>1985</v>
      </c>
      <c r="B37" s="71">
        <f t="shared" si="0"/>
        <v>49.960639</v>
      </c>
      <c r="C37" s="147"/>
      <c r="D37" s="71">
        <v>40.132969000000003</v>
      </c>
      <c r="E37" s="71">
        <v>59.788308999999998</v>
      </c>
    </row>
    <row r="38" spans="1:5" ht="15.75" customHeight="1" x14ac:dyDescent="0.25">
      <c r="A38" s="150">
        <v>1986</v>
      </c>
      <c r="B38" s="71">
        <f t="shared" si="0"/>
        <v>52.336416499999999</v>
      </c>
      <c r="C38" s="147"/>
      <c r="D38" s="71">
        <v>42.023781</v>
      </c>
      <c r="E38" s="71">
        <v>62.649051999999998</v>
      </c>
    </row>
    <row r="39" spans="1:5" ht="15.75" customHeight="1" x14ac:dyDescent="0.25">
      <c r="A39" s="150">
        <v>1987</v>
      </c>
      <c r="B39" s="71">
        <f t="shared" si="0"/>
        <v>54.798023999999998</v>
      </c>
      <c r="C39" s="147"/>
      <c r="D39" s="71">
        <v>43.963281000000002</v>
      </c>
      <c r="E39" s="71">
        <v>65.632767000000001</v>
      </c>
    </row>
    <row r="40" spans="1:5" ht="15.75" customHeight="1" x14ac:dyDescent="0.25">
      <c r="A40" s="150">
        <v>1988</v>
      </c>
      <c r="B40" s="71">
        <f t="shared" si="0"/>
        <v>58.076626000000005</v>
      </c>
      <c r="C40" s="147"/>
      <c r="D40" s="71">
        <v>46.597242000000001</v>
      </c>
      <c r="E40" s="71">
        <v>69.556010000000001</v>
      </c>
    </row>
    <row r="41" spans="1:5" ht="15.75" customHeight="1" x14ac:dyDescent="0.25">
      <c r="A41" s="150">
        <v>1989</v>
      </c>
      <c r="B41" s="71">
        <f t="shared" si="0"/>
        <v>58.036533999999996</v>
      </c>
      <c r="C41" s="147"/>
      <c r="D41" s="71">
        <v>48.320537999999999</v>
      </c>
      <c r="E41" s="71">
        <v>67.752529999999993</v>
      </c>
    </row>
    <row r="42" spans="1:5" ht="15.75" customHeight="1" x14ac:dyDescent="0.25">
      <c r="A42" s="150">
        <v>1990</v>
      </c>
      <c r="B42" s="71">
        <f t="shared" si="0"/>
        <v>57.503869500000008</v>
      </c>
      <c r="C42" s="147"/>
      <c r="D42" s="71">
        <v>49.316127000000002</v>
      </c>
      <c r="E42" s="71">
        <v>65.691612000000006</v>
      </c>
    </row>
    <row r="43" spans="1:5" ht="15.75" customHeight="1" x14ac:dyDescent="0.25">
      <c r="A43" s="150">
        <v>1991</v>
      </c>
      <c r="B43" s="71">
        <f t="shared" si="0"/>
        <v>61.053217500000002</v>
      </c>
      <c r="C43" s="147"/>
      <c r="D43" s="71">
        <v>50.451909000000001</v>
      </c>
      <c r="E43" s="71">
        <v>71.654526000000004</v>
      </c>
    </row>
    <row r="44" spans="1:5" ht="15.75" customHeight="1" x14ac:dyDescent="0.25">
      <c r="A44" s="150">
        <v>1992</v>
      </c>
      <c r="B44" s="71">
        <f t="shared" si="0"/>
        <v>61.916218499999999</v>
      </c>
      <c r="C44" s="147"/>
      <c r="D44" s="71">
        <v>52.737121999999999</v>
      </c>
      <c r="E44" s="71">
        <v>71.095314999999999</v>
      </c>
    </row>
    <row r="45" spans="1:5" ht="15.75" customHeight="1" x14ac:dyDescent="0.25">
      <c r="A45" s="150">
        <v>1993</v>
      </c>
      <c r="B45" s="71">
        <f t="shared" si="0"/>
        <v>66.167605500000008</v>
      </c>
      <c r="C45" s="147"/>
      <c r="D45" s="71">
        <v>55.339435000000002</v>
      </c>
      <c r="E45" s="71">
        <v>76.995776000000006</v>
      </c>
    </row>
    <row r="46" spans="1:5" ht="15.75" customHeight="1" x14ac:dyDescent="0.25">
      <c r="A46" s="150">
        <v>1994</v>
      </c>
      <c r="B46" s="71">
        <f t="shared" si="0"/>
        <v>69.813709500000002</v>
      </c>
      <c r="C46" s="147"/>
      <c r="D46" s="71">
        <v>58.548838000000003</v>
      </c>
      <c r="E46" s="71">
        <v>81.078581</v>
      </c>
    </row>
    <row r="47" spans="1:5" ht="15.75" customHeight="1" x14ac:dyDescent="0.25">
      <c r="A47" s="150">
        <v>1995</v>
      </c>
      <c r="B47" s="71">
        <f t="shared" si="0"/>
        <v>73.664287000000002</v>
      </c>
      <c r="C47" s="147"/>
      <c r="D47" s="71">
        <v>61.833362000000001</v>
      </c>
      <c r="E47" s="71">
        <v>85.495211999999995</v>
      </c>
    </row>
    <row r="48" spans="1:5" ht="15.75" customHeight="1" x14ac:dyDescent="0.25">
      <c r="A48" s="150">
        <v>1996</v>
      </c>
      <c r="B48" s="71">
        <f t="shared" si="0"/>
        <v>76.577975000000009</v>
      </c>
      <c r="C48" s="147"/>
      <c r="D48" s="71">
        <v>64.520142000000007</v>
      </c>
      <c r="E48" s="71">
        <v>88.635807999999997</v>
      </c>
    </row>
    <row r="49" spans="1:5" ht="15.75" customHeight="1" x14ac:dyDescent="0.25">
      <c r="A49" s="150">
        <v>1997</v>
      </c>
      <c r="B49" s="71">
        <f t="shared" si="0"/>
        <v>79.486561999999992</v>
      </c>
      <c r="C49" s="147"/>
      <c r="D49" s="71">
        <v>66.771292000000003</v>
      </c>
      <c r="E49" s="71">
        <v>92.201831999999996</v>
      </c>
    </row>
    <row r="50" spans="1:5" ht="15.75" customHeight="1" x14ac:dyDescent="0.25">
      <c r="A50" s="150">
        <v>1998</v>
      </c>
      <c r="B50" s="71">
        <f t="shared" si="0"/>
        <v>80.461868500000008</v>
      </c>
      <c r="C50" s="147"/>
      <c r="D50" s="71">
        <v>67.700722999999996</v>
      </c>
      <c r="E50" s="71">
        <v>93.223014000000006</v>
      </c>
    </row>
    <row r="51" spans="1:5" ht="15.75" customHeight="1" x14ac:dyDescent="0.25">
      <c r="A51" s="150">
        <v>1999</v>
      </c>
      <c r="B51" s="71">
        <f t="shared" si="0"/>
        <v>83.4296145</v>
      </c>
      <c r="C51" s="147"/>
      <c r="D51" s="71">
        <v>70.309223000000003</v>
      </c>
      <c r="E51" s="71">
        <v>96.550005999999996</v>
      </c>
    </row>
    <row r="52" spans="1:5" ht="15.75" customHeight="1" x14ac:dyDescent="0.25">
      <c r="A52" s="150">
        <v>2000</v>
      </c>
      <c r="B52" s="71">
        <f t="shared" si="0"/>
        <v>86.772776499999992</v>
      </c>
      <c r="C52" s="147"/>
      <c r="D52" s="71">
        <v>73.200311999999997</v>
      </c>
      <c r="E52" s="71">
        <v>100.345241</v>
      </c>
    </row>
    <row r="53" spans="1:5" ht="15.75" customHeight="1" x14ac:dyDescent="0.25">
      <c r="A53" s="150">
        <v>2001</v>
      </c>
      <c r="B53" s="71">
        <f t="shared" si="0"/>
        <v>89.617011999999988</v>
      </c>
      <c r="C53" s="147"/>
      <c r="D53" s="71">
        <v>74.220467999999997</v>
      </c>
      <c r="E53" s="71">
        <v>105.01355599999999</v>
      </c>
    </row>
    <row r="54" spans="1:5" ht="15.75" customHeight="1" x14ac:dyDescent="0.25">
      <c r="A54" s="150">
        <v>2002</v>
      </c>
      <c r="B54" s="71">
        <f t="shared" si="0"/>
        <v>94.394431499999996</v>
      </c>
      <c r="C54" s="147"/>
      <c r="D54" s="71">
        <v>78.632163000000006</v>
      </c>
      <c r="E54" s="71">
        <v>110.1567</v>
      </c>
    </row>
    <row r="55" spans="1:5" ht="15.75" customHeight="1" x14ac:dyDescent="0.25">
      <c r="A55" s="150">
        <v>2003</v>
      </c>
      <c r="B55" s="71">
        <f t="shared" si="0"/>
        <v>101.384393</v>
      </c>
      <c r="C55" s="147"/>
      <c r="D55" s="71">
        <v>85.337654000000001</v>
      </c>
      <c r="E55" s="71">
        <v>117.43113200000001</v>
      </c>
    </row>
    <row r="56" spans="1:5" ht="15.75" customHeight="1" x14ac:dyDescent="0.25">
      <c r="A56" s="150">
        <v>2004</v>
      </c>
      <c r="B56" s="71">
        <f t="shared" si="0"/>
        <v>108.44852349999999</v>
      </c>
      <c r="C56" s="147"/>
      <c r="D56" s="71">
        <v>91.649681000000001</v>
      </c>
      <c r="E56" s="71">
        <v>125.247366</v>
      </c>
    </row>
    <row r="57" spans="1:5" ht="15.75" customHeight="1" x14ac:dyDescent="0.25">
      <c r="A57" s="150">
        <v>2005</v>
      </c>
      <c r="B57" s="71">
        <f t="shared" si="0"/>
        <v>116.05476350000001</v>
      </c>
      <c r="C57" s="147"/>
      <c r="D57" s="71">
        <v>98.240249000000006</v>
      </c>
      <c r="E57" s="71">
        <v>133.86927800000001</v>
      </c>
    </row>
    <row r="58" spans="1:5" ht="15.75" customHeight="1" x14ac:dyDescent="0.25">
      <c r="A58" s="150">
        <v>2006</v>
      </c>
      <c r="B58" s="71">
        <f t="shared" si="0"/>
        <v>126.38098400000001</v>
      </c>
      <c r="C58" s="147"/>
      <c r="D58" s="71">
        <v>107.114515</v>
      </c>
      <c r="E58" s="71">
        <v>145.64745300000001</v>
      </c>
    </row>
    <row r="59" spans="1:5" ht="15.75" customHeight="1" x14ac:dyDescent="0.25">
      <c r="A59" s="150">
        <v>2007</v>
      </c>
      <c r="B59" s="71">
        <f t="shared" si="0"/>
        <v>136.21108800000002</v>
      </c>
      <c r="C59" s="147"/>
      <c r="D59" s="71">
        <v>113.832933</v>
      </c>
      <c r="E59" s="71">
        <v>158.58924300000001</v>
      </c>
    </row>
    <row r="60" spans="1:5" ht="15.75" customHeight="1" x14ac:dyDescent="0.25">
      <c r="A60" s="150">
        <v>2008</v>
      </c>
      <c r="B60" s="71">
        <f t="shared" si="0"/>
        <v>140.967478</v>
      </c>
      <c r="C60" s="147"/>
      <c r="D60" s="71">
        <v>115.715157</v>
      </c>
      <c r="E60" s="71">
        <v>166.21979899999999</v>
      </c>
    </row>
    <row r="61" spans="1:5" ht="15.75" customHeight="1" x14ac:dyDescent="0.25">
      <c r="A61" s="150">
        <v>2009</v>
      </c>
      <c r="B61" s="71">
        <f t="shared" si="0"/>
        <v>148.333776</v>
      </c>
      <c r="C61" s="147"/>
      <c r="D61" s="71">
        <v>124.01643300000001</v>
      </c>
      <c r="E61" s="71">
        <v>172.65111899999999</v>
      </c>
    </row>
    <row r="62" spans="1:5" ht="15.75" customHeight="1" x14ac:dyDescent="0.25">
      <c r="A62" s="150">
        <v>2010</v>
      </c>
      <c r="B62" s="71">
        <f t="shared" si="0"/>
        <v>157.59733299999999</v>
      </c>
      <c r="C62" s="147"/>
      <c r="D62" s="71">
        <v>131.95737600000001</v>
      </c>
      <c r="E62" s="71">
        <v>183.23729</v>
      </c>
    </row>
    <row r="63" spans="1:5" ht="15.75" customHeight="1" x14ac:dyDescent="0.25">
      <c r="A63" s="150">
        <v>2011</v>
      </c>
      <c r="B63" s="71">
        <f t="shared" si="0"/>
        <v>170.529021</v>
      </c>
      <c r="C63" s="147"/>
      <c r="D63" s="71">
        <v>144.12250299999999</v>
      </c>
      <c r="E63" s="71">
        <v>196.93553900000001</v>
      </c>
    </row>
    <row r="64" spans="1:5" ht="15.75" customHeight="1" x14ac:dyDescent="0.25">
      <c r="A64" s="150">
        <v>2012</v>
      </c>
      <c r="B64" s="71">
        <f t="shared" si="0"/>
        <v>177.55105500000002</v>
      </c>
      <c r="C64" s="147"/>
      <c r="D64" s="71">
        <v>151.325546</v>
      </c>
      <c r="E64" s="71">
        <v>203.77656400000001</v>
      </c>
    </row>
    <row r="65" spans="1:5" ht="15.75" customHeight="1" x14ac:dyDescent="0.25">
      <c r="A65" s="150">
        <v>2013</v>
      </c>
      <c r="B65" s="71">
        <f t="shared" si="0"/>
        <v>185.9957655</v>
      </c>
      <c r="C65" s="147"/>
      <c r="D65" s="71">
        <v>161.39347699999999</v>
      </c>
      <c r="E65" s="71">
        <v>210.59805399999999</v>
      </c>
    </row>
    <row r="66" spans="1:5" ht="15.75" customHeight="1" x14ac:dyDescent="0.25">
      <c r="A66" s="150">
        <v>2014</v>
      </c>
      <c r="B66" s="71">
        <f t="shared" si="0"/>
        <v>194.18929300000002</v>
      </c>
      <c r="C66" s="147"/>
      <c r="D66" s="71">
        <v>167.699905</v>
      </c>
      <c r="E66" s="71">
        <v>220.67868100000001</v>
      </c>
    </row>
    <row r="67" spans="1:5" ht="15.75" customHeight="1" x14ac:dyDescent="0.25">
      <c r="A67" s="150">
        <v>2015</v>
      </c>
      <c r="B67" s="71">
        <f t="shared" si="0"/>
        <v>196.215146</v>
      </c>
      <c r="C67" s="147"/>
      <c r="D67" s="71">
        <v>167.43515500000001</v>
      </c>
      <c r="E67" s="71">
        <v>224.995137</v>
      </c>
    </row>
    <row r="68" spans="1:5" ht="15.75" customHeight="1" x14ac:dyDescent="0.25">
      <c r="A68" s="150">
        <v>2016</v>
      </c>
      <c r="B68" s="71">
        <f t="shared" si="0"/>
        <v>199.106369</v>
      </c>
      <c r="C68" s="147"/>
      <c r="D68" s="71">
        <v>169.90230600000001</v>
      </c>
      <c r="E68" s="71">
        <v>228.31043199999999</v>
      </c>
    </row>
    <row r="69" spans="1:5" ht="15.75" customHeight="1" x14ac:dyDescent="0.25">
      <c r="A69" s="150">
        <v>2017</v>
      </c>
      <c r="B69" s="71">
        <f t="shared" si="0"/>
        <v>203.693613</v>
      </c>
      <c r="C69" s="147"/>
      <c r="D69" s="71">
        <v>173.81671299999999</v>
      </c>
      <c r="E69" s="71">
        <v>233.57051300000001</v>
      </c>
    </row>
    <row r="70" spans="1:5" ht="15.75" customHeight="1" x14ac:dyDescent="0.25">
      <c r="A70" s="150">
        <v>2018</v>
      </c>
      <c r="B70" s="71">
        <f t="shared" si="0"/>
        <v>210.85560699999999</v>
      </c>
      <c r="C70" s="147"/>
      <c r="D70" s="71">
        <v>179.92821599999999</v>
      </c>
      <c r="E70" s="71">
        <v>241.78299799999999</v>
      </c>
    </row>
    <row r="71" spans="1:5" ht="15.75" customHeight="1" x14ac:dyDescent="0.25">
      <c r="A71" s="150">
        <v>2019</v>
      </c>
      <c r="B71" s="71">
        <f t="shared" si="0"/>
        <v>215.29754199999999</v>
      </c>
      <c r="C71" s="147"/>
      <c r="D71" s="71">
        <v>183.718628</v>
      </c>
      <c r="E71" s="71">
        <v>246.87645599999999</v>
      </c>
    </row>
    <row r="72" spans="1:5" ht="15.75" customHeight="1" x14ac:dyDescent="0.25"/>
    <row r="73" spans="1:5" ht="15.75" customHeight="1" x14ac:dyDescent="0.25"/>
    <row r="74" spans="1:5" ht="15.75" customHeight="1" x14ac:dyDescent="0.25"/>
    <row r="75" spans="1:5" ht="15.75" customHeight="1" x14ac:dyDescent="0.25"/>
    <row r="76" spans="1:5" ht="15.75" customHeight="1" x14ac:dyDescent="0.25"/>
    <row r="77" spans="1:5" ht="15.75" customHeight="1" x14ac:dyDescent="0.25"/>
    <row r="78" spans="1:5" ht="15.75" customHeight="1" x14ac:dyDescent="0.25"/>
    <row r="79" spans="1:5" ht="15.75" customHeight="1" x14ac:dyDescent="0.25"/>
    <row r="80" spans="1:5"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sheetData>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10</vt:i4>
      </vt:variant>
      <vt:variant>
        <vt:lpstr>Benannte Bereiche</vt:lpstr>
      </vt:variant>
      <vt:variant>
        <vt:i4>1</vt:i4>
      </vt:variant>
    </vt:vector>
  </HeadingPairs>
  <TitlesOfParts>
    <vt:vector size="11" baseType="lpstr">
      <vt:lpstr>Summary</vt:lpstr>
      <vt:lpstr>Global Carbon Budget</vt:lpstr>
      <vt:lpstr>Fossil Emissions by Category</vt:lpstr>
      <vt:lpstr>CDIAC C</vt:lpstr>
      <vt:lpstr>CDIAC CO2</vt:lpstr>
      <vt:lpstr>Land-Use Change Emissions</vt:lpstr>
      <vt:lpstr>Ocean Sink</vt:lpstr>
      <vt:lpstr>Terrestrial Sink</vt:lpstr>
      <vt:lpstr>Cement Carbonation Sink</vt:lpstr>
      <vt:lpstr>Historical Budget</vt:lpstr>
      <vt:lpstr>'CDIAC C'!cdiac_global_1751_2014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Corinne Le Quere</dc:creator>
  <cp:lastModifiedBy>William Lamb</cp:lastModifiedBy>
  <dcterms:created xsi:type="dcterms:W3CDTF">2012-07-23T15:03:57Z</dcterms:created>
  <dcterms:modified xsi:type="dcterms:W3CDTF">2021-08-31T11:48:22Z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UEA</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_NewReviewCycle">
    <vt:lpwstr/>
  </property>
</Properties>
</file>