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ROJECTS_PERSONAL\TEACHING\2019A-TEC-MC-ANALISIS DISENO Y CONSTRUCCION DE SOFTWARE\"/>
    </mc:Choice>
  </mc:AlternateContent>
  <bookViews>
    <workbookView xWindow="8232" yWindow="468" windowWidth="3372" windowHeight="8712"/>
  </bookViews>
  <sheets>
    <sheet name="All Grades" sheetId="1" r:id="rId1"/>
  </sheets>
  <definedNames>
    <definedName name="_xlnm._FilterDatabase" localSheetId="0" hidden="1">'All Grades'!$A$8:$AL$46</definedName>
  </definedNames>
  <calcPr calcId="152511"/>
</workbook>
</file>

<file path=xl/calcChain.xml><?xml version="1.0" encoding="utf-8"?>
<calcChain xmlns="http://schemas.openxmlformats.org/spreadsheetml/2006/main">
  <c r="AZ34" i="1" l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9" i="1"/>
  <c r="AV10" i="1" l="1"/>
  <c r="AZ10" i="1" s="1"/>
  <c r="AV11" i="1"/>
  <c r="AZ11" i="1" s="1"/>
  <c r="AV12" i="1"/>
  <c r="AZ12" i="1" s="1"/>
  <c r="AV13" i="1"/>
  <c r="AZ13" i="1" s="1"/>
  <c r="AV14" i="1"/>
  <c r="AZ14" i="1" s="1"/>
  <c r="AV15" i="1"/>
  <c r="AZ15" i="1" s="1"/>
  <c r="AV16" i="1"/>
  <c r="AZ16" i="1" s="1"/>
  <c r="AV17" i="1"/>
  <c r="AZ17" i="1" s="1"/>
  <c r="AV18" i="1"/>
  <c r="AZ18" i="1" s="1"/>
  <c r="AV19" i="1"/>
  <c r="AZ19" i="1" s="1"/>
  <c r="AV20" i="1"/>
  <c r="AZ20" i="1" s="1"/>
  <c r="AV21" i="1"/>
  <c r="AZ21" i="1" s="1"/>
  <c r="AV22" i="1"/>
  <c r="AZ22" i="1" s="1"/>
  <c r="AV23" i="1"/>
  <c r="AZ23" i="1" s="1"/>
  <c r="AV24" i="1"/>
  <c r="AZ24" i="1" s="1"/>
  <c r="AV25" i="1"/>
  <c r="AZ25" i="1" s="1"/>
  <c r="AV26" i="1"/>
  <c r="AZ26" i="1" s="1"/>
  <c r="AV27" i="1"/>
  <c r="AZ27" i="1" s="1"/>
  <c r="AV28" i="1"/>
  <c r="AZ28" i="1" s="1"/>
  <c r="AV29" i="1"/>
  <c r="AZ29" i="1" s="1"/>
  <c r="AV30" i="1"/>
  <c r="AZ30" i="1" s="1"/>
  <c r="AV31" i="1"/>
  <c r="AZ31" i="1" s="1"/>
  <c r="AV32" i="1"/>
  <c r="AZ32" i="1" s="1"/>
  <c r="AV33" i="1"/>
  <c r="AZ33" i="1" s="1"/>
  <c r="AV34" i="1"/>
  <c r="AV9" i="1"/>
  <c r="AZ9" i="1" s="1"/>
  <c r="H48" i="1" l="1"/>
  <c r="I48" i="1"/>
  <c r="J48" i="1"/>
  <c r="K48" i="1"/>
  <c r="L48" i="1"/>
  <c r="M48" i="1"/>
  <c r="N48" i="1"/>
  <c r="O48" i="1"/>
  <c r="P48" i="1"/>
  <c r="Q48" i="1"/>
  <c r="H49" i="1"/>
  <c r="I49" i="1"/>
  <c r="J49" i="1"/>
  <c r="K49" i="1"/>
  <c r="L49" i="1"/>
  <c r="M49" i="1"/>
  <c r="N49" i="1"/>
  <c r="O49" i="1"/>
  <c r="P49" i="1"/>
  <c r="Q49" i="1"/>
  <c r="BA49" i="1" l="1"/>
  <c r="BA48" i="1"/>
  <c r="AL49" i="1" l="1"/>
  <c r="AK49" i="1"/>
  <c r="AJ49" i="1"/>
  <c r="AI49" i="1"/>
  <c r="AH49" i="1"/>
  <c r="AG49" i="1"/>
  <c r="AF49" i="1"/>
  <c r="G49" i="1"/>
  <c r="AL48" i="1"/>
  <c r="AK48" i="1"/>
  <c r="AJ48" i="1"/>
  <c r="AI48" i="1"/>
  <c r="AH48" i="1"/>
  <c r="AG48" i="1"/>
  <c r="AF48" i="1"/>
  <c r="G48" i="1"/>
  <c r="F48" i="1"/>
  <c r="E48" i="1"/>
  <c r="AV48" i="1" l="1"/>
  <c r="AX49" i="1"/>
  <c r="AW48" i="1"/>
  <c r="AX48" i="1"/>
  <c r="E49" i="1"/>
  <c r="F49" i="1"/>
  <c r="AV49" i="1"/>
  <c r="AW49" i="1"/>
  <c r="AZ49" i="1" l="1"/>
  <c r="AZ48" i="1"/>
</calcChain>
</file>

<file path=xl/sharedStrings.xml><?xml version="1.0" encoding="utf-8"?>
<sst xmlns="http://schemas.openxmlformats.org/spreadsheetml/2006/main" count="136" uniqueCount="72">
  <si>
    <t>#</t>
  </si>
  <si>
    <t>Team</t>
  </si>
  <si>
    <t>g/100</t>
  </si>
  <si>
    <t>L7</t>
  </si>
  <si>
    <t>L8</t>
  </si>
  <si>
    <t>L9</t>
  </si>
  <si>
    <t>L10</t>
  </si>
  <si>
    <t>L11</t>
  </si>
  <si>
    <t>L12</t>
  </si>
  <si>
    <t>L2</t>
  </si>
  <si>
    <t>L3</t>
  </si>
  <si>
    <t>L4</t>
  </si>
  <si>
    <t>L5</t>
  </si>
  <si>
    <t>L6</t>
  </si>
  <si>
    <t>L13</t>
  </si>
  <si>
    <t>L14</t>
  </si>
  <si>
    <t>ID</t>
  </si>
  <si>
    <t>SUMMARIES</t>
  </si>
  <si>
    <t>Grades</t>
  </si>
  <si>
    <t>g/1</t>
  </si>
  <si>
    <t>Lab1</t>
  </si>
  <si>
    <t>Lab2</t>
  </si>
  <si>
    <t>Lab3</t>
  </si>
  <si>
    <t>Lab4</t>
  </si>
  <si>
    <t>Lab5</t>
  </si>
  <si>
    <t>Lab6</t>
  </si>
  <si>
    <t>Lab7</t>
  </si>
  <si>
    <t>Labs</t>
  </si>
  <si>
    <t>Total</t>
  </si>
  <si>
    <t>Final Grade</t>
  </si>
  <si>
    <t>Quizes</t>
  </si>
  <si>
    <t>L15</t>
  </si>
  <si>
    <t>A00354717</t>
  </si>
  <si>
    <t>A00354759</t>
  </si>
  <si>
    <t>A00354772</t>
  </si>
  <si>
    <t>A00354773</t>
  </si>
  <si>
    <t>A00354774</t>
  </si>
  <si>
    <t>A00354775</t>
  </si>
  <si>
    <t>A00354776</t>
  </si>
  <si>
    <t>A00354796</t>
  </si>
  <si>
    <t>A00354797</t>
  </si>
  <si>
    <t>A00354798</t>
  </si>
  <si>
    <t>A00354799</t>
  </si>
  <si>
    <t>A00568001</t>
  </si>
  <si>
    <t>A00808751</t>
  </si>
  <si>
    <t>A00958006</t>
  </si>
  <si>
    <t>A00958258</t>
  </si>
  <si>
    <t>A01018084</t>
  </si>
  <si>
    <t>A01053265</t>
  </si>
  <si>
    <t>A01111730</t>
  </si>
  <si>
    <t>A01133817</t>
  </si>
  <si>
    <t>A01181616</t>
  </si>
  <si>
    <t>A01221781</t>
  </si>
  <si>
    <t>A01222517</t>
  </si>
  <si>
    <t>A01223463</t>
  </si>
  <si>
    <t>A01224078</t>
  </si>
  <si>
    <t>A01228405</t>
  </si>
  <si>
    <t>Nombre</t>
  </si>
  <si>
    <t>A01350208</t>
  </si>
  <si>
    <t>NP</t>
  </si>
  <si>
    <t>Lyfecycles</t>
  </si>
  <si>
    <t>SW Requirements</t>
  </si>
  <si>
    <t>UML Models</t>
  </si>
  <si>
    <t>Test Case Design</t>
  </si>
  <si>
    <t>CI</t>
  </si>
  <si>
    <t>CODE DOCUMENTATION</t>
  </si>
  <si>
    <t>STATIC ANALYSIS</t>
  </si>
  <si>
    <t>LABS</t>
  </si>
  <si>
    <t>PROGRAMMING LABS</t>
  </si>
  <si>
    <t>L1</t>
  </si>
  <si>
    <t>Reading Summaries</t>
  </si>
  <si>
    <t>Python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</si>
</sst>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6"/>
      <color theme="3" tint="0.59999389629810485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Arial"/>
      <family val="2"/>
    </font>
    <font>
      <b/>
      <sz val="10"/>
      <name val="Arial"/>
    </font>
    <font>
      <sz val="10"/>
      <name val="Arial"/>
    </font>
    <font>
      <b/>
      <sz val="12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9C6500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0" fontId="6" fillId="0" borderId="0" xfId="0" applyFont="1" applyAlignment="1"/>
    <xf numFmtId="16" fontId="2" fillId="4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" fontId="2" fillId="3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4" fillId="3" borderId="5" xfId="0" applyNumberFormat="1" applyFont="1" applyFill="1" applyBorder="1" applyAlignment="1">
      <alignment horizontal="center" vertical="center"/>
    </xf>
    <xf numFmtId="9" fontId="1" fillId="2" borderId="5" xfId="0" applyNumberFormat="1" applyFont="1" applyFill="1" applyBorder="1" applyAlignment="1">
      <alignment horizontal="center" vertical="center"/>
    </xf>
    <xf numFmtId="0" fontId="5" fillId="0" borderId="4" xfId="0" applyFont="1" applyBorder="1"/>
    <xf numFmtId="0" fontId="0" fillId="0" borderId="4" xfId="0" applyBorder="1"/>
    <xf numFmtId="0" fontId="0" fillId="2" borderId="4" xfId="0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" fontId="8" fillId="0" borderId="4" xfId="0" applyNumberFormat="1" applyFont="1" applyBorder="1" applyAlignment="1">
      <alignment horizontal="center" wrapText="1"/>
    </xf>
    <xf numFmtId="16" fontId="2" fillId="3" borderId="2" xfId="0" applyNumberFormat="1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16" fontId="2" fillId="6" borderId="2" xfId="0" applyNumberFormat="1" applyFont="1" applyFill="1" applyBorder="1" applyAlignment="1">
      <alignment horizontal="center" vertical="center" wrapText="1"/>
    </xf>
    <xf numFmtId="0" fontId="0" fillId="6" borderId="4" xfId="0" applyFill="1" applyBorder="1"/>
    <xf numFmtId="0" fontId="0" fillId="4" borderId="4" xfId="0" applyFill="1" applyBorder="1"/>
    <xf numFmtId="9" fontId="1" fillId="6" borderId="5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4" borderId="3" xfId="0" applyFont="1" applyFill="1" applyBorder="1" applyAlignment="1">
      <alignment horizontal="center"/>
    </xf>
    <xf numFmtId="0" fontId="9" fillId="0" borderId="4" xfId="0" applyFont="1" applyBorder="1" applyAlignment="1">
      <alignment vertical="center" wrapText="1"/>
    </xf>
    <xf numFmtId="0" fontId="3" fillId="4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" fontId="2" fillId="4" borderId="8" xfId="0" applyNumberFormat="1" applyFont="1" applyFill="1" applyBorder="1" applyAlignment="1">
      <alignment horizontal="center" vertical="center" wrapText="1"/>
    </xf>
    <xf numFmtId="16" fontId="2" fillId="6" borderId="5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/>
    <xf numFmtId="9" fontId="0" fillId="3" borderId="4" xfId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/>
    </xf>
    <xf numFmtId="16" fontId="2" fillId="4" borderId="0" xfId="0" applyNumberFormat="1" applyFont="1" applyFill="1" applyBorder="1" applyAlignment="1">
      <alignment horizontal="center" vertical="center" wrapText="1"/>
    </xf>
    <xf numFmtId="9" fontId="1" fillId="4" borderId="5" xfId="0" applyNumberFormat="1" applyFont="1" applyFill="1" applyBorder="1" applyAlignment="1">
      <alignment horizontal="center" vertical="center"/>
    </xf>
    <xf numFmtId="1" fontId="11" fillId="0" borderId="4" xfId="0" applyNumberFormat="1" applyFont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16" fontId="2" fillId="0" borderId="10" xfId="0" applyNumberFormat="1" applyFont="1" applyBorder="1" applyAlignment="1">
      <alignment horizontal="center" vertical="center" wrapText="1"/>
    </xf>
    <xf numFmtId="16" fontId="5" fillId="0" borderId="0" xfId="0" applyNumberFormat="1" applyFont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 vertical="center"/>
    </xf>
    <xf numFmtId="16" fontId="2" fillId="0" borderId="11" xfId="0" applyNumberFormat="1" applyFont="1" applyBorder="1" applyAlignment="1">
      <alignment horizontal="center" vertical="center" wrapText="1"/>
    </xf>
    <xf numFmtId="0" fontId="0" fillId="0" borderId="8" xfId="0" applyBorder="1"/>
    <xf numFmtId="0" fontId="0" fillId="0" borderId="12" xfId="0" applyBorder="1"/>
    <xf numFmtId="9" fontId="3" fillId="3" borderId="4" xfId="1" applyFont="1" applyFill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9" fontId="0" fillId="7" borderId="4" xfId="1" applyFont="1" applyFill="1" applyBorder="1" applyAlignment="1">
      <alignment horizontal="center" wrapText="1"/>
    </xf>
    <xf numFmtId="9" fontId="3" fillId="7" borderId="4" xfId="1" applyFont="1" applyFill="1" applyBorder="1" applyAlignment="1">
      <alignment horizontal="center" wrapText="1"/>
    </xf>
    <xf numFmtId="0" fontId="3" fillId="12" borderId="0" xfId="0" applyFont="1" applyFill="1" applyBorder="1" applyAlignment="1">
      <alignment horizontal="left"/>
    </xf>
    <xf numFmtId="0" fontId="3" fillId="12" borderId="0" xfId="0" applyFont="1" applyFill="1" applyBorder="1" applyAlignment="1">
      <alignment horizontal="center"/>
    </xf>
    <xf numFmtId="16" fontId="2" fillId="12" borderId="2" xfId="0" applyNumberFormat="1" applyFont="1" applyFill="1" applyBorder="1" applyAlignment="1">
      <alignment horizontal="center" vertical="center" wrapText="1"/>
    </xf>
    <xf numFmtId="16" fontId="2" fillId="12" borderId="5" xfId="0" applyNumberFormat="1" applyFont="1" applyFill="1" applyBorder="1" applyAlignment="1">
      <alignment horizontal="center" vertical="center" wrapText="1"/>
    </xf>
    <xf numFmtId="9" fontId="1" fillId="12" borderId="5" xfId="0" applyNumberFormat="1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 wrapText="1"/>
    </xf>
    <xf numFmtId="16" fontId="2" fillId="2" borderId="10" xfId="0" applyNumberFormat="1" applyFont="1" applyFill="1" applyBorder="1" applyAlignment="1">
      <alignment horizontal="center" vertical="center" wrapText="1"/>
    </xf>
    <xf numFmtId="9" fontId="1" fillId="2" borderId="0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7" fillId="0" borderId="9" xfId="0" applyFont="1" applyBorder="1" applyAlignment="1">
      <alignment horizontal="left" wrapText="1"/>
    </xf>
    <xf numFmtId="0" fontId="3" fillId="4" borderId="3" xfId="0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 wrapText="1"/>
    </xf>
    <xf numFmtId="9" fontId="0" fillId="4" borderId="4" xfId="1" applyFont="1" applyFill="1" applyBorder="1"/>
    <xf numFmtId="9" fontId="8" fillId="0" borderId="4" xfId="1" applyFont="1" applyBorder="1" applyAlignment="1">
      <alignment horizontal="center" wrapText="1"/>
    </xf>
    <xf numFmtId="9" fontId="16" fillId="6" borderId="4" xfId="1" applyFont="1" applyFill="1" applyBorder="1"/>
    <xf numFmtId="9" fontId="0" fillId="6" borderId="4" xfId="1" applyFont="1" applyFill="1" applyBorder="1"/>
    <xf numFmtId="9" fontId="13" fillId="10" borderId="14" xfId="1" applyFont="1" applyFill="1" applyBorder="1"/>
    <xf numFmtId="9" fontId="15" fillId="11" borderId="15" xfId="1" applyFont="1" applyFill="1" applyBorder="1"/>
    <xf numFmtId="9" fontId="17" fillId="9" borderId="4" xfId="1" applyFont="1" applyFill="1" applyBorder="1"/>
    <xf numFmtId="9" fontId="12" fillId="9" borderId="4" xfId="1" applyFont="1" applyFill="1" applyBorder="1"/>
    <xf numFmtId="9" fontId="14" fillId="10" borderId="13" xfId="1" applyFont="1" applyFill="1" applyBorder="1"/>
    <xf numFmtId="9" fontId="18" fillId="8" borderId="4" xfId="1" applyFont="1" applyFill="1" applyBorder="1"/>
    <xf numFmtId="9" fontId="0" fillId="0" borderId="0" xfId="1" applyFont="1"/>
    <xf numFmtId="9" fontId="0" fillId="12" borderId="4" xfId="1" applyFont="1" applyFill="1" applyBorder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209550</xdr:colOff>
      <xdr:row>12</xdr:row>
      <xdr:rowOff>163285</xdr:rowOff>
    </xdr:to>
    <xdr:sp macro="" textlink="">
      <xdr:nvSpPr>
        <xdr:cNvPr id="50" name="AutoShape 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21336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209550</xdr:colOff>
      <xdr:row>13</xdr:row>
      <xdr:rowOff>163286</xdr:rowOff>
    </xdr:to>
    <xdr:sp macro="" textlink="">
      <xdr:nvSpPr>
        <xdr:cNvPr id="51" name="AutoShape 10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233362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209550</xdr:colOff>
      <xdr:row>14</xdr:row>
      <xdr:rowOff>163286</xdr:rowOff>
    </xdr:to>
    <xdr:sp macro="" textlink="">
      <xdr:nvSpPr>
        <xdr:cNvPr id="52" name="AutoShape 12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253365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209550</xdr:colOff>
      <xdr:row>15</xdr:row>
      <xdr:rowOff>158750</xdr:rowOff>
    </xdr:to>
    <xdr:sp macro="" textlink="">
      <xdr:nvSpPr>
        <xdr:cNvPr id="53" name="AutoShape 14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273367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209550</xdr:colOff>
      <xdr:row>16</xdr:row>
      <xdr:rowOff>158750</xdr:rowOff>
    </xdr:to>
    <xdr:sp macro="" textlink="">
      <xdr:nvSpPr>
        <xdr:cNvPr id="54" name="AutoShape 16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29337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209550</xdr:colOff>
      <xdr:row>17</xdr:row>
      <xdr:rowOff>163285</xdr:rowOff>
    </xdr:to>
    <xdr:sp macro="" textlink="">
      <xdr:nvSpPr>
        <xdr:cNvPr id="55" name="AutoShape 1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13372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209550</xdr:colOff>
      <xdr:row>17</xdr:row>
      <xdr:rowOff>158750</xdr:rowOff>
    </xdr:to>
    <xdr:sp macro="" textlink="">
      <xdr:nvSpPr>
        <xdr:cNvPr id="56" name="AutoShape 20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33375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209550</xdr:colOff>
      <xdr:row>18</xdr:row>
      <xdr:rowOff>163286</xdr:rowOff>
    </xdr:to>
    <xdr:sp macro="" textlink="">
      <xdr:nvSpPr>
        <xdr:cNvPr id="57" name="AutoShape 22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53377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163285</xdr:rowOff>
    </xdr:to>
    <xdr:sp macro="" textlink="">
      <xdr:nvSpPr>
        <xdr:cNvPr id="58" name="AutoShape 24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163285</xdr:rowOff>
    </xdr:to>
    <xdr:sp macro="" textlink="">
      <xdr:nvSpPr>
        <xdr:cNvPr id="59" name="AutoShape 26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163285</xdr:rowOff>
    </xdr:to>
    <xdr:sp macro="" textlink="">
      <xdr:nvSpPr>
        <xdr:cNvPr id="60" name="AutoShape 2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163285</xdr:rowOff>
    </xdr:to>
    <xdr:sp macro="" textlink="">
      <xdr:nvSpPr>
        <xdr:cNvPr id="61" name="AutoShape 30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163285</xdr:rowOff>
    </xdr:to>
    <xdr:sp macro="" textlink="">
      <xdr:nvSpPr>
        <xdr:cNvPr id="62" name="AutoShape 32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163285</xdr:rowOff>
    </xdr:to>
    <xdr:sp macro="" textlink="">
      <xdr:nvSpPr>
        <xdr:cNvPr id="63" name="AutoShape 34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9144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209550</xdr:colOff>
      <xdr:row>12</xdr:row>
      <xdr:rowOff>161925</xdr:rowOff>
    </xdr:to>
    <xdr:sp macro="" textlink="">
      <xdr:nvSpPr>
        <xdr:cNvPr id="22" name="AutoShape 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21336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209550</xdr:colOff>
      <xdr:row>13</xdr:row>
      <xdr:rowOff>161925</xdr:rowOff>
    </xdr:to>
    <xdr:sp macro="" textlink="">
      <xdr:nvSpPr>
        <xdr:cNvPr id="23" name="AutoShape 10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233362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209550</xdr:colOff>
      <xdr:row>14</xdr:row>
      <xdr:rowOff>161925</xdr:rowOff>
    </xdr:to>
    <xdr:sp macro="" textlink="">
      <xdr:nvSpPr>
        <xdr:cNvPr id="24" name="AutoShape 12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253365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209550</xdr:colOff>
      <xdr:row>15</xdr:row>
      <xdr:rowOff>161925</xdr:rowOff>
    </xdr:to>
    <xdr:sp macro="" textlink="">
      <xdr:nvSpPr>
        <xdr:cNvPr id="25" name="AutoShape 14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273367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209550</xdr:colOff>
      <xdr:row>16</xdr:row>
      <xdr:rowOff>161925</xdr:rowOff>
    </xdr:to>
    <xdr:sp macro="" textlink="">
      <xdr:nvSpPr>
        <xdr:cNvPr id="26" name="AutoShape 16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29337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209550</xdr:colOff>
      <xdr:row>17</xdr:row>
      <xdr:rowOff>161925</xdr:rowOff>
    </xdr:to>
    <xdr:sp macro="" textlink="">
      <xdr:nvSpPr>
        <xdr:cNvPr id="27" name="AutoShape 1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13372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209550</xdr:colOff>
      <xdr:row>17</xdr:row>
      <xdr:rowOff>161925</xdr:rowOff>
    </xdr:to>
    <xdr:sp macro="" textlink="">
      <xdr:nvSpPr>
        <xdr:cNvPr id="28" name="AutoShape 20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33375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209550</xdr:colOff>
      <xdr:row>18</xdr:row>
      <xdr:rowOff>161925</xdr:rowOff>
    </xdr:to>
    <xdr:sp macro="" textlink="">
      <xdr:nvSpPr>
        <xdr:cNvPr id="29" name="AutoShape 22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53377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30" name="AutoShape 24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31" name="AutoShape 26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32" name="AutoShape 2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33" name="AutoShape 30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34" name="AutoShape 32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35" name="AutoShape 34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122464</xdr:colOff>
      <xdr:row>17</xdr:row>
      <xdr:rowOff>0</xdr:rowOff>
    </xdr:from>
    <xdr:to>
      <xdr:col>2</xdr:col>
      <xdr:colOff>332014</xdr:colOff>
      <xdr:row>17</xdr:row>
      <xdr:rowOff>167520</xdr:rowOff>
    </xdr:to>
    <xdr:sp macro="" textlink="">
      <xdr:nvSpPr>
        <xdr:cNvPr id="36" name="AutoShape 1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449035" y="2979964"/>
          <a:ext cx="209550" cy="16328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209550</xdr:colOff>
      <xdr:row>17</xdr:row>
      <xdr:rowOff>161925</xdr:rowOff>
    </xdr:to>
    <xdr:sp macro="" textlink="">
      <xdr:nvSpPr>
        <xdr:cNvPr id="46" name="AutoShape 1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133725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66" name="AutoShape 24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67" name="AutoShape 26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68" name="AutoShape 2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69" name="AutoShape 30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161925</xdr:rowOff>
    </xdr:to>
    <xdr:sp macro="" textlink="">
      <xdr:nvSpPr>
        <xdr:cNvPr id="70" name="AutoShape 32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47700" y="373380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209550</xdr:colOff>
      <xdr:row>9</xdr:row>
      <xdr:rowOff>161925</xdr:rowOff>
    </xdr:to>
    <xdr:sp macro="" textlink="">
      <xdr:nvSpPr>
        <xdr:cNvPr id="48" name="AutoShape 26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62940" y="155448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209550</xdr:colOff>
      <xdr:row>9</xdr:row>
      <xdr:rowOff>161925</xdr:rowOff>
    </xdr:to>
    <xdr:sp macro="" textlink="">
      <xdr:nvSpPr>
        <xdr:cNvPr id="49" name="AutoShape 28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62940" y="155448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209550</xdr:colOff>
      <xdr:row>9</xdr:row>
      <xdr:rowOff>161925</xdr:rowOff>
    </xdr:to>
    <xdr:sp macro="" textlink="">
      <xdr:nvSpPr>
        <xdr:cNvPr id="72" name="AutoShape 30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62940" y="1554480"/>
          <a:ext cx="209550" cy="1619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209550</xdr:colOff>
      <xdr:row>9</xdr:row>
      <xdr:rowOff>161925</xdr:rowOff>
    </xdr:to>
    <xdr:sp macro="" textlink="">
      <xdr:nvSpPr>
        <xdr:cNvPr id="73" name="AutoShape 32" descr="NF">
          <a:hlinkClick xmlns:r="http://schemas.openxmlformats.org/officeDocument/2006/relationships" r:id=""/>
        </xdr:cNvPr>
        <xdr:cNvSpPr>
          <a:spLocks noChangeAspect="1" noChangeArrowheads="1"/>
        </xdr:cNvSpPr>
      </xdr:nvSpPr>
      <xdr:spPr bwMode="auto">
        <a:xfrm>
          <a:off x="662940" y="1554480"/>
          <a:ext cx="209550" cy="16192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Z54"/>
  <sheetViews>
    <sheetView showGridLines="0" tabSelected="1" topLeftCell="A5" zoomScale="90" zoomScaleNormal="90" workbookViewId="0">
      <selection activeCell="D19" sqref="D19"/>
    </sheetView>
  </sheetViews>
  <sheetFormatPr defaultRowHeight="13.2" x14ac:dyDescent="0.25"/>
  <cols>
    <col min="1" max="1" width="4.5546875" customWidth="1"/>
    <col min="2" max="2" width="14.5546875" hidden="1" customWidth="1"/>
    <col min="3" max="3" width="29.6640625" customWidth="1"/>
    <col min="4" max="4" width="10.33203125" style="34" bestFit="1" customWidth="1"/>
    <col min="5" max="5" width="8.5546875" customWidth="1"/>
    <col min="6" max="6" width="10.5546875" customWidth="1"/>
    <col min="7" max="17" width="8.5546875" customWidth="1"/>
    <col min="18" max="26" width="8.33203125" bestFit="1" customWidth="1"/>
    <col min="27" max="31" width="5.109375" customWidth="1"/>
    <col min="32" max="32" width="10" bestFit="1" customWidth="1"/>
    <col min="33" max="33" width="10.33203125" bestFit="1" customWidth="1"/>
    <col min="34" max="47" width="10.33203125" customWidth="1"/>
    <col min="48" max="48" width="10.6640625" customWidth="1"/>
    <col min="49" max="49" width="10.109375" customWidth="1"/>
    <col min="50" max="50" width="7.6640625" customWidth="1"/>
    <col min="51" max="51" width="8.6640625" customWidth="1"/>
    <col min="52" max="52" width="10.109375" bestFit="1" customWidth="1"/>
  </cols>
  <sheetData>
    <row r="1" spans="1:53" ht="20.399999999999999" x14ac:dyDescent="0.35">
      <c r="A1" s="6" t="s">
        <v>18</v>
      </c>
      <c r="B1" s="6"/>
      <c r="C1" s="1"/>
      <c r="D1" s="3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3" hidden="1" x14ac:dyDescent="0.25"/>
    <row r="3" spans="1:53" hidden="1" x14ac:dyDescent="0.25">
      <c r="A3" s="1"/>
      <c r="B3" s="1"/>
      <c r="C3" s="4"/>
      <c r="D3" s="35"/>
    </row>
    <row r="4" spans="1:53" ht="12.75" hidden="1" customHeight="1" x14ac:dyDescent="0.25">
      <c r="A4" s="1"/>
      <c r="B4" s="1"/>
      <c r="C4" s="4"/>
      <c r="D4" s="35"/>
    </row>
    <row r="5" spans="1:53" x14ac:dyDescent="0.25">
      <c r="A5" s="1"/>
      <c r="B5" s="1"/>
      <c r="C5" s="1"/>
      <c r="D5" s="33"/>
      <c r="E5" s="69" t="s">
        <v>30</v>
      </c>
      <c r="F5" s="69"/>
      <c r="G5" s="69"/>
      <c r="H5" s="48"/>
      <c r="I5" s="48"/>
      <c r="J5" s="48"/>
      <c r="K5" s="48"/>
      <c r="L5" s="48"/>
      <c r="M5" s="48"/>
      <c r="N5" s="48"/>
      <c r="O5" s="48"/>
      <c r="P5" s="48"/>
      <c r="Q5" s="48"/>
      <c r="R5" s="71" t="s">
        <v>17</v>
      </c>
      <c r="S5" s="71"/>
      <c r="T5" s="71"/>
      <c r="U5" s="30"/>
      <c r="V5" s="30"/>
      <c r="W5" s="32"/>
      <c r="X5" s="32"/>
      <c r="Y5" s="32"/>
      <c r="Z5" s="32"/>
      <c r="AA5" s="32"/>
      <c r="AB5" s="32"/>
      <c r="AC5" s="32"/>
      <c r="AD5" s="32"/>
      <c r="AE5" s="44"/>
      <c r="AF5" s="42" t="s">
        <v>67</v>
      </c>
      <c r="AG5" s="42"/>
      <c r="AH5" s="22"/>
      <c r="AI5" s="22"/>
      <c r="AJ5" s="22"/>
      <c r="AK5" s="22"/>
      <c r="AL5" s="22"/>
      <c r="AM5" s="61" t="s">
        <v>68</v>
      </c>
      <c r="AN5" s="62"/>
      <c r="AO5" s="62"/>
      <c r="AP5" s="62"/>
      <c r="AQ5" s="62"/>
      <c r="AR5" s="62"/>
      <c r="AS5" s="62"/>
      <c r="AT5" s="62"/>
      <c r="AU5" s="62"/>
    </row>
    <row r="6" spans="1:53" ht="30.6" x14ac:dyDescent="0.25">
      <c r="A6" s="2"/>
      <c r="B6" s="3"/>
      <c r="C6" s="3"/>
      <c r="D6" s="36"/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3</v>
      </c>
      <c r="K6" s="19" t="s">
        <v>4</v>
      </c>
      <c r="L6" s="19" t="s">
        <v>5</v>
      </c>
      <c r="M6" s="19" t="s">
        <v>6</v>
      </c>
      <c r="N6" s="19" t="s">
        <v>7</v>
      </c>
      <c r="O6" s="19" t="s">
        <v>8</v>
      </c>
      <c r="P6" s="19" t="s">
        <v>14</v>
      </c>
      <c r="Q6" s="19" t="s">
        <v>15</v>
      </c>
      <c r="R6" s="7" t="s">
        <v>9</v>
      </c>
      <c r="S6" s="7" t="s">
        <v>10</v>
      </c>
      <c r="T6" s="7" t="s">
        <v>11</v>
      </c>
      <c r="U6" s="7" t="s">
        <v>12</v>
      </c>
      <c r="V6" s="7" t="s">
        <v>13</v>
      </c>
      <c r="W6" s="7" t="s">
        <v>3</v>
      </c>
      <c r="X6" s="7" t="s">
        <v>4</v>
      </c>
      <c r="Y6" s="7" t="s">
        <v>5</v>
      </c>
      <c r="Z6" s="7" t="s">
        <v>6</v>
      </c>
      <c r="AA6" s="7" t="s">
        <v>7</v>
      </c>
      <c r="AB6" s="7" t="s">
        <v>8</v>
      </c>
      <c r="AC6" s="7" t="s">
        <v>14</v>
      </c>
      <c r="AD6" s="7" t="s">
        <v>15</v>
      </c>
      <c r="AE6" s="7" t="s">
        <v>31</v>
      </c>
      <c r="AF6" s="25" t="s">
        <v>20</v>
      </c>
      <c r="AG6" s="25" t="s">
        <v>21</v>
      </c>
      <c r="AH6" s="25" t="s">
        <v>22</v>
      </c>
      <c r="AI6" s="25" t="s">
        <v>23</v>
      </c>
      <c r="AJ6" s="25" t="s">
        <v>24</v>
      </c>
      <c r="AK6" s="25" t="s">
        <v>25</v>
      </c>
      <c r="AL6" s="25" t="s">
        <v>26</v>
      </c>
      <c r="AM6" s="63"/>
      <c r="AN6" s="63"/>
      <c r="AO6" s="63"/>
      <c r="AP6" s="63"/>
      <c r="AQ6" s="63"/>
      <c r="AR6" s="63"/>
      <c r="AS6" s="63"/>
      <c r="AT6" s="63"/>
      <c r="AU6" s="63"/>
      <c r="AV6" s="24" t="s">
        <v>30</v>
      </c>
      <c r="AW6" s="24" t="s">
        <v>27</v>
      </c>
      <c r="AX6" s="24" t="s">
        <v>70</v>
      </c>
      <c r="AY6" s="67" t="s">
        <v>71</v>
      </c>
      <c r="AZ6" s="49" t="s">
        <v>28</v>
      </c>
      <c r="BA6" s="52" t="s">
        <v>29</v>
      </c>
    </row>
    <row r="7" spans="1:53" ht="23.4" customHeight="1" x14ac:dyDescent="0.25">
      <c r="A7" s="8"/>
      <c r="B7" s="9"/>
      <c r="C7" s="9"/>
      <c r="D7" s="37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5"/>
      <c r="AF7" s="41" t="s">
        <v>60</v>
      </c>
      <c r="AG7" s="41" t="s">
        <v>61</v>
      </c>
      <c r="AH7" s="41" t="s">
        <v>62</v>
      </c>
      <c r="AI7" s="41" t="s">
        <v>63</v>
      </c>
      <c r="AJ7" s="41" t="s">
        <v>64</v>
      </c>
      <c r="AK7" s="41" t="s">
        <v>65</v>
      </c>
      <c r="AL7" s="41" t="s">
        <v>66</v>
      </c>
      <c r="AM7" s="64" t="s">
        <v>69</v>
      </c>
      <c r="AN7" s="64" t="s">
        <v>9</v>
      </c>
      <c r="AO7" s="64" t="s">
        <v>10</v>
      </c>
      <c r="AP7" s="64" t="s">
        <v>11</v>
      </c>
      <c r="AQ7" s="64" t="s">
        <v>12</v>
      </c>
      <c r="AR7" s="64" t="s">
        <v>13</v>
      </c>
      <c r="AS7" s="64" t="s">
        <v>3</v>
      </c>
      <c r="AT7" s="64" t="s">
        <v>4</v>
      </c>
      <c r="AU7" s="64" t="s">
        <v>5</v>
      </c>
      <c r="AV7" s="66">
        <v>21</v>
      </c>
      <c r="AW7" s="66">
        <v>40</v>
      </c>
      <c r="AX7" s="66">
        <v>28</v>
      </c>
      <c r="AY7" s="66">
        <v>11</v>
      </c>
      <c r="AZ7" s="50"/>
      <c r="BA7" s="53"/>
    </row>
    <row r="8" spans="1:53" x14ac:dyDescent="0.25">
      <c r="A8" s="11" t="s">
        <v>0</v>
      </c>
      <c r="B8" s="31" t="s">
        <v>1</v>
      </c>
      <c r="C8" s="57" t="s">
        <v>57</v>
      </c>
      <c r="D8" s="58" t="s">
        <v>16</v>
      </c>
      <c r="E8" s="12" t="s">
        <v>2</v>
      </c>
      <c r="F8" s="12" t="s">
        <v>2</v>
      </c>
      <c r="G8" s="12" t="s">
        <v>2</v>
      </c>
      <c r="H8" s="12" t="s">
        <v>2</v>
      </c>
      <c r="I8" s="12" t="s">
        <v>2</v>
      </c>
      <c r="J8" s="12" t="s">
        <v>2</v>
      </c>
      <c r="K8" s="12" t="s">
        <v>2</v>
      </c>
      <c r="L8" s="12" t="s">
        <v>2</v>
      </c>
      <c r="M8" s="12" t="s">
        <v>2</v>
      </c>
      <c r="N8" s="12" t="s">
        <v>2</v>
      </c>
      <c r="O8" s="12" t="s">
        <v>2</v>
      </c>
      <c r="P8" s="12" t="s">
        <v>2</v>
      </c>
      <c r="Q8" s="12" t="s">
        <v>2</v>
      </c>
      <c r="R8" s="46" t="s">
        <v>19</v>
      </c>
      <c r="S8" s="46" t="s">
        <v>19</v>
      </c>
      <c r="T8" s="46" t="s">
        <v>19</v>
      </c>
      <c r="U8" s="46" t="s">
        <v>19</v>
      </c>
      <c r="V8" s="46" t="s">
        <v>19</v>
      </c>
      <c r="W8" s="46" t="s">
        <v>19</v>
      </c>
      <c r="X8" s="46" t="s">
        <v>19</v>
      </c>
      <c r="Y8" s="46" t="s">
        <v>19</v>
      </c>
      <c r="Z8" s="46" t="s">
        <v>19</v>
      </c>
      <c r="AA8" s="46" t="s">
        <v>19</v>
      </c>
      <c r="AB8" s="46" t="s">
        <v>19</v>
      </c>
      <c r="AC8" s="46" t="s">
        <v>19</v>
      </c>
      <c r="AD8" s="46" t="s">
        <v>19</v>
      </c>
      <c r="AE8" s="46" t="s">
        <v>19</v>
      </c>
      <c r="AF8" s="28" t="s">
        <v>2</v>
      </c>
      <c r="AG8" s="28" t="s">
        <v>2</v>
      </c>
      <c r="AH8" s="28" t="s">
        <v>2</v>
      </c>
      <c r="AI8" s="28" t="s">
        <v>2</v>
      </c>
      <c r="AJ8" s="28" t="s">
        <v>2</v>
      </c>
      <c r="AK8" s="28" t="s">
        <v>2</v>
      </c>
      <c r="AL8" s="28" t="s">
        <v>2</v>
      </c>
      <c r="AM8" s="65" t="s">
        <v>2</v>
      </c>
      <c r="AN8" s="65" t="s">
        <v>2</v>
      </c>
      <c r="AO8" s="65" t="s">
        <v>2</v>
      </c>
      <c r="AP8" s="65" t="s">
        <v>2</v>
      </c>
      <c r="AQ8" s="65" t="s">
        <v>2</v>
      </c>
      <c r="AR8" s="65" t="s">
        <v>2</v>
      </c>
      <c r="AS8" s="65" t="s">
        <v>2</v>
      </c>
      <c r="AT8" s="65" t="s">
        <v>2</v>
      </c>
      <c r="AU8" s="65" t="s">
        <v>2</v>
      </c>
      <c r="AV8" s="13">
        <v>0.21</v>
      </c>
      <c r="AW8" s="13">
        <v>0.4</v>
      </c>
      <c r="AX8" s="13">
        <v>0.28000000000000003</v>
      </c>
      <c r="AY8" s="68">
        <v>0.11</v>
      </c>
      <c r="AZ8" s="51"/>
      <c r="BA8" s="54"/>
    </row>
    <row r="9" spans="1:53" ht="15.6" x14ac:dyDescent="0.3">
      <c r="A9" s="14">
        <v>1</v>
      </c>
      <c r="B9" s="15"/>
      <c r="C9" s="15"/>
      <c r="D9" s="15" t="s">
        <v>32</v>
      </c>
      <c r="E9" s="43">
        <v>0.7</v>
      </c>
      <c r="F9" s="55">
        <v>1</v>
      </c>
      <c r="G9" s="55">
        <v>0.65</v>
      </c>
      <c r="H9" s="55">
        <v>0.75</v>
      </c>
      <c r="I9" s="55">
        <v>0.63</v>
      </c>
      <c r="J9" s="55">
        <v>0.88</v>
      </c>
      <c r="K9" s="55">
        <v>0.75</v>
      </c>
      <c r="L9" s="55">
        <v>0.66</v>
      </c>
      <c r="M9" s="55">
        <v>0</v>
      </c>
      <c r="N9" s="55"/>
      <c r="O9" s="55"/>
      <c r="P9" s="55"/>
      <c r="Q9" s="55"/>
      <c r="R9" s="73">
        <v>1</v>
      </c>
      <c r="S9" s="73">
        <v>1</v>
      </c>
      <c r="T9" s="73">
        <v>1</v>
      </c>
      <c r="U9" s="73">
        <v>1</v>
      </c>
      <c r="V9" s="73">
        <v>1</v>
      </c>
      <c r="W9" s="73">
        <v>1</v>
      </c>
      <c r="X9" s="73">
        <v>1</v>
      </c>
      <c r="Y9" s="73">
        <v>1</v>
      </c>
      <c r="Z9" s="73">
        <v>0</v>
      </c>
      <c r="AA9" s="27"/>
      <c r="AB9" s="27"/>
      <c r="AC9" s="27"/>
      <c r="AD9" s="27"/>
      <c r="AE9" s="27"/>
      <c r="AF9" s="75">
        <v>1</v>
      </c>
      <c r="AG9" s="76"/>
      <c r="AH9" s="76"/>
      <c r="AI9" s="76"/>
      <c r="AJ9" s="76"/>
      <c r="AK9" s="76"/>
      <c r="AL9" s="76"/>
      <c r="AM9" s="84">
        <v>0.5</v>
      </c>
      <c r="AN9" s="84">
        <v>0</v>
      </c>
      <c r="AO9" s="84"/>
      <c r="AP9" s="84"/>
      <c r="AQ9" s="84"/>
      <c r="AR9" s="84"/>
      <c r="AS9" s="84"/>
      <c r="AT9" s="84"/>
      <c r="AU9" s="84"/>
      <c r="AV9" s="72">
        <f>AVERAGE(E9:Q9)*0.21</f>
        <v>0.14046666666666668</v>
      </c>
      <c r="AW9" s="72">
        <f>AVERAGE(AF9:AL9)*0.4</f>
        <v>0.4</v>
      </c>
      <c r="AX9" s="72">
        <f>AVERAGE(R9:AE9)*0.28</f>
        <v>0.24888888888888891</v>
      </c>
      <c r="AY9" s="72">
        <f>AVERAGE(AM9:AU9)*0.11</f>
        <v>2.75E-2</v>
      </c>
      <c r="AZ9" s="74">
        <f>SUM(AV9:AY9)</f>
        <v>0.81685555555555556</v>
      </c>
      <c r="BA9" s="47"/>
    </row>
    <row r="10" spans="1:53" ht="15.6" x14ac:dyDescent="0.3">
      <c r="A10" s="14">
        <v>2</v>
      </c>
      <c r="B10" s="15"/>
      <c r="C10" s="15"/>
      <c r="D10" s="15" t="s">
        <v>33</v>
      </c>
      <c r="E10" s="43">
        <v>0.9</v>
      </c>
      <c r="F10" s="55">
        <v>0.75</v>
      </c>
      <c r="G10" s="55">
        <v>0.83</v>
      </c>
      <c r="H10" s="55">
        <v>0.63</v>
      </c>
      <c r="I10" s="55">
        <v>0.83</v>
      </c>
      <c r="J10" s="55">
        <v>0.5</v>
      </c>
      <c r="K10" s="55">
        <v>0</v>
      </c>
      <c r="L10" s="55">
        <v>0.83</v>
      </c>
      <c r="M10" s="55">
        <v>1</v>
      </c>
      <c r="N10" s="55"/>
      <c r="O10" s="55"/>
      <c r="P10" s="55"/>
      <c r="Q10" s="55"/>
      <c r="R10" s="73">
        <v>1</v>
      </c>
      <c r="S10" s="73">
        <v>1</v>
      </c>
      <c r="T10" s="73">
        <v>1</v>
      </c>
      <c r="U10" s="73">
        <v>0</v>
      </c>
      <c r="V10" s="73">
        <v>0</v>
      </c>
      <c r="W10" s="73">
        <v>0</v>
      </c>
      <c r="X10" s="73">
        <v>0</v>
      </c>
      <c r="Y10" s="73">
        <v>0</v>
      </c>
      <c r="Z10" s="73">
        <v>0</v>
      </c>
      <c r="AA10" s="27"/>
      <c r="AB10" s="27"/>
      <c r="AC10" s="27"/>
      <c r="AD10" s="27"/>
      <c r="AE10" s="27"/>
      <c r="AF10" s="76">
        <v>0</v>
      </c>
      <c r="AG10" s="76"/>
      <c r="AH10" s="76"/>
      <c r="AI10" s="76"/>
      <c r="AJ10" s="76"/>
      <c r="AK10" s="76"/>
      <c r="AL10" s="76"/>
      <c r="AM10" s="84">
        <v>1</v>
      </c>
      <c r="AN10" s="84">
        <v>0</v>
      </c>
      <c r="AO10" s="84"/>
      <c r="AP10" s="84"/>
      <c r="AQ10" s="84"/>
      <c r="AR10" s="84"/>
      <c r="AS10" s="84"/>
      <c r="AT10" s="84"/>
      <c r="AU10" s="84"/>
      <c r="AV10" s="72">
        <f t="shared" ref="AV10:AV34" si="0">AVERAGE(E10:Q10)*0.21</f>
        <v>0.14629999999999999</v>
      </c>
      <c r="AW10" s="72">
        <f t="shared" ref="AW10:AW34" si="1">AVERAGE(AF10:AL10)*0.4</f>
        <v>0</v>
      </c>
      <c r="AX10" s="72">
        <f t="shared" ref="AX10:AX46" si="2">AVERAGE(R10:AE10)*0.28</f>
        <v>9.3333333333333338E-2</v>
      </c>
      <c r="AY10" s="72">
        <f t="shared" ref="AY10:AY34" si="3">AVERAGE(AM10:AU10)*0.11</f>
        <v>5.5E-2</v>
      </c>
      <c r="AZ10" s="74">
        <f t="shared" ref="AZ10:AZ34" si="4">AV10+AW10+AX10+AY10</f>
        <v>0.2946333333333333</v>
      </c>
      <c r="BA10" s="47"/>
    </row>
    <row r="11" spans="1:53" ht="15.6" x14ac:dyDescent="0.3">
      <c r="A11" s="14">
        <v>3</v>
      </c>
      <c r="B11" s="15"/>
      <c r="C11" s="15"/>
      <c r="D11" s="15" t="s">
        <v>34</v>
      </c>
      <c r="E11" s="59">
        <v>1</v>
      </c>
      <c r="F11" s="60">
        <v>1</v>
      </c>
      <c r="G11" s="55">
        <v>0.83</v>
      </c>
      <c r="H11" s="55">
        <v>1</v>
      </c>
      <c r="I11" s="55">
        <v>1</v>
      </c>
      <c r="J11" s="55">
        <v>0</v>
      </c>
      <c r="K11" s="55">
        <v>1</v>
      </c>
      <c r="L11" s="55">
        <v>1</v>
      </c>
      <c r="M11" s="55">
        <v>0</v>
      </c>
      <c r="N11" s="55"/>
      <c r="O11" s="55"/>
      <c r="P11" s="55"/>
      <c r="Q11" s="55"/>
      <c r="R11" s="73">
        <v>1</v>
      </c>
      <c r="S11" s="73">
        <v>1</v>
      </c>
      <c r="T11" s="73">
        <v>1</v>
      </c>
      <c r="U11" s="73">
        <v>1</v>
      </c>
      <c r="V11" s="73">
        <v>1</v>
      </c>
      <c r="W11" s="73">
        <v>1</v>
      </c>
      <c r="X11" s="73">
        <v>1</v>
      </c>
      <c r="Y11" s="73">
        <v>1</v>
      </c>
      <c r="Z11" s="73">
        <v>1</v>
      </c>
      <c r="AA11" s="27"/>
      <c r="AB11" s="27"/>
      <c r="AC11" s="27"/>
      <c r="AD11" s="27"/>
      <c r="AE11" s="27"/>
      <c r="AF11" s="76">
        <v>1</v>
      </c>
      <c r="AG11" s="76"/>
      <c r="AH11" s="76"/>
      <c r="AI11" s="76"/>
      <c r="AJ11" s="76"/>
      <c r="AK11" s="76"/>
      <c r="AL11" s="76"/>
      <c r="AM11" s="84">
        <v>1</v>
      </c>
      <c r="AN11" s="84">
        <v>1</v>
      </c>
      <c r="AO11" s="84"/>
      <c r="AP11" s="84"/>
      <c r="AQ11" s="84"/>
      <c r="AR11" s="84"/>
      <c r="AS11" s="84"/>
      <c r="AT11" s="84"/>
      <c r="AU11" s="84"/>
      <c r="AV11" s="72">
        <f t="shared" si="0"/>
        <v>0.15936666666666668</v>
      </c>
      <c r="AW11" s="72">
        <f t="shared" si="1"/>
        <v>0.4</v>
      </c>
      <c r="AX11" s="72">
        <f t="shared" si="2"/>
        <v>0.28000000000000003</v>
      </c>
      <c r="AY11" s="72">
        <f t="shared" si="3"/>
        <v>0.11</v>
      </c>
      <c r="AZ11" s="74">
        <f t="shared" si="4"/>
        <v>0.94936666666666669</v>
      </c>
      <c r="BA11" s="47"/>
    </row>
    <row r="12" spans="1:53" ht="15.6" x14ac:dyDescent="0.3">
      <c r="A12" s="14">
        <v>4</v>
      </c>
      <c r="B12" s="15"/>
      <c r="C12" s="15"/>
      <c r="D12" s="15" t="s">
        <v>35</v>
      </c>
      <c r="E12" s="43">
        <v>1</v>
      </c>
      <c r="F12" s="55">
        <v>1</v>
      </c>
      <c r="G12" s="55">
        <v>1</v>
      </c>
      <c r="H12" s="55">
        <v>0.83</v>
      </c>
      <c r="I12" s="55">
        <v>0.68</v>
      </c>
      <c r="J12" s="55">
        <v>1</v>
      </c>
      <c r="K12" s="55">
        <v>1</v>
      </c>
      <c r="L12" s="55">
        <v>1</v>
      </c>
      <c r="M12" s="55">
        <v>1</v>
      </c>
      <c r="N12" s="55"/>
      <c r="O12" s="55"/>
      <c r="P12" s="55"/>
      <c r="Q12" s="55"/>
      <c r="R12" s="73">
        <v>1</v>
      </c>
      <c r="S12" s="73">
        <v>1</v>
      </c>
      <c r="T12" s="73">
        <v>1</v>
      </c>
      <c r="U12" s="73">
        <v>1</v>
      </c>
      <c r="V12" s="73">
        <v>1</v>
      </c>
      <c r="W12" s="73">
        <v>1</v>
      </c>
      <c r="X12" s="73">
        <v>1</v>
      </c>
      <c r="Y12" s="73">
        <v>1</v>
      </c>
      <c r="Z12" s="73">
        <v>1</v>
      </c>
      <c r="AA12" s="27"/>
      <c r="AB12" s="27"/>
      <c r="AC12" s="27"/>
      <c r="AD12" s="27"/>
      <c r="AE12" s="27"/>
      <c r="AF12" s="76">
        <v>1</v>
      </c>
      <c r="AG12" s="76"/>
      <c r="AH12" s="76"/>
      <c r="AI12" s="76"/>
      <c r="AJ12" s="76"/>
      <c r="AK12" s="76"/>
      <c r="AL12" s="76"/>
      <c r="AM12" s="84">
        <v>1</v>
      </c>
      <c r="AN12" s="84">
        <v>1</v>
      </c>
      <c r="AO12" s="84"/>
      <c r="AP12" s="84"/>
      <c r="AQ12" s="84"/>
      <c r="AR12" s="84"/>
      <c r="AS12" s="84"/>
      <c r="AT12" s="84"/>
      <c r="AU12" s="84"/>
      <c r="AV12" s="72">
        <f t="shared" si="0"/>
        <v>0.19856666666666664</v>
      </c>
      <c r="AW12" s="72">
        <f t="shared" si="1"/>
        <v>0.4</v>
      </c>
      <c r="AX12" s="72">
        <f t="shared" si="2"/>
        <v>0.28000000000000003</v>
      </c>
      <c r="AY12" s="72">
        <f t="shared" si="3"/>
        <v>0.11</v>
      </c>
      <c r="AZ12" s="74">
        <f t="shared" si="4"/>
        <v>0.9885666666666667</v>
      </c>
      <c r="BA12" s="47"/>
    </row>
    <row r="13" spans="1:53" ht="15.6" x14ac:dyDescent="0.3">
      <c r="A13" s="14">
        <v>5</v>
      </c>
      <c r="B13" s="15"/>
      <c r="C13" s="15"/>
      <c r="D13" s="15" t="s">
        <v>36</v>
      </c>
      <c r="E13" s="43">
        <v>0.9</v>
      </c>
      <c r="F13" s="55">
        <v>1</v>
      </c>
      <c r="G13" s="55">
        <v>1</v>
      </c>
      <c r="H13" s="55">
        <v>1</v>
      </c>
      <c r="I13" s="55">
        <v>0.75</v>
      </c>
      <c r="J13" s="55">
        <v>1</v>
      </c>
      <c r="K13" s="55">
        <v>1</v>
      </c>
      <c r="L13" s="55">
        <v>1</v>
      </c>
      <c r="M13" s="55">
        <v>1</v>
      </c>
      <c r="N13" s="55"/>
      <c r="O13" s="55"/>
      <c r="P13" s="55"/>
      <c r="Q13" s="55"/>
      <c r="R13" s="73">
        <v>0</v>
      </c>
      <c r="S13" s="73">
        <v>1</v>
      </c>
      <c r="T13" s="73">
        <v>1</v>
      </c>
      <c r="U13" s="73">
        <v>0</v>
      </c>
      <c r="V13" s="73">
        <v>1</v>
      </c>
      <c r="W13" s="73">
        <v>1</v>
      </c>
      <c r="X13" s="73">
        <v>1</v>
      </c>
      <c r="Y13" s="73">
        <v>1</v>
      </c>
      <c r="Z13" s="73">
        <v>1</v>
      </c>
      <c r="AA13" s="27"/>
      <c r="AB13" s="27"/>
      <c r="AC13" s="27"/>
      <c r="AD13" s="27"/>
      <c r="AE13" s="27"/>
      <c r="AF13" s="76">
        <v>0.9</v>
      </c>
      <c r="AG13" s="76"/>
      <c r="AH13" s="76"/>
      <c r="AI13" s="76"/>
      <c r="AJ13" s="76"/>
      <c r="AK13" s="76"/>
      <c r="AL13" s="76"/>
      <c r="AM13" s="84">
        <v>1</v>
      </c>
      <c r="AN13" s="84">
        <v>1</v>
      </c>
      <c r="AO13" s="84"/>
      <c r="AP13" s="84"/>
      <c r="AQ13" s="84"/>
      <c r="AR13" s="84"/>
      <c r="AS13" s="84"/>
      <c r="AT13" s="84"/>
      <c r="AU13" s="84"/>
      <c r="AV13" s="72">
        <f t="shared" si="0"/>
        <v>0.20183333333333334</v>
      </c>
      <c r="AW13" s="72">
        <f t="shared" si="1"/>
        <v>0.36000000000000004</v>
      </c>
      <c r="AX13" s="72">
        <f t="shared" si="2"/>
        <v>0.21777777777777779</v>
      </c>
      <c r="AY13" s="72">
        <f t="shared" si="3"/>
        <v>0.11</v>
      </c>
      <c r="AZ13" s="74">
        <f t="shared" si="4"/>
        <v>0.88961111111111124</v>
      </c>
      <c r="BA13" s="47"/>
    </row>
    <row r="14" spans="1:53" ht="16.2" thickBot="1" x14ac:dyDescent="0.35">
      <c r="A14" s="14">
        <v>6</v>
      </c>
      <c r="B14" s="15"/>
      <c r="C14" s="15"/>
      <c r="D14" s="15" t="s">
        <v>37</v>
      </c>
      <c r="E14" s="43">
        <v>1</v>
      </c>
      <c r="F14" s="55">
        <v>0.83</v>
      </c>
      <c r="G14" s="55">
        <v>0.83</v>
      </c>
      <c r="H14" s="55">
        <v>0.75</v>
      </c>
      <c r="I14" s="55">
        <v>0.65</v>
      </c>
      <c r="J14" s="55">
        <v>0.88</v>
      </c>
      <c r="K14" s="55">
        <v>1</v>
      </c>
      <c r="L14" s="55">
        <v>1</v>
      </c>
      <c r="M14" s="55">
        <v>1</v>
      </c>
      <c r="N14" s="55"/>
      <c r="O14" s="55"/>
      <c r="P14" s="55"/>
      <c r="Q14" s="55"/>
      <c r="R14" s="73">
        <v>1</v>
      </c>
      <c r="S14" s="73">
        <v>1</v>
      </c>
      <c r="T14" s="73">
        <v>1</v>
      </c>
      <c r="U14" s="73">
        <v>1</v>
      </c>
      <c r="V14" s="73">
        <v>1</v>
      </c>
      <c r="W14" s="73">
        <v>1</v>
      </c>
      <c r="X14" s="73">
        <v>1</v>
      </c>
      <c r="Y14" s="73">
        <v>1</v>
      </c>
      <c r="Z14" s="73">
        <v>1</v>
      </c>
      <c r="AA14" s="27"/>
      <c r="AB14" s="27"/>
      <c r="AC14" s="27"/>
      <c r="AD14" s="27"/>
      <c r="AE14" s="27"/>
      <c r="AF14" s="77">
        <v>1</v>
      </c>
      <c r="AG14" s="76"/>
      <c r="AH14" s="76"/>
      <c r="AI14" s="76"/>
      <c r="AJ14" s="76"/>
      <c r="AK14" s="76"/>
      <c r="AL14" s="76"/>
      <c r="AM14" s="84">
        <v>1</v>
      </c>
      <c r="AN14" s="84">
        <v>1</v>
      </c>
      <c r="AO14" s="84"/>
      <c r="AP14" s="84"/>
      <c r="AQ14" s="84"/>
      <c r="AR14" s="84"/>
      <c r="AS14" s="84"/>
      <c r="AT14" s="84"/>
      <c r="AU14" s="84"/>
      <c r="AV14" s="72">
        <f t="shared" si="0"/>
        <v>0.18526666666666666</v>
      </c>
      <c r="AW14" s="72">
        <f t="shared" si="1"/>
        <v>0.4</v>
      </c>
      <c r="AX14" s="72">
        <f t="shared" si="2"/>
        <v>0.28000000000000003</v>
      </c>
      <c r="AY14" s="72">
        <f t="shared" si="3"/>
        <v>0.11</v>
      </c>
      <c r="AZ14" s="74">
        <f t="shared" si="4"/>
        <v>0.97526666666666673</v>
      </c>
      <c r="BA14" s="47"/>
    </row>
    <row r="15" spans="1:53" ht="16.8" thickTop="1" thickBot="1" x14ac:dyDescent="0.35">
      <c r="A15" s="14">
        <v>7</v>
      </c>
      <c r="B15" s="15"/>
      <c r="C15" s="15"/>
      <c r="D15" s="15" t="s">
        <v>38</v>
      </c>
      <c r="E15" s="43">
        <v>1</v>
      </c>
      <c r="F15" s="55">
        <v>1</v>
      </c>
      <c r="G15" s="55">
        <v>0.5</v>
      </c>
      <c r="H15" s="55">
        <v>0.75</v>
      </c>
      <c r="I15" s="55">
        <v>1</v>
      </c>
      <c r="J15" s="55">
        <v>0.88</v>
      </c>
      <c r="K15" s="55">
        <v>0.75</v>
      </c>
      <c r="L15" s="55">
        <v>1</v>
      </c>
      <c r="M15" s="55">
        <v>1</v>
      </c>
      <c r="N15" s="55"/>
      <c r="O15" s="55"/>
      <c r="P15" s="55"/>
      <c r="Q15" s="55"/>
      <c r="R15" s="73">
        <v>1</v>
      </c>
      <c r="S15" s="73">
        <v>1</v>
      </c>
      <c r="T15" s="73">
        <v>1</v>
      </c>
      <c r="U15" s="73">
        <v>1</v>
      </c>
      <c r="V15" s="73">
        <v>1</v>
      </c>
      <c r="W15" s="73">
        <v>1</v>
      </c>
      <c r="X15" s="73">
        <v>1</v>
      </c>
      <c r="Y15" s="73">
        <v>1</v>
      </c>
      <c r="Z15" s="73">
        <v>1</v>
      </c>
      <c r="AA15" s="27"/>
      <c r="AB15" s="27"/>
      <c r="AC15" s="27"/>
      <c r="AD15" s="27"/>
      <c r="AE15" s="27"/>
      <c r="AF15" s="78">
        <v>1</v>
      </c>
      <c r="AG15" s="76"/>
      <c r="AH15" s="76"/>
      <c r="AI15" s="76"/>
      <c r="AJ15" s="76"/>
      <c r="AK15" s="76"/>
      <c r="AL15" s="76"/>
      <c r="AM15" s="84">
        <v>0</v>
      </c>
      <c r="AN15" s="84">
        <v>0</v>
      </c>
      <c r="AO15" s="84"/>
      <c r="AP15" s="84"/>
      <c r="AQ15" s="84"/>
      <c r="AR15" s="84"/>
      <c r="AS15" s="84"/>
      <c r="AT15" s="84"/>
      <c r="AU15" s="84"/>
      <c r="AV15" s="72">
        <f t="shared" si="0"/>
        <v>0.18386666666666665</v>
      </c>
      <c r="AW15" s="72">
        <f t="shared" si="1"/>
        <v>0.4</v>
      </c>
      <c r="AX15" s="72">
        <f t="shared" si="2"/>
        <v>0.28000000000000003</v>
      </c>
      <c r="AY15" s="72">
        <f t="shared" si="3"/>
        <v>0</v>
      </c>
      <c r="AZ15" s="74">
        <f t="shared" si="4"/>
        <v>0.86386666666666667</v>
      </c>
      <c r="BA15" s="47"/>
    </row>
    <row r="16" spans="1:53" ht="16.2" thickTop="1" x14ac:dyDescent="0.3">
      <c r="A16" s="14">
        <v>8</v>
      </c>
      <c r="B16" s="15"/>
      <c r="C16" s="15"/>
      <c r="D16" s="15" t="s">
        <v>39</v>
      </c>
      <c r="E16" s="43">
        <v>1</v>
      </c>
      <c r="F16" s="55">
        <v>1</v>
      </c>
      <c r="G16" s="55">
        <v>1</v>
      </c>
      <c r="H16" s="55">
        <v>1</v>
      </c>
      <c r="I16" s="55">
        <v>1</v>
      </c>
      <c r="J16" s="55">
        <v>0.88</v>
      </c>
      <c r="K16" s="55">
        <v>1</v>
      </c>
      <c r="L16" s="55">
        <v>1</v>
      </c>
      <c r="M16" s="55">
        <v>1</v>
      </c>
      <c r="N16" s="55"/>
      <c r="O16" s="55"/>
      <c r="P16" s="55"/>
      <c r="Q16" s="55"/>
      <c r="R16" s="73">
        <v>1</v>
      </c>
      <c r="S16" s="73">
        <v>1</v>
      </c>
      <c r="T16" s="73">
        <v>1</v>
      </c>
      <c r="U16" s="73">
        <v>1</v>
      </c>
      <c r="V16" s="73">
        <v>1</v>
      </c>
      <c r="W16" s="73">
        <v>1</v>
      </c>
      <c r="X16" s="73">
        <v>1</v>
      </c>
      <c r="Y16" s="73">
        <v>1</v>
      </c>
      <c r="Z16" s="73">
        <v>1</v>
      </c>
      <c r="AA16" s="27"/>
      <c r="AB16" s="27"/>
      <c r="AC16" s="27"/>
      <c r="AD16" s="27"/>
      <c r="AE16" s="27"/>
      <c r="AF16" s="79">
        <v>1</v>
      </c>
      <c r="AG16" s="80">
        <v>1</v>
      </c>
      <c r="AH16" s="76"/>
      <c r="AI16" s="76"/>
      <c r="AJ16" s="76"/>
      <c r="AK16" s="76"/>
      <c r="AL16" s="76"/>
      <c r="AM16" s="84">
        <v>1</v>
      </c>
      <c r="AN16" s="84">
        <v>1</v>
      </c>
      <c r="AO16" s="84"/>
      <c r="AP16" s="84"/>
      <c r="AQ16" s="84"/>
      <c r="AR16" s="84"/>
      <c r="AS16" s="84"/>
      <c r="AT16" s="84"/>
      <c r="AU16" s="84"/>
      <c r="AV16" s="72">
        <f t="shared" si="0"/>
        <v>0.20719999999999997</v>
      </c>
      <c r="AW16" s="72">
        <f t="shared" si="1"/>
        <v>0.4</v>
      </c>
      <c r="AX16" s="72">
        <f t="shared" si="2"/>
        <v>0.28000000000000003</v>
      </c>
      <c r="AY16" s="72">
        <f t="shared" si="3"/>
        <v>0.11</v>
      </c>
      <c r="AZ16" s="74">
        <f t="shared" si="4"/>
        <v>0.99719999999999998</v>
      </c>
      <c r="BA16" s="47"/>
    </row>
    <row r="17" spans="1:78" ht="15.6" x14ac:dyDescent="0.3">
      <c r="A17" s="14">
        <v>9</v>
      </c>
      <c r="B17" s="15"/>
      <c r="C17" s="15"/>
      <c r="D17" s="15" t="s">
        <v>40</v>
      </c>
      <c r="E17" s="43">
        <v>1</v>
      </c>
      <c r="F17" s="55">
        <v>0.83</v>
      </c>
      <c r="G17" s="55">
        <v>0.83</v>
      </c>
      <c r="H17" s="55">
        <v>0.63</v>
      </c>
      <c r="I17" s="55">
        <v>1</v>
      </c>
      <c r="J17" s="55">
        <v>0.65</v>
      </c>
      <c r="K17" s="55">
        <v>0.75</v>
      </c>
      <c r="L17" s="55">
        <v>0.83</v>
      </c>
      <c r="M17" s="55">
        <v>0.65</v>
      </c>
      <c r="N17" s="55"/>
      <c r="O17" s="55"/>
      <c r="P17" s="55"/>
      <c r="Q17" s="55"/>
      <c r="R17" s="73">
        <v>1</v>
      </c>
      <c r="S17" s="73">
        <v>1</v>
      </c>
      <c r="T17" s="73">
        <v>1</v>
      </c>
      <c r="U17" s="73">
        <v>1</v>
      </c>
      <c r="V17" s="73">
        <v>1</v>
      </c>
      <c r="W17" s="73">
        <v>1</v>
      </c>
      <c r="X17" s="73">
        <v>0</v>
      </c>
      <c r="Y17" s="73">
        <v>1</v>
      </c>
      <c r="Z17" s="73">
        <v>0</v>
      </c>
      <c r="AA17" s="27"/>
      <c r="AB17" s="27"/>
      <c r="AC17" s="27"/>
      <c r="AD17" s="27"/>
      <c r="AE17" s="27"/>
      <c r="AF17" s="81">
        <v>1</v>
      </c>
      <c r="AG17" s="76"/>
      <c r="AH17" s="76"/>
      <c r="AI17" s="76"/>
      <c r="AJ17" s="76"/>
      <c r="AK17" s="76"/>
      <c r="AL17" s="76"/>
      <c r="AM17" s="84">
        <v>0.7</v>
      </c>
      <c r="AN17" s="84">
        <v>1</v>
      </c>
      <c r="AO17" s="84"/>
      <c r="AP17" s="84"/>
      <c r="AQ17" s="84"/>
      <c r="AR17" s="84"/>
      <c r="AS17" s="84"/>
      <c r="AT17" s="84"/>
      <c r="AU17" s="84"/>
      <c r="AV17" s="72">
        <f t="shared" si="0"/>
        <v>0.1673</v>
      </c>
      <c r="AW17" s="72">
        <f t="shared" si="1"/>
        <v>0.4</v>
      </c>
      <c r="AX17" s="72">
        <f t="shared" si="2"/>
        <v>0.21777777777777779</v>
      </c>
      <c r="AY17" s="72">
        <f t="shared" si="3"/>
        <v>9.35E-2</v>
      </c>
      <c r="AZ17" s="74">
        <f t="shared" si="4"/>
        <v>0.87857777777777779</v>
      </c>
      <c r="BA17" s="47"/>
    </row>
    <row r="18" spans="1:78" s="29" customFormat="1" ht="15.6" x14ac:dyDescent="0.3">
      <c r="A18" s="14">
        <v>11</v>
      </c>
      <c r="B18" s="15"/>
      <c r="C18" s="15"/>
      <c r="D18" s="15" t="s">
        <v>41</v>
      </c>
      <c r="E18" s="43">
        <v>1</v>
      </c>
      <c r="F18" s="55">
        <v>1</v>
      </c>
      <c r="G18" s="55">
        <v>1</v>
      </c>
      <c r="H18" s="55">
        <v>0.83</v>
      </c>
      <c r="I18" s="55">
        <v>0.63</v>
      </c>
      <c r="J18" s="55">
        <v>0.75</v>
      </c>
      <c r="K18" s="55">
        <v>0.75</v>
      </c>
      <c r="L18" s="55">
        <v>1</v>
      </c>
      <c r="M18" s="55">
        <v>1</v>
      </c>
      <c r="N18" s="55"/>
      <c r="O18" s="55"/>
      <c r="P18" s="55"/>
      <c r="Q18" s="55"/>
      <c r="R18" s="73">
        <v>1</v>
      </c>
      <c r="S18" s="73">
        <v>1</v>
      </c>
      <c r="T18" s="73">
        <v>1</v>
      </c>
      <c r="U18" s="73">
        <v>1</v>
      </c>
      <c r="V18" s="73">
        <v>1</v>
      </c>
      <c r="W18" s="73">
        <v>1</v>
      </c>
      <c r="X18" s="73">
        <v>1</v>
      </c>
      <c r="Y18" s="73">
        <v>1</v>
      </c>
      <c r="Z18" s="73">
        <v>1</v>
      </c>
      <c r="AA18" s="27"/>
      <c r="AB18" s="27"/>
      <c r="AC18" s="27"/>
      <c r="AD18" s="27"/>
      <c r="AE18" s="27"/>
      <c r="AF18" s="79">
        <v>1</v>
      </c>
      <c r="AG18" s="80">
        <v>1</v>
      </c>
      <c r="AH18" s="76"/>
      <c r="AI18" s="76"/>
      <c r="AJ18" s="76"/>
      <c r="AK18" s="76"/>
      <c r="AL18" s="76"/>
      <c r="AM18" s="84">
        <v>1</v>
      </c>
      <c r="AN18" s="84">
        <v>1</v>
      </c>
      <c r="AO18" s="84"/>
      <c r="AP18" s="84"/>
      <c r="AQ18" s="84"/>
      <c r="AR18" s="84"/>
      <c r="AS18" s="84"/>
      <c r="AT18" s="84"/>
      <c r="AU18" s="84"/>
      <c r="AV18" s="72">
        <f t="shared" si="0"/>
        <v>0.18573333333333333</v>
      </c>
      <c r="AW18" s="72">
        <f t="shared" si="1"/>
        <v>0.4</v>
      </c>
      <c r="AX18" s="72">
        <f t="shared" si="2"/>
        <v>0.28000000000000003</v>
      </c>
      <c r="AY18" s="72">
        <f t="shared" si="3"/>
        <v>0.11</v>
      </c>
      <c r="AZ18" s="74">
        <f t="shared" si="4"/>
        <v>0.97573333333333334</v>
      </c>
      <c r="BA18" s="47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1:78" ht="15.6" x14ac:dyDescent="0.3">
      <c r="A19" s="14">
        <v>12</v>
      </c>
      <c r="B19" s="15"/>
      <c r="C19" s="15"/>
      <c r="D19" s="15" t="s">
        <v>42</v>
      </c>
      <c r="E19" s="43">
        <v>0.9</v>
      </c>
      <c r="F19" s="55" t="s">
        <v>59</v>
      </c>
      <c r="G19" s="55">
        <v>1</v>
      </c>
      <c r="H19" s="55">
        <v>0.5</v>
      </c>
      <c r="I19" s="55">
        <v>0.75</v>
      </c>
      <c r="J19" s="55">
        <v>0</v>
      </c>
      <c r="K19" s="55">
        <v>1</v>
      </c>
      <c r="L19" s="55">
        <v>1</v>
      </c>
      <c r="M19" s="55">
        <v>0</v>
      </c>
      <c r="N19" s="55"/>
      <c r="O19" s="55"/>
      <c r="P19" s="55"/>
      <c r="Q19" s="55"/>
      <c r="R19" s="73">
        <v>0</v>
      </c>
      <c r="S19" s="73">
        <v>0</v>
      </c>
      <c r="T19" s="73">
        <v>1</v>
      </c>
      <c r="U19" s="73">
        <v>0</v>
      </c>
      <c r="V19" s="73">
        <v>1</v>
      </c>
      <c r="W19" s="73">
        <v>0</v>
      </c>
      <c r="X19" s="73">
        <v>1</v>
      </c>
      <c r="Y19" s="73">
        <v>1</v>
      </c>
      <c r="Z19" s="73">
        <v>0</v>
      </c>
      <c r="AA19" s="27"/>
      <c r="AB19" s="27"/>
      <c r="AC19" s="27"/>
      <c r="AD19" s="27"/>
      <c r="AE19" s="27"/>
      <c r="AF19" s="76">
        <v>1</v>
      </c>
      <c r="AG19" s="76"/>
      <c r="AH19" s="76"/>
      <c r="AI19" s="76"/>
      <c r="AJ19" s="76"/>
      <c r="AK19" s="76"/>
      <c r="AL19" s="76"/>
      <c r="AM19" s="84">
        <v>0</v>
      </c>
      <c r="AN19" s="84">
        <v>0</v>
      </c>
      <c r="AO19" s="84"/>
      <c r="AP19" s="84"/>
      <c r="AQ19" s="84"/>
      <c r="AR19" s="84"/>
      <c r="AS19" s="84"/>
      <c r="AT19" s="84"/>
      <c r="AU19" s="84"/>
      <c r="AV19" s="72">
        <f t="shared" si="0"/>
        <v>0.13518750000000002</v>
      </c>
      <c r="AW19" s="72">
        <f t="shared" si="1"/>
        <v>0.4</v>
      </c>
      <c r="AX19" s="72">
        <f t="shared" si="2"/>
        <v>0.12444444444444445</v>
      </c>
      <c r="AY19" s="72">
        <f t="shared" si="3"/>
        <v>0</v>
      </c>
      <c r="AZ19" s="74">
        <f t="shared" si="4"/>
        <v>0.65963194444444451</v>
      </c>
      <c r="BA19" s="47"/>
    </row>
    <row r="20" spans="1:78" ht="15.6" x14ac:dyDescent="0.3">
      <c r="A20" s="14">
        <v>13</v>
      </c>
      <c r="B20" s="15"/>
      <c r="C20" s="15"/>
      <c r="D20" s="15" t="s">
        <v>43</v>
      </c>
      <c r="E20" s="43">
        <v>0.9</v>
      </c>
      <c r="F20" s="55">
        <v>1</v>
      </c>
      <c r="G20" s="55">
        <v>0.83</v>
      </c>
      <c r="H20" s="55">
        <v>0.83</v>
      </c>
      <c r="I20" s="55">
        <v>1</v>
      </c>
      <c r="J20" s="55">
        <v>0</v>
      </c>
      <c r="K20" s="55">
        <v>0.75</v>
      </c>
      <c r="L20" s="55">
        <v>1</v>
      </c>
      <c r="M20" s="55">
        <v>1</v>
      </c>
      <c r="N20" s="55"/>
      <c r="O20" s="55"/>
      <c r="P20" s="55"/>
      <c r="Q20" s="55"/>
      <c r="R20" s="73">
        <v>1</v>
      </c>
      <c r="S20" s="73">
        <v>1</v>
      </c>
      <c r="T20" s="73">
        <v>1</v>
      </c>
      <c r="U20" s="73">
        <v>1</v>
      </c>
      <c r="V20" s="73">
        <v>1</v>
      </c>
      <c r="W20" s="73">
        <v>0</v>
      </c>
      <c r="X20" s="73">
        <v>1</v>
      </c>
      <c r="Y20" s="73">
        <v>1</v>
      </c>
      <c r="Z20" s="73">
        <v>1</v>
      </c>
      <c r="AA20" s="27"/>
      <c r="AB20" s="27"/>
      <c r="AC20" s="27"/>
      <c r="AD20" s="27"/>
      <c r="AE20" s="27"/>
      <c r="AF20" s="76">
        <v>1</v>
      </c>
      <c r="AG20" s="76"/>
      <c r="AH20" s="76"/>
      <c r="AI20" s="76"/>
      <c r="AJ20" s="76"/>
      <c r="AK20" s="76"/>
      <c r="AL20" s="76"/>
      <c r="AM20" s="84">
        <v>1</v>
      </c>
      <c r="AN20" s="84">
        <v>1</v>
      </c>
      <c r="AO20" s="84"/>
      <c r="AP20" s="84"/>
      <c r="AQ20" s="84"/>
      <c r="AR20" s="84"/>
      <c r="AS20" s="84"/>
      <c r="AT20" s="84"/>
      <c r="AU20" s="84"/>
      <c r="AV20" s="72">
        <f t="shared" si="0"/>
        <v>0.17056666666666667</v>
      </c>
      <c r="AW20" s="72">
        <f t="shared" si="1"/>
        <v>0.4</v>
      </c>
      <c r="AX20" s="72">
        <f t="shared" si="2"/>
        <v>0.24888888888888891</v>
      </c>
      <c r="AY20" s="72">
        <f t="shared" si="3"/>
        <v>0.11</v>
      </c>
      <c r="AZ20" s="74">
        <f t="shared" si="4"/>
        <v>0.92945555555555559</v>
      </c>
      <c r="BA20" s="47"/>
    </row>
    <row r="21" spans="1:78" ht="15.6" x14ac:dyDescent="0.3">
      <c r="A21" s="14">
        <v>14</v>
      </c>
      <c r="B21" s="15"/>
      <c r="C21" s="15"/>
      <c r="D21" s="15" t="s">
        <v>44</v>
      </c>
      <c r="E21" s="43">
        <v>1</v>
      </c>
      <c r="F21" s="55">
        <v>1</v>
      </c>
      <c r="G21" s="55">
        <v>1</v>
      </c>
      <c r="H21" s="55">
        <v>1</v>
      </c>
      <c r="I21" s="55">
        <v>0.63</v>
      </c>
      <c r="J21" s="55">
        <v>0.75</v>
      </c>
      <c r="K21" s="55">
        <v>1</v>
      </c>
      <c r="L21" s="55">
        <v>0</v>
      </c>
      <c r="M21" s="55">
        <v>0.88</v>
      </c>
      <c r="N21" s="55"/>
      <c r="O21" s="55"/>
      <c r="P21" s="55"/>
      <c r="Q21" s="55"/>
      <c r="R21" s="73">
        <v>1</v>
      </c>
      <c r="S21" s="73">
        <v>1</v>
      </c>
      <c r="T21" s="73">
        <v>1</v>
      </c>
      <c r="U21" s="73">
        <v>1</v>
      </c>
      <c r="V21" s="73">
        <v>1</v>
      </c>
      <c r="W21" s="73">
        <v>1</v>
      </c>
      <c r="X21" s="73">
        <v>1</v>
      </c>
      <c r="Y21" s="73">
        <v>1</v>
      </c>
      <c r="Z21" s="73">
        <v>1</v>
      </c>
      <c r="AA21" s="27"/>
      <c r="AB21" s="27"/>
      <c r="AC21" s="27"/>
      <c r="AD21" s="27"/>
      <c r="AE21" s="27"/>
      <c r="AF21" s="75">
        <v>1</v>
      </c>
      <c r="AG21" s="76"/>
      <c r="AH21" s="76"/>
      <c r="AI21" s="76"/>
      <c r="AJ21" s="76"/>
      <c r="AK21" s="76"/>
      <c r="AL21" s="76"/>
      <c r="AM21" s="84">
        <v>1</v>
      </c>
      <c r="AN21" s="84">
        <v>1</v>
      </c>
      <c r="AO21" s="84"/>
      <c r="AP21" s="84"/>
      <c r="AQ21" s="84"/>
      <c r="AR21" s="84"/>
      <c r="AS21" s="84"/>
      <c r="AT21" s="84"/>
      <c r="AU21" s="84"/>
      <c r="AV21" s="72">
        <f t="shared" si="0"/>
        <v>0.1694</v>
      </c>
      <c r="AW21" s="72">
        <f t="shared" si="1"/>
        <v>0.4</v>
      </c>
      <c r="AX21" s="72">
        <f t="shared" si="2"/>
        <v>0.28000000000000003</v>
      </c>
      <c r="AY21" s="72">
        <f t="shared" si="3"/>
        <v>0.11</v>
      </c>
      <c r="AZ21" s="74">
        <f t="shared" si="4"/>
        <v>0.95940000000000003</v>
      </c>
      <c r="BA21" s="47"/>
    </row>
    <row r="22" spans="1:78" ht="15.6" x14ac:dyDescent="0.3">
      <c r="A22" s="14">
        <v>15</v>
      </c>
      <c r="B22" s="15"/>
      <c r="C22" s="15"/>
      <c r="D22" s="15" t="s">
        <v>45</v>
      </c>
      <c r="E22" s="43">
        <v>1</v>
      </c>
      <c r="F22" s="55">
        <v>1</v>
      </c>
      <c r="G22" s="55">
        <v>1</v>
      </c>
      <c r="H22" s="55">
        <v>1</v>
      </c>
      <c r="I22" s="55">
        <v>0.83</v>
      </c>
      <c r="J22" s="55">
        <v>1</v>
      </c>
      <c r="K22" s="55">
        <v>1</v>
      </c>
      <c r="L22" s="55">
        <v>0</v>
      </c>
      <c r="M22" s="55">
        <v>1</v>
      </c>
      <c r="N22" s="55"/>
      <c r="O22" s="55"/>
      <c r="P22" s="55"/>
      <c r="Q22" s="55"/>
      <c r="R22" s="73">
        <v>1</v>
      </c>
      <c r="S22" s="73">
        <v>1</v>
      </c>
      <c r="T22" s="73">
        <v>1</v>
      </c>
      <c r="U22" s="73">
        <v>1</v>
      </c>
      <c r="V22" s="73">
        <v>1</v>
      </c>
      <c r="W22" s="73">
        <v>1</v>
      </c>
      <c r="X22" s="73">
        <v>1</v>
      </c>
      <c r="Y22" s="73">
        <v>1</v>
      </c>
      <c r="Z22" s="73">
        <v>1</v>
      </c>
      <c r="AA22" s="27"/>
      <c r="AB22" s="27"/>
      <c r="AC22" s="27"/>
      <c r="AD22" s="27"/>
      <c r="AE22" s="27"/>
      <c r="AF22" s="82">
        <v>1</v>
      </c>
      <c r="AG22" s="76"/>
      <c r="AH22" s="76"/>
      <c r="AI22" s="76"/>
      <c r="AJ22" s="76"/>
      <c r="AK22" s="76"/>
      <c r="AL22" s="76"/>
      <c r="AM22" s="84">
        <v>1</v>
      </c>
      <c r="AN22" s="84">
        <v>1</v>
      </c>
      <c r="AO22" s="84"/>
      <c r="AP22" s="84"/>
      <c r="AQ22" s="84"/>
      <c r="AR22" s="84"/>
      <c r="AS22" s="84"/>
      <c r="AT22" s="84"/>
      <c r="AU22" s="84"/>
      <c r="AV22" s="72">
        <f t="shared" si="0"/>
        <v>0.1827</v>
      </c>
      <c r="AW22" s="72">
        <f t="shared" si="1"/>
        <v>0.4</v>
      </c>
      <c r="AX22" s="72">
        <f t="shared" si="2"/>
        <v>0.28000000000000003</v>
      </c>
      <c r="AY22" s="72">
        <f t="shared" si="3"/>
        <v>0.11</v>
      </c>
      <c r="AZ22" s="74">
        <f t="shared" si="4"/>
        <v>0.97270000000000001</v>
      </c>
      <c r="BA22" s="47"/>
    </row>
    <row r="23" spans="1:78" ht="15.6" x14ac:dyDescent="0.3">
      <c r="A23" s="14">
        <v>16</v>
      </c>
      <c r="B23" s="15"/>
      <c r="C23" s="15"/>
      <c r="D23" s="15" t="s">
        <v>46</v>
      </c>
      <c r="E23" s="43">
        <v>1</v>
      </c>
      <c r="F23" s="55">
        <v>1</v>
      </c>
      <c r="G23" s="55">
        <v>0.83</v>
      </c>
      <c r="H23" s="55">
        <v>0.83</v>
      </c>
      <c r="I23" s="55">
        <v>1</v>
      </c>
      <c r="J23" s="55">
        <v>0.88</v>
      </c>
      <c r="K23" s="55">
        <v>0</v>
      </c>
      <c r="L23" s="55">
        <v>1</v>
      </c>
      <c r="M23" s="55">
        <v>0</v>
      </c>
      <c r="N23" s="55"/>
      <c r="O23" s="55"/>
      <c r="P23" s="55"/>
      <c r="Q23" s="55"/>
      <c r="R23" s="73">
        <v>1</v>
      </c>
      <c r="S23" s="73">
        <v>1</v>
      </c>
      <c r="T23" s="73">
        <v>1</v>
      </c>
      <c r="U23" s="73">
        <v>1</v>
      </c>
      <c r="V23" s="73">
        <v>1</v>
      </c>
      <c r="W23" s="73">
        <v>1</v>
      </c>
      <c r="X23" s="73">
        <v>1</v>
      </c>
      <c r="Y23" s="73">
        <v>1</v>
      </c>
      <c r="Z23" s="73">
        <v>1</v>
      </c>
      <c r="AA23" s="27"/>
      <c r="AB23" s="27"/>
      <c r="AC23" s="27"/>
      <c r="AD23" s="27"/>
      <c r="AE23" s="27"/>
      <c r="AF23" s="82">
        <v>1</v>
      </c>
      <c r="AG23" s="76"/>
      <c r="AH23" s="76"/>
      <c r="AI23" s="76"/>
      <c r="AJ23" s="76"/>
      <c r="AK23" s="76"/>
      <c r="AL23" s="76"/>
      <c r="AM23" s="84">
        <v>1</v>
      </c>
      <c r="AN23" s="84">
        <v>1</v>
      </c>
      <c r="AO23" s="84"/>
      <c r="AP23" s="84"/>
      <c r="AQ23" s="84"/>
      <c r="AR23" s="84"/>
      <c r="AS23" s="84"/>
      <c r="AT23" s="84"/>
      <c r="AU23" s="84"/>
      <c r="AV23" s="72">
        <f t="shared" si="0"/>
        <v>0.15259999999999999</v>
      </c>
      <c r="AW23" s="72">
        <f t="shared" si="1"/>
        <v>0.4</v>
      </c>
      <c r="AX23" s="72">
        <f t="shared" si="2"/>
        <v>0.28000000000000003</v>
      </c>
      <c r="AY23" s="72">
        <f t="shared" si="3"/>
        <v>0.11</v>
      </c>
      <c r="AZ23" s="74">
        <f t="shared" si="4"/>
        <v>0.94259999999999999</v>
      </c>
      <c r="BA23" s="47"/>
    </row>
    <row r="24" spans="1:78" ht="15.6" x14ac:dyDescent="0.3">
      <c r="A24" s="14">
        <v>17</v>
      </c>
      <c r="B24" s="15"/>
      <c r="C24" s="15"/>
      <c r="D24" s="15" t="s">
        <v>47</v>
      </c>
      <c r="E24" s="43">
        <v>0.8</v>
      </c>
      <c r="F24" s="55">
        <v>1</v>
      </c>
      <c r="G24" s="55">
        <v>1</v>
      </c>
      <c r="H24" s="55">
        <v>0.75</v>
      </c>
      <c r="I24" s="55">
        <v>0.75</v>
      </c>
      <c r="J24" s="55">
        <v>1</v>
      </c>
      <c r="K24" s="55">
        <v>0.83</v>
      </c>
      <c r="L24" s="55">
        <v>1</v>
      </c>
      <c r="M24" s="55">
        <v>0.83</v>
      </c>
      <c r="N24" s="55"/>
      <c r="O24" s="55"/>
      <c r="P24" s="55"/>
      <c r="Q24" s="55"/>
      <c r="R24" s="73">
        <v>1</v>
      </c>
      <c r="S24" s="73">
        <v>1</v>
      </c>
      <c r="T24" s="73">
        <v>1</v>
      </c>
      <c r="U24" s="73">
        <v>1</v>
      </c>
      <c r="V24" s="73">
        <v>0</v>
      </c>
      <c r="W24" s="73">
        <v>1</v>
      </c>
      <c r="X24" s="73">
        <v>1</v>
      </c>
      <c r="Y24" s="73">
        <v>1</v>
      </c>
      <c r="Z24" s="73">
        <v>1</v>
      </c>
      <c r="AA24" s="27"/>
      <c r="AB24" s="27"/>
      <c r="AC24" s="27"/>
      <c r="AD24" s="27"/>
      <c r="AE24" s="27"/>
      <c r="AF24" s="76">
        <v>1</v>
      </c>
      <c r="AG24" s="76"/>
      <c r="AH24" s="76"/>
      <c r="AI24" s="76"/>
      <c r="AJ24" s="76"/>
      <c r="AK24" s="76"/>
      <c r="AL24" s="76"/>
      <c r="AM24" s="84">
        <v>0.9</v>
      </c>
      <c r="AN24" s="84">
        <v>1</v>
      </c>
      <c r="AO24" s="84"/>
      <c r="AP24" s="84"/>
      <c r="AQ24" s="84"/>
      <c r="AR24" s="84"/>
      <c r="AS24" s="84"/>
      <c r="AT24" s="84"/>
      <c r="AU24" s="84"/>
      <c r="AV24" s="72">
        <f t="shared" si="0"/>
        <v>0.18573333333333333</v>
      </c>
      <c r="AW24" s="72">
        <f t="shared" si="1"/>
        <v>0.4</v>
      </c>
      <c r="AX24" s="72">
        <f t="shared" si="2"/>
        <v>0.24888888888888891</v>
      </c>
      <c r="AY24" s="72">
        <f t="shared" si="3"/>
        <v>0.1045</v>
      </c>
      <c r="AZ24" s="74">
        <f t="shared" si="4"/>
        <v>0.9391222222222223</v>
      </c>
      <c r="BA24" s="47"/>
    </row>
    <row r="25" spans="1:78" ht="15.6" x14ac:dyDescent="0.3">
      <c r="A25" s="14">
        <v>18</v>
      </c>
      <c r="B25" s="15"/>
      <c r="C25" s="15"/>
      <c r="D25" s="15" t="s">
        <v>48</v>
      </c>
      <c r="E25" s="43" t="s">
        <v>59</v>
      </c>
      <c r="F25" s="55">
        <v>1</v>
      </c>
      <c r="G25" s="55">
        <v>1</v>
      </c>
      <c r="H25" s="55">
        <v>0.83</v>
      </c>
      <c r="I25" s="55">
        <v>0.68</v>
      </c>
      <c r="J25" s="55">
        <v>1</v>
      </c>
      <c r="K25" s="55">
        <v>1</v>
      </c>
      <c r="L25" s="55">
        <v>1</v>
      </c>
      <c r="M25" s="55">
        <v>1</v>
      </c>
      <c r="N25" s="55"/>
      <c r="O25" s="55"/>
      <c r="P25" s="55"/>
      <c r="Q25" s="55"/>
      <c r="R25" s="73">
        <v>1</v>
      </c>
      <c r="S25" s="73">
        <v>1</v>
      </c>
      <c r="T25" s="73">
        <v>1</v>
      </c>
      <c r="U25" s="73">
        <v>1</v>
      </c>
      <c r="V25" s="73">
        <v>1</v>
      </c>
      <c r="W25" s="73">
        <v>1</v>
      </c>
      <c r="X25" s="73">
        <v>1</v>
      </c>
      <c r="Y25" s="73">
        <v>1</v>
      </c>
      <c r="Z25" s="73">
        <v>1</v>
      </c>
      <c r="AA25" s="27"/>
      <c r="AB25" s="27"/>
      <c r="AC25" s="27"/>
      <c r="AD25" s="27"/>
      <c r="AE25" s="27"/>
      <c r="AF25" s="83">
        <v>1</v>
      </c>
      <c r="AG25" s="76"/>
      <c r="AH25" s="76"/>
      <c r="AI25" s="76"/>
      <c r="AJ25" s="76"/>
      <c r="AK25" s="76"/>
      <c r="AL25" s="76"/>
      <c r="AM25" s="84">
        <v>1</v>
      </c>
      <c r="AN25" s="84">
        <v>1</v>
      </c>
      <c r="AO25" s="84"/>
      <c r="AP25" s="84"/>
      <c r="AQ25" s="84"/>
      <c r="AR25" s="84"/>
      <c r="AS25" s="84"/>
      <c r="AT25" s="84"/>
      <c r="AU25" s="84"/>
      <c r="AV25" s="72">
        <f t="shared" si="0"/>
        <v>0.19713749999999999</v>
      </c>
      <c r="AW25" s="72">
        <f t="shared" si="1"/>
        <v>0.4</v>
      </c>
      <c r="AX25" s="72">
        <f t="shared" si="2"/>
        <v>0.28000000000000003</v>
      </c>
      <c r="AY25" s="72">
        <f t="shared" si="3"/>
        <v>0.11</v>
      </c>
      <c r="AZ25" s="74">
        <f t="shared" si="4"/>
        <v>0.9871375</v>
      </c>
      <c r="BA25" s="47"/>
    </row>
    <row r="26" spans="1:78" ht="15.6" x14ac:dyDescent="0.3">
      <c r="A26" s="14">
        <v>19</v>
      </c>
      <c r="B26" s="15"/>
      <c r="C26" s="15"/>
      <c r="D26" s="15" t="s">
        <v>49</v>
      </c>
      <c r="E26" s="43">
        <v>0.9</v>
      </c>
      <c r="F26" s="55">
        <v>1</v>
      </c>
      <c r="G26" s="55">
        <v>0.83</v>
      </c>
      <c r="H26" s="55">
        <v>0.83</v>
      </c>
      <c r="I26" s="55">
        <v>1</v>
      </c>
      <c r="J26" s="55">
        <v>0.75</v>
      </c>
      <c r="K26" s="55">
        <v>0.75</v>
      </c>
      <c r="L26" s="55">
        <v>0.5</v>
      </c>
      <c r="M26" s="55">
        <v>0.5</v>
      </c>
      <c r="N26" s="55"/>
      <c r="O26" s="55"/>
      <c r="P26" s="55"/>
      <c r="Q26" s="55"/>
      <c r="R26" s="73">
        <v>1</v>
      </c>
      <c r="S26" s="73">
        <v>0</v>
      </c>
      <c r="T26" s="73">
        <v>1</v>
      </c>
      <c r="U26" s="73">
        <v>1</v>
      </c>
      <c r="V26" s="73">
        <v>1</v>
      </c>
      <c r="W26" s="73">
        <v>1</v>
      </c>
      <c r="X26" s="73">
        <v>1</v>
      </c>
      <c r="Y26" s="73">
        <v>1</v>
      </c>
      <c r="Z26" s="73">
        <v>1</v>
      </c>
      <c r="AA26" s="27"/>
      <c r="AB26" s="27"/>
      <c r="AC26" s="27"/>
      <c r="AD26" s="27"/>
      <c r="AE26" s="27"/>
      <c r="AF26" s="75">
        <v>1</v>
      </c>
      <c r="AG26" s="76"/>
      <c r="AH26" s="76"/>
      <c r="AI26" s="76"/>
      <c r="AJ26" s="76"/>
      <c r="AK26" s="76"/>
      <c r="AL26" s="76"/>
      <c r="AM26" s="84">
        <v>0.85</v>
      </c>
      <c r="AN26" s="84">
        <v>1</v>
      </c>
      <c r="AO26" s="84"/>
      <c r="AP26" s="84"/>
      <c r="AQ26" s="84"/>
      <c r="AR26" s="84"/>
      <c r="AS26" s="84"/>
      <c r="AT26" s="84"/>
      <c r="AU26" s="84"/>
      <c r="AV26" s="72">
        <f t="shared" si="0"/>
        <v>0.16473333333333334</v>
      </c>
      <c r="AW26" s="72">
        <f t="shared" si="1"/>
        <v>0.4</v>
      </c>
      <c r="AX26" s="72">
        <f t="shared" si="2"/>
        <v>0.24888888888888891</v>
      </c>
      <c r="AY26" s="72">
        <f t="shared" si="3"/>
        <v>0.10175000000000001</v>
      </c>
      <c r="AZ26" s="74">
        <f t="shared" si="4"/>
        <v>0.91537222222222225</v>
      </c>
      <c r="BA26" s="47"/>
    </row>
    <row r="27" spans="1:78" ht="15.6" x14ac:dyDescent="0.3">
      <c r="A27" s="14">
        <v>20</v>
      </c>
      <c r="B27" s="15"/>
      <c r="C27" s="15"/>
      <c r="D27" s="15" t="s">
        <v>50</v>
      </c>
      <c r="E27" s="43">
        <v>1</v>
      </c>
      <c r="F27" s="55">
        <v>1</v>
      </c>
      <c r="G27" s="55">
        <v>1</v>
      </c>
      <c r="H27" s="55">
        <v>0.83</v>
      </c>
      <c r="I27" s="55">
        <v>1</v>
      </c>
      <c r="J27" s="55">
        <v>1</v>
      </c>
      <c r="K27" s="55">
        <v>1</v>
      </c>
      <c r="L27" s="55">
        <v>1</v>
      </c>
      <c r="M27" s="55">
        <v>0.88</v>
      </c>
      <c r="N27" s="55"/>
      <c r="O27" s="55"/>
      <c r="P27" s="55"/>
      <c r="Q27" s="55"/>
      <c r="R27" s="73">
        <v>1</v>
      </c>
      <c r="S27" s="73">
        <v>1</v>
      </c>
      <c r="T27" s="73">
        <v>1</v>
      </c>
      <c r="U27" s="73">
        <v>1</v>
      </c>
      <c r="V27" s="73">
        <v>1</v>
      </c>
      <c r="W27" s="73">
        <v>1</v>
      </c>
      <c r="X27" s="73">
        <v>1</v>
      </c>
      <c r="Y27" s="73">
        <v>1</v>
      </c>
      <c r="Z27" s="73">
        <v>1</v>
      </c>
      <c r="AA27" s="27"/>
      <c r="AB27" s="27"/>
      <c r="AC27" s="27"/>
      <c r="AD27" s="27"/>
      <c r="AE27" s="27"/>
      <c r="AF27" s="83">
        <v>1</v>
      </c>
      <c r="AG27" s="76"/>
      <c r="AH27" s="76"/>
      <c r="AI27" s="76"/>
      <c r="AJ27" s="76"/>
      <c r="AK27" s="76"/>
      <c r="AL27" s="76"/>
      <c r="AM27" s="84">
        <v>1</v>
      </c>
      <c r="AN27" s="84">
        <v>1</v>
      </c>
      <c r="AO27" s="84"/>
      <c r="AP27" s="84"/>
      <c r="AQ27" s="84"/>
      <c r="AR27" s="84"/>
      <c r="AS27" s="84"/>
      <c r="AT27" s="84"/>
      <c r="AU27" s="84"/>
      <c r="AV27" s="72">
        <f t="shared" si="0"/>
        <v>0.20323333333333335</v>
      </c>
      <c r="AW27" s="72">
        <f t="shared" si="1"/>
        <v>0.4</v>
      </c>
      <c r="AX27" s="72">
        <f t="shared" si="2"/>
        <v>0.28000000000000003</v>
      </c>
      <c r="AY27" s="72">
        <f t="shared" si="3"/>
        <v>0.11</v>
      </c>
      <c r="AZ27" s="74">
        <f t="shared" si="4"/>
        <v>0.99323333333333341</v>
      </c>
      <c r="BA27" s="47"/>
    </row>
    <row r="28" spans="1:78" ht="15.6" x14ac:dyDescent="0.3">
      <c r="A28" s="14">
        <v>21</v>
      </c>
      <c r="B28" s="15"/>
      <c r="C28" s="15"/>
      <c r="D28" s="15" t="s">
        <v>51</v>
      </c>
      <c r="E28" s="43">
        <v>1</v>
      </c>
      <c r="F28" s="55">
        <v>1</v>
      </c>
      <c r="G28" s="55">
        <v>1</v>
      </c>
      <c r="H28" s="55">
        <v>1</v>
      </c>
      <c r="I28" s="55">
        <v>1</v>
      </c>
      <c r="J28" s="55">
        <v>1</v>
      </c>
      <c r="K28" s="55">
        <v>1</v>
      </c>
      <c r="L28" s="55">
        <v>1</v>
      </c>
      <c r="M28" s="55">
        <v>1</v>
      </c>
      <c r="N28" s="55"/>
      <c r="O28" s="55"/>
      <c r="P28" s="55"/>
      <c r="Q28" s="55"/>
      <c r="R28" s="73">
        <v>1</v>
      </c>
      <c r="S28" s="73">
        <v>1</v>
      </c>
      <c r="T28" s="73">
        <v>1</v>
      </c>
      <c r="U28" s="73">
        <v>1</v>
      </c>
      <c r="V28" s="73">
        <v>1</v>
      </c>
      <c r="W28" s="73">
        <v>1</v>
      </c>
      <c r="X28" s="73">
        <v>1</v>
      </c>
      <c r="Y28" s="73">
        <v>1</v>
      </c>
      <c r="Z28" s="73">
        <v>1</v>
      </c>
      <c r="AA28" s="27"/>
      <c r="AB28" s="27"/>
      <c r="AC28" s="27"/>
      <c r="AD28" s="27"/>
      <c r="AE28" s="27"/>
      <c r="AF28" s="81">
        <v>1</v>
      </c>
      <c r="AG28" s="76"/>
      <c r="AH28" s="76"/>
      <c r="AI28" s="76"/>
      <c r="AJ28" s="76"/>
      <c r="AK28" s="76"/>
      <c r="AL28" s="76"/>
      <c r="AM28" s="84">
        <v>1</v>
      </c>
      <c r="AN28" s="84">
        <v>1</v>
      </c>
      <c r="AO28" s="84"/>
      <c r="AP28" s="84"/>
      <c r="AQ28" s="84"/>
      <c r="AR28" s="84"/>
      <c r="AS28" s="84"/>
      <c r="AT28" s="84"/>
      <c r="AU28" s="84"/>
      <c r="AV28" s="72">
        <f t="shared" si="0"/>
        <v>0.21</v>
      </c>
      <c r="AW28" s="72">
        <f t="shared" si="1"/>
        <v>0.4</v>
      </c>
      <c r="AX28" s="72">
        <f t="shared" si="2"/>
        <v>0.28000000000000003</v>
      </c>
      <c r="AY28" s="72">
        <f t="shared" si="3"/>
        <v>0.11</v>
      </c>
      <c r="AZ28" s="74">
        <f t="shared" si="4"/>
        <v>1</v>
      </c>
      <c r="BA28" s="47"/>
    </row>
    <row r="29" spans="1:78" ht="15.6" x14ac:dyDescent="0.3">
      <c r="A29" s="14">
        <v>22</v>
      </c>
      <c r="B29" s="15"/>
      <c r="C29" s="15"/>
      <c r="D29" s="15" t="s">
        <v>52</v>
      </c>
      <c r="E29" s="43">
        <v>1</v>
      </c>
      <c r="F29" s="55">
        <v>1</v>
      </c>
      <c r="G29" s="55">
        <v>0.83</v>
      </c>
      <c r="H29" s="55">
        <v>1</v>
      </c>
      <c r="I29" s="55">
        <v>1</v>
      </c>
      <c r="J29" s="55">
        <v>0.75</v>
      </c>
      <c r="K29" s="55">
        <v>1</v>
      </c>
      <c r="L29" s="55">
        <v>1</v>
      </c>
      <c r="M29" s="55">
        <v>0.83</v>
      </c>
      <c r="N29" s="55"/>
      <c r="O29" s="55"/>
      <c r="P29" s="55"/>
      <c r="Q29" s="55"/>
      <c r="R29" s="73">
        <v>1</v>
      </c>
      <c r="S29" s="73">
        <v>1</v>
      </c>
      <c r="T29" s="73">
        <v>1</v>
      </c>
      <c r="U29" s="73">
        <v>1</v>
      </c>
      <c r="V29" s="73">
        <v>1</v>
      </c>
      <c r="W29" s="73">
        <v>1</v>
      </c>
      <c r="X29" s="73">
        <v>1</v>
      </c>
      <c r="Y29" s="73">
        <v>1</v>
      </c>
      <c r="Z29" s="73">
        <v>1</v>
      </c>
      <c r="AA29" s="27"/>
      <c r="AB29" s="27"/>
      <c r="AC29" s="27"/>
      <c r="AD29" s="27"/>
      <c r="AE29" s="27"/>
      <c r="AF29" s="83">
        <v>1</v>
      </c>
      <c r="AG29" s="76"/>
      <c r="AH29" s="76"/>
      <c r="AI29" s="76"/>
      <c r="AJ29" s="76"/>
      <c r="AK29" s="76"/>
      <c r="AL29" s="76"/>
      <c r="AM29" s="84">
        <v>1</v>
      </c>
      <c r="AN29" s="84">
        <v>1</v>
      </c>
      <c r="AO29" s="84"/>
      <c r="AP29" s="84"/>
      <c r="AQ29" s="84"/>
      <c r="AR29" s="84"/>
      <c r="AS29" s="84"/>
      <c r="AT29" s="84"/>
      <c r="AU29" s="84"/>
      <c r="AV29" s="72">
        <f t="shared" si="0"/>
        <v>0.19623333333333332</v>
      </c>
      <c r="AW29" s="72">
        <f t="shared" si="1"/>
        <v>0.4</v>
      </c>
      <c r="AX29" s="72">
        <f t="shared" si="2"/>
        <v>0.28000000000000003</v>
      </c>
      <c r="AY29" s="72">
        <f t="shared" si="3"/>
        <v>0.11</v>
      </c>
      <c r="AZ29" s="74">
        <f t="shared" si="4"/>
        <v>0.98623333333333341</v>
      </c>
      <c r="BA29" s="47"/>
    </row>
    <row r="30" spans="1:78" ht="16.2" thickBot="1" x14ac:dyDescent="0.35">
      <c r="A30" s="14">
        <v>23</v>
      </c>
      <c r="B30" s="15"/>
      <c r="C30" s="15"/>
      <c r="D30" s="15" t="s">
        <v>53</v>
      </c>
      <c r="E30" s="43">
        <v>1</v>
      </c>
      <c r="F30" s="55">
        <v>1</v>
      </c>
      <c r="G30" s="55">
        <v>1</v>
      </c>
      <c r="H30" s="55">
        <v>0.75</v>
      </c>
      <c r="I30" s="55">
        <v>0.83</v>
      </c>
      <c r="J30" s="55">
        <v>1</v>
      </c>
      <c r="K30" s="55">
        <v>1</v>
      </c>
      <c r="L30" s="55">
        <v>1</v>
      </c>
      <c r="M30" s="55">
        <v>1</v>
      </c>
      <c r="N30" s="55"/>
      <c r="O30" s="55"/>
      <c r="P30" s="55"/>
      <c r="Q30" s="55"/>
      <c r="R30" s="73">
        <v>1</v>
      </c>
      <c r="S30" s="73">
        <v>1</v>
      </c>
      <c r="T30" s="73">
        <v>1</v>
      </c>
      <c r="U30" s="73">
        <v>1</v>
      </c>
      <c r="V30" s="73">
        <v>1</v>
      </c>
      <c r="W30" s="73">
        <v>1</v>
      </c>
      <c r="X30" s="73">
        <v>1</v>
      </c>
      <c r="Y30" s="73">
        <v>1</v>
      </c>
      <c r="Z30" s="73">
        <v>1</v>
      </c>
      <c r="AA30" s="27"/>
      <c r="AB30" s="27"/>
      <c r="AC30" s="27"/>
      <c r="AD30" s="27"/>
      <c r="AE30" s="27"/>
      <c r="AF30" s="79">
        <v>1</v>
      </c>
      <c r="AG30" s="80">
        <v>1</v>
      </c>
      <c r="AH30" s="76"/>
      <c r="AI30" s="76"/>
      <c r="AJ30" s="76"/>
      <c r="AK30" s="76"/>
      <c r="AL30" s="76"/>
      <c r="AM30" s="84">
        <v>1</v>
      </c>
      <c r="AN30" s="84">
        <v>1</v>
      </c>
      <c r="AO30" s="84"/>
      <c r="AP30" s="84"/>
      <c r="AQ30" s="84"/>
      <c r="AR30" s="84"/>
      <c r="AS30" s="84"/>
      <c r="AT30" s="84"/>
      <c r="AU30" s="84"/>
      <c r="AV30" s="72">
        <f t="shared" si="0"/>
        <v>0.20019999999999999</v>
      </c>
      <c r="AW30" s="72">
        <f t="shared" si="1"/>
        <v>0.4</v>
      </c>
      <c r="AX30" s="72">
        <f t="shared" si="2"/>
        <v>0.28000000000000003</v>
      </c>
      <c r="AY30" s="72">
        <f t="shared" si="3"/>
        <v>0.11</v>
      </c>
      <c r="AZ30" s="74">
        <f t="shared" si="4"/>
        <v>0.99020000000000008</v>
      </c>
      <c r="BA30" s="47"/>
    </row>
    <row r="31" spans="1:78" ht="16.8" thickTop="1" thickBot="1" x14ac:dyDescent="0.35">
      <c r="A31" s="14">
        <v>24</v>
      </c>
      <c r="B31" s="15"/>
      <c r="C31" s="15"/>
      <c r="D31" s="15" t="s">
        <v>54</v>
      </c>
      <c r="E31" s="43">
        <v>0.6</v>
      </c>
      <c r="F31" s="55">
        <v>1</v>
      </c>
      <c r="G31" s="55">
        <v>0.45</v>
      </c>
      <c r="H31" s="55">
        <v>0.7</v>
      </c>
      <c r="I31" s="55">
        <v>0.75</v>
      </c>
      <c r="J31" s="55">
        <v>0.75</v>
      </c>
      <c r="K31" s="55">
        <v>0.5</v>
      </c>
      <c r="L31" s="55">
        <v>1</v>
      </c>
      <c r="M31" s="55">
        <v>1</v>
      </c>
      <c r="N31" s="55"/>
      <c r="O31" s="55"/>
      <c r="P31" s="55"/>
      <c r="Q31" s="55"/>
      <c r="R31" s="73">
        <v>1</v>
      </c>
      <c r="S31" s="73">
        <v>1</v>
      </c>
      <c r="T31" s="73">
        <v>1</v>
      </c>
      <c r="U31" s="73">
        <v>1</v>
      </c>
      <c r="V31" s="73">
        <v>1</v>
      </c>
      <c r="W31" s="73">
        <v>1</v>
      </c>
      <c r="X31" s="73">
        <v>1</v>
      </c>
      <c r="Y31" s="73">
        <v>1</v>
      </c>
      <c r="Z31" s="73">
        <v>1</v>
      </c>
      <c r="AA31" s="27"/>
      <c r="AB31" s="27"/>
      <c r="AC31" s="27"/>
      <c r="AD31" s="27"/>
      <c r="AE31" s="27"/>
      <c r="AF31" s="78">
        <v>1</v>
      </c>
      <c r="AG31" s="76"/>
      <c r="AH31" s="76"/>
      <c r="AI31" s="76"/>
      <c r="AJ31" s="76"/>
      <c r="AK31" s="76"/>
      <c r="AL31" s="76"/>
      <c r="AM31" s="84">
        <v>0.8</v>
      </c>
      <c r="AN31" s="84">
        <v>1</v>
      </c>
      <c r="AO31" s="84"/>
      <c r="AP31" s="84"/>
      <c r="AQ31" s="84"/>
      <c r="AR31" s="84"/>
      <c r="AS31" s="84"/>
      <c r="AT31" s="84"/>
      <c r="AU31" s="84"/>
      <c r="AV31" s="72">
        <f t="shared" si="0"/>
        <v>0.1575</v>
      </c>
      <c r="AW31" s="72">
        <f t="shared" si="1"/>
        <v>0.4</v>
      </c>
      <c r="AX31" s="72">
        <f t="shared" si="2"/>
        <v>0.28000000000000003</v>
      </c>
      <c r="AY31" s="72">
        <f t="shared" si="3"/>
        <v>9.9000000000000005E-2</v>
      </c>
      <c r="AZ31" s="74">
        <f t="shared" si="4"/>
        <v>0.9365</v>
      </c>
      <c r="BA31" s="47"/>
    </row>
    <row r="32" spans="1:78" ht="16.2" thickTop="1" x14ac:dyDescent="0.3">
      <c r="A32" s="14">
        <v>25</v>
      </c>
      <c r="B32" s="15"/>
      <c r="C32" s="15"/>
      <c r="D32" s="15" t="s">
        <v>55</v>
      </c>
      <c r="E32" s="43">
        <v>1</v>
      </c>
      <c r="F32" s="55">
        <v>1</v>
      </c>
      <c r="G32" s="55">
        <v>1</v>
      </c>
      <c r="H32" s="55">
        <v>0.83</v>
      </c>
      <c r="I32" s="55">
        <v>0.82</v>
      </c>
      <c r="J32" s="55">
        <v>1</v>
      </c>
      <c r="K32" s="55">
        <v>1</v>
      </c>
      <c r="L32" s="55">
        <v>1</v>
      </c>
      <c r="M32" s="55">
        <v>1</v>
      </c>
      <c r="N32" s="55"/>
      <c r="O32" s="55"/>
      <c r="P32" s="55"/>
      <c r="Q32" s="55"/>
      <c r="R32" s="73">
        <v>1</v>
      </c>
      <c r="S32" s="73">
        <v>0</v>
      </c>
      <c r="T32" s="73">
        <v>1</v>
      </c>
      <c r="U32" s="73">
        <v>1</v>
      </c>
      <c r="V32" s="73">
        <v>1</v>
      </c>
      <c r="W32" s="73">
        <v>1</v>
      </c>
      <c r="X32" s="73">
        <v>1</v>
      </c>
      <c r="Y32" s="73">
        <v>1</v>
      </c>
      <c r="Z32" s="73">
        <v>1</v>
      </c>
      <c r="AA32" s="27"/>
      <c r="AB32" s="27"/>
      <c r="AC32" s="27"/>
      <c r="AD32" s="27"/>
      <c r="AE32" s="27"/>
      <c r="AF32" s="77">
        <v>1</v>
      </c>
      <c r="AG32" s="76"/>
      <c r="AH32" s="76"/>
      <c r="AI32" s="76"/>
      <c r="AJ32" s="76"/>
      <c r="AK32" s="76"/>
      <c r="AL32" s="76"/>
      <c r="AM32" s="84">
        <v>1</v>
      </c>
      <c r="AN32" s="84">
        <v>1</v>
      </c>
      <c r="AO32" s="84"/>
      <c r="AP32" s="84"/>
      <c r="AQ32" s="84"/>
      <c r="AR32" s="84"/>
      <c r="AS32" s="84"/>
      <c r="AT32" s="84"/>
      <c r="AU32" s="84"/>
      <c r="AV32" s="72">
        <f t="shared" si="0"/>
        <v>0.20183333333333334</v>
      </c>
      <c r="AW32" s="72">
        <f t="shared" si="1"/>
        <v>0.4</v>
      </c>
      <c r="AX32" s="72">
        <f t="shared" si="2"/>
        <v>0.24888888888888891</v>
      </c>
      <c r="AY32" s="72">
        <f t="shared" si="3"/>
        <v>0.11</v>
      </c>
      <c r="AZ32" s="74">
        <f t="shared" si="4"/>
        <v>0.96072222222222226</v>
      </c>
      <c r="BA32" s="47"/>
    </row>
    <row r="33" spans="1:53" ht="15.6" x14ac:dyDescent="0.3">
      <c r="A33" s="14">
        <v>26</v>
      </c>
      <c r="B33" s="15"/>
      <c r="C33" s="15"/>
      <c r="D33" s="15" t="s">
        <v>56</v>
      </c>
      <c r="E33" s="43">
        <v>0.9</v>
      </c>
      <c r="F33" s="55">
        <v>1</v>
      </c>
      <c r="G33" s="55">
        <v>1</v>
      </c>
      <c r="H33" s="55">
        <v>0.25</v>
      </c>
      <c r="I33" s="55">
        <v>0.56999999999999995</v>
      </c>
      <c r="J33" s="55">
        <v>0.88</v>
      </c>
      <c r="K33" s="55">
        <v>1</v>
      </c>
      <c r="L33" s="55">
        <v>0.83</v>
      </c>
      <c r="M33" s="55">
        <v>1</v>
      </c>
      <c r="N33" s="55"/>
      <c r="O33" s="55"/>
      <c r="P33" s="55"/>
      <c r="Q33" s="55"/>
      <c r="R33" s="73">
        <v>1</v>
      </c>
      <c r="S33" s="73">
        <v>1</v>
      </c>
      <c r="T33" s="73">
        <v>1</v>
      </c>
      <c r="U33" s="73">
        <v>0</v>
      </c>
      <c r="V33" s="73">
        <v>1</v>
      </c>
      <c r="W33" s="73">
        <v>1</v>
      </c>
      <c r="X33" s="73">
        <v>1</v>
      </c>
      <c r="Y33" s="73">
        <v>1</v>
      </c>
      <c r="Z33" s="73">
        <v>1</v>
      </c>
      <c r="AA33" s="27"/>
      <c r="AB33" s="27"/>
      <c r="AC33" s="27"/>
      <c r="AD33" s="27"/>
      <c r="AE33" s="27"/>
      <c r="AF33" s="76">
        <v>1</v>
      </c>
      <c r="AG33" s="76"/>
      <c r="AH33" s="76"/>
      <c r="AI33" s="76"/>
      <c r="AJ33" s="76"/>
      <c r="AK33" s="76"/>
      <c r="AL33" s="76"/>
      <c r="AM33" s="84">
        <v>1</v>
      </c>
      <c r="AN33" s="84">
        <v>1</v>
      </c>
      <c r="AO33" s="84"/>
      <c r="AP33" s="84"/>
      <c r="AQ33" s="84"/>
      <c r="AR33" s="84"/>
      <c r="AS33" s="84"/>
      <c r="AT33" s="84"/>
      <c r="AU33" s="84"/>
      <c r="AV33" s="72">
        <f t="shared" si="0"/>
        <v>0.17336666666666664</v>
      </c>
      <c r="AW33" s="72">
        <f t="shared" si="1"/>
        <v>0.4</v>
      </c>
      <c r="AX33" s="72">
        <f t="shared" si="2"/>
        <v>0.24888888888888891</v>
      </c>
      <c r="AY33" s="72">
        <f t="shared" si="3"/>
        <v>0.11</v>
      </c>
      <c r="AZ33" s="74">
        <f t="shared" si="4"/>
        <v>0.93225555555555562</v>
      </c>
      <c r="BA33" s="47"/>
    </row>
    <row r="34" spans="1:53" ht="15.6" x14ac:dyDescent="0.3">
      <c r="A34" s="14">
        <v>27</v>
      </c>
      <c r="B34" s="15"/>
      <c r="C34" s="15"/>
      <c r="D34" s="15" t="s">
        <v>58</v>
      </c>
      <c r="E34" s="43">
        <v>1</v>
      </c>
      <c r="F34" s="55">
        <v>1</v>
      </c>
      <c r="G34" s="55">
        <v>1</v>
      </c>
      <c r="H34" s="55">
        <v>0.77</v>
      </c>
      <c r="I34" s="55">
        <v>0.63</v>
      </c>
      <c r="J34" s="55">
        <v>0.75</v>
      </c>
      <c r="K34" s="55">
        <v>1</v>
      </c>
      <c r="L34" s="55">
        <v>0.83</v>
      </c>
      <c r="M34" s="55">
        <v>1</v>
      </c>
      <c r="N34" s="55"/>
      <c r="O34" s="55"/>
      <c r="P34" s="55"/>
      <c r="Q34" s="55"/>
      <c r="R34" s="73">
        <v>1</v>
      </c>
      <c r="S34" s="73">
        <v>1</v>
      </c>
      <c r="T34" s="73">
        <v>1</v>
      </c>
      <c r="U34" s="73">
        <v>1</v>
      </c>
      <c r="V34" s="73">
        <v>1</v>
      </c>
      <c r="W34" s="73">
        <v>1</v>
      </c>
      <c r="X34" s="73">
        <v>1</v>
      </c>
      <c r="Y34" s="73">
        <v>1</v>
      </c>
      <c r="Z34" s="73">
        <v>1</v>
      </c>
      <c r="AA34" s="27"/>
      <c r="AB34" s="27"/>
      <c r="AC34" s="27"/>
      <c r="AD34" s="27"/>
      <c r="AE34" s="27"/>
      <c r="AF34" s="76">
        <v>1</v>
      </c>
      <c r="AG34" s="76"/>
      <c r="AH34" s="76"/>
      <c r="AI34" s="76"/>
      <c r="AJ34" s="76"/>
      <c r="AK34" s="76"/>
      <c r="AL34" s="76"/>
      <c r="AM34" s="84">
        <v>1</v>
      </c>
      <c r="AN34" s="84">
        <v>1</v>
      </c>
      <c r="AO34" s="84"/>
      <c r="AP34" s="84"/>
      <c r="AQ34" s="84"/>
      <c r="AR34" s="84"/>
      <c r="AS34" s="84"/>
      <c r="AT34" s="84"/>
      <c r="AU34" s="84"/>
      <c r="AV34" s="72">
        <f t="shared" si="0"/>
        <v>0.1862</v>
      </c>
      <c r="AW34" s="72">
        <f t="shared" si="1"/>
        <v>0.4</v>
      </c>
      <c r="AX34" s="72">
        <f t="shared" si="2"/>
        <v>0.28000000000000003</v>
      </c>
      <c r="AY34" s="72">
        <f t="shared" si="3"/>
        <v>0.11</v>
      </c>
      <c r="AZ34" s="74">
        <f t="shared" si="4"/>
        <v>0.97620000000000007</v>
      </c>
      <c r="BA34" s="47">
        <v>100</v>
      </c>
    </row>
    <row r="35" spans="1:53" ht="15" hidden="1" x14ac:dyDescent="0.25">
      <c r="A35" s="14">
        <v>17</v>
      </c>
      <c r="B35" s="23"/>
      <c r="C35" s="23"/>
      <c r="D35" s="38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1"/>
      <c r="AW35" s="21"/>
      <c r="AX35" s="21" t="e">
        <f t="shared" si="2"/>
        <v>#DIV/0!</v>
      </c>
      <c r="AY35" s="21"/>
      <c r="AZ35" s="18"/>
    </row>
    <row r="36" spans="1:53" ht="15" hidden="1" x14ac:dyDescent="0.25">
      <c r="A36" s="14">
        <v>18</v>
      </c>
      <c r="B36" s="23"/>
      <c r="C36" s="23"/>
      <c r="D36" s="38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1"/>
      <c r="AW36" s="21"/>
      <c r="AX36" s="21" t="e">
        <f t="shared" si="2"/>
        <v>#DIV/0!</v>
      </c>
      <c r="AY36" s="21"/>
      <c r="AZ36" s="18"/>
    </row>
    <row r="37" spans="1:53" ht="15" hidden="1" x14ac:dyDescent="0.25">
      <c r="A37" s="14">
        <v>19</v>
      </c>
      <c r="B37" s="23"/>
      <c r="C37" s="23"/>
      <c r="D37" s="38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1"/>
      <c r="AW37" s="21"/>
      <c r="AX37" s="21" t="e">
        <f t="shared" si="2"/>
        <v>#DIV/0!</v>
      </c>
      <c r="AY37" s="21"/>
      <c r="AZ37" s="18"/>
    </row>
    <row r="38" spans="1:53" ht="15" hidden="1" x14ac:dyDescent="0.25">
      <c r="A38" s="14">
        <v>20</v>
      </c>
      <c r="B38" s="23"/>
      <c r="C38" s="23"/>
      <c r="D38" s="38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1"/>
      <c r="AW38" s="21"/>
      <c r="AX38" s="21" t="e">
        <f t="shared" si="2"/>
        <v>#DIV/0!</v>
      </c>
      <c r="AY38" s="21"/>
      <c r="AZ38" s="18"/>
    </row>
    <row r="39" spans="1:53" ht="15" hidden="1" x14ac:dyDescent="0.25">
      <c r="A39" s="14">
        <v>21</v>
      </c>
      <c r="B39" s="23"/>
      <c r="C39" s="23"/>
      <c r="D39" s="38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1"/>
      <c r="AW39" s="21"/>
      <c r="AX39" s="21" t="e">
        <f t="shared" si="2"/>
        <v>#DIV/0!</v>
      </c>
      <c r="AY39" s="21"/>
      <c r="AZ39" s="18"/>
    </row>
    <row r="40" spans="1:53" ht="15" hidden="1" x14ac:dyDescent="0.25">
      <c r="A40" s="14">
        <v>22</v>
      </c>
      <c r="B40" s="23"/>
      <c r="C40" s="23"/>
      <c r="D40" s="38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1"/>
      <c r="AW40" s="21"/>
      <c r="AX40" s="21" t="e">
        <f t="shared" si="2"/>
        <v>#DIV/0!</v>
      </c>
      <c r="AY40" s="21"/>
      <c r="AZ40" s="18"/>
    </row>
    <row r="41" spans="1:53" ht="15" hidden="1" x14ac:dyDescent="0.25">
      <c r="A41" s="14">
        <v>23</v>
      </c>
      <c r="B41" s="23"/>
      <c r="C41" s="23"/>
      <c r="D41" s="38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1"/>
      <c r="AW41" s="21"/>
      <c r="AX41" s="21" t="e">
        <f t="shared" si="2"/>
        <v>#DIV/0!</v>
      </c>
      <c r="AY41" s="21"/>
      <c r="AZ41" s="18"/>
    </row>
    <row r="42" spans="1:53" ht="15" hidden="1" x14ac:dyDescent="0.25">
      <c r="A42" s="14">
        <v>24</v>
      </c>
      <c r="B42" s="23"/>
      <c r="C42" s="23"/>
      <c r="D42" s="38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1"/>
      <c r="AW42" s="21"/>
      <c r="AX42" s="21" t="e">
        <f t="shared" si="2"/>
        <v>#DIV/0!</v>
      </c>
      <c r="AY42" s="21"/>
      <c r="AZ42" s="18"/>
    </row>
    <row r="43" spans="1:53" ht="15" hidden="1" x14ac:dyDescent="0.25">
      <c r="A43" s="14">
        <v>25</v>
      </c>
      <c r="B43" s="23"/>
      <c r="C43" s="23"/>
      <c r="D43" s="38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1"/>
      <c r="AW43" s="21"/>
      <c r="AX43" s="21" t="e">
        <f t="shared" si="2"/>
        <v>#DIV/0!</v>
      </c>
      <c r="AY43" s="21"/>
      <c r="AZ43" s="18"/>
    </row>
    <row r="44" spans="1:53" ht="15" hidden="1" x14ac:dyDescent="0.25">
      <c r="A44" s="14">
        <v>26</v>
      </c>
      <c r="B44" s="23"/>
      <c r="C44" s="23"/>
      <c r="D44" s="38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1"/>
      <c r="AW44" s="21"/>
      <c r="AX44" s="21" t="e">
        <f t="shared" si="2"/>
        <v>#DIV/0!</v>
      </c>
      <c r="AY44" s="21"/>
      <c r="AZ44" s="18"/>
    </row>
    <row r="45" spans="1:53" ht="15" hidden="1" x14ac:dyDescent="0.25">
      <c r="A45" s="14">
        <v>27</v>
      </c>
      <c r="B45" s="23"/>
      <c r="C45" s="23"/>
      <c r="D45" s="38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1"/>
      <c r="AW45" s="21"/>
      <c r="AX45" s="21" t="e">
        <f t="shared" si="2"/>
        <v>#DIV/0!</v>
      </c>
      <c r="AY45" s="21"/>
      <c r="AZ45" s="18"/>
    </row>
    <row r="46" spans="1:53" ht="15" hidden="1" x14ac:dyDescent="0.25">
      <c r="A46" s="14">
        <v>28</v>
      </c>
      <c r="B46" s="14"/>
      <c r="C46" s="23"/>
      <c r="D46" s="3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1"/>
      <c r="AW46" s="21"/>
      <c r="AX46" s="21" t="e">
        <f t="shared" si="2"/>
        <v>#DIV/0!</v>
      </c>
      <c r="AY46" s="16"/>
      <c r="AZ46" s="18"/>
    </row>
    <row r="47" spans="1:53" ht="17.25" customHeight="1" x14ac:dyDescent="0.25">
      <c r="E47" s="70"/>
      <c r="F47" s="70"/>
      <c r="G47" s="70"/>
      <c r="H47" s="56"/>
      <c r="I47" s="56"/>
      <c r="J47" s="56"/>
      <c r="K47" s="56"/>
      <c r="L47" s="56"/>
      <c r="M47" s="56"/>
      <c r="N47" s="56"/>
      <c r="O47" s="56"/>
      <c r="P47" s="56"/>
      <c r="Q47" s="56"/>
    </row>
    <row r="48" spans="1:53" x14ac:dyDescent="0.25">
      <c r="E48" s="85">
        <f>AVERAGE(E9:E46)</f>
        <v>0.94</v>
      </c>
      <c r="F48" s="85">
        <f>AVERAGE(F9:F46)</f>
        <v>0.97640000000000005</v>
      </c>
      <c r="G48" s="85">
        <f>AVERAGE(G9:G46)</f>
        <v>0.89384615384615373</v>
      </c>
      <c r="H48" s="85">
        <f t="shared" ref="H48:Q48" si="5">AVERAGE(H9:H46)</f>
        <v>0.80269230769230759</v>
      </c>
      <c r="I48" s="85">
        <f t="shared" si="5"/>
        <v>0.82346153846153847</v>
      </c>
      <c r="J48" s="85">
        <f t="shared" si="5"/>
        <v>0.7665384615384615</v>
      </c>
      <c r="K48" s="85">
        <f t="shared" si="5"/>
        <v>0.83961538461538454</v>
      </c>
      <c r="L48" s="85">
        <f t="shared" si="5"/>
        <v>0.86461538461538445</v>
      </c>
      <c r="M48" s="85">
        <f t="shared" si="5"/>
        <v>0.79115384615384621</v>
      </c>
      <c r="N48" s="17" t="e">
        <f t="shared" si="5"/>
        <v>#DIV/0!</v>
      </c>
      <c r="O48" s="17" t="e">
        <f t="shared" si="5"/>
        <v>#DIV/0!</v>
      </c>
      <c r="P48" s="17" t="e">
        <f t="shared" si="5"/>
        <v>#DIV/0!</v>
      </c>
      <c r="Q48" s="17" t="e">
        <f t="shared" si="5"/>
        <v>#DIV/0!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>
        <f t="shared" ref="AF48:AZ48" si="6">AVERAGE(AF9:AF46)</f>
        <v>0.95769230769230762</v>
      </c>
      <c r="AG48" s="17">
        <f t="shared" si="6"/>
        <v>1</v>
      </c>
      <c r="AH48" s="17" t="e">
        <f t="shared" si="6"/>
        <v>#DIV/0!</v>
      </c>
      <c r="AI48" s="17" t="e">
        <f t="shared" si="6"/>
        <v>#DIV/0!</v>
      </c>
      <c r="AJ48" s="17" t="e">
        <f t="shared" si="6"/>
        <v>#DIV/0!</v>
      </c>
      <c r="AK48" s="17" t="e">
        <f t="shared" si="6"/>
        <v>#DIV/0!</v>
      </c>
      <c r="AL48" s="17" t="e">
        <f t="shared" si="6"/>
        <v>#DIV/0!</v>
      </c>
      <c r="AM48" s="17"/>
      <c r="AN48" s="17"/>
      <c r="AO48" s="17"/>
      <c r="AP48" s="17"/>
      <c r="AQ48" s="17"/>
      <c r="AR48" s="17"/>
      <c r="AS48" s="17"/>
      <c r="AT48" s="17"/>
      <c r="AU48" s="17"/>
      <c r="AV48" s="17">
        <f t="shared" si="6"/>
        <v>0.17932788461538463</v>
      </c>
      <c r="AW48" s="17">
        <f t="shared" si="6"/>
        <v>0.38307692307692326</v>
      </c>
      <c r="AX48" s="17" t="e">
        <f t="shared" si="6"/>
        <v>#DIV/0!</v>
      </c>
      <c r="AY48" s="17"/>
      <c r="AZ48" s="17">
        <f t="shared" si="6"/>
        <v>0.91194006410256434</v>
      </c>
      <c r="BA48" s="17">
        <f t="shared" ref="BA48" si="7">AVERAGE(BA9:BA46)</f>
        <v>100</v>
      </c>
    </row>
    <row r="49" spans="3:53" x14ac:dyDescent="0.25">
      <c r="C49" s="5"/>
      <c r="D49" s="35"/>
      <c r="E49" s="85">
        <f>_xlfn.STDEV.S(E9:E46)</f>
        <v>0.10408329997330625</v>
      </c>
      <c r="F49" s="85">
        <f>_xlfn.STDEV.S(F9:F46)</f>
        <v>6.6575771368669337E-2</v>
      </c>
      <c r="G49" s="85">
        <f>_xlfn.STDEV.S(G9:G46)</f>
        <v>0.15661614024300183</v>
      </c>
      <c r="H49" s="85">
        <f t="shared" ref="H49:Q49" si="8">_xlfn.STDEV.S(H9:H46)</f>
        <v>0.17443755770607958</v>
      </c>
      <c r="I49" s="85">
        <f t="shared" si="8"/>
        <v>0.15730078976768827</v>
      </c>
      <c r="J49" s="85">
        <f t="shared" si="8"/>
        <v>0.31092046967277409</v>
      </c>
      <c r="K49" s="85">
        <f t="shared" si="8"/>
        <v>0.28178688073408653</v>
      </c>
      <c r="L49" s="85">
        <f t="shared" si="8"/>
        <v>0.28317105458334968</v>
      </c>
      <c r="M49" s="85">
        <f t="shared" si="8"/>
        <v>0.36469523630644729</v>
      </c>
      <c r="N49" s="17" t="e">
        <f t="shared" si="8"/>
        <v>#DIV/0!</v>
      </c>
      <c r="O49" s="17" t="e">
        <f t="shared" si="8"/>
        <v>#DIV/0!</v>
      </c>
      <c r="P49" s="17" t="e">
        <f t="shared" si="8"/>
        <v>#DIV/0!</v>
      </c>
      <c r="Q49" s="17" t="e">
        <f t="shared" si="8"/>
        <v>#DIV/0!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>
        <f t="shared" ref="AF49:AZ49" si="9">_xlfn.STDEV.S(AF9:AF46)</f>
        <v>0.19631215331319091</v>
      </c>
      <c r="AG49" s="17">
        <f t="shared" si="9"/>
        <v>0</v>
      </c>
      <c r="AH49" s="17" t="e">
        <f t="shared" si="9"/>
        <v>#DIV/0!</v>
      </c>
      <c r="AI49" s="17" t="e">
        <f t="shared" si="9"/>
        <v>#DIV/0!</v>
      </c>
      <c r="AJ49" s="17" t="e">
        <f t="shared" si="9"/>
        <v>#DIV/0!</v>
      </c>
      <c r="AK49" s="17" t="e">
        <f t="shared" si="9"/>
        <v>#DIV/0!</v>
      </c>
      <c r="AL49" s="17" t="e">
        <f t="shared" si="9"/>
        <v>#DIV/0!</v>
      </c>
      <c r="AM49" s="17"/>
      <c r="AN49" s="17"/>
      <c r="AO49" s="17"/>
      <c r="AP49" s="17"/>
      <c r="AQ49" s="17"/>
      <c r="AR49" s="17"/>
      <c r="AS49" s="17"/>
      <c r="AT49" s="17"/>
      <c r="AU49" s="17"/>
      <c r="AV49" s="17">
        <f t="shared" si="9"/>
        <v>2.1554208623878877E-2</v>
      </c>
      <c r="AW49" s="17">
        <f t="shared" si="9"/>
        <v>7.8524861325275988E-2</v>
      </c>
      <c r="AX49" s="17" t="e">
        <f t="shared" si="9"/>
        <v>#DIV/0!</v>
      </c>
      <c r="AY49" s="17"/>
      <c r="AZ49" s="17">
        <f t="shared" si="9"/>
        <v>0.14525023325223466</v>
      </c>
      <c r="BA49" s="17" t="e">
        <f t="shared" ref="BA49" si="10">_xlfn.STDEV.S(BA9:BA46)</f>
        <v>#DIV/0!</v>
      </c>
    </row>
    <row r="50" spans="3:53" x14ac:dyDescent="0.25">
      <c r="C50" s="5"/>
      <c r="D50" s="35"/>
    </row>
    <row r="52" spans="3:53" x14ac:dyDescent="0.25">
      <c r="C52" s="5"/>
      <c r="D52" s="35"/>
    </row>
    <row r="54" spans="3:53" x14ac:dyDescent="0.25">
      <c r="C54" s="5"/>
      <c r="D54" s="35"/>
    </row>
  </sheetData>
  <autoFilter ref="A8:AL46">
    <sortState ref="A9:AQ35">
      <sortCondition ref="A8:A35"/>
    </sortState>
  </autoFilter>
  <mergeCells count="3">
    <mergeCell ref="E5:G5"/>
    <mergeCell ref="E47:G47"/>
    <mergeCell ref="R5:T5"/>
  </mergeCells>
  <phoneticPr fontId="2" type="noConversion"/>
  <conditionalFormatting sqref="R35:AU46 F35:Q45 AF9:AU34">
    <cfRule type="cellIs" dxfId="3" priority="9" operator="lessThan">
      <formula>50</formula>
    </cfRule>
  </conditionalFormatting>
  <conditionalFormatting sqref="F46:Q46">
    <cfRule type="cellIs" dxfId="2" priority="5" operator="lessThan">
      <formula>0.7</formula>
    </cfRule>
  </conditionalFormatting>
  <conditionalFormatting sqref="E9:Q34">
    <cfRule type="cellIs" dxfId="1" priority="2" operator="equal">
      <formula>0</formula>
    </cfRule>
  </conditionalFormatting>
  <conditionalFormatting sqref="R9:Z34">
    <cfRule type="cellIs" dxfId="0" priority="1" operator="equal">
      <formula>0</formula>
    </cfRule>
  </conditionalFormatting>
  <pageMargins left="0.75" right="0.75" top="1" bottom="1" header="0.5" footer="0.5"/>
  <pageSetup scale="3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Zarate, Gerardo</dc:creator>
  <cp:keywords>CTPClassification=CTP_NWR:VisualMarkings=, CTPClassification=CTP_NT</cp:keywords>
  <cp:lastModifiedBy>Padilla Zarate, Gerardo</cp:lastModifiedBy>
  <cp:lastPrinted>2009-12-08T22:03:03Z</cp:lastPrinted>
  <dcterms:created xsi:type="dcterms:W3CDTF">2008-10-03T04:45:36Z</dcterms:created>
  <dcterms:modified xsi:type="dcterms:W3CDTF">2019-04-04T21:30:21Z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c3ba402a-39eb-4fc9-9d29-1322350bb168</vt:lpwstr>
  </property>
  <property fmtid="{D5CDD505-2E9C-101B-9397-08002B2CF9AE}" pid="3" name="CTP_TimeStamp">
    <vt:lpwstr>2019-04-04 21:30:21Z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