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halendillon/SERDP_Project/FABIO-manuscript/"/>
    </mc:Choice>
  </mc:AlternateContent>
  <xr:revisionPtr revIDLastSave="0" documentId="13_ncr:1_{55FFE99E-AFD6-CA4D-A063-A4D7DB979FFB}" xr6:coauthVersionLast="36" xr6:coauthVersionMax="36" xr10:uidLastSave="{00000000-0000-0000-0000-000000000000}"/>
  <bookViews>
    <workbookView xWindow="35260" yWindow="-11460" windowWidth="55680" windowHeight="38260" activeTab="1" xr2:uid="{2382ECEC-CD00-4B42-B92A-758D67F3F769}"/>
  </bookViews>
  <sheets>
    <sheet name="Sheet1" sheetId="1" r:id="rId1"/>
    <sheet name="Sheet2" sheetId="2" r:id="rId2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2" l="1"/>
  <c r="C12" i="2"/>
  <c r="B12" i="2"/>
  <c r="C54" i="1"/>
  <c r="C53" i="1"/>
  <c r="B53" i="1"/>
  <c r="D37" i="1"/>
  <c r="D36" i="1"/>
  <c r="B28" i="1"/>
  <c r="N31" i="1"/>
  <c r="N30" i="1"/>
  <c r="M30" i="1"/>
  <c r="L30" i="1"/>
</calcChain>
</file>

<file path=xl/sharedStrings.xml><?xml version="1.0" encoding="utf-8"?>
<sst xmlns="http://schemas.openxmlformats.org/spreadsheetml/2006/main" count="230" uniqueCount="154">
  <si>
    <t xml:space="preserve">Site # </t>
  </si>
  <si>
    <t xml:space="preserve">Fire Type </t>
  </si>
  <si>
    <t xml:space="preserve">INV </t>
  </si>
  <si>
    <t xml:space="preserve">UNINV </t>
  </si>
  <si>
    <t>backing</t>
  </si>
  <si>
    <t>head</t>
  </si>
  <si>
    <t>Max temp</t>
  </si>
  <si>
    <t>s&gt;60C</t>
  </si>
  <si>
    <t>ROS (m/s)</t>
  </si>
  <si>
    <t>Metric</t>
  </si>
  <si>
    <t>ros</t>
  </si>
  <si>
    <t>max temp</t>
  </si>
  <si>
    <t>Height_cm</t>
  </si>
  <si>
    <t>avg_max_t</t>
  </si>
  <si>
    <t>avg s&gt;60C</t>
  </si>
  <si>
    <t>Fuel measurement</t>
  </si>
  <si>
    <t>Duration . ambient temperature (min)</t>
  </si>
  <si>
    <t>Longleaf pine litter</t>
  </si>
  <si>
    <t>Turkey oak</t>
  </si>
  <si>
    <t>Wiregrass</t>
  </si>
  <si>
    <t xml:space="preserve">294 (34.9) </t>
  </si>
  <si>
    <t>15.0 (1.08)</t>
  </si>
  <si>
    <t>5.2(0.54)</t>
  </si>
  <si>
    <t>48 326 (4992)</t>
  </si>
  <si>
    <t>28938(4761)</t>
  </si>
  <si>
    <t>376(20.3)</t>
  </si>
  <si>
    <t>15.8(1.27)</t>
  </si>
  <si>
    <t>5.7(0.61)</t>
  </si>
  <si>
    <t>59739(3830</t>
  </si>
  <si>
    <t>39898(3023)</t>
  </si>
  <si>
    <t>321(20.2)</t>
  </si>
  <si>
    <t>13.3(1.66)</t>
  </si>
  <si>
    <t>4.1(0.29)</t>
  </si>
  <si>
    <t>41976(3609)</t>
  </si>
  <si>
    <t>25389(2682)</t>
  </si>
  <si>
    <t>Peak TCP temperature (ºC)</t>
  </si>
  <si>
    <t>Duration &gt;60 ºC (min)</t>
  </si>
  <si>
    <t>Net heat flux &gt;60ºC</t>
  </si>
  <si>
    <t xml:space="preserve">Total net heat flux . ambient temperature (s x ºC) </t>
  </si>
  <si>
    <t>Lippincott (2000) Table 5 Rate of spread, LLP sandhill</t>
  </si>
  <si>
    <t>Thaxton &amp; Platt 2006, pellets, upland LLP</t>
  </si>
  <si>
    <t>Wenk et al. 2011 , sandhill LLP</t>
  </si>
  <si>
    <t>Bigelow &amp; Whelan Uninvaded LLP Forests in SW Georgia, Jones Center, Coastal Plain, open canopy, experimental forest</t>
  </si>
  <si>
    <t>Max temp, approximately</t>
  </si>
  <si>
    <t>0cm</t>
  </si>
  <si>
    <t>28cm</t>
  </si>
  <si>
    <t>Avg max temp</t>
  </si>
  <si>
    <t>148.2 +6.3</t>
  </si>
  <si>
    <t>214.3 +9.9</t>
  </si>
  <si>
    <t>632.4 +23.9</t>
  </si>
  <si>
    <t>Avg duration &gt; ambient (s)</t>
  </si>
  <si>
    <t>1583.6 +130.7</t>
  </si>
  <si>
    <t>range_max</t>
  </si>
  <si>
    <t>range_doh</t>
  </si>
  <si>
    <t>61.5-288.5</t>
  </si>
  <si>
    <t>56.5-416.5</t>
  </si>
  <si>
    <t>300-1150</t>
  </si>
  <si>
    <t>395-4536</t>
  </si>
  <si>
    <t>Coates et al 2018, Tom Yawkey Wildlife Center in Georgetown, SC</t>
  </si>
  <si>
    <t>LLP, loblolly, turkey oak, sweetgum</t>
  </si>
  <si>
    <t xml:space="preserve">Units </t>
  </si>
  <si>
    <t xml:space="preserve">h:mm:ss h:mm:ss </t>
  </si>
  <si>
    <t>MAX</t>
  </si>
  <si>
    <t>MEAN</t>
  </si>
  <si>
    <t>TIME60</t>
  </si>
  <si>
    <t>TIME150</t>
  </si>
  <si>
    <t>AREA150</t>
  </si>
  <si>
    <t>AREA60</t>
  </si>
  <si>
    <t>MP temperature</t>
  </si>
  <si>
    <t>Calorimeter heat gain</t>
  </si>
  <si>
    <t>Standing fuel mass</t>
  </si>
  <si>
    <t>litter mass</t>
  </si>
  <si>
    <t>woody debris mass</t>
  </si>
  <si>
    <t>TP temperature</t>
  </si>
  <si>
    <t>N</t>
  </si>
  <si>
    <t>ºC</t>
  </si>
  <si>
    <t>cal</t>
  </si>
  <si>
    <t>g/m2</t>
  </si>
  <si>
    <t>Average</t>
  </si>
  <si>
    <t>SD</t>
  </si>
  <si>
    <t>Range</t>
  </si>
  <si>
    <t>28-475</t>
  </si>
  <si>
    <t>36-498</t>
  </si>
  <si>
    <t>s</t>
  </si>
  <si>
    <t>0-72800</t>
  </si>
  <si>
    <t>0-47990</t>
  </si>
  <si>
    <t>30-427</t>
  </si>
  <si>
    <t>18-733</t>
  </si>
  <si>
    <t>0-12967</t>
  </si>
  <si>
    <t>0-8124</t>
  </si>
  <si>
    <t>thn &amp; burn</t>
  </si>
  <si>
    <t>burn only</t>
  </si>
  <si>
    <t>mean residence time_minutes</t>
  </si>
  <si>
    <t>mean flame length_m</t>
  </si>
  <si>
    <t>Kennard et al. 2005, 30cm height</t>
  </si>
  <si>
    <t>5.1 - 25.5</t>
  </si>
  <si>
    <t>Avg_min_abv60</t>
  </si>
  <si>
    <t>range_abv60</t>
  </si>
  <si>
    <t>avg_maxt_increase</t>
  </si>
  <si>
    <t>range_maxt_increase</t>
  </si>
  <si>
    <t>131.6 - 412.9</t>
  </si>
  <si>
    <t>Hiers et al 2009, LLP SW Georgia, thermal camera</t>
  </si>
  <si>
    <t>Mean max temp</t>
  </si>
  <si>
    <t>480.6 - 588.2</t>
  </si>
  <si>
    <t>range_maxt</t>
  </si>
  <si>
    <t>Ellair and Platt 2013, LLP woodland/wavanna in Louisiana, temp above ambient, ground level</t>
  </si>
  <si>
    <t>Platt et al 2016, LLP woodland/savanna in Louisiana, in situ fuel load ~370 g/m2, ground level</t>
  </si>
  <si>
    <t>32 - 561</t>
  </si>
  <si>
    <t>avg_maxt</t>
  </si>
  <si>
    <t>min_duration</t>
  </si>
  <si>
    <t>max_duration</t>
  </si>
  <si>
    <t>avg_duration</t>
  </si>
  <si>
    <t>Minutes &gt;60</t>
  </si>
  <si>
    <t>season</t>
  </si>
  <si>
    <t>growing</t>
  </si>
  <si>
    <t>dormant</t>
  </si>
  <si>
    <t>332 - 522</t>
  </si>
  <si>
    <t>356 - 522</t>
  </si>
  <si>
    <t>332 - 472</t>
  </si>
  <si>
    <t>Cronan et al 2015, mesic pine flatwoods, N. Florida, EAFB, Apalachicola NF, 5cm height</t>
  </si>
  <si>
    <t>&gt;300</t>
  </si>
  <si>
    <t>avg_fl_res_time_s</t>
  </si>
  <si>
    <t>range_flame_res_time_s</t>
  </si>
  <si>
    <t>19 - 35</t>
  </si>
  <si>
    <t>20 - 41</t>
  </si>
  <si>
    <t>19 - 41</t>
  </si>
  <si>
    <t>Height (cm)</t>
  </si>
  <si>
    <t>Reference</t>
  </si>
  <si>
    <t>Lippincott (2000)</t>
  </si>
  <si>
    <t>Head/flanking fires</t>
  </si>
  <si>
    <t>Rate of spread (m/s)</t>
  </si>
  <si>
    <t>Invaded</t>
  </si>
  <si>
    <t>Uninvaded</t>
  </si>
  <si>
    <t>Kennard et al. (2005)</t>
  </si>
  <si>
    <t>Rate of spread m/hr</t>
  </si>
  <si>
    <t>~700</t>
  </si>
  <si>
    <t>Thaxton and Platt (2006)</t>
  </si>
  <si>
    <t>Thermal imagery</t>
  </si>
  <si>
    <t>Hiers et al. (2009)</t>
  </si>
  <si>
    <t>Avg. Max. Temperature ºC</t>
  </si>
  <si>
    <t>Wenk et al. (2011)</t>
  </si>
  <si>
    <t>Ellair and Platt (2013)</t>
  </si>
  <si>
    <t>Cronan et al. (2015)</t>
  </si>
  <si>
    <t>Avg. Time &gt;60 ºC</t>
  </si>
  <si>
    <t>NA</t>
  </si>
  <si>
    <t>Head/flanking fires in longleaf pine forest stands. "Invaded" is cogongrass-invaded.</t>
  </si>
  <si>
    <t>This study</t>
  </si>
  <si>
    <t>Piled</t>
  </si>
  <si>
    <t>Standing</t>
  </si>
  <si>
    <t>Structure</t>
  </si>
  <si>
    <t>Natural</t>
  </si>
  <si>
    <t>Fuels</t>
  </si>
  <si>
    <t>Cogongrass</t>
  </si>
  <si>
    <t>Native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</si>
</sst>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TimesNewRoman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NumberFormat="1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0" xfId="0" applyBorder="1"/>
    <xf numFmtId="0" fontId="0" fillId="0" borderId="3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/>
    <xf numFmtId="0" fontId="0" fillId="0" borderId="2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Fill="1" applyBorder="1"/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FBE5D-206C-7646-BF28-9F611064AECD}">
  <dimension ref="A1:N55"/>
  <sheetViews>
    <sheetView topLeftCell="A15" zoomScale="190" zoomScaleNormal="190" workbookViewId="0">
      <selection activeCell="A42" sqref="A42:F55"/>
    </sheetView>
  </sheetViews>
  <sheetFormatPr baseColWidth="10" defaultRowHeight="16"/>
  <cols>
    <col min="1" max="1" width="16.1640625" customWidth="1"/>
    <col min="2" max="2" width="29.5" bestFit="1" customWidth="1"/>
    <col min="3" max="3" width="17.1640625" bestFit="1" customWidth="1"/>
    <col min="4" max="4" width="15" customWidth="1"/>
    <col min="5" max="5" width="22.1640625" bestFit="1" customWidth="1"/>
    <col min="6" max="6" width="21.6640625" bestFit="1" customWidth="1"/>
    <col min="8" max="8" width="42.6640625" bestFit="1" customWidth="1"/>
    <col min="10" max="10" width="16.83203125" bestFit="1" customWidth="1"/>
    <col min="11" max="12" width="12" bestFit="1" customWidth="1"/>
  </cols>
  <sheetData>
    <row r="1" spans="1:14">
      <c r="A1" t="s">
        <v>39</v>
      </c>
      <c r="H1" t="s">
        <v>42</v>
      </c>
    </row>
    <row r="2" spans="1:14">
      <c r="A2" t="s">
        <v>0</v>
      </c>
      <c r="B2" t="s">
        <v>1</v>
      </c>
      <c r="C2" t="s">
        <v>9</v>
      </c>
      <c r="D2" t="s">
        <v>12</v>
      </c>
      <c r="E2" t="s">
        <v>2</v>
      </c>
      <c r="F2" t="s">
        <v>3</v>
      </c>
      <c r="I2" t="s">
        <v>8</v>
      </c>
      <c r="J2" t="s">
        <v>6</v>
      </c>
      <c r="K2" t="s">
        <v>13</v>
      </c>
      <c r="L2" t="s">
        <v>7</v>
      </c>
      <c r="M2" t="s">
        <v>14</v>
      </c>
      <c r="N2" t="s">
        <v>12</v>
      </c>
    </row>
    <row r="3" spans="1:14">
      <c r="A3">
        <v>1</v>
      </c>
      <c r="B3" t="s">
        <v>4</v>
      </c>
      <c r="C3" t="s">
        <v>10</v>
      </c>
      <c r="E3">
        <v>1.9E-2</v>
      </c>
      <c r="F3">
        <v>2.4E-2</v>
      </c>
      <c r="H3">
        <v>20060502</v>
      </c>
      <c r="I3">
        <v>7.0000000000000007E-2</v>
      </c>
      <c r="J3">
        <v>713</v>
      </c>
      <c r="K3">
        <v>268</v>
      </c>
      <c r="L3">
        <v>412</v>
      </c>
      <c r="M3">
        <v>172</v>
      </c>
      <c r="N3">
        <v>50</v>
      </c>
    </row>
    <row r="4" spans="1:14">
      <c r="A4">
        <v>2</v>
      </c>
      <c r="B4" t="s">
        <v>4</v>
      </c>
      <c r="C4" t="s">
        <v>10</v>
      </c>
      <c r="E4">
        <v>2.1000000000000001E-2</v>
      </c>
      <c r="F4">
        <v>1.95E-2</v>
      </c>
      <c r="H4">
        <v>20060506</v>
      </c>
      <c r="I4">
        <v>0.32</v>
      </c>
      <c r="J4">
        <v>642</v>
      </c>
      <c r="K4">
        <v>315</v>
      </c>
      <c r="L4">
        <v>218</v>
      </c>
      <c r="M4">
        <v>100</v>
      </c>
      <c r="N4">
        <v>50</v>
      </c>
    </row>
    <row r="5" spans="1:14">
      <c r="A5">
        <v>3</v>
      </c>
      <c r="B5" t="s">
        <v>5</v>
      </c>
      <c r="C5" t="s">
        <v>10</v>
      </c>
      <c r="E5">
        <v>0.13</v>
      </c>
      <c r="F5">
        <v>0.13</v>
      </c>
      <c r="H5">
        <v>20060511</v>
      </c>
      <c r="I5">
        <v>0.46</v>
      </c>
      <c r="J5">
        <v>617</v>
      </c>
      <c r="K5">
        <v>331</v>
      </c>
      <c r="L5">
        <v>436</v>
      </c>
      <c r="M5">
        <v>160</v>
      </c>
      <c r="N5">
        <v>50</v>
      </c>
    </row>
    <row r="6" spans="1:14">
      <c r="A6">
        <v>4</v>
      </c>
      <c r="B6" t="s">
        <v>5</v>
      </c>
      <c r="C6" t="s">
        <v>10</v>
      </c>
      <c r="E6">
        <v>0.14599999999999999</v>
      </c>
      <c r="F6">
        <v>2.8000000000000001E-2</v>
      </c>
      <c r="H6">
        <v>20060523</v>
      </c>
      <c r="I6">
        <v>0.41</v>
      </c>
      <c r="J6">
        <v>498</v>
      </c>
      <c r="K6">
        <v>251</v>
      </c>
      <c r="L6">
        <v>168</v>
      </c>
      <c r="M6">
        <v>113</v>
      </c>
      <c r="N6">
        <v>50</v>
      </c>
    </row>
    <row r="7" spans="1:14">
      <c r="A7">
        <v>1</v>
      </c>
      <c r="C7" t="s">
        <v>11</v>
      </c>
      <c r="D7">
        <v>0</v>
      </c>
      <c r="E7">
        <v>318</v>
      </c>
      <c r="F7">
        <v>290</v>
      </c>
    </row>
    <row r="8" spans="1:14">
      <c r="A8">
        <v>1</v>
      </c>
      <c r="C8" t="s">
        <v>11</v>
      </c>
      <c r="D8">
        <v>50</v>
      </c>
      <c r="E8">
        <v>290</v>
      </c>
      <c r="F8">
        <v>290</v>
      </c>
    </row>
    <row r="9" spans="1:14">
      <c r="A9">
        <v>1</v>
      </c>
      <c r="C9" t="s">
        <v>11</v>
      </c>
      <c r="D9">
        <v>150</v>
      </c>
      <c r="E9">
        <v>262</v>
      </c>
      <c r="F9">
        <v>150</v>
      </c>
    </row>
    <row r="10" spans="1:14">
      <c r="A10">
        <v>2</v>
      </c>
      <c r="C10" t="s">
        <v>11</v>
      </c>
      <c r="D10">
        <v>0</v>
      </c>
      <c r="E10">
        <v>290</v>
      </c>
      <c r="F10">
        <v>290</v>
      </c>
      <c r="H10" t="s">
        <v>41</v>
      </c>
    </row>
    <row r="11" spans="1:14">
      <c r="A11">
        <v>2</v>
      </c>
      <c r="C11" t="s">
        <v>11</v>
      </c>
      <c r="D11">
        <v>50</v>
      </c>
      <c r="E11">
        <v>290</v>
      </c>
      <c r="F11">
        <v>262</v>
      </c>
      <c r="H11" t="s">
        <v>15</v>
      </c>
      <c r="J11" t="s">
        <v>17</v>
      </c>
      <c r="K11" t="s">
        <v>18</v>
      </c>
      <c r="L11" t="s">
        <v>19</v>
      </c>
    </row>
    <row r="12" spans="1:14">
      <c r="A12">
        <v>2</v>
      </c>
      <c r="C12" t="s">
        <v>11</v>
      </c>
      <c r="D12">
        <v>150</v>
      </c>
      <c r="E12">
        <v>290</v>
      </c>
      <c r="F12">
        <v>262</v>
      </c>
      <c r="H12" t="s">
        <v>35</v>
      </c>
      <c r="J12" t="s">
        <v>20</v>
      </c>
      <c r="K12" t="s">
        <v>25</v>
      </c>
      <c r="L12" t="s">
        <v>30</v>
      </c>
    </row>
    <row r="13" spans="1:14">
      <c r="A13">
        <v>3</v>
      </c>
      <c r="C13" t="s">
        <v>11</v>
      </c>
      <c r="D13" s="1">
        <v>0</v>
      </c>
      <c r="E13">
        <v>318</v>
      </c>
      <c r="F13">
        <v>290</v>
      </c>
      <c r="H13" t="s">
        <v>16</v>
      </c>
      <c r="J13" t="s">
        <v>21</v>
      </c>
      <c r="K13" t="s">
        <v>26</v>
      </c>
      <c r="L13" t="s">
        <v>31</v>
      </c>
    </row>
    <row r="14" spans="1:14">
      <c r="A14">
        <v>3</v>
      </c>
      <c r="C14" t="s">
        <v>11</v>
      </c>
      <c r="D14" s="1">
        <v>50</v>
      </c>
      <c r="E14">
        <v>262</v>
      </c>
      <c r="F14">
        <v>290</v>
      </c>
      <c r="H14" t="s">
        <v>36</v>
      </c>
      <c r="J14" t="s">
        <v>22</v>
      </c>
      <c r="K14" t="s">
        <v>27</v>
      </c>
      <c r="L14" t="s">
        <v>32</v>
      </c>
    </row>
    <row r="15" spans="1:14">
      <c r="A15">
        <v>3</v>
      </c>
      <c r="C15" t="s">
        <v>11</v>
      </c>
      <c r="D15" s="1">
        <v>150</v>
      </c>
      <c r="E15">
        <v>458</v>
      </c>
      <c r="F15">
        <v>290</v>
      </c>
      <c r="H15" t="s">
        <v>38</v>
      </c>
      <c r="J15" t="s">
        <v>23</v>
      </c>
      <c r="K15" t="s">
        <v>28</v>
      </c>
      <c r="L15" t="s">
        <v>33</v>
      </c>
    </row>
    <row r="16" spans="1:14">
      <c r="A16">
        <v>4</v>
      </c>
      <c r="C16" t="s">
        <v>11</v>
      </c>
      <c r="D16" s="1">
        <v>0</v>
      </c>
      <c r="E16">
        <v>458</v>
      </c>
      <c r="F16">
        <v>318</v>
      </c>
      <c r="H16" t="s">
        <v>37</v>
      </c>
      <c r="J16" t="s">
        <v>24</v>
      </c>
      <c r="K16" t="s">
        <v>29</v>
      </c>
      <c r="L16" t="s">
        <v>34</v>
      </c>
    </row>
    <row r="17" spans="1:14">
      <c r="A17">
        <v>4</v>
      </c>
      <c r="C17" t="s">
        <v>11</v>
      </c>
      <c r="D17" s="1">
        <v>50</v>
      </c>
      <c r="E17">
        <v>458</v>
      </c>
      <c r="F17">
        <v>150</v>
      </c>
    </row>
    <row r="18" spans="1:14">
      <c r="A18">
        <v>4</v>
      </c>
      <c r="C18" t="s">
        <v>11</v>
      </c>
      <c r="D18" s="1">
        <v>150</v>
      </c>
      <c r="E18">
        <v>346</v>
      </c>
      <c r="F18">
        <v>93</v>
      </c>
    </row>
    <row r="19" spans="1:14">
      <c r="H19" t="s">
        <v>40</v>
      </c>
      <c r="J19" t="s">
        <v>43</v>
      </c>
    </row>
    <row r="20" spans="1:14">
      <c r="J20">
        <v>700</v>
      </c>
    </row>
    <row r="22" spans="1:14">
      <c r="A22" t="s">
        <v>106</v>
      </c>
      <c r="J22" t="s">
        <v>46</v>
      </c>
      <c r="K22" t="s">
        <v>52</v>
      </c>
      <c r="L22" t="s">
        <v>50</v>
      </c>
      <c r="M22" t="s">
        <v>53</v>
      </c>
    </row>
    <row r="23" spans="1:14">
      <c r="A23" t="s">
        <v>96</v>
      </c>
      <c r="B23" t="s">
        <v>97</v>
      </c>
      <c r="C23" t="s">
        <v>98</v>
      </c>
      <c r="D23" t="s">
        <v>99</v>
      </c>
      <c r="H23" t="s">
        <v>58</v>
      </c>
      <c r="I23" t="s">
        <v>44</v>
      </c>
      <c r="J23" t="s">
        <v>48</v>
      </c>
      <c r="K23" t="s">
        <v>55</v>
      </c>
      <c r="L23" t="s">
        <v>51</v>
      </c>
      <c r="M23" t="s">
        <v>57</v>
      </c>
    </row>
    <row r="24" spans="1:14">
      <c r="A24">
        <v>12.7</v>
      </c>
      <c r="B24" t="s">
        <v>95</v>
      </c>
      <c r="C24">
        <v>254.6</v>
      </c>
      <c r="D24" t="s">
        <v>100</v>
      </c>
      <c r="H24" t="s">
        <v>59</v>
      </c>
      <c r="I24" t="s">
        <v>45</v>
      </c>
      <c r="J24" t="s">
        <v>47</v>
      </c>
      <c r="K24" t="s">
        <v>54</v>
      </c>
      <c r="L24" t="s">
        <v>49</v>
      </c>
      <c r="M24" t="s">
        <v>56</v>
      </c>
    </row>
    <row r="26" spans="1:14">
      <c r="A26" t="s">
        <v>101</v>
      </c>
    </row>
    <row r="27" spans="1:14">
      <c r="A27" t="s">
        <v>102</v>
      </c>
      <c r="H27" t="s">
        <v>94</v>
      </c>
      <c r="J27" t="s">
        <v>74</v>
      </c>
      <c r="K27" s="2" t="s">
        <v>60</v>
      </c>
      <c r="L27" t="s">
        <v>78</v>
      </c>
      <c r="M27" t="s">
        <v>79</v>
      </c>
      <c r="N27" t="s">
        <v>80</v>
      </c>
    </row>
    <row r="28" spans="1:14">
      <c r="A28" t="s">
        <v>103</v>
      </c>
      <c r="B28">
        <f>AVERAGE(480.6,588.2)</f>
        <v>534.40000000000009</v>
      </c>
      <c r="I28" s="2" t="s">
        <v>63</v>
      </c>
      <c r="J28">
        <v>134</v>
      </c>
      <c r="K28" t="s">
        <v>75</v>
      </c>
      <c r="L28">
        <v>154</v>
      </c>
      <c r="M28">
        <v>85.1</v>
      </c>
      <c r="N28" t="s">
        <v>81</v>
      </c>
    </row>
    <row r="29" spans="1:14">
      <c r="I29" t="s">
        <v>62</v>
      </c>
      <c r="J29">
        <v>134</v>
      </c>
      <c r="K29" t="s">
        <v>75</v>
      </c>
      <c r="L29">
        <v>166</v>
      </c>
      <c r="M29">
        <v>93.3</v>
      </c>
      <c r="N29" t="s">
        <v>82</v>
      </c>
    </row>
    <row r="30" spans="1:14">
      <c r="A30" t="s">
        <v>105</v>
      </c>
      <c r="I30" t="s">
        <v>64</v>
      </c>
      <c r="J30">
        <v>134</v>
      </c>
      <c r="K30" t="s">
        <v>83</v>
      </c>
      <c r="L30" s="3">
        <f>6*60+39</f>
        <v>399</v>
      </c>
      <c r="M30" s="3">
        <f>4*60+6</f>
        <v>246</v>
      </c>
      <c r="N30">
        <f>24*60</f>
        <v>1440</v>
      </c>
    </row>
    <row r="31" spans="1:14">
      <c r="A31" t="s">
        <v>108</v>
      </c>
      <c r="B31" t="s">
        <v>104</v>
      </c>
      <c r="C31" t="s">
        <v>111</v>
      </c>
      <c r="D31" t="s">
        <v>109</v>
      </c>
      <c r="E31" t="s">
        <v>110</v>
      </c>
      <c r="F31" t="s">
        <v>112</v>
      </c>
      <c r="I31" t="s">
        <v>65</v>
      </c>
      <c r="J31">
        <v>134</v>
      </c>
      <c r="K31" t="s">
        <v>83</v>
      </c>
      <c r="L31" s="3">
        <v>73</v>
      </c>
      <c r="M31" s="3">
        <v>108</v>
      </c>
      <c r="N31">
        <f>9*60+6</f>
        <v>546</v>
      </c>
    </row>
    <row r="32" spans="1:14">
      <c r="A32">
        <v>148</v>
      </c>
      <c r="B32" t="s">
        <v>107</v>
      </c>
      <c r="C32">
        <v>3.7</v>
      </c>
      <c r="D32">
        <v>0</v>
      </c>
      <c r="E32">
        <v>13.2</v>
      </c>
      <c r="I32" t="s">
        <v>67</v>
      </c>
      <c r="J32">
        <v>134</v>
      </c>
      <c r="L32">
        <v>15031</v>
      </c>
      <c r="M32">
        <v>11637.1</v>
      </c>
      <c r="N32" t="s">
        <v>84</v>
      </c>
    </row>
    <row r="33" spans="1:14">
      <c r="I33" s="2" t="s">
        <v>66</v>
      </c>
      <c r="J33">
        <v>134</v>
      </c>
      <c r="K33" s="2" t="s">
        <v>61</v>
      </c>
      <c r="L33">
        <v>5137</v>
      </c>
      <c r="M33">
        <v>8624.9</v>
      </c>
      <c r="N33" t="s">
        <v>85</v>
      </c>
    </row>
    <row r="34" spans="1:14">
      <c r="A34" t="s">
        <v>119</v>
      </c>
      <c r="I34" s="2" t="s">
        <v>73</v>
      </c>
      <c r="J34">
        <v>439</v>
      </c>
      <c r="K34" t="s">
        <v>75</v>
      </c>
      <c r="L34">
        <v>132</v>
      </c>
      <c r="M34">
        <v>64.900000000000006</v>
      </c>
      <c r="N34" t="s">
        <v>86</v>
      </c>
    </row>
    <row r="35" spans="1:14">
      <c r="A35" t="s">
        <v>108</v>
      </c>
      <c r="B35" t="s">
        <v>113</v>
      </c>
      <c r="C35" t="s">
        <v>104</v>
      </c>
      <c r="D35" t="s">
        <v>121</v>
      </c>
      <c r="E35" t="s">
        <v>122</v>
      </c>
      <c r="F35" t="s">
        <v>120</v>
      </c>
      <c r="I35" t="s">
        <v>68</v>
      </c>
      <c r="J35">
        <v>590</v>
      </c>
      <c r="K35" t="s">
        <v>75</v>
      </c>
      <c r="L35">
        <v>195</v>
      </c>
      <c r="M35">
        <v>98.2</v>
      </c>
      <c r="N35" t="s">
        <v>86</v>
      </c>
    </row>
    <row r="36" spans="1:14">
      <c r="A36">
        <v>403</v>
      </c>
      <c r="B36" t="s">
        <v>114</v>
      </c>
      <c r="C36" t="s">
        <v>118</v>
      </c>
      <c r="D36">
        <f>AVERAGE(19,20,35,28,33,20,31,30)</f>
        <v>27</v>
      </c>
      <c r="E36" t="s">
        <v>123</v>
      </c>
      <c r="I36" t="s">
        <v>69</v>
      </c>
      <c r="J36">
        <v>590</v>
      </c>
      <c r="K36" t="s">
        <v>76</v>
      </c>
      <c r="L36">
        <v>4921</v>
      </c>
      <c r="M36">
        <v>3313.1</v>
      </c>
    </row>
    <row r="37" spans="1:14">
      <c r="A37">
        <v>443</v>
      </c>
      <c r="B37" t="s">
        <v>115</v>
      </c>
      <c r="C37" t="s">
        <v>117</v>
      </c>
      <c r="D37">
        <f>AVERAGE(34,31,22,34,41,20,25,29)</f>
        <v>29.5</v>
      </c>
      <c r="E37" t="s">
        <v>124</v>
      </c>
      <c r="I37" t="s">
        <v>70</v>
      </c>
      <c r="J37">
        <v>601</v>
      </c>
      <c r="K37" t="s">
        <v>77</v>
      </c>
      <c r="L37">
        <v>221</v>
      </c>
      <c r="M37">
        <v>136.30000000000001</v>
      </c>
      <c r="N37" t="s">
        <v>87</v>
      </c>
    </row>
    <row r="38" spans="1:14">
      <c r="A38">
        <v>423</v>
      </c>
      <c r="C38" t="s">
        <v>116</v>
      </c>
      <c r="D38">
        <v>28</v>
      </c>
      <c r="E38" t="s">
        <v>125</v>
      </c>
      <c r="I38" s="2" t="s">
        <v>71</v>
      </c>
      <c r="J38">
        <v>601</v>
      </c>
      <c r="K38" t="s">
        <v>77</v>
      </c>
      <c r="L38">
        <v>1399</v>
      </c>
      <c r="M38">
        <v>1232.9000000000001</v>
      </c>
      <c r="N38" t="s">
        <v>88</v>
      </c>
    </row>
    <row r="39" spans="1:14">
      <c r="I39" s="2" t="s">
        <v>72</v>
      </c>
      <c r="J39">
        <v>601</v>
      </c>
      <c r="K39" t="s">
        <v>77</v>
      </c>
      <c r="L39">
        <v>288</v>
      </c>
      <c r="M39">
        <v>684.2</v>
      </c>
      <c r="N39" t="s">
        <v>89</v>
      </c>
    </row>
    <row r="41" spans="1:14">
      <c r="K41" t="s">
        <v>134</v>
      </c>
      <c r="L41" t="s">
        <v>92</v>
      </c>
      <c r="M41" t="s">
        <v>93</v>
      </c>
    </row>
    <row r="42" spans="1:14">
      <c r="D42" t="s">
        <v>129</v>
      </c>
      <c r="J42" t="s">
        <v>91</v>
      </c>
      <c r="K42">
        <v>62</v>
      </c>
      <c r="L42">
        <v>4.8</v>
      </c>
      <c r="M42">
        <v>1.1000000000000001</v>
      </c>
    </row>
    <row r="43" spans="1:14">
      <c r="A43" t="s">
        <v>126</v>
      </c>
      <c r="B43" t="s">
        <v>139</v>
      </c>
      <c r="C43" t="s">
        <v>143</v>
      </c>
      <c r="D43" t="s">
        <v>130</v>
      </c>
      <c r="F43" t="s">
        <v>127</v>
      </c>
      <c r="J43" t="s">
        <v>91</v>
      </c>
      <c r="K43">
        <v>63</v>
      </c>
      <c r="L43">
        <v>3.1</v>
      </c>
      <c r="M43">
        <v>0.6</v>
      </c>
    </row>
    <row r="44" spans="1:14">
      <c r="A44" s="4">
        <v>0</v>
      </c>
      <c r="B44" s="14">
        <v>355</v>
      </c>
      <c r="C44" s="29" t="s">
        <v>144</v>
      </c>
      <c r="D44" s="29">
        <v>0.14000000000000001</v>
      </c>
      <c r="E44" s="29" t="s">
        <v>131</v>
      </c>
      <c r="F44" s="26" t="s">
        <v>128</v>
      </c>
      <c r="J44" t="s">
        <v>91</v>
      </c>
      <c r="K44">
        <v>37</v>
      </c>
      <c r="L44">
        <v>4</v>
      </c>
      <c r="M44">
        <v>0.6</v>
      </c>
    </row>
    <row r="45" spans="1:14">
      <c r="A45" s="6">
        <v>50</v>
      </c>
      <c r="B45" s="15">
        <v>346</v>
      </c>
      <c r="C45" s="34"/>
      <c r="D45" s="30"/>
      <c r="E45" s="30"/>
      <c r="F45" s="27"/>
      <c r="J45" t="s">
        <v>91</v>
      </c>
      <c r="K45">
        <v>47</v>
      </c>
      <c r="L45">
        <v>3.9</v>
      </c>
      <c r="M45">
        <v>0.6</v>
      </c>
    </row>
    <row r="46" spans="1:14">
      <c r="A46" s="6">
        <v>150</v>
      </c>
      <c r="B46" s="15">
        <v>299</v>
      </c>
      <c r="C46" s="34"/>
      <c r="D46" s="30"/>
      <c r="E46" s="30"/>
      <c r="F46" s="27"/>
      <c r="J46" t="s">
        <v>90</v>
      </c>
      <c r="K46">
        <v>27</v>
      </c>
      <c r="L46">
        <v>8.3000000000000007</v>
      </c>
      <c r="M46">
        <v>0.5</v>
      </c>
    </row>
    <row r="47" spans="1:14">
      <c r="A47" s="6">
        <v>0</v>
      </c>
      <c r="B47" s="15">
        <v>297</v>
      </c>
      <c r="C47" s="34"/>
      <c r="D47" s="30">
        <v>0.08</v>
      </c>
      <c r="E47" s="31" t="s">
        <v>132</v>
      </c>
      <c r="F47" s="27"/>
      <c r="J47" t="s">
        <v>90</v>
      </c>
      <c r="K47">
        <v>45</v>
      </c>
      <c r="L47">
        <v>3.8</v>
      </c>
      <c r="M47">
        <v>0.7</v>
      </c>
    </row>
    <row r="48" spans="1:14">
      <c r="A48" s="6">
        <v>50</v>
      </c>
      <c r="B48" s="15">
        <v>248</v>
      </c>
      <c r="C48" s="34"/>
      <c r="D48" s="30"/>
      <c r="E48" s="31"/>
      <c r="F48" s="27"/>
      <c r="J48" t="s">
        <v>90</v>
      </c>
      <c r="K48">
        <v>27</v>
      </c>
      <c r="L48">
        <v>5.0999999999999996</v>
      </c>
      <c r="M48">
        <v>0.6</v>
      </c>
    </row>
    <row r="49" spans="1:6">
      <c r="A49" s="7">
        <v>150</v>
      </c>
      <c r="B49" s="16">
        <v>198</v>
      </c>
      <c r="C49" s="33"/>
      <c r="D49" s="33"/>
      <c r="E49" s="32"/>
      <c r="F49" s="28"/>
    </row>
    <row r="50" spans="1:6">
      <c r="A50" s="8">
        <v>30</v>
      </c>
      <c r="B50" s="9">
        <v>166</v>
      </c>
      <c r="C50" s="9">
        <v>399</v>
      </c>
      <c r="D50" s="9">
        <v>0.01</v>
      </c>
      <c r="E50" s="10" t="s">
        <v>132</v>
      </c>
      <c r="F50" s="18" t="s">
        <v>133</v>
      </c>
    </row>
    <row r="51" spans="1:6">
      <c r="A51" s="13">
        <v>0</v>
      </c>
      <c r="B51" s="17" t="s">
        <v>135</v>
      </c>
      <c r="C51" s="9" t="s">
        <v>144</v>
      </c>
      <c r="D51" s="9" t="s">
        <v>144</v>
      </c>
      <c r="E51" s="12" t="s">
        <v>132</v>
      </c>
      <c r="F51" s="18" t="s">
        <v>136</v>
      </c>
    </row>
    <row r="52" spans="1:6">
      <c r="A52" s="8" t="s">
        <v>137</v>
      </c>
      <c r="B52" s="17">
        <v>534</v>
      </c>
      <c r="C52" s="10"/>
      <c r="D52" s="9" t="s">
        <v>144</v>
      </c>
      <c r="E52" s="12" t="s">
        <v>132</v>
      </c>
      <c r="F52" s="19" t="s">
        <v>138</v>
      </c>
    </row>
    <row r="53" spans="1:6">
      <c r="A53" s="13">
        <v>25</v>
      </c>
      <c r="B53" s="9">
        <f>AVERAGE(294,321)</f>
        <v>307.5</v>
      </c>
      <c r="C53" s="10">
        <f>AVERAGE(5.7,4.1)*60</f>
        <v>294</v>
      </c>
      <c r="D53" s="9" t="s">
        <v>144</v>
      </c>
      <c r="E53" s="12" t="s">
        <v>132</v>
      </c>
      <c r="F53" s="19" t="s">
        <v>140</v>
      </c>
    </row>
    <row r="54" spans="1:6">
      <c r="A54" s="13">
        <v>0</v>
      </c>
      <c r="B54" s="9">
        <v>148</v>
      </c>
      <c r="C54" s="9">
        <f>3.7*60</f>
        <v>222</v>
      </c>
      <c r="D54" s="9" t="s">
        <v>144</v>
      </c>
      <c r="E54" s="12" t="s">
        <v>132</v>
      </c>
      <c r="F54" s="19" t="s">
        <v>141</v>
      </c>
    </row>
    <row r="55" spans="1:6">
      <c r="A55" s="13">
        <v>5</v>
      </c>
      <c r="B55" s="9">
        <v>423</v>
      </c>
      <c r="C55" s="9" t="s">
        <v>144</v>
      </c>
      <c r="D55" s="9" t="s">
        <v>144</v>
      </c>
      <c r="E55" s="12" t="s">
        <v>132</v>
      </c>
      <c r="F55" s="19" t="s">
        <v>142</v>
      </c>
    </row>
  </sheetData>
  <mergeCells count="6">
    <mergeCell ref="C44:C49"/>
    <mergeCell ref="F44:F49"/>
    <mergeCell ref="E44:E46"/>
    <mergeCell ref="E47:E49"/>
    <mergeCell ref="D44:D46"/>
    <mergeCell ref="D47:D4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BEEA1-C777-ED43-A553-473134E037EE}">
  <dimension ref="A2:G21"/>
  <sheetViews>
    <sheetView tabSelected="1" zoomScale="397" workbookViewId="0">
      <selection activeCell="E16" sqref="E16"/>
    </sheetView>
  </sheetViews>
  <sheetFormatPr baseColWidth="10" defaultRowHeight="16"/>
  <cols>
    <col min="1" max="1" width="15.1640625" bestFit="1" customWidth="1"/>
    <col min="2" max="2" width="23" bestFit="1" customWidth="1"/>
    <col min="3" max="3" width="15" bestFit="1" customWidth="1"/>
    <col min="4" max="4" width="18.5" bestFit="1" customWidth="1"/>
    <col min="5" max="5" width="18.5" customWidth="1"/>
    <col min="6" max="6" width="9.83203125" bestFit="1" customWidth="1"/>
    <col min="7" max="7" width="21.6640625" bestFit="1" customWidth="1"/>
  </cols>
  <sheetData>
    <row r="2" spans="1:7">
      <c r="A2" t="s">
        <v>126</v>
      </c>
      <c r="B2" t="s">
        <v>139</v>
      </c>
      <c r="C2" t="s">
        <v>143</v>
      </c>
      <c r="D2" t="s">
        <v>130</v>
      </c>
      <c r="E2" t="s">
        <v>149</v>
      </c>
      <c r="F2" t="s">
        <v>151</v>
      </c>
      <c r="G2" t="s">
        <v>127</v>
      </c>
    </row>
    <row r="3" spans="1:7">
      <c r="A3" s="4">
        <v>0</v>
      </c>
      <c r="B3" s="14">
        <v>355</v>
      </c>
      <c r="C3" s="29" t="s">
        <v>144</v>
      </c>
      <c r="D3" s="29">
        <v>0.14000000000000001</v>
      </c>
      <c r="E3" s="5"/>
      <c r="F3" s="29" t="s">
        <v>152</v>
      </c>
      <c r="G3" s="26" t="s">
        <v>128</v>
      </c>
    </row>
    <row r="4" spans="1:7">
      <c r="A4" s="6">
        <v>50</v>
      </c>
      <c r="B4" s="15">
        <v>346</v>
      </c>
      <c r="C4" s="34"/>
      <c r="D4" s="30"/>
      <c r="E4" s="23"/>
      <c r="F4" s="30"/>
      <c r="G4" s="27"/>
    </row>
    <row r="5" spans="1:7">
      <c r="A5" s="6">
        <v>150</v>
      </c>
      <c r="B5" s="15">
        <v>299</v>
      </c>
      <c r="C5" s="34"/>
      <c r="D5" s="30"/>
      <c r="E5" s="23" t="s">
        <v>150</v>
      </c>
      <c r="F5" s="30"/>
      <c r="G5" s="27"/>
    </row>
    <row r="6" spans="1:7">
      <c r="A6" s="6">
        <v>0</v>
      </c>
      <c r="B6" s="15">
        <v>297</v>
      </c>
      <c r="C6" s="34"/>
      <c r="D6" s="30">
        <v>0.08</v>
      </c>
      <c r="E6" s="23"/>
      <c r="F6" s="31" t="s">
        <v>153</v>
      </c>
      <c r="G6" s="27"/>
    </row>
    <row r="7" spans="1:7">
      <c r="A7" s="6">
        <v>50</v>
      </c>
      <c r="B7" s="15">
        <v>248</v>
      </c>
      <c r="C7" s="34"/>
      <c r="D7" s="30"/>
      <c r="E7" s="23"/>
      <c r="F7" s="31"/>
      <c r="G7" s="27"/>
    </row>
    <row r="8" spans="1:7">
      <c r="A8" s="7">
        <v>150</v>
      </c>
      <c r="B8" s="16">
        <v>198</v>
      </c>
      <c r="C8" s="33"/>
      <c r="D8" s="33"/>
      <c r="E8" s="25"/>
      <c r="F8" s="32"/>
      <c r="G8" s="28"/>
    </row>
    <row r="9" spans="1:7">
      <c r="A9" s="8">
        <v>30</v>
      </c>
      <c r="B9" s="9">
        <v>166</v>
      </c>
      <c r="C9" s="9">
        <v>399</v>
      </c>
      <c r="D9" s="9">
        <v>0.01</v>
      </c>
      <c r="E9" s="9" t="s">
        <v>150</v>
      </c>
      <c r="F9" s="10" t="s">
        <v>153</v>
      </c>
      <c r="G9" s="18" t="s">
        <v>133</v>
      </c>
    </row>
    <row r="10" spans="1:7">
      <c r="A10" s="13">
        <v>0</v>
      </c>
      <c r="B10" s="17" t="s">
        <v>135</v>
      </c>
      <c r="C10" s="9" t="s">
        <v>144</v>
      </c>
      <c r="D10" s="9" t="s">
        <v>144</v>
      </c>
      <c r="E10" s="9"/>
      <c r="F10" s="10" t="s">
        <v>153</v>
      </c>
      <c r="G10" s="18" t="s">
        <v>136</v>
      </c>
    </row>
    <row r="11" spans="1:7">
      <c r="A11" s="8" t="s">
        <v>137</v>
      </c>
      <c r="B11" s="17">
        <v>534</v>
      </c>
      <c r="C11" s="10"/>
      <c r="D11" s="9" t="s">
        <v>144</v>
      </c>
      <c r="E11" s="9" t="s">
        <v>150</v>
      </c>
      <c r="F11" s="10" t="s">
        <v>153</v>
      </c>
      <c r="G11" s="19" t="s">
        <v>138</v>
      </c>
    </row>
    <row r="12" spans="1:7">
      <c r="A12" s="13">
        <v>25</v>
      </c>
      <c r="B12" s="9">
        <f>AVERAGE(294,321)</f>
        <v>307.5</v>
      </c>
      <c r="C12" s="10">
        <f>AVERAGE(5.7,4.1)*60</f>
        <v>294</v>
      </c>
      <c r="D12" s="9" t="s">
        <v>144</v>
      </c>
      <c r="E12" s="9" t="s">
        <v>150</v>
      </c>
      <c r="F12" s="10" t="s">
        <v>153</v>
      </c>
      <c r="G12" s="19" t="s">
        <v>140</v>
      </c>
    </row>
    <row r="13" spans="1:7">
      <c r="A13" s="13">
        <v>0</v>
      </c>
      <c r="B13" s="9">
        <v>148</v>
      </c>
      <c r="C13" s="9">
        <f>3.7*60</f>
        <v>222</v>
      </c>
      <c r="D13" s="9" t="s">
        <v>144</v>
      </c>
      <c r="E13" s="9"/>
      <c r="F13" s="10" t="s">
        <v>153</v>
      </c>
      <c r="G13" s="19" t="s">
        <v>141</v>
      </c>
    </row>
    <row r="14" spans="1:7">
      <c r="A14" s="13">
        <v>5</v>
      </c>
      <c r="B14" s="9">
        <v>423</v>
      </c>
      <c r="C14" s="9" t="s">
        <v>144</v>
      </c>
      <c r="D14" s="9" t="s">
        <v>144</v>
      </c>
      <c r="E14" s="9"/>
      <c r="F14" s="10" t="s">
        <v>153</v>
      </c>
      <c r="G14" s="19" t="s">
        <v>142</v>
      </c>
    </row>
    <row r="15" spans="1:7">
      <c r="A15" s="21">
        <v>0</v>
      </c>
      <c r="B15" s="22">
        <v>555</v>
      </c>
      <c r="C15" s="14">
        <v>277</v>
      </c>
      <c r="D15" s="29">
        <v>0.05</v>
      </c>
      <c r="E15" s="5"/>
      <c r="F15" s="35" t="s">
        <v>152</v>
      </c>
      <c r="G15" s="29" t="s">
        <v>146</v>
      </c>
    </row>
    <row r="16" spans="1:7">
      <c r="A16" s="11">
        <v>25</v>
      </c>
      <c r="B16" s="20">
        <v>507</v>
      </c>
      <c r="C16" s="15">
        <v>114</v>
      </c>
      <c r="D16" s="30"/>
      <c r="E16" s="23" t="s">
        <v>147</v>
      </c>
      <c r="F16" s="30"/>
      <c r="G16" s="30"/>
    </row>
    <row r="17" spans="1:7">
      <c r="A17" s="11">
        <v>50</v>
      </c>
      <c r="B17" s="23">
        <v>373</v>
      </c>
      <c r="C17" s="15">
        <v>80</v>
      </c>
      <c r="D17" s="30"/>
      <c r="E17" s="23"/>
      <c r="F17" s="30"/>
      <c r="G17" s="30"/>
    </row>
    <row r="18" spans="1:7">
      <c r="A18" s="11">
        <v>0</v>
      </c>
      <c r="B18" s="23">
        <v>360</v>
      </c>
      <c r="C18" s="15">
        <v>57</v>
      </c>
      <c r="D18" s="30">
        <v>0.24</v>
      </c>
      <c r="E18" s="23"/>
      <c r="F18" s="34"/>
      <c r="G18" s="30"/>
    </row>
    <row r="19" spans="1:7">
      <c r="A19" s="11">
        <v>25</v>
      </c>
      <c r="B19" s="23">
        <v>415</v>
      </c>
      <c r="C19" s="15">
        <v>47</v>
      </c>
      <c r="D19" s="30"/>
      <c r="E19" s="23" t="s">
        <v>148</v>
      </c>
      <c r="F19" s="34"/>
      <c r="G19" s="30"/>
    </row>
    <row r="20" spans="1:7">
      <c r="A20" s="24">
        <v>50</v>
      </c>
      <c r="B20" s="25">
        <v>431</v>
      </c>
      <c r="C20" s="16">
        <v>41</v>
      </c>
      <c r="D20" s="33"/>
      <c r="E20" s="25"/>
      <c r="F20" s="33"/>
      <c r="G20" s="33"/>
    </row>
    <row r="21" spans="1:7">
      <c r="A21" t="s">
        <v>145</v>
      </c>
    </row>
  </sheetData>
  <mergeCells count="10">
    <mergeCell ref="C3:C8"/>
    <mergeCell ref="D3:D5"/>
    <mergeCell ref="F3:F5"/>
    <mergeCell ref="G3:G8"/>
    <mergeCell ref="D6:D8"/>
    <mergeCell ref="F6:F8"/>
    <mergeCell ref="G15:G20"/>
    <mergeCell ref="D18:D20"/>
    <mergeCell ref="D15:D17"/>
    <mergeCell ref="F15:F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WWD</dc:creator>
  <cp:lastModifiedBy>WWD</cp:lastModifiedBy>
  <dcterms:created xsi:type="dcterms:W3CDTF">2020-03-06T01:13:04Z</dcterms:created>
  <dcterms:modified xsi:type="dcterms:W3CDTF">2020-03-19T13:58:32Z</dcterms:modified>
</cp:coreProperties>
</file>