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11252c13cec5d966/Documents/Personal/Finances/"/>
    </mc:Choice>
  </mc:AlternateContent>
  <xr:revisionPtr revIDLastSave="43" documentId="8_{6963662B-28D9-4ABE-A0D0-57BF3D3AEBD8}" xr6:coauthVersionLast="47" xr6:coauthVersionMax="47" xr10:uidLastSave="{6D030D01-B41F-4B67-8A6F-A538BAF23025}"/>
  <bookViews>
    <workbookView xWindow="30600" yWindow="915" windowWidth="25650" windowHeight="13575" xr2:uid="{00000000-000D-0000-FFFF-FFFF00000000}"/>
  </bookViews>
  <sheets>
    <sheet name="LOAN BALANCE OVER TIME" sheetId="16" r:id="rId1"/>
    <sheet name="LOANS" sheetId="1" r:id="rId2"/>
    <sheet name="INTEREST RATES" sheetId="5" r:id="rId3"/>
    <sheet name="PAYMENT (VARYING TERM)" sheetId="6" r:id="rId4"/>
    <sheet name="REPAYMEN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1" l="1"/>
  <c r="D3" i="11"/>
  <c r="E3" i="11"/>
  <c r="F3" i="11"/>
  <c r="G3" i="11"/>
  <c r="H3" i="11"/>
  <c r="I3" i="11"/>
  <c r="J3" i="11"/>
  <c r="K3" i="11"/>
  <c r="B3" i="11"/>
  <c r="F3" i="1"/>
  <c r="C4" i="5" s="1"/>
  <c r="F4" i="1"/>
  <c r="C5" i="5" s="1"/>
  <c r="F5" i="1"/>
  <c r="C6" i="5" s="1"/>
  <c r="F2" i="1"/>
  <c r="D3" i="5" s="1"/>
  <c r="F7" i="1"/>
  <c r="D8" i="5" s="1"/>
  <c r="F8" i="1"/>
  <c r="D9" i="5" s="1"/>
  <c r="F9" i="1"/>
  <c r="D10" i="5" s="1"/>
  <c r="F10" i="1"/>
  <c r="C11" i="5" s="1"/>
  <c r="F11" i="1"/>
  <c r="C12" i="5" s="1"/>
  <c r="F12" i="1"/>
  <c r="C13" i="5" s="1"/>
  <c r="F13" i="1"/>
  <c r="C14" i="5" s="1"/>
  <c r="F14" i="1"/>
  <c r="D15" i="5" s="1"/>
  <c r="F6" i="1"/>
  <c r="D7" i="5" s="1"/>
  <c r="C15" i="1"/>
  <c r="C8" i="5" l="1"/>
  <c r="C7" i="5"/>
  <c r="D14" i="5"/>
  <c r="C3" i="5"/>
  <c r="D13" i="5"/>
  <c r="D6" i="5"/>
  <c r="C15" i="5"/>
  <c r="C16" i="5" s="1"/>
  <c r="D5" i="5"/>
  <c r="D16" i="5" s="1"/>
  <c r="C10" i="5"/>
  <c r="C9" i="5"/>
  <c r="D12" i="5"/>
  <c r="D4" i="5"/>
  <c r="D11" i="5"/>
  <c r="C17" i="5" l="1"/>
  <c r="C18" i="5" s="1"/>
  <c r="K3" i="6" s="1"/>
  <c r="K4" i="11" l="1"/>
  <c r="K5" i="11" s="1"/>
  <c r="K6" i="11" s="1"/>
  <c r="K7" i="11" s="1"/>
  <c r="K8" i="11" s="1"/>
  <c r="K9" i="11" s="1"/>
  <c r="K10" i="11" s="1"/>
  <c r="K11" i="11" s="1"/>
  <c r="K12" i="11" s="1"/>
  <c r="K13" i="11" s="1"/>
  <c r="K14" i="11" s="1"/>
  <c r="K15" i="11" s="1"/>
  <c r="K16" i="11" s="1"/>
  <c r="K17" i="11" s="1"/>
  <c r="K18" i="11" s="1"/>
  <c r="K19" i="11" s="1"/>
  <c r="K20" i="11" s="1"/>
  <c r="K21" i="11" s="1"/>
  <c r="K22" i="11" s="1"/>
  <c r="K23" i="11" s="1"/>
  <c r="K24" i="11" s="1"/>
  <c r="K25" i="11" s="1"/>
  <c r="K26" i="11" s="1"/>
  <c r="K27" i="11" s="1"/>
  <c r="K28" i="11" s="1"/>
  <c r="K29" i="11" s="1"/>
  <c r="K30" i="11" s="1"/>
  <c r="K31" i="11" s="1"/>
  <c r="K32" i="11" s="1"/>
  <c r="K33" i="11" s="1"/>
  <c r="K34" i="11" s="1"/>
  <c r="K35" i="11" s="1"/>
  <c r="K36" i="11" s="1"/>
  <c r="K37" i="11" s="1"/>
  <c r="K38" i="11" s="1"/>
  <c r="K39" i="11" s="1"/>
  <c r="K40" i="11" s="1"/>
  <c r="K41" i="11" s="1"/>
  <c r="K42" i="11" s="1"/>
  <c r="K43" i="11" s="1"/>
  <c r="K44" i="11" s="1"/>
  <c r="K45" i="11" s="1"/>
  <c r="K46" i="11" s="1"/>
  <c r="K47" i="11" s="1"/>
  <c r="K48" i="11" s="1"/>
  <c r="K49" i="11" s="1"/>
  <c r="K50" i="11" s="1"/>
  <c r="K51" i="11" s="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K118" i="11" s="1"/>
  <c r="K119" i="11" s="1"/>
  <c r="K120" i="11" s="1"/>
  <c r="K121" i="11" s="1"/>
  <c r="K122" i="11" s="1"/>
  <c r="K123" i="11" s="1"/>
  <c r="F3" i="6"/>
  <c r="F4" i="11" s="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F102" i="11" s="1"/>
  <c r="F103" i="11" s="1"/>
  <c r="F104" i="11" s="1"/>
  <c r="F105" i="11" s="1"/>
  <c r="F106" i="11" s="1"/>
  <c r="F107" i="11" s="1"/>
  <c r="F108" i="11" s="1"/>
  <c r="F109" i="11" s="1"/>
  <c r="F110" i="11" s="1"/>
  <c r="F111" i="11" s="1"/>
  <c r="F112" i="11" s="1"/>
  <c r="F113" i="11" s="1"/>
  <c r="F114" i="11" s="1"/>
  <c r="F115" i="11" s="1"/>
  <c r="F116" i="11" s="1"/>
  <c r="F117" i="11" s="1"/>
  <c r="F118" i="11" s="1"/>
  <c r="F119" i="11" s="1"/>
  <c r="F120" i="11" s="1"/>
  <c r="F121" i="11" s="1"/>
  <c r="F122" i="11" s="1"/>
  <c r="F123" i="11" s="1"/>
  <c r="I3" i="6"/>
  <c r="I4" i="11" s="1"/>
  <c r="I5" i="11" s="1"/>
  <c r="I6" i="11" s="1"/>
  <c r="I7" i="11" s="1"/>
  <c r="I8" i="11" s="1"/>
  <c r="I9" i="11" s="1"/>
  <c r="I10" i="11" s="1"/>
  <c r="I11" i="11" s="1"/>
  <c r="I12" i="11" s="1"/>
  <c r="I13" i="11" s="1"/>
  <c r="I14" i="11" s="1"/>
  <c r="I15" i="11" s="1"/>
  <c r="I16" i="11" s="1"/>
  <c r="I17" i="11" s="1"/>
  <c r="I18" i="11" s="1"/>
  <c r="I19" i="11" s="1"/>
  <c r="I20" i="11" s="1"/>
  <c r="I21" i="11" s="1"/>
  <c r="I22" i="11" s="1"/>
  <c r="I23" i="11" s="1"/>
  <c r="I24" i="11" s="1"/>
  <c r="I25" i="11" s="1"/>
  <c r="I26" i="11" s="1"/>
  <c r="I27" i="11" s="1"/>
  <c r="I28" i="11" s="1"/>
  <c r="I29" i="11" s="1"/>
  <c r="I30" i="11" s="1"/>
  <c r="I31" i="11" s="1"/>
  <c r="I32" i="11" s="1"/>
  <c r="I33" i="11" s="1"/>
  <c r="I34" i="11" s="1"/>
  <c r="I35" i="11" s="1"/>
  <c r="I36" i="11" s="1"/>
  <c r="I37" i="11" s="1"/>
  <c r="I38" i="11" s="1"/>
  <c r="I39" i="11" s="1"/>
  <c r="I40" i="11" s="1"/>
  <c r="I41" i="11" s="1"/>
  <c r="I42" i="11" s="1"/>
  <c r="I43" i="11" s="1"/>
  <c r="I44" i="11" s="1"/>
  <c r="I45" i="11" s="1"/>
  <c r="I46" i="11" s="1"/>
  <c r="I47" i="11" s="1"/>
  <c r="I48" i="11" s="1"/>
  <c r="I49" i="11" s="1"/>
  <c r="I50" i="11" s="1"/>
  <c r="I51" i="11" s="1"/>
  <c r="I52" i="11" s="1"/>
  <c r="I53" i="11" s="1"/>
  <c r="I54" i="11" s="1"/>
  <c r="I55" i="11" s="1"/>
  <c r="I56" i="11" s="1"/>
  <c r="I57" i="11" s="1"/>
  <c r="I58" i="11" s="1"/>
  <c r="I59" i="11" s="1"/>
  <c r="I60" i="11" s="1"/>
  <c r="I61" i="11" s="1"/>
  <c r="I62" i="11" s="1"/>
  <c r="I63" i="11" s="1"/>
  <c r="I64" i="11" s="1"/>
  <c r="I65" i="11" s="1"/>
  <c r="I66" i="11" s="1"/>
  <c r="I67" i="11" s="1"/>
  <c r="I68" i="11" s="1"/>
  <c r="I69" i="11" s="1"/>
  <c r="I70" i="11" s="1"/>
  <c r="I71" i="11" s="1"/>
  <c r="I72" i="11" s="1"/>
  <c r="I73" i="11" s="1"/>
  <c r="I74" i="11" s="1"/>
  <c r="I75" i="11" s="1"/>
  <c r="I76" i="11" s="1"/>
  <c r="I77" i="11" s="1"/>
  <c r="I78" i="11" s="1"/>
  <c r="I79" i="11" s="1"/>
  <c r="I80" i="11" s="1"/>
  <c r="I81" i="11" s="1"/>
  <c r="I82" i="11" s="1"/>
  <c r="I83" i="11" s="1"/>
  <c r="I84" i="11" s="1"/>
  <c r="I85" i="11" s="1"/>
  <c r="I86" i="11" s="1"/>
  <c r="I87" i="11" s="1"/>
  <c r="I88" i="11" s="1"/>
  <c r="I89" i="11" s="1"/>
  <c r="I90" i="11" s="1"/>
  <c r="I91" i="11" s="1"/>
  <c r="I92" i="11" s="1"/>
  <c r="I93" i="11" s="1"/>
  <c r="I94" i="11" s="1"/>
  <c r="I95" i="11" s="1"/>
  <c r="I96" i="11" s="1"/>
  <c r="I97" i="11" s="1"/>
  <c r="I98" i="11" s="1"/>
  <c r="I99" i="11" s="1"/>
  <c r="I100" i="11" s="1"/>
  <c r="I101" i="11" s="1"/>
  <c r="I102" i="11" s="1"/>
  <c r="I103" i="11" s="1"/>
  <c r="I104" i="11" s="1"/>
  <c r="I105" i="11" s="1"/>
  <c r="I106" i="11" s="1"/>
  <c r="I107" i="11" s="1"/>
  <c r="I108" i="11" s="1"/>
  <c r="I109" i="11" s="1"/>
  <c r="I110" i="11" s="1"/>
  <c r="I111" i="11" s="1"/>
  <c r="I112" i="11" s="1"/>
  <c r="I113" i="11" s="1"/>
  <c r="I114" i="11" s="1"/>
  <c r="I115" i="11" s="1"/>
  <c r="I116" i="11" s="1"/>
  <c r="I117" i="11" s="1"/>
  <c r="I118" i="11" s="1"/>
  <c r="I119" i="11" s="1"/>
  <c r="I120" i="11" s="1"/>
  <c r="I121" i="11" s="1"/>
  <c r="I122" i="11" s="1"/>
  <c r="I123" i="11" s="1"/>
  <c r="G3" i="6"/>
  <c r="G4" i="11" s="1"/>
  <c r="G5" i="11" s="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G111" i="11" s="1"/>
  <c r="G112" i="11" s="1"/>
  <c r="G113" i="11" s="1"/>
  <c r="G114" i="11" s="1"/>
  <c r="G115" i="11" s="1"/>
  <c r="G116" i="11" s="1"/>
  <c r="G117" i="11" s="1"/>
  <c r="G118" i="11" s="1"/>
  <c r="G119" i="11" s="1"/>
  <c r="G120" i="11" s="1"/>
  <c r="G121" i="11" s="1"/>
  <c r="G122" i="11" s="1"/>
  <c r="G123" i="11" s="1"/>
  <c r="E3" i="6"/>
  <c r="E4" i="11" s="1"/>
  <c r="E5" i="11" s="1"/>
  <c r="E6" i="11" s="1"/>
  <c r="E7" i="11" s="1"/>
  <c r="E8" i="11" s="1"/>
  <c r="E9" i="11" s="1"/>
  <c r="E10" i="11" s="1"/>
  <c r="E11" i="11" s="1"/>
  <c r="E12" i="11" s="1"/>
  <c r="E13" i="11" s="1"/>
  <c r="E14" i="11" s="1"/>
  <c r="E15" i="11" s="1"/>
  <c r="E16" i="11" s="1"/>
  <c r="E17" i="11" s="1"/>
  <c r="E18" i="11" s="1"/>
  <c r="E19" i="11" s="1"/>
  <c r="E20" i="11" s="1"/>
  <c r="E21" i="11" s="1"/>
  <c r="E22" i="11" s="1"/>
  <c r="E23" i="11" s="1"/>
  <c r="E24" i="11" s="1"/>
  <c r="E25" i="11" s="1"/>
  <c r="E26" i="11" s="1"/>
  <c r="E27" i="11" s="1"/>
  <c r="E28" i="11" s="1"/>
  <c r="E29" i="11" s="1"/>
  <c r="E30" i="11" s="1"/>
  <c r="E31" i="11" s="1"/>
  <c r="E32" i="11" s="1"/>
  <c r="E33" i="11" s="1"/>
  <c r="E34" i="11" s="1"/>
  <c r="E35" i="11" s="1"/>
  <c r="E36" i="11" s="1"/>
  <c r="E37" i="11" s="1"/>
  <c r="E38" i="11" s="1"/>
  <c r="E39" i="11" s="1"/>
  <c r="E40" i="11" s="1"/>
  <c r="E41" i="11" s="1"/>
  <c r="E42" i="11" s="1"/>
  <c r="E43" i="11" s="1"/>
  <c r="E44" i="11" s="1"/>
  <c r="E45" i="11" s="1"/>
  <c r="E46" i="11" s="1"/>
  <c r="E47" i="11" s="1"/>
  <c r="E48" i="11" s="1"/>
  <c r="E49" i="11" s="1"/>
  <c r="E50" i="11" s="1"/>
  <c r="E51" i="11" s="1"/>
  <c r="E52" i="11" s="1"/>
  <c r="E53" i="11" s="1"/>
  <c r="E54" i="11" s="1"/>
  <c r="E55" i="11" s="1"/>
  <c r="E56" i="11" s="1"/>
  <c r="E57" i="11" s="1"/>
  <c r="E58" i="11" s="1"/>
  <c r="E59" i="11" s="1"/>
  <c r="E60" i="11" s="1"/>
  <c r="E61" i="11" s="1"/>
  <c r="E62" i="11" s="1"/>
  <c r="E63" i="11" s="1"/>
  <c r="E64" i="11" s="1"/>
  <c r="E65" i="11" s="1"/>
  <c r="E66" i="11" s="1"/>
  <c r="E67" i="11" s="1"/>
  <c r="E68" i="11" s="1"/>
  <c r="E69" i="11" s="1"/>
  <c r="E70" i="11" s="1"/>
  <c r="E71" i="11" s="1"/>
  <c r="E72" i="11" s="1"/>
  <c r="E73" i="11" s="1"/>
  <c r="E74" i="11" s="1"/>
  <c r="E75" i="11" s="1"/>
  <c r="E76" i="11" s="1"/>
  <c r="E77" i="11" s="1"/>
  <c r="E78" i="11" s="1"/>
  <c r="E79" i="11" s="1"/>
  <c r="E80" i="11" s="1"/>
  <c r="E81" i="11" s="1"/>
  <c r="E82" i="11" s="1"/>
  <c r="E83" i="11" s="1"/>
  <c r="E84" i="11" s="1"/>
  <c r="E85" i="11" s="1"/>
  <c r="E86" i="11" s="1"/>
  <c r="E87" i="11" s="1"/>
  <c r="E88" i="11" s="1"/>
  <c r="E89" i="11" s="1"/>
  <c r="E90" i="11" s="1"/>
  <c r="E91" i="11" s="1"/>
  <c r="E92" i="11" s="1"/>
  <c r="E93" i="11" s="1"/>
  <c r="E94" i="11" s="1"/>
  <c r="E95" i="11" s="1"/>
  <c r="E96" i="11" s="1"/>
  <c r="E97" i="11" s="1"/>
  <c r="E98" i="11" s="1"/>
  <c r="E99" i="11" s="1"/>
  <c r="E100" i="11" s="1"/>
  <c r="E101" i="11" s="1"/>
  <c r="E102" i="11" s="1"/>
  <c r="E103" i="11" s="1"/>
  <c r="E104" i="11" s="1"/>
  <c r="E105" i="11" s="1"/>
  <c r="E106" i="11" s="1"/>
  <c r="E107" i="11" s="1"/>
  <c r="E108" i="11" s="1"/>
  <c r="E109" i="11" s="1"/>
  <c r="E110" i="11" s="1"/>
  <c r="E111" i="11" s="1"/>
  <c r="E112" i="11" s="1"/>
  <c r="E113" i="11" s="1"/>
  <c r="E114" i="11" s="1"/>
  <c r="E115" i="11" s="1"/>
  <c r="E116" i="11" s="1"/>
  <c r="E117" i="11" s="1"/>
  <c r="E118" i="11" s="1"/>
  <c r="E119" i="11" s="1"/>
  <c r="E120" i="11" s="1"/>
  <c r="E121" i="11" s="1"/>
  <c r="E122" i="11" s="1"/>
  <c r="E123" i="11" s="1"/>
  <c r="H3" i="6"/>
  <c r="H4" i="11" s="1"/>
  <c r="H5" i="11" s="1"/>
  <c r="H6" i="11" s="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2" i="11" s="1"/>
  <c r="H33" i="11" s="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0" i="11" s="1"/>
  <c r="H61" i="11" s="1"/>
  <c r="H62" i="11" s="1"/>
  <c r="H63" i="11" s="1"/>
  <c r="H64" i="11" s="1"/>
  <c r="H65" i="11" s="1"/>
  <c r="H66" i="11" s="1"/>
  <c r="H67" i="11" s="1"/>
  <c r="H68" i="11" s="1"/>
  <c r="H69" i="11" s="1"/>
  <c r="H70" i="11" s="1"/>
  <c r="H71" i="11" s="1"/>
  <c r="H72" i="11" s="1"/>
  <c r="H73" i="11" s="1"/>
  <c r="H74" i="11" s="1"/>
  <c r="H75" i="11" s="1"/>
  <c r="H76" i="11" s="1"/>
  <c r="H77" i="11" s="1"/>
  <c r="H78" i="11" s="1"/>
  <c r="H79" i="11" s="1"/>
  <c r="H80" i="11" s="1"/>
  <c r="H81" i="11" s="1"/>
  <c r="H82" i="11" s="1"/>
  <c r="H83" i="11" s="1"/>
  <c r="H84" i="11" s="1"/>
  <c r="H85" i="11" s="1"/>
  <c r="H86" i="11" s="1"/>
  <c r="H87" i="11" s="1"/>
  <c r="H88" i="11" s="1"/>
  <c r="H89" i="11" s="1"/>
  <c r="H90" i="11" s="1"/>
  <c r="H91" i="11" s="1"/>
  <c r="H92" i="11" s="1"/>
  <c r="H93" i="11" s="1"/>
  <c r="H94" i="11" s="1"/>
  <c r="H95" i="11" s="1"/>
  <c r="H96" i="11" s="1"/>
  <c r="H97" i="11" s="1"/>
  <c r="H98"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7" i="11" s="1"/>
  <c r="H118" i="11" s="1"/>
  <c r="H119" i="11" s="1"/>
  <c r="H120" i="11" s="1"/>
  <c r="H121" i="11" s="1"/>
  <c r="H122" i="11" s="1"/>
  <c r="H123" i="11" s="1"/>
  <c r="C3" i="6"/>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C102" i="11" s="1"/>
  <c r="C103" i="11" s="1"/>
  <c r="C104" i="11" s="1"/>
  <c r="C105" i="11" s="1"/>
  <c r="C106" i="11" s="1"/>
  <c r="C107" i="11" s="1"/>
  <c r="C108" i="11" s="1"/>
  <c r="C109" i="11" s="1"/>
  <c r="C110" i="11" s="1"/>
  <c r="C111" i="11" s="1"/>
  <c r="C112" i="11" s="1"/>
  <c r="C113" i="11" s="1"/>
  <c r="C114" i="11" s="1"/>
  <c r="C115" i="11" s="1"/>
  <c r="C116" i="11" s="1"/>
  <c r="C117" i="11" s="1"/>
  <c r="C118" i="11" s="1"/>
  <c r="C119" i="11" s="1"/>
  <c r="C120" i="11" s="1"/>
  <c r="C121" i="11" s="1"/>
  <c r="C122" i="11" s="1"/>
  <c r="C123" i="11" s="1"/>
  <c r="D3" i="6"/>
  <c r="D4" i="11" s="1"/>
  <c r="D5" i="11" s="1"/>
  <c r="D6" i="11" s="1"/>
  <c r="D7" i="11" s="1"/>
  <c r="D8" i="11" s="1"/>
  <c r="D9" i="11" s="1"/>
  <c r="D10" i="11" s="1"/>
  <c r="D11" i="11" s="1"/>
  <c r="D12" i="11" s="1"/>
  <c r="D13" i="11" s="1"/>
  <c r="D14" i="11" s="1"/>
  <c r="D15" i="11" s="1"/>
  <c r="D16" i="11" s="1"/>
  <c r="D17" i="11" s="1"/>
  <c r="D18" i="11" s="1"/>
  <c r="D19" i="11" s="1"/>
  <c r="D20" i="11" s="1"/>
  <c r="D21" i="11" s="1"/>
  <c r="D22" i="11" s="1"/>
  <c r="D23" i="11" s="1"/>
  <c r="D24" i="11" s="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D64" i="11" s="1"/>
  <c r="D65" i="11" s="1"/>
  <c r="D66" i="11" s="1"/>
  <c r="D67" i="11" s="1"/>
  <c r="D68" i="11" s="1"/>
  <c r="D69" i="11" s="1"/>
  <c r="D70" i="11" s="1"/>
  <c r="D71" i="11" s="1"/>
  <c r="D72" i="11" s="1"/>
  <c r="D73" i="11" s="1"/>
  <c r="D74" i="11" s="1"/>
  <c r="D75" i="11" s="1"/>
  <c r="D76" i="11" s="1"/>
  <c r="D77" i="11" s="1"/>
  <c r="D78" i="11" s="1"/>
  <c r="D79" i="11" s="1"/>
  <c r="D80" i="11" s="1"/>
  <c r="D81" i="11" s="1"/>
  <c r="D82" i="11" s="1"/>
  <c r="D83" i="11" s="1"/>
  <c r="D84" i="11" s="1"/>
  <c r="D85" i="11" s="1"/>
  <c r="D86" i="11" s="1"/>
  <c r="D87" i="11" s="1"/>
  <c r="D88" i="11" s="1"/>
  <c r="D89" i="11" s="1"/>
  <c r="D90" i="11" s="1"/>
  <c r="D91" i="11" s="1"/>
  <c r="D92" i="11" s="1"/>
  <c r="D93" i="11" s="1"/>
  <c r="D94" i="11" s="1"/>
  <c r="D95" i="11" s="1"/>
  <c r="D96" i="11" s="1"/>
  <c r="D97" i="11" s="1"/>
  <c r="D98" i="11" s="1"/>
  <c r="D99" i="11" s="1"/>
  <c r="D100" i="11" s="1"/>
  <c r="D101" i="11" s="1"/>
  <c r="D102" i="11" s="1"/>
  <c r="D103" i="11" s="1"/>
  <c r="D104" i="11" s="1"/>
  <c r="D105" i="11" s="1"/>
  <c r="D106" i="11" s="1"/>
  <c r="D107" i="11" s="1"/>
  <c r="D108" i="11" s="1"/>
  <c r="D109" i="11" s="1"/>
  <c r="D110" i="11" s="1"/>
  <c r="D111" i="11" s="1"/>
  <c r="D112" i="11" s="1"/>
  <c r="D113" i="11" s="1"/>
  <c r="D114" i="11" s="1"/>
  <c r="D115" i="11" s="1"/>
  <c r="D116" i="11" s="1"/>
  <c r="D117" i="11" s="1"/>
  <c r="D118" i="11" s="1"/>
  <c r="D119" i="11" s="1"/>
  <c r="D120" i="11" s="1"/>
  <c r="D121" i="11" s="1"/>
  <c r="D122" i="11" s="1"/>
  <c r="D123" i="11" s="1"/>
  <c r="B3" i="6"/>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J3" i="6"/>
  <c r="J4" i="11" s="1"/>
  <c r="J5" i="11" s="1"/>
  <c r="J6" i="11" s="1"/>
  <c r="J7" i="11" s="1"/>
  <c r="J8" i="11" s="1"/>
  <c r="J9" i="11" s="1"/>
  <c r="J10" i="11" s="1"/>
  <c r="J11" i="11" s="1"/>
  <c r="J12" i="11" s="1"/>
  <c r="J13" i="11" s="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Ian</author>
  </authors>
  <commentList>
    <comment ref="C17" authorId="0" shapeId="0" xr:uid="{D11A440E-8257-477F-BB12-50A7B1C529D4}">
      <text>
        <r>
          <rPr>
            <b/>
            <sz val="9"/>
            <color indexed="81"/>
            <rFont val="Tahoma"/>
            <family val="2"/>
          </rPr>
          <t>Ian:</t>
        </r>
        <r>
          <rPr>
            <sz val="9"/>
            <color indexed="81"/>
            <rFont val="Tahoma"/>
            <family val="2"/>
          </rPr>
          <t xml:space="preserve">
This is the average interest rate for the first year; this works as the approximate maximum interest rate of the total loan. This average rate will go down for subsequent years, as the principals of the loans with the highest interest rates are paid down first. Calculations using this value will thus give an upper bound rather than an exact quantity.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Ian</author>
  </authors>
  <commentList>
    <comment ref="A3" authorId="0" shapeId="0" xr:uid="{98F81206-E060-4ED5-8AEF-E20E0B31B156}">
      <text>
        <r>
          <rPr>
            <b/>
            <sz val="9"/>
            <color indexed="81"/>
            <rFont val="Tahoma"/>
            <family val="2"/>
          </rPr>
          <t>Ian:</t>
        </r>
        <r>
          <rPr>
            <sz val="9"/>
            <color indexed="81"/>
            <rFont val="Tahoma"/>
            <family val="2"/>
          </rPr>
          <t xml:space="preserve">
Again, these values are upper bounds since they are calculated using the approximate maximum interest rate.
</t>
        </r>
      </text>
    </comment>
  </commentList>
</comments>
</file>

<file path=xl/sharedStrings.xml><?xml version="1.0" encoding="utf-8"?>
<sst xmlns="http://schemas.openxmlformats.org/spreadsheetml/2006/main" count="57" uniqueCount="35">
  <si>
    <t>Type of Loan</t>
  </si>
  <si>
    <t>Loan Date</t>
  </si>
  <si>
    <t>Total ALL LOANS</t>
  </si>
  <si>
    <t>Edfinancial Services</t>
  </si>
  <si>
    <t>Loan Provider</t>
  </si>
  <si>
    <t>Interest Rate Fixed? (Y/N)</t>
  </si>
  <si>
    <t>Y</t>
  </si>
  <si>
    <t>N</t>
  </si>
  <si>
    <t>Effective Annual Interest Rate</t>
  </si>
  <si>
    <t>Nominal Annual Interest Rate, Convertible Monthly</t>
  </si>
  <si>
    <t>Time (years)</t>
  </si>
  <si>
    <t>TOTAL</t>
  </si>
  <si>
    <t>Monthly Payment</t>
  </si>
  <si>
    <t>Term (months)</t>
  </si>
  <si>
    <t>Time (months)</t>
  </si>
  <si>
    <t>Loan #</t>
  </si>
  <si>
    <t>Average Yearly Interest Rate</t>
  </si>
  <si>
    <t>Average Monthly Interest Rate</t>
  </si>
  <si>
    <t>Post-Graduation Loan Amount</t>
  </si>
  <si>
    <t>LOAN A</t>
  </si>
  <si>
    <t>LOAN B</t>
  </si>
  <si>
    <t>LOAN C</t>
  </si>
  <si>
    <t>LOAN D</t>
  </si>
  <si>
    <t>LOAN E</t>
  </si>
  <si>
    <t>LOAN F</t>
  </si>
  <si>
    <t>LOAN G</t>
  </si>
  <si>
    <t>LOAN H</t>
  </si>
  <si>
    <t>LOAN I</t>
  </si>
  <si>
    <t>LOAN J</t>
  </si>
  <si>
    <t>LOAN K</t>
  </si>
  <si>
    <t>LOAN L</t>
  </si>
  <si>
    <t>LOAN M</t>
  </si>
  <si>
    <t>8/13/2020.</t>
  </si>
  <si>
    <t>XYZ Bank</t>
  </si>
  <si>
    <t>State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</si>
</sst>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5" x14ac:knownFonts="1">
    <font>
      <sz val="10"/>
      <color rgb="FF000000"/>
      <name val="Arial"/>
    </font>
    <font>
      <sz val="10"/>
      <color rgb="FF000000"/>
      <name val="Cambria"/>
      <family val="1"/>
    </font>
    <font>
      <b/>
      <sz val="10"/>
      <color rgb="FF000000"/>
      <name val="Cambria"/>
      <family val="1"/>
    </font>
    <font>
      <sz val="9"/>
      <color indexed="81"/>
      <name val="Tahoma"/>
      <family val="2"/>
    </font>
    <font>
      <b/>
      <sz val="9"/>
      <color indexed="81"/>
      <name val="Tahoma"/>
      <family val="2"/>
    </font>
  </fonts>
  <fills count="2">
    <fill>
      <patternFill patternType="none"/>
    </fill>
    <fill>
      <patternFill patternType="gray125"/>
    </fill>
  </fills>
  <borders count="18">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10"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vertical="center"/>
    </xf>
    <xf numFmtId="164" fontId="1" fillId="0" borderId="8" xfId="0" applyNumberFormat="1" applyFont="1" applyBorder="1" applyAlignment="1">
      <alignment horizontal="center" vertical="center"/>
    </xf>
    <xf numFmtId="14" fontId="1" fillId="0" borderId="9" xfId="0" applyNumberFormat="1" applyFont="1" applyBorder="1" applyAlignment="1">
      <alignment horizontal="center" vertical="center"/>
    </xf>
    <xf numFmtId="164" fontId="1" fillId="0" borderId="7" xfId="0" applyNumberFormat="1" applyFont="1" applyBorder="1" applyAlignment="1">
      <alignment horizontal="center" vertical="center"/>
    </xf>
    <xf numFmtId="3" fontId="1" fillId="0" borderId="1" xfId="0" applyNumberFormat="1" applyFont="1" applyBorder="1" applyAlignment="1">
      <alignment horizontal="center" vertical="center"/>
    </xf>
    <xf numFmtId="10" fontId="1" fillId="0" borderId="7" xfId="0" applyNumberFormat="1" applyFont="1" applyBorder="1" applyAlignment="1">
      <alignment horizontal="center" vertical="center"/>
    </xf>
    <xf numFmtId="10"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0" fontId="1" fillId="0" borderId="8" xfId="0" applyNumberFormat="1" applyFont="1" applyBorder="1" applyAlignment="1">
      <alignment horizontal="center" vertical="center"/>
    </xf>
    <xf numFmtId="10" fontId="1" fillId="0" borderId="9" xfId="0" applyNumberFormat="1" applyFont="1" applyBorder="1" applyAlignment="1">
      <alignment horizontal="center" vertical="center" wrapText="1"/>
    </xf>
    <xf numFmtId="14" fontId="1" fillId="0" borderId="7" xfId="0" applyNumberFormat="1" applyFont="1" applyBorder="1" applyAlignment="1">
      <alignment horizontal="center" vertical="center"/>
    </xf>
    <xf numFmtId="14" fontId="1" fillId="0" borderId="8" xfId="0" applyNumberFormat="1" applyFont="1" applyBorder="1" applyAlignment="1">
      <alignment horizontal="center" vertical="center"/>
    </xf>
    <xf numFmtId="10" fontId="1" fillId="0" borderId="7" xfId="0" applyNumberFormat="1" applyFont="1" applyBorder="1" applyAlignment="1">
      <alignment horizontal="center" vertical="center" wrapText="1"/>
    </xf>
    <xf numFmtId="0" fontId="1" fillId="0" borderId="9" xfId="0" applyFont="1" applyBorder="1" applyAlignment="1">
      <alignment horizontal="center" vertical="center"/>
    </xf>
    <xf numFmtId="0" fontId="1" fillId="0" borderId="7" xfId="0" applyFont="1" applyBorder="1" applyAlignment="1">
      <alignment horizontal="left"/>
    </xf>
    <xf numFmtId="164" fontId="1" fillId="0" borderId="9" xfId="0" applyNumberFormat="1" applyFont="1" applyBorder="1" applyAlignment="1">
      <alignment horizontal="center" vertical="center" wrapText="1"/>
    </xf>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5"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165" fontId="1" fillId="0" borderId="1" xfId="0" applyNumberFormat="1" applyFont="1" applyBorder="1" applyAlignment="1">
      <alignment horizontal="center"/>
    </xf>
    <xf numFmtId="165" fontId="1" fillId="0" borderId="16" xfId="0" applyNumberFormat="1" applyFont="1" applyBorder="1" applyAlignment="1">
      <alignment horizontal="center"/>
    </xf>
    <xf numFmtId="165" fontId="1" fillId="0" borderId="13" xfId="0" applyNumberFormat="1" applyFont="1" applyBorder="1" applyAlignment="1">
      <alignment horizontal="center"/>
    </xf>
    <xf numFmtId="165" fontId="1" fillId="0" borderId="14" xfId="0" applyNumberFormat="1" applyFont="1" applyBorder="1" applyAlignment="1">
      <alignment horizontal="center"/>
    </xf>
    <xf numFmtId="165" fontId="1" fillId="0" borderId="2" xfId="0" applyNumberFormat="1" applyFont="1" applyBorder="1" applyAlignment="1">
      <alignment horizontal="center"/>
    </xf>
    <xf numFmtId="165" fontId="1" fillId="0" borderId="15"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0" borderId="6" xfId="0" applyNumberFormat="1" applyFont="1" applyBorder="1" applyAlignment="1">
      <alignment horizontal="center"/>
    </xf>
    <xf numFmtId="165" fontId="1" fillId="0" borderId="17" xfId="0" applyNumberFormat="1" applyFont="1" applyBorder="1" applyAlignment="1">
      <alignment horizontal="center"/>
    </xf>
    <xf numFmtId="0" fontId="1" fillId="0" borderId="1" xfId="0" applyFont="1" applyBorder="1"/>
    <xf numFmtId="165" fontId="2" fillId="0" borderId="5" xfId="0" applyNumberFormat="1" applyFont="1" applyBorder="1" applyAlignment="1">
      <alignment horizontal="center"/>
    </xf>
    <xf numFmtId="165" fontId="2" fillId="0" borderId="8" xfId="0" applyNumberFormat="1" applyFont="1" applyBorder="1" applyAlignment="1">
      <alignment horizontal="center"/>
    </xf>
    <xf numFmtId="0" fontId="1" fillId="0" borderId="17" xfId="0" applyFont="1" applyBorder="1" applyAlignment="1">
      <alignment horizontal="center"/>
    </xf>
    <xf numFmtId="10" fontId="1" fillId="0" borderId="14" xfId="0" applyNumberFormat="1" applyFont="1" applyBorder="1" applyAlignment="1">
      <alignment vertical="center"/>
    </xf>
    <xf numFmtId="10" fontId="1" fillId="0" borderId="11" xfId="0" applyNumberFormat="1" applyFont="1" applyBorder="1" applyAlignment="1">
      <alignment vertical="center"/>
    </xf>
    <xf numFmtId="0" fontId="2" fillId="0" borderId="11" xfId="0" applyFont="1" applyBorder="1"/>
    <xf numFmtId="165" fontId="1" fillId="0" borderId="12" xfId="0" applyNumberFormat="1" applyFont="1" applyBorder="1" applyAlignment="1">
      <alignment horizontal="center"/>
    </xf>
    <xf numFmtId="0" fontId="2" fillId="0" borderId="1" xfId="0" applyFont="1" applyBorder="1"/>
    <xf numFmtId="0" fontId="2" fillId="0" borderId="12" xfId="0" applyFont="1" applyBorder="1" applyAlignment="1">
      <alignment vertical="center"/>
    </xf>
    <xf numFmtId="0" fontId="2" fillId="0" borderId="13" xfId="0" applyFont="1" applyBorder="1" applyAlignment="1">
      <alignment vertical="center"/>
    </xf>
    <xf numFmtId="164" fontId="2" fillId="0" borderId="11" xfId="0" applyNumberFormat="1" applyFont="1" applyBorder="1" applyAlignment="1">
      <alignment horizontal="center" vertical="center"/>
    </xf>
    <xf numFmtId="0" fontId="1" fillId="0" borderId="11" xfId="0" applyFont="1" applyBorder="1"/>
    <xf numFmtId="0" fontId="1" fillId="0" borderId="10" xfId="0" applyFont="1" applyBorder="1" applyAlignment="1">
      <alignment horizontal="center" vertical="center" wrapText="1"/>
    </xf>
    <xf numFmtId="164" fontId="1" fillId="0" borderId="2" xfId="0" applyNumberFormat="1" applyFont="1" applyBorder="1" applyAlignment="1">
      <alignment horizontal="center" vertical="center"/>
    </xf>
    <xf numFmtId="164" fontId="1" fillId="0" borderId="3" xfId="0" applyNumberFormat="1" applyFont="1" applyBorder="1" applyAlignment="1">
      <alignment horizontal="center" vertical="center"/>
    </xf>
    <xf numFmtId="164" fontId="1" fillId="0" borderId="15" xfId="0" applyNumberFormat="1" applyFont="1" applyBorder="1" applyAlignment="1">
      <alignment horizontal="center" vertical="center"/>
    </xf>
    <xf numFmtId="10" fontId="1" fillId="0" borderId="4" xfId="0" applyNumberFormat="1" applyFont="1" applyBorder="1" applyAlignment="1">
      <alignment vertical="center" wrapText="1"/>
    </xf>
    <xf numFmtId="10" fontId="1" fillId="0" borderId="1" xfId="0" applyNumberFormat="1" applyFont="1" applyBorder="1" applyAlignment="1">
      <alignment vertical="center" wrapText="1"/>
    </xf>
    <xf numFmtId="0" fontId="1" fillId="0" borderId="3" xfId="0" applyFont="1" applyBorder="1" applyAlignment="1">
      <alignment horizontal="left" vertical="center"/>
    </xf>
    <xf numFmtId="14" fontId="1" fillId="0" borderId="0" xfId="0" applyNumberFormat="1" applyFont="1" applyAlignment="1">
      <alignment horizontal="left" vertical="center"/>
    </xf>
    <xf numFmtId="0" fontId="2" fillId="0" borderId="12" xfId="0" applyFont="1" applyBorder="1"/>
    <xf numFmtId="0" fontId="2" fillId="0" borderId="14" xfId="0" applyFont="1" applyBorder="1"/>
    <xf numFmtId="0" fontId="2" fillId="0" borderId="10"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1" fillId="0" borderId="13" xfId="0" applyFont="1" applyBorder="1" applyAlignment="1">
      <alignment horizontal="left"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 Balance with Different Repayment Terms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REPAYMENT!$B$3:$B$123</c:f>
              <c:numCache>
                <c:formatCode>"$"#,##0.00</c:formatCode>
                <c:ptCount val="121"/>
                <c:pt idx="0" formatCode="&quot;$&quot;#,##0">
                  <c:v>48633.59</c:v>
                </c:pt>
                <c:pt idx="1">
                  <c:v>44707.367837153834</c:v>
                </c:pt>
                <c:pt idx="2">
                  <c:v>40758.570021095351</c:v>
                </c:pt>
                <c:pt idx="3">
                  <c:v>36787.066742532865</c:v>
                </c:pt>
                <c:pt idx="4">
                  <c:v>32792.727445775367</c:v>
                </c:pt>
                <c:pt idx="5">
                  <c:v>28775.42082444076</c:v>
                </c:pt>
                <c:pt idx="6">
                  <c:v>24735.014817139403</c:v>
                </c:pt>
                <c:pt idx="7">
                  <c:v>20671.376603132841</c:v>
                </c:pt>
                <c:pt idx="8">
                  <c:v>16584.372597967576</c:v>
                </c:pt>
                <c:pt idx="9">
                  <c:v>12473.86844908373</c:v>
                </c:pt>
                <c:pt idx="10">
                  <c:v>8339.7290313984522</c:v>
                </c:pt>
                <c:pt idx="11">
                  <c:v>4181.8184428639479</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2-D8D3-4795-A486-74D585867DE0}"/>
            </c:ext>
          </c:extLst>
        </c:ser>
        <c:ser>
          <c:idx val="3"/>
          <c:order val="1"/>
          <c:spPr>
            <a:ln w="28575" cap="rnd">
              <a:solidFill>
                <a:schemeClr val="accent4"/>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REPAYMENT!$C$3:$C$123</c:f>
              <c:numCache>
                <c:formatCode>"$"#,##0.00</c:formatCode>
                <c:ptCount val="121"/>
                <c:pt idx="0" formatCode="&quot;$&quot;#,##0">
                  <c:v>48633.59</c:v>
                </c:pt>
                <c:pt idx="1">
                  <c:v>46737.985279911249</c:v>
                </c:pt>
                <c:pt idx="2">
                  <c:v>44831.480892658139</c:v>
                </c:pt>
                <c:pt idx="3">
                  <c:v>42914.014165499342</c:v>
                </c:pt>
                <c:pt idx="4">
                  <c:v>40985.522065327234</c:v>
                </c:pt>
                <c:pt idx="5">
                  <c:v>39045.941196595828</c:v>
                </c:pt>
                <c:pt idx="6">
                  <c:v>37095.207799236756</c:v>
                </c:pt>
                <c:pt idx="7">
                  <c:v>35133.257746563264</c:v>
                </c:pt>
                <c:pt idx="8">
                  <c:v>33160.026543162188</c:v>
                </c:pt>
                <c:pt idx="9">
                  <c:v>31175.44932277378</c:v>
                </c:pt>
                <c:pt idx="10">
                  <c:v>29179.460846159345</c:v>
                </c:pt>
                <c:pt idx="11">
                  <c:v>27171.995498956629</c:v>
                </c:pt>
                <c:pt idx="12">
                  <c:v>25152.987289522869</c:v>
                </c:pt>
                <c:pt idx="13">
                  <c:v>23122.36984676545</c:v>
                </c:pt>
                <c:pt idx="14">
                  <c:v>21080.076417960074</c:v>
                </c:pt>
                <c:pt idx="15">
                  <c:v>19026.039866556388</c:v>
                </c:pt>
                <c:pt idx="16">
                  <c:v>16960.192669970998</c:v>
                </c:pt>
                <c:pt idx="17">
                  <c:v>14882.466917367792</c:v>
                </c:pt>
                <c:pt idx="18">
                  <c:v>12792.794307425502</c:v>
                </c:pt>
                <c:pt idx="19">
                  <c:v>10691.106146092421</c:v>
                </c:pt>
                <c:pt idx="20">
                  <c:v>8577.3333443282208</c:v>
                </c:pt>
                <c:pt idx="21">
                  <c:v>6451.4064158327747</c:v>
                </c:pt>
                <c:pt idx="22">
                  <c:v>4313.2554747619288</c:v>
                </c:pt>
                <c:pt idx="23">
                  <c:v>2162.8102334301379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3-D8D3-4795-A486-74D585867DE0}"/>
            </c:ext>
          </c:extLst>
        </c:ser>
        <c:ser>
          <c:idx val="4"/>
          <c:order val="2"/>
          <c:spPr>
            <a:ln w="28575" cap="rnd">
              <a:solidFill>
                <a:schemeClr val="accent5"/>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REPAYMENT!$D$3:$D$123</c:f>
              <c:numCache>
                <c:formatCode>"$"#,##0.00</c:formatCode>
                <c:ptCount val="121"/>
                <c:pt idx="0" formatCode="&quot;$&quot;#,##0">
                  <c:v>48633.59</c:v>
                </c:pt>
                <c:pt idx="1">
                  <c:v>47413.790982723098</c:v>
                </c:pt>
                <c:pt idx="2">
                  <c:v>46186.978159690792</c:v>
                </c:pt>
                <c:pt idx="3">
                  <c:v>44953.111201741907</c:v>
                </c:pt>
                <c:pt idx="4">
                  <c:v>43712.149547823858</c:v>
                </c:pt>
                <c:pt idx="5">
                  <c:v>42464.052403659291</c:v>
                </c:pt>
                <c:pt idx="6">
                  <c:v>41208.778740405054</c:v>
                </c:pt>
                <c:pt idx="7">
                  <c:v>39946.287293303445</c:v>
                </c:pt>
                <c:pt idx="8">
                  <c:v>38676.536560325709</c:v>
                </c:pt>
                <c:pt idx="9">
                  <c:v>37399.484800807739</c:v>
                </c:pt>
                <c:pt idx="10">
                  <c:v>36115.090034077934</c:v>
                </c:pt>
                <c:pt idx="11">
                  <c:v>34823.31003807715</c:v>
                </c:pt>
                <c:pt idx="12">
                  <c:v>33524.102347970751</c:v>
                </c:pt>
                <c:pt idx="13">
                  <c:v>32217.42425475263</c:v>
                </c:pt>
                <c:pt idx="14">
                  <c:v>30903.232803841263</c:v>
                </c:pt>
                <c:pt idx="15">
                  <c:v>29581.484793667631</c:v>
                </c:pt>
                <c:pt idx="16">
                  <c:v>28252.136774255061</c:v>
                </c:pt>
                <c:pt idx="17">
                  <c:v>26915.14504579089</c:v>
                </c:pt>
                <c:pt idx="18">
                  <c:v>25570.465657189918</c:v>
                </c:pt>
                <c:pt idx="19">
                  <c:v>24218.054404649589</c:v>
                </c:pt>
                <c:pt idx="20">
                  <c:v>22857.866830196886</c:v>
                </c:pt>
                <c:pt idx="21">
                  <c:v>21489.858220226852</c:v>
                </c:pt>
                <c:pt idx="22">
                  <c:v>20113.983604032717</c:v>
                </c:pt>
                <c:pt idx="23">
                  <c:v>18730.197752327571</c:v>
                </c:pt>
                <c:pt idx="24">
                  <c:v>17338.455175757532</c:v>
                </c:pt>
                <c:pt idx="25">
                  <c:v>15938.710123406379</c:v>
                </c:pt>
                <c:pt idx="26">
                  <c:v>14530.916581291562</c:v>
                </c:pt>
                <c:pt idx="27">
                  <c:v>13115.02827085159</c:v>
                </c:pt>
                <c:pt idx="28">
                  <c:v>11690.998647424709</c:v>
                </c:pt>
                <c:pt idx="29">
                  <c:v>10258.780898718833</c:v>
                </c:pt>
                <c:pt idx="30">
                  <c:v>8818.3279432726758</c:v>
                </c:pt>
                <c:pt idx="31">
                  <c:v>7369.5924289080394</c:v>
                </c:pt>
                <c:pt idx="32">
                  <c:v>5912.5267311731986</c:v>
                </c:pt>
                <c:pt idx="33">
                  <c:v>4447.08295177734</c:v>
                </c:pt>
                <c:pt idx="34">
                  <c:v>2973.2129170159901</c:v>
                </c:pt>
                <c:pt idx="35">
                  <c:v>1490.8681761874013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4-D8D3-4795-A486-74D585867DE0}"/>
            </c:ext>
          </c:extLst>
        </c:ser>
        <c:ser>
          <c:idx val="5"/>
          <c:order val="3"/>
          <c:spPr>
            <a:ln w="28575" cap="rnd">
              <a:solidFill>
                <a:schemeClr val="accent6"/>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REPAYMENT!$E$3:$E$123</c:f>
              <c:numCache>
                <c:formatCode>"$"#,##0.00</c:formatCode>
                <c:ptCount val="121"/>
                <c:pt idx="0" formatCode="&quot;$&quot;#,##0">
                  <c:v>48633.59</c:v>
                </c:pt>
                <c:pt idx="1">
                  <c:v>47750.89564050483</c:v>
                </c:pt>
                <c:pt idx="2">
                  <c:v>46863.125816370652</c:v>
                </c:pt>
                <c:pt idx="3">
                  <c:v>45970.251343836375</c:v>
                </c:pt>
                <c:pt idx="4">
                  <c:v>45072.242871335206</c:v>
                </c:pt>
                <c:pt idx="5">
                  <c:v>44169.070878529768</c:v>
                </c:pt>
                <c:pt idx="6">
                  <c:v>43260.705675341691</c:v>
                </c:pt>
                <c:pt idx="7">
                  <c:v>42347.117400975585</c:v>
                </c:pt>
                <c:pt idx="8">
                  <c:v>41428.276022937425</c:v>
                </c:pt>
                <c:pt idx="9">
                  <c:v>40504.151336047311</c:v>
                </c:pt>
                <c:pt idx="10">
                  <c:v>39574.712961446501</c:v>
                </c:pt>
                <c:pt idx="11">
                  <c:v>38639.930345598783</c:v>
                </c:pt>
                <c:pt idx="12">
                  <c:v>37699.772759286076</c:v>
                </c:pt>
                <c:pt idx="13">
                  <c:v>36754.209296598267</c:v>
                </c:pt>
                <c:pt idx="14">
                  <c:v>35803.20887391724</c:v>
                </c:pt>
                <c:pt idx="15">
                  <c:v>34846.740228895054</c:v>
                </c:pt>
                <c:pt idx="16">
                  <c:v>33884.771919426268</c:v>
                </c:pt>
                <c:pt idx="17">
                  <c:v>32917.272322614313</c:v>
                </c:pt>
                <c:pt idx="18">
                  <c:v>31944.209633731978</c:v>
                </c:pt>
                <c:pt idx="19">
                  <c:v>30965.551865175868</c:v>
                </c:pt>
                <c:pt idx="20">
                  <c:v>29981.266845414888</c:v>
                </c:pt>
                <c:pt idx="21">
                  <c:v>28991.322217932655</c:v>
                </c:pt>
                <c:pt idx="22">
                  <c:v>27995.685440163837</c:v>
                </c:pt>
                <c:pt idx="23">
                  <c:v>26994.323782424384</c:v>
                </c:pt>
                <c:pt idx="24">
                  <c:v>25987.204326835599</c:v>
                </c:pt>
                <c:pt idx="25">
                  <c:v>24974.293966242021</c:v>
                </c:pt>
                <c:pt idx="26">
                  <c:v>23955.559403123094</c:v>
                </c:pt>
                <c:pt idx="27">
                  <c:v>22930.967148498574</c:v>
                </c:pt>
                <c:pt idx="28">
                  <c:v>21900.483520827638</c:v>
                </c:pt>
                <c:pt idx="29">
                  <c:v>20864.074644901673</c:v>
                </c:pt>
                <c:pt idx="30">
                  <c:v>19821.706450730682</c:v>
                </c:pt>
                <c:pt idx="31">
                  <c:v>18773.344672423307</c:v>
                </c:pt>
                <c:pt idx="32">
                  <c:v>17718.954847060399</c:v>
                </c:pt>
                <c:pt idx="33">
                  <c:v>16658.502313562112</c:v>
                </c:pt>
                <c:pt idx="34">
                  <c:v>15591.952211548492</c:v>
                </c:pt>
                <c:pt idx="35">
                  <c:v>14519.269480193498</c:v>
                </c:pt>
                <c:pt idx="36">
                  <c:v>13440.418857072449</c:v>
                </c:pt>
                <c:pt idx="37">
                  <c:v>12355.364877002843</c:v>
                </c:pt>
                <c:pt idx="38">
                  <c:v>11264.071870878497</c:v>
                </c:pt>
                <c:pt idx="39">
                  <c:v>10166.503964496995</c:v>
                </c:pt>
                <c:pt idx="40">
                  <c:v>9062.6250773803949</c:v>
                </c:pt>
                <c:pt idx="41">
                  <c:v>7952.3989215891443</c:v>
                </c:pt>
                <c:pt idx="42">
                  <c:v>6835.7890005291911</c:v>
                </c:pt>
                <c:pt idx="43">
                  <c:v>5712.7586077522201</c:v>
                </c:pt>
                <c:pt idx="44">
                  <c:v>4583.2708257489994</c:v>
                </c:pt>
                <c:pt idx="45">
                  <c:v>3447.2885247357863</c:v>
                </c:pt>
                <c:pt idx="46">
                  <c:v>2304.7743614337587</c:v>
                </c:pt>
                <c:pt idx="47">
                  <c:v>1155.69077784142</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5-D8D3-4795-A486-74D585867DE0}"/>
            </c:ext>
          </c:extLst>
        </c:ser>
        <c:ser>
          <c:idx val="6"/>
          <c:order val="4"/>
          <c:spPr>
            <a:ln w="28575" cap="rnd">
              <a:solidFill>
                <a:schemeClr val="accent1">
                  <a:lumMod val="60000"/>
                </a:schemeClr>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REPAYMENT!$F$3:$F$123</c:f>
              <c:numCache>
                <c:formatCode>"$"#,##0.00</c:formatCode>
                <c:ptCount val="121"/>
                <c:pt idx="0" formatCode="&quot;$&quot;#,##0">
                  <c:v>48633.59</c:v>
                </c:pt>
                <c:pt idx="1">
                  <c:v>47952.521989889821</c:v>
                </c:pt>
                <c:pt idx="2">
                  <c:v>47267.537860270226</c:v>
                </c:pt>
                <c:pt idx="3">
                  <c:v>46578.61509357793</c:v>
                </c:pt>
                <c:pt idx="4">
                  <c:v>45885.731042774387</c:v>
                </c:pt>
                <c:pt idx="5">
                  <c:v>45188.862930601288</c:v>
                </c:pt>
                <c:pt idx="6">
                  <c:v>44487.987848831814</c:v>
                </c:pt>
                <c:pt idx="7">
                  <c:v>43783.082757517564</c:v>
                </c:pt>
                <c:pt idx="8">
                  <c:v>43074.124484231164</c:v>
                </c:pt>
                <c:pt idx="9">
                  <c:v>42361.089723304511</c:v>
                </c:pt>
                <c:pt idx="10">
                  <c:v>41643.955035062652</c:v>
                </c:pt>
                <c:pt idx="11">
                  <c:v>40922.696845053251</c:v>
                </c:pt>
                <c:pt idx="12">
                  <c:v>40197.291443271606</c:v>
                </c:pt>
                <c:pt idx="13">
                  <c:v>39467.714983381244</c:v>
                </c:pt>
                <c:pt idx="14">
                  <c:v>38733.943481930008</c:v>
                </c:pt>
                <c:pt idx="15">
                  <c:v>37995.952817561658</c:v>
                </c:pt>
                <c:pt idx="16">
                  <c:v>37253.718730222907</c:v>
                </c:pt>
                <c:pt idx="17">
                  <c:v>36507.216820365938</c:v>
                </c:pt>
                <c:pt idx="18">
                  <c:v>35756.422548146307</c:v>
                </c:pt>
                <c:pt idx="19">
                  <c:v>35001.31123261623</c:v>
                </c:pt>
                <c:pt idx="20">
                  <c:v>34241.858050913266</c:v>
                </c:pt>
                <c:pt idx="21">
                  <c:v>33478.038037444298</c:v>
                </c:pt>
                <c:pt idx="22">
                  <c:v>32709.826083064829</c:v>
                </c:pt>
                <c:pt idx="23">
                  <c:v>31937.196934253589</c:v>
                </c:pt>
                <c:pt idx="24">
                  <c:v>31160.12519228235</c:v>
                </c:pt>
                <c:pt idx="25">
                  <c:v>30378.585312381008</c:v>
                </c:pt>
                <c:pt idx="26">
                  <c:v>29592.551602897831</c:v>
                </c:pt>
                <c:pt idx="27">
                  <c:v>28801.998224454906</c:v>
                </c:pt>
                <c:pt idx="28">
                  <c:v>28006.89918909872</c:v>
                </c:pt>
                <c:pt idx="29">
                  <c:v>27207.228359445839</c:v>
                </c:pt>
                <c:pt idx="30">
                  <c:v>26402.959447823709</c:v>
                </c:pt>
                <c:pt idx="31">
                  <c:v>25594.066015406486</c:v>
                </c:pt>
                <c:pt idx="32">
                  <c:v>24780.521471345921</c:v>
                </c:pt>
                <c:pt idx="33">
                  <c:v>23962.299071897218</c:v>
                </c:pt>
                <c:pt idx="34">
                  <c:v>23139.371919539906</c:v>
                </c:pt>
                <c:pt idx="35">
                  <c:v>22311.712962093614</c:v>
                </c:pt>
                <c:pt idx="36">
                  <c:v>21479.294991828792</c:v>
                </c:pt>
                <c:pt idx="37">
                  <c:v>20642.090644572309</c:v>
                </c:pt>
                <c:pt idx="38">
                  <c:v>19800.072398807901</c:v>
                </c:pt>
                <c:pt idx="39">
                  <c:v>18953.212574771456</c:v>
                </c:pt>
                <c:pt idx="40">
                  <c:v>18101.483333541099</c:v>
                </c:pt>
                <c:pt idx="41">
                  <c:v>17244.856676122025</c:v>
                </c:pt>
                <c:pt idx="42">
                  <c:v>16383.304442526109</c:v>
                </c:pt>
                <c:pt idx="43">
                  <c:v>15516.798310846172</c:v>
                </c:pt>
                <c:pt idx="44">
                  <c:v>14645.309796324971</c:v>
                </c:pt>
                <c:pt idx="45">
                  <c:v>13768.81025041881</c:v>
                </c:pt>
                <c:pt idx="46">
                  <c:v>12887.270859855773</c:v>
                </c:pt>
                <c:pt idx="47">
                  <c:v>12000.662645688541</c:v>
                </c:pt>
                <c:pt idx="48">
                  <c:v>11108.956462341763</c:v>
                </c:pt>
                <c:pt idx="49">
                  <c:v>10212.122996653956</c:v>
                </c:pt>
                <c:pt idx="50">
                  <c:v>9310.1327669138846</c:v>
                </c:pt>
                <c:pt idx="51">
                  <c:v>8402.9561218914059</c:v>
                </c:pt>
                <c:pt idx="52">
                  <c:v>7490.5632398627413</c:v>
                </c:pt>
                <c:pt idx="53">
                  <c:v>6572.9241276301464</c:v>
                </c:pt>
                <c:pt idx="54">
                  <c:v>5650.0086195359363</c:v>
                </c:pt>
                <c:pt idx="55">
                  <c:v>4721.78637647085</c:v>
                </c:pt>
                <c:pt idx="56">
                  <c:v>3788.226884876708</c:v>
                </c:pt>
                <c:pt idx="57">
                  <c:v>2849.2994557433362</c:v>
                </c:pt>
                <c:pt idx="58">
                  <c:v>1904.973223599723</c:v>
                </c:pt>
                <c:pt idx="59">
                  <c:v>955.21714549937622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6-D8D3-4795-A486-74D585867DE0}"/>
            </c:ext>
          </c:extLst>
        </c:ser>
        <c:ser>
          <c:idx val="7"/>
          <c:order val="5"/>
          <c:spPr>
            <a:ln w="28575" cap="rnd">
              <a:solidFill>
                <a:schemeClr val="accent2">
                  <a:lumMod val="60000"/>
                </a:schemeClr>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REPAYMENT!$G$3:$G$123</c:f>
              <c:numCache>
                <c:formatCode>"$"#,##0.00</c:formatCode>
                <c:ptCount val="121"/>
                <c:pt idx="0" formatCode="&quot;$&quot;#,##0">
                  <c:v>48633.59</c:v>
                </c:pt>
                <c:pt idx="1">
                  <c:v>48086.411435231792</c:v>
                </c:pt>
                <c:pt idx="2">
                  <c:v>47536.086611028673</c:v>
                </c:pt>
                <c:pt idx="3">
                  <c:v>46982.597436498443</c:v>
                </c:pt>
                <c:pt idx="4">
                  <c:v>46425.92571672683</c:v>
                </c:pt>
                <c:pt idx="5">
                  <c:v>45866.053152179389</c:v>
                </c:pt>
                <c:pt idx="6">
                  <c:v>45302.961338099944</c:v>
                </c:pt>
                <c:pt idx="7">
                  <c:v>44736.631763905527</c:v>
                </c:pt>
                <c:pt idx="8">
                  <c:v>44167.045812577933</c:v>
                </c:pt>
                <c:pt idx="9">
                  <c:v>43594.184760051663</c:v>
                </c:pt>
                <c:pt idx="10">
                  <c:v>43018.029774598457</c:v>
                </c:pt>
                <c:pt idx="11">
                  <c:v>42438.5619162082</c:v>
                </c:pt>
                <c:pt idx="12">
                  <c:v>41855.762135966324</c:v>
                </c:pt>
                <c:pt idx="13">
                  <c:v>41269.611275427604</c:v>
                </c:pt>
                <c:pt idx="14">
                  <c:v>40680.090065986355</c:v>
                </c:pt>
                <c:pt idx="15">
                  <c:v>40087.179128243028</c:v>
                </c:pt>
                <c:pt idx="16">
                  <c:v>39490.858971367132</c:v>
                </c:pt>
                <c:pt idx="17">
                  <c:v>38891.109992456521</c:v>
                </c:pt>
                <c:pt idx="18">
                  <c:v>38287.912475892983</c:v>
                </c:pt>
                <c:pt idx="19">
                  <c:v>37681.24659269413</c:v>
                </c:pt>
                <c:pt idx="20">
                  <c:v>37071.09239986154</c:v>
                </c:pt>
                <c:pt idx="21">
                  <c:v>36457.429839725191</c:v>
                </c:pt>
                <c:pt idx="22">
                  <c:v>35840.238739284083</c:v>
                </c:pt>
                <c:pt idx="23">
                  <c:v>35219.498809543111</c:v>
                </c:pt>
                <c:pt idx="24">
                  <c:v>34595.189644846083</c:v>
                </c:pt>
                <c:pt idx="25">
                  <c:v>33967.290722204933</c:v>
                </c:pt>
                <c:pt idx="26">
                  <c:v>33335.781400625056</c:v>
                </c:pt>
                <c:pt idx="27">
                  <c:v>32700.640920426795</c:v>
                </c:pt>
                <c:pt idx="28">
                  <c:v>32061.848402562977</c:v>
                </c:pt>
                <c:pt idx="29">
                  <c:v>31419.382847932571</c:v>
                </c:pt>
                <c:pt idx="30">
                  <c:v>30773.223136690387</c:v>
                </c:pt>
                <c:pt idx="31">
                  <c:v>30123.348027552787</c:v>
                </c:pt>
                <c:pt idx="32">
                  <c:v>29469.736157099425</c:v>
                </c:pt>
                <c:pt idx="33">
                  <c:v>28812.366039070967</c:v>
                </c:pt>
                <c:pt idx="34">
                  <c:v>28151.216063662763</c:v>
                </c:pt>
                <c:pt idx="35">
                  <c:v>27486.264496814474</c:v>
                </c:pt>
                <c:pt idx="36">
                  <c:v>26817.489479495598</c:v>
                </c:pt>
                <c:pt idx="37">
                  <c:v>26144.869026986904</c:v>
                </c:pt>
                <c:pt idx="38">
                  <c:v>25468.381028157721</c:v>
                </c:pt>
                <c:pt idx="39">
                  <c:v>24788.003244739069</c:v>
                </c:pt>
                <c:pt idx="40">
                  <c:v>24103.713310592633</c:v>
                </c:pt>
                <c:pt idx="41">
                  <c:v>23415.488730975503</c:v>
                </c:pt>
                <c:pt idx="42">
                  <c:v>22723.306881800716</c:v>
                </c:pt>
                <c:pt idx="43">
                  <c:v>22027.145008893523</c:v>
                </c:pt>
                <c:pt idx="44">
                  <c:v>21326.980227243388</c:v>
                </c:pt>
                <c:pt idx="45">
                  <c:v>20622.789520251688</c:v>
                </c:pt>
                <c:pt idx="46">
                  <c:v>19914.549738975089</c:v>
                </c:pt>
                <c:pt idx="47">
                  <c:v>19202.237601364563</c:v>
                </c:pt>
                <c:pt idx="48">
                  <c:v>18485.829691500039</c:v>
                </c:pt>
                <c:pt idx="49">
                  <c:v>17765.302458820646</c:v>
                </c:pt>
                <c:pt idx="50">
                  <c:v>17040.632217350529</c:v>
                </c:pt>
                <c:pt idx="51">
                  <c:v>16311.795144920225</c:v>
                </c:pt>
                <c:pt idx="52">
                  <c:v>15578.767282383551</c:v>
                </c:pt>
                <c:pt idx="53">
                  <c:v>14841.524532829988</c:v>
                </c:pt>
                <c:pt idx="54">
                  <c:v>14100.042660792549</c:v>
                </c:pt>
                <c:pt idx="55">
                  <c:v>13354.297291451074</c:v>
                </c:pt>
                <c:pt idx="56">
                  <c:v>12604.263909830961</c:v>
                </c:pt>
                <c:pt idx="57">
                  <c:v>11849.917859997278</c:v>
                </c:pt>
                <c:pt idx="58">
                  <c:v>11091.234344244251</c:v>
                </c:pt>
                <c:pt idx="59">
                  <c:v>10328.188422280075</c:v>
                </c:pt>
                <c:pt idx="60">
                  <c:v>9560.7550104070633</c:v>
                </c:pt>
                <c:pt idx="61">
                  <c:v>8788.9088806970576</c:v>
                </c:pt>
                <c:pt idx="62">
                  <c:v>8012.6246601621115</c:v>
                </c:pt>
                <c:pt idx="63">
                  <c:v>7231.8768299204021</c:v>
                </c:pt>
                <c:pt idx="64">
                  <c:v>6446.6397243573419</c:v>
                </c:pt>
                <c:pt idx="65">
                  <c:v>5656.8875302818715</c:v>
                </c:pt>
                <c:pt idx="66">
                  <c:v>4862.5942860779005</c:v>
                </c:pt>
                <c:pt idx="67">
                  <c:v>4063.7338808508671</c:v>
                </c:pt>
                <c:pt idx="68">
                  <c:v>3260.2800535693909</c:v>
                </c:pt>
                <c:pt idx="69">
                  <c:v>2452.2063922019934</c:v>
                </c:pt>
                <c:pt idx="70">
                  <c:v>1639.48633284885</c:v>
                </c:pt>
                <c:pt idx="71">
                  <c:v>822.09315886855291</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7-D8D3-4795-A486-74D585867DE0}"/>
            </c:ext>
          </c:extLst>
        </c:ser>
        <c:ser>
          <c:idx val="8"/>
          <c:order val="6"/>
          <c:spPr>
            <a:ln w="28575" cap="rnd">
              <a:solidFill>
                <a:schemeClr val="accent3">
                  <a:lumMod val="60000"/>
                </a:schemeClr>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REPAYMENT!$H$3:$H$123</c:f>
              <c:numCache>
                <c:formatCode>"$"#,##0.00</c:formatCode>
                <c:ptCount val="121"/>
                <c:pt idx="0" formatCode="&quot;$&quot;#,##0">
                  <c:v>48633.59</c:v>
                </c:pt>
                <c:pt idx="1">
                  <c:v>48181.59642236041</c:v>
                </c:pt>
                <c:pt idx="2">
                  <c:v>47727.003895950285</c:v>
                </c:pt>
                <c:pt idx="3">
                  <c:v>47269.797476896427</c:v>
                </c:pt>
                <c:pt idx="4">
                  <c:v>46809.962135398826</c:v>
                </c:pt>
                <c:pt idx="5">
                  <c:v>46347.482755236619</c:v>
                </c:pt>
                <c:pt idx="6">
                  <c:v>45882.34413327113</c:v>
                </c:pt>
                <c:pt idx="7">
                  <c:v>45414.530978946139</c:v>
                </c:pt>
                <c:pt idx="8">
                  <c:v>44944.02791378519</c:v>
                </c:pt>
                <c:pt idx="9">
                  <c:v>44470.81947088609</c:v>
                </c:pt>
                <c:pt idx="10">
                  <c:v>43994.89009441244</c:v>
                </c:pt>
                <c:pt idx="11">
                  <c:v>43516.224139082275</c:v>
                </c:pt>
                <c:pt idx="12">
                  <c:v>43034.805869653756</c:v>
                </c:pt>
                <c:pt idx="13">
                  <c:v>42550.619460407899</c:v>
                </c:pt>
                <c:pt idx="14">
                  <c:v>42063.648994628333</c:v>
                </c:pt>
                <c:pt idx="15">
                  <c:v>41573.87846407808</c:v>
                </c:pt>
                <c:pt idx="16">
                  <c:v>41081.291768473297</c:v>
                </c:pt>
                <c:pt idx="17">
                  <c:v>40585.872714954028</c:v>
                </c:pt>
                <c:pt idx="18">
                  <c:v>40087.605017551876</c:v>
                </c:pt>
                <c:pt idx="19">
                  <c:v>39586.472296654647</c:v>
                </c:pt>
                <c:pt idx="20">
                  <c:v>39082.458078467891</c:v>
                </c:pt>
                <c:pt idx="21">
                  <c:v>38575.545794473364</c:v>
                </c:pt>
                <c:pt idx="22">
                  <c:v>38065.718780884366</c:v>
                </c:pt>
                <c:pt idx="23">
                  <c:v>37552.960278097948</c:v>
                </c:pt>
                <c:pt idx="24">
                  <c:v>37037.253430143974</c:v>
                </c:pt>
                <c:pt idx="25">
                  <c:v>36518.581284131011</c:v>
                </c:pt>
                <c:pt idx="26">
                  <c:v>35996.926789689052</c:v>
                </c:pt>
                <c:pt idx="27">
                  <c:v>35472.27279840898</c:v>
                </c:pt>
                <c:pt idx="28">
                  <c:v>34944.602063278886</c:v>
                </c:pt>
                <c:pt idx="29">
                  <c:v>34413.897238117075</c:v>
                </c:pt>
                <c:pt idx="30">
                  <c:v>33880.140877001868</c:v>
                </c:pt>
                <c:pt idx="31">
                  <c:v>33343.315433698081</c:v>
                </c:pt>
                <c:pt idx="32">
                  <c:v>32803.403261080231</c:v>
                </c:pt>
                <c:pt idx="33">
                  <c:v>32260.386610552428</c:v>
                </c:pt>
                <c:pt idx="34">
                  <c:v>31714.24763146491</c:v>
                </c:pt>
                <c:pt idx="35">
                  <c:v>31164.968370527251</c:v>
                </c:pt>
                <c:pt idx="36">
                  <c:v>30612.530771218168</c:v>
                </c:pt>
                <c:pt idx="37">
                  <c:v>30056.916673191954</c:v>
                </c:pt>
                <c:pt idx="38">
                  <c:v>29498.10781168149</c:v>
                </c:pt>
                <c:pt idx="39">
                  <c:v>28936.085816897823</c:v>
                </c:pt>
                <c:pt idx="40">
                  <c:v>28370.832213426293</c:v>
                </c:pt>
                <c:pt idx="41">
                  <c:v>27802.328419619193</c:v>
                </c:pt>
                <c:pt idx="42">
                  <c:v>27230.555746984926</c:v>
                </c:pt>
                <c:pt idx="43">
                  <c:v>26655.495399573665</c:v>
                </c:pt>
                <c:pt idx="44">
                  <c:v>26077.128473359462</c:v>
                </c:pt>
                <c:pt idx="45">
                  <c:v>25495.435955618817</c:v>
                </c:pt>
                <c:pt idx="46">
                  <c:v>24910.398724305673</c:v>
                </c:pt>
                <c:pt idx="47">
                  <c:v>24321.997547422816</c:v>
                </c:pt>
                <c:pt idx="48">
                  <c:v>23730.213082389651</c:v>
                </c:pt>
                <c:pt idx="49">
                  <c:v>23135.025875406362</c:v>
                </c:pt>
                <c:pt idx="50">
                  <c:v>22536.416360814397</c:v>
                </c:pt>
                <c:pt idx="51">
                  <c:v>21934.364860453286</c:v>
                </c:pt>
                <c:pt idx="52">
                  <c:v>21328.851583013758</c:v>
                </c:pt>
                <c:pt idx="53">
                  <c:v>20719.856623387142</c:v>
                </c:pt>
                <c:pt idx="54">
                  <c:v>20107.359962011025</c:v>
                </c:pt>
                <c:pt idx="55">
                  <c:v>19491.341464211135</c:v>
                </c:pt>
                <c:pt idx="56">
                  <c:v>18871.780879539467</c:v>
                </c:pt>
                <c:pt idx="57">
                  <c:v>18248.657841108576</c:v>
                </c:pt>
                <c:pt idx="58">
                  <c:v>17621.951864922063</c:v>
                </c:pt>
                <c:pt idx="59">
                  <c:v>16991.642349201196</c:v>
                </c:pt>
                <c:pt idx="60">
                  <c:v>16357.708573707667</c:v>
                </c:pt>
                <c:pt idx="61">
                  <c:v>15720.129699062454</c:v>
                </c:pt>
                <c:pt idx="62">
                  <c:v>15078.884766060763</c:v>
                </c:pt>
                <c:pt idx="63">
                  <c:v>14433.952694983036</c:v>
                </c:pt>
                <c:pt idx="64">
                  <c:v>13785.312284901996</c:v>
                </c:pt>
                <c:pt idx="65">
                  <c:v>13132.942212985707</c:v>
                </c:pt>
                <c:pt idx="66">
                  <c:v>12476.821033796617</c:v>
                </c:pt>
                <c:pt idx="67">
                  <c:v>11816.927178586593</c:v>
                </c:pt>
                <c:pt idx="68">
                  <c:v>11153.23895458788</c:v>
                </c:pt>
                <c:pt idx="69">
                  <c:v>10485.734544299996</c:v>
                </c:pt>
                <c:pt idx="70">
                  <c:v>9814.3920047725205</c:v>
                </c:pt>
                <c:pt idx="71">
                  <c:v>9139.1892668837627</c:v>
                </c:pt>
                <c:pt idx="72">
                  <c:v>8460.1041346152797</c:v>
                </c:pt>
                <c:pt idx="73">
                  <c:v>7777.1142843222269</c:v>
                </c:pt>
                <c:pt idx="74">
                  <c:v>7090.1972639995056</c:v>
                </c:pt>
                <c:pt idx="75">
                  <c:v>6399.3304925436996</c:v>
                </c:pt>
                <c:pt idx="76">
                  <c:v>5704.4912590107615</c:v>
                </c:pt>
                <c:pt idx="77">
                  <c:v>5005.6567218694354</c:v>
                </c:pt>
                <c:pt idx="78">
                  <c:v>4302.8039082503828</c:v>
                </c:pt>
                <c:pt idx="79">
                  <c:v>3595.909713190993</c:v>
                </c:pt>
                <c:pt idx="80">
                  <c:v>2884.9508988758525</c:v>
                </c:pt>
                <c:pt idx="81">
                  <c:v>2169.9040938728431</c:v>
                </c:pt>
                <c:pt idx="82">
                  <c:v>1450.7457923648517</c:v>
                </c:pt>
                <c:pt idx="83">
                  <c:v>727.4523533770606</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8-D8D3-4795-A486-74D585867DE0}"/>
            </c:ext>
          </c:extLst>
        </c:ser>
        <c:ser>
          <c:idx val="9"/>
          <c:order val="7"/>
          <c:spPr>
            <a:ln w="28575" cap="rnd">
              <a:solidFill>
                <a:schemeClr val="accent4">
                  <a:lumMod val="60000"/>
                </a:schemeClr>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REPAYMENT!$I$3:$I$123</c:f>
              <c:numCache>
                <c:formatCode>"$"#,##0.00</c:formatCode>
                <c:ptCount val="121"/>
                <c:pt idx="0" formatCode="&quot;$&quot;#,##0">
                  <c:v>48633.59</c:v>
                </c:pt>
                <c:pt idx="1">
                  <c:v>48252.593530842867</c:v>
                </c:pt>
                <c:pt idx="2">
                  <c:v>47869.406344042654</c:v>
                </c:pt>
                <c:pt idx="3">
                  <c:v>47484.015843042231</c:v>
                </c:pt>
                <c:pt idx="4">
                  <c:v>47096.409358854646</c:v>
                </c:pt>
                <c:pt idx="5">
                  <c:v>46706.574149646694</c:v>
                </c:pt>
                <c:pt idx="6">
                  <c:v>46314.497400320019</c:v>
                </c:pt>
                <c:pt idx="7">
                  <c:v>45920.166222089865</c:v>
                </c:pt>
                <c:pt idx="8">
                  <c:v>45523.567652061363</c:v>
                </c:pt>
                <c:pt idx="9">
                  <c:v>45124.688652803408</c:v>
                </c:pt>
                <c:pt idx="10">
                  <c:v>44723.516111920093</c:v>
                </c:pt>
                <c:pt idx="11">
                  <c:v>44320.036841619629</c:v>
                </c:pt>
                <c:pt idx="12">
                  <c:v>43914.237578280852</c:v>
                </c:pt>
                <c:pt idx="13">
                  <c:v>43506.104982017197</c:v>
                </c:pt>
                <c:pt idx="14">
                  <c:v>43095.625636238176</c:v>
                </c:pt>
                <c:pt idx="15">
                  <c:v>42682.786047208319</c:v>
                </c:pt>
                <c:pt idx="16">
                  <c:v>42267.57264360362</c:v>
                </c:pt>
                <c:pt idx="17">
                  <c:v>41849.971776065373</c:v>
                </c:pt>
                <c:pt idx="18">
                  <c:v>41429.969716751497</c:v>
                </c:pt>
                <c:pt idx="19">
                  <c:v>41007.552658885259</c:v>
                </c:pt>
                <c:pt idx="20">
                  <c:v>40582.706716301393</c:v>
                </c:pt>
                <c:pt idx="21">
                  <c:v>40155.417922989618</c:v>
                </c:pt>
                <c:pt idx="22">
                  <c:v>39725.672232635545</c:v>
                </c:pt>
                <c:pt idx="23">
                  <c:v>39293.455518158909</c:v>
                </c:pt>
                <c:pt idx="24">
                  <c:v>38858.753571249188</c:v>
                </c:pt>
                <c:pt idx="25">
                  <c:v>38421.552101898531</c:v>
                </c:pt>
                <c:pt idx="26">
                  <c:v>37981.836737931982</c:v>
                </c:pt>
                <c:pt idx="27">
                  <c:v>37539.593024535039</c:v>
                </c:pt>
                <c:pt idx="28">
                  <c:v>37094.806423778471</c:v>
                </c:pt>
                <c:pt idx="29">
                  <c:v>36647.462314140415</c:v>
                </c:pt>
                <c:pt idx="30">
                  <c:v>36197.545990025719</c:v>
                </c:pt>
                <c:pt idx="31">
                  <c:v>35745.042661282532</c:v>
                </c:pt>
                <c:pt idx="32">
                  <c:v>35289.937452716091</c:v>
                </c:pt>
                <c:pt idx="33">
                  <c:v>34832.215403599737</c:v>
                </c:pt>
                <c:pt idx="34">
                  <c:v>34371.861467183095</c:v>
                </c:pt>
                <c:pt idx="35">
                  <c:v>33908.860510197468</c:v>
                </c:pt>
                <c:pt idx="36">
                  <c:v>33443.19731235833</c:v>
                </c:pt>
                <c:pt idx="37">
                  <c:v>32974.856565865011</c:v>
                </c:pt>
                <c:pt idx="38">
                  <c:v>32503.822874897469</c:v>
                </c:pt>
                <c:pt idx="39">
                  <c:v>32030.080755110172</c:v>
                </c:pt>
                <c:pt idx="40">
                  <c:v>31553.614633123103</c:v>
                </c:pt>
                <c:pt idx="41">
                  <c:v>31074.408846009799</c:v>
                </c:pt>
                <c:pt idx="42">
                  <c:v>30592.44764078247</c:v>
                </c:pt>
                <c:pt idx="43">
                  <c:v>30107.715173874134</c:v>
                </c:pt>
                <c:pt idx="44">
                  <c:v>29620.19551061781</c:v>
                </c:pt>
                <c:pt idx="45">
                  <c:v>29129.872624722684</c:v>
                </c:pt>
                <c:pt idx="46">
                  <c:v>28636.730397747273</c:v>
                </c:pt>
                <c:pt idx="47">
                  <c:v>28140.752618569571</c:v>
                </c:pt>
                <c:pt idx="48">
                  <c:v>27641.922982854128</c:v>
                </c:pt>
                <c:pt idx="49">
                  <c:v>27140.225092516088</c:v>
                </c:pt>
                <c:pt idx="50">
                  <c:v>26635.642455182115</c:v>
                </c:pt>
                <c:pt idx="51">
                  <c:v>26128.158483648258</c:v>
                </c:pt>
                <c:pt idx="52">
                  <c:v>25617.756495334666</c:v>
                </c:pt>
                <c:pt idx="53">
                  <c:v>25104.41971173718</c:v>
                </c:pt>
                <c:pt idx="54">
                  <c:v>24588.131257875772</c:v>
                </c:pt>
                <c:pt idx="55">
                  <c:v>24068.874161739812</c:v>
                </c:pt>
                <c:pt idx="56">
                  <c:v>23546.63135373015</c:v>
                </c:pt>
                <c:pt idx="57">
                  <c:v>23021.38566609798</c:v>
                </c:pt>
                <c:pt idx="58">
                  <c:v>22493.119832380482</c:v>
                </c:pt>
                <c:pt idx="59">
                  <c:v>21961.816486833221</c:v>
                </c:pt>
                <c:pt idx="60">
                  <c:v>21427.458163859283</c:v>
                </c:pt>
                <c:pt idx="61">
                  <c:v>20890.027297435121</c:v>
                </c:pt>
                <c:pt idx="62">
                  <c:v>20349.506220533109</c:v>
                </c:pt>
                <c:pt idx="63">
                  <c:v>19805.877164540776</c:v>
                </c:pt>
                <c:pt idx="64">
                  <c:v>19259.122258676685</c:v>
                </c:pt>
                <c:pt idx="65">
                  <c:v>18709.223529402974</c:v>
                </c:pt>
                <c:pt idx="66">
                  <c:v>18156.162899834508</c:v>
                </c:pt>
                <c:pt idx="67">
                  <c:v>17599.922189144632</c:v>
                </c:pt>
                <c:pt idx="68">
                  <c:v>17040.483111967518</c:v>
                </c:pt>
                <c:pt idx="69">
                  <c:v>16477.827277797056</c:v>
                </c:pt>
                <c:pt idx="70">
                  <c:v>15911.93619038231</c:v>
                </c:pt>
                <c:pt idx="71">
                  <c:v>15342.791247119489</c:v>
                </c:pt>
                <c:pt idx="72">
                  <c:v>14770.373738440418</c:v>
                </c:pt>
                <c:pt idx="73">
                  <c:v>14194.664847197495</c:v>
                </c:pt>
                <c:pt idx="74">
                  <c:v>13615.645648045116</c:v>
                </c:pt>
                <c:pt idx="75">
                  <c:v>13033.297106817539</c:v>
                </c:pt>
                <c:pt idx="76">
                  <c:v>12447.600079903172</c:v>
                </c:pt>
                <c:pt idx="77">
                  <c:v>11858.535313615259</c:v>
                </c:pt>
                <c:pt idx="78">
                  <c:v>11266.083443558957</c:v>
                </c:pt>
                <c:pt idx="79">
                  <c:v>10670.224993994763</c:v>
                </c:pt>
                <c:pt idx="80">
                  <c:v>10070.940377198291</c:v>
                </c:pt>
                <c:pt idx="81">
                  <c:v>9468.2098928163559</c:v>
                </c:pt>
                <c:pt idx="82">
                  <c:v>8862.0137272193679</c:v>
                </c:pt>
                <c:pt idx="83">
                  <c:v>8252.3319528499942</c:v>
                </c:pt>
                <c:pt idx="84">
                  <c:v>7639.1445275680771</c:v>
                </c:pt>
                <c:pt idx="85">
                  <c:v>7022.4312939917854</c:v>
                </c:pt>
                <c:pt idx="86">
                  <c:v>6402.1719788349819</c:v>
                </c:pt>
                <c:pt idx="87">
                  <c:v>5778.3461922407751</c:v>
                </c:pt>
                <c:pt idx="88">
                  <c:v>5150.9334271112411</c:v>
                </c:pt>
                <c:pt idx="89">
                  <c:v>4519.9130584332934</c:v>
                </c:pt>
                <c:pt idx="90">
                  <c:v>3885.2643426006703</c:v>
                </c:pt>
                <c:pt idx="91">
                  <c:v>3246.9664167320329</c:v>
                </c:pt>
                <c:pt idx="92">
                  <c:v>2604.9982979851338</c:v>
                </c:pt>
                <c:pt idx="93">
                  <c:v>1959.3388828670459</c:v>
                </c:pt>
                <c:pt idx="94">
                  <c:v>1309.9669465404263</c:v>
                </c:pt>
                <c:pt idx="95">
                  <c:v>656.86114212578843</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9-D8D3-4795-A486-74D585867DE0}"/>
            </c:ext>
          </c:extLst>
        </c:ser>
        <c:ser>
          <c:idx val="10"/>
          <c:order val="8"/>
          <c:spPr>
            <a:ln w="28575" cap="rnd">
              <a:solidFill>
                <a:schemeClr val="accent5">
                  <a:lumMod val="60000"/>
                </a:schemeClr>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REPAYMENT!$J$3:$J$123</c:f>
              <c:numCache>
                <c:formatCode>"$"#,##0.00</c:formatCode>
                <c:ptCount val="121"/>
                <c:pt idx="0" formatCode="&quot;$&quot;#,##0">
                  <c:v>48633.59</c:v>
                </c:pt>
                <c:pt idx="1">
                  <c:v>48307.467837063828</c:v>
                </c:pt>
                <c:pt idx="2">
                  <c:v>47979.47048200915</c:v>
                </c:pt>
                <c:pt idx="3">
                  <c:v>47649.587152540611</c:v>
                </c:pt>
                <c:pt idx="4">
                  <c:v>47317.807004365</c:v>
                </c:pt>
                <c:pt idx="5">
                  <c:v>46984.119130834762</c:v>
                </c:pt>
                <c:pt idx="6">
                  <c:v>46648.512562589473</c:v>
                </c:pt>
                <c:pt idx="7">
                  <c:v>46310.976267195227</c:v>
                </c:pt>
                <c:pt idx="8">
                  <c:v>45971.499148781972</c:v>
                </c:pt>
                <c:pt idx="9">
                  <c:v>45630.070047678753</c:v>
                </c:pt>
                <c:pt idx="10">
                  <c:v>45286.677740046871</c:v>
                </c:pt>
                <c:pt idx="11">
                  <c:v>44941.310937510898</c:v>
                </c:pt>
                <c:pt idx="12">
                  <c:v>44593.958286787602</c:v>
                </c:pt>
                <c:pt idx="13">
                  <c:v>44244.608369312744</c:v>
                </c:pt>
                <c:pt idx="14">
                  <c:v>43893.249700865694</c:v>
                </c:pt>
                <c:pt idx="15">
                  <c:v>43539.870731191913</c:v>
                </c:pt>
                <c:pt idx="16">
                  <c:v>43184.459843623277</c:v>
                </c:pt>
                <c:pt idx="17">
                  <c:v>42827.005354696172</c:v>
                </c:pt>
                <c:pt idx="18">
                  <c:v>42467.495513767448</c:v>
                </c:pt>
                <c:pt idx="19">
                  <c:v>42105.918502628127</c:v>
                </c:pt>
                <c:pt idx="20">
                  <c:v>41742.262435114899</c:v>
                </c:pt>
                <c:pt idx="21">
                  <c:v>41376.515356719399</c:v>
                </c:pt>
                <c:pt idx="22">
                  <c:v>41008.66524419521</c:v>
                </c:pt>
                <c:pt idx="23">
                  <c:v>40638.700005162638</c:v>
                </c:pt>
                <c:pt idx="24">
                  <c:v>40266.607477711172</c:v>
                </c:pt>
                <c:pt idx="25">
                  <c:v>39892.375429999716</c:v>
                </c:pt>
                <c:pt idx="26">
                  <c:v>39515.991559854469</c:v>
                </c:pt>
                <c:pt idx="27">
                  <c:v>39137.44349436451</c:v>
                </c:pt>
                <c:pt idx="28">
                  <c:v>38756.71878947509</c:v>
                </c:pt>
                <c:pt idx="29">
                  <c:v>38373.804929578531</c:v>
                </c:pt>
                <c:pt idx="30">
                  <c:v>37988.689327102802</c:v>
                </c:pt>
                <c:pt idx="31">
                  <c:v>37601.359322097735</c:v>
                </c:pt>
                <c:pt idx="32">
                  <c:v>37211.80218181885</c:v>
                </c:pt>
                <c:pt idx="33">
                  <c:v>36820.005100308786</c:v>
                </c:pt>
                <c:pt idx="34">
                  <c:v>36425.955197976342</c:v>
                </c:pt>
                <c:pt idx="35">
                  <c:v>36029.639521173063</c:v>
                </c:pt>
                <c:pt idx="36">
                  <c:v>35631.045041767429</c:v>
                </c:pt>
                <c:pt idx="37">
                  <c:v>35230.158656716572</c:v>
                </c:pt>
                <c:pt idx="38">
                  <c:v>34826.967187635557</c:v>
                </c:pt>
                <c:pt idx="39">
                  <c:v>34421.45738036414</c:v>
                </c:pt>
                <c:pt idx="40">
                  <c:v>34013.615904531071</c:v>
                </c:pt>
                <c:pt idx="41">
                  <c:v>33603.429353115898</c:v>
                </c:pt>
                <c:pt idx="42">
                  <c:v>33190.884242008222</c:v>
                </c:pt>
                <c:pt idx="43">
                  <c:v>32775.967009564432</c:v>
                </c:pt>
                <c:pt idx="44">
                  <c:v>32358.6640161619</c:v>
                </c:pt>
                <c:pt idx="45">
                  <c:v>31938.9615437506</c:v>
                </c:pt>
                <c:pt idx="46">
                  <c:v>31516.845795402147</c:v>
                </c:pt>
                <c:pt idx="47">
                  <c:v>31092.302894856257</c:v>
                </c:pt>
                <c:pt idx="48">
                  <c:v>30665.31888606459</c:v>
                </c:pt>
                <c:pt idx="49">
                  <c:v>30235.87973273197</c:v>
                </c:pt>
                <c:pt idx="50">
                  <c:v>29803.971317854965</c:v>
                </c:pt>
                <c:pt idx="51">
                  <c:v>29369.579443257819</c:v>
                </c:pt>
                <c:pt idx="52">
                  <c:v>28932.68982912572</c:v>
                </c:pt>
                <c:pt idx="53">
                  <c:v>28493.288113535367</c:v>
                </c:pt>
                <c:pt idx="54">
                  <c:v>28051.359851982859</c:v>
                </c:pt>
                <c:pt idx="55">
                  <c:v>27606.890516908854</c:v>
                </c:pt>
                <c:pt idx="56">
                  <c:v>27159.865497220999</c:v>
                </c:pt>
                <c:pt idx="57">
                  <c:v>26710.270097813624</c:v>
                </c:pt>
                <c:pt idx="58">
                  <c:v>26258.089539084671</c:v>
                </c:pt>
                <c:pt idx="59">
                  <c:v>25803.30895644983</c:v>
                </c:pt>
                <c:pt idx="60">
                  <c:v>25345.913399853907</c:v>
                </c:pt>
                <c:pt idx="61">
                  <c:v>24885.887833279368</c:v>
                </c:pt>
                <c:pt idx="62">
                  <c:v>24423.217134252041</c:v>
                </c:pt>
                <c:pt idx="63">
                  <c:v>23957.886093344019</c:v>
                </c:pt>
                <c:pt idx="64">
                  <c:v>23489.879413673658</c:v>
                </c:pt>
                <c:pt idx="65">
                  <c:v>23019.181710402729</c:v>
                </c:pt>
                <c:pt idx="66">
                  <c:v>22545.777510230673</c:v>
                </c:pt>
                <c:pt idx="67">
                  <c:v>22069.651250885941</c:v>
                </c:pt>
                <c:pt idx="68">
                  <c:v>21590.787280614415</c:v>
                </c:pt>
                <c:pt idx="69">
                  <c:v>21109.169857664885</c:v>
                </c:pt>
                <c:pt idx="70">
                  <c:v>20624.783149771574</c:v>
                </c:pt>
                <c:pt idx="71">
                  <c:v>20137.61123363367</c:v>
                </c:pt>
                <c:pt idx="72">
                  <c:v>19647.638094391892</c:v>
                </c:pt>
                <c:pt idx="73">
                  <c:v>19154.847625102022</c:v>
                </c:pt>
                <c:pt idx="74">
                  <c:v>18659.223626205421</c:v>
                </c:pt>
                <c:pt idx="75">
                  <c:v>18160.749804996503</c:v>
                </c:pt>
                <c:pt idx="76">
                  <c:v>17659.409775087141</c:v>
                </c:pt>
                <c:pt idx="77">
                  <c:v>17155.187055867991</c:v>
                </c:pt>
                <c:pt idx="78">
                  <c:v>16648.065071966728</c:v>
                </c:pt>
                <c:pt idx="79">
                  <c:v>16138.02715270316</c:v>
                </c:pt>
                <c:pt idx="80">
                  <c:v>15625.056531541217</c:v>
                </c:pt>
                <c:pt idx="81">
                  <c:v>15109.13634553777</c:v>
                </c:pt>
                <c:pt idx="82">
                  <c:v>14590.249634788306</c:v>
                </c:pt>
                <c:pt idx="83">
                  <c:v>14068.379341869393</c:v>
                </c:pt>
                <c:pt idx="84">
                  <c:v>13543.508311277958</c:v>
                </c:pt>
                <c:pt idx="85">
                  <c:v>13015.619288867323</c:v>
                </c:pt>
                <c:pt idx="86">
                  <c:v>12484.694921280019</c:v>
                </c:pt>
                <c:pt idx="87">
                  <c:v>11950.717755377314</c:v>
                </c:pt>
                <c:pt idx="88">
                  <c:v>11413.670237665487</c:v>
                </c:pt>
                <c:pt idx="89">
                  <c:v>10873.534713718778</c:v>
                </c:pt>
                <c:pt idx="90">
                  <c:v>10330.293427599041</c:v>
                </c:pt>
                <c:pt idx="91">
                  <c:v>9783.9285212720442</c:v>
                </c:pt>
                <c:pt idx="92">
                  <c:v>9234.4220340204283</c:v>
                </c:pt>
                <c:pt idx="93">
                  <c:v>8681.7559018532738</c:v>
                </c:pt>
                <c:pt idx="94">
                  <c:v>8125.9119569122859</c:v>
                </c:pt>
                <c:pt idx="95">
                  <c:v>7566.8719268745608</c:v>
                </c:pt>
                <c:pt idx="96">
                  <c:v>7004.6174343519142</c:v>
                </c:pt>
                <c:pt idx="97">
                  <c:v>6439.1299962867624</c:v>
                </c:pt>
                <c:pt idx="98">
                  <c:v>5870.3910233445249</c:v>
                </c:pt>
                <c:pt idx="99">
                  <c:v>5298.3818193025354</c:v>
                </c:pt>
                <c:pt idx="100">
                  <c:v>4723.0835804354392</c:v>
                </c:pt>
                <c:pt idx="101">
                  <c:v>4144.477394897056</c:v>
                </c:pt>
                <c:pt idx="102">
                  <c:v>3562.5442420986869</c:v>
                </c:pt>
                <c:pt idx="103">
                  <c:v>2977.2649920838517</c:v>
                </c:pt>
                <c:pt idx="104">
                  <c:v>2388.620404899425</c:v>
                </c:pt>
                <c:pt idx="105">
                  <c:v>1796.5911299631593</c:v>
                </c:pt>
                <c:pt idx="106">
                  <c:v>1201.1577054275717</c:v>
                </c:pt>
                <c:pt idx="107">
                  <c:v>602.30055754017201</c:v>
                </c:pt>
                <c:pt idx="108">
                  <c:v>1.2505552149377763E-11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A-D8D3-4795-A486-74D585867DE0}"/>
            </c:ext>
          </c:extLst>
        </c:ser>
        <c:ser>
          <c:idx val="0"/>
          <c:order val="9"/>
          <c:spPr>
            <a:ln w="28575" cap="rnd">
              <a:solidFill>
                <a:schemeClr val="accent1"/>
              </a:solidFill>
              <a:round/>
            </a:ln>
            <a:effectLst/>
          </c:spPr>
          <c:marker>
            <c:symbol val="none"/>
          </c:marker>
          <c:cat>
            <c:numRef>
              <c:f>REPAYMENT!$A$3:$A$123</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cat>
          <c:val>
            <c:numRef>
              <c:f>REPAYMENT!$K$3:$K$123</c:f>
              <c:numCache>
                <c:formatCode>"$"#,##0.00</c:formatCode>
                <c:ptCount val="121"/>
                <c:pt idx="0" formatCode="&quot;$&quot;#,##0">
                  <c:v>48633.59</c:v>
                </c:pt>
                <c:pt idx="1">
                  <c:v>48351.058658591683</c:v>
                </c:pt>
                <c:pt idx="2">
                  <c:v>48066.902770909444</c:v>
                </c:pt>
                <c:pt idx="3">
                  <c:v>47781.112995863608</c:v>
                </c:pt>
                <c:pt idx="4">
                  <c:v>47493.679938653535</c:v>
                </c:pt>
                <c:pt idx="5">
                  <c:v>47204.594150458761</c:v>
                </c:pt>
                <c:pt idx="6">
                  <c:v>46913.846128128425</c:v>
                </c:pt>
                <c:pt idx="7">
                  <c:v>46621.42631386884</c:v>
                </c:pt>
                <c:pt idx="8">
                  <c:v>46327.3250949293</c:v>
                </c:pt>
                <c:pt idx="9">
                  <c:v>46031.5328032861</c:v>
                </c:pt>
                <c:pt idx="10">
                  <c:v>45734.039715324696</c:v>
                </c:pt>
                <c:pt idx="11">
                  <c:v>45434.836051520077</c:v>
                </c:pt>
                <c:pt idx="12">
                  <c:v>45133.911976115261</c:v>
                </c:pt>
                <c:pt idx="13">
                  <c:v>44831.257596797979</c:v>
                </c:pt>
                <c:pt idx="14">
                  <c:v>44526.862964375483</c:v>
                </c:pt>
                <c:pt idx="15">
                  <c:v>44220.718072447475</c:v>
                </c:pt>
                <c:pt idx="16">
                  <c:v>43912.812857077181</c:v>
                </c:pt>
                <c:pt idx="17">
                  <c:v>43603.137196460499</c:v>
                </c:pt>
                <c:pt idx="18">
                  <c:v>43291.680910593284</c:v>
                </c:pt>
                <c:pt idx="19">
                  <c:v>42978.433760936678</c:v>
                </c:pt>
                <c:pt idx="20">
                  <c:v>42663.385450080561</c:v>
                </c:pt>
                <c:pt idx="21">
                  <c:v>42346.525621405017</c:v>
                </c:pt>
                <c:pt idx="22">
                  <c:v>42027.8438587399</c:v>
                </c:pt>
                <c:pt idx="23">
                  <c:v>41707.329686022422</c:v>
                </c:pt>
                <c:pt idx="24">
                  <c:v>41384.972566952754</c:v>
                </c:pt>
                <c:pt idx="25">
                  <c:v>41060.761904647683</c:v>
                </c:pt>
                <c:pt idx="26">
                  <c:v>40734.687041292251</c:v>
                </c:pt>
                <c:pt idx="27">
                  <c:v>40406.737257789398</c:v>
                </c:pt>
                <c:pt idx="28">
                  <c:v>40076.901773407597</c:v>
                </c:pt>
                <c:pt idx="29">
                  <c:v>39745.169745426458</c:v>
                </c:pt>
                <c:pt idx="30">
                  <c:v>39411.53026878029</c:v>
                </c:pt>
                <c:pt idx="31">
                  <c:v>39075.972375699625</c:v>
                </c:pt>
                <c:pt idx="32">
                  <c:v>38738.485035350655</c:v>
                </c:pt>
                <c:pt idx="33">
                  <c:v>38399.05715347264</c:v>
                </c:pt>
                <c:pt idx="34">
                  <c:v>38057.677572013185</c:v>
                </c:pt>
                <c:pt idx="35">
                  <c:v>37714.335068761451</c:v>
                </c:pt>
                <c:pt idx="36">
                  <c:v>37369.018356979235</c:v>
                </c:pt>
                <c:pt idx="37">
                  <c:v>37021.716085029948</c:v>
                </c:pt>
                <c:pt idx="38">
                  <c:v>36672.416836005454</c:v>
                </c:pt>
                <c:pt idx="39">
                  <c:v>36321.109127350748</c:v>
                </c:pt>
                <c:pt idx="40">
                  <c:v>35967.78141048651</c:v>
                </c:pt>
                <c:pt idx="41">
                  <c:v>35612.422070429449</c:v>
                </c:pt>
                <c:pt idx="42">
                  <c:v>35255.019425410479</c:v>
                </c:pt>
                <c:pt idx="43">
                  <c:v>34895.56172649072</c:v>
                </c:pt>
                <c:pt idx="44">
                  <c:v>34534.037157175269</c:v>
                </c:pt>
                <c:pt idx="45">
                  <c:v>34170.433833024741</c:v>
                </c:pt>
                <c:pt idx="46">
                  <c:v>33804.739801264608</c:v>
                </c:pt>
                <c:pt idx="47">
                  <c:v>33436.94304039226</c:v>
                </c:pt>
                <c:pt idx="48">
                  <c:v>33067.031459781836</c:v>
                </c:pt>
                <c:pt idx="49">
                  <c:v>32694.99289928675</c:v>
                </c:pt>
                <c:pt idx="50">
                  <c:v>32320.81512883996</c:v>
                </c:pt>
                <c:pt idx="51">
                  <c:v>31944.485848051932</c:v>
                </c:pt>
                <c:pt idx="52">
                  <c:v>31565.992685806275</c:v>
                </c:pt>
                <c:pt idx="53">
                  <c:v>31185.323199853075</c:v>
                </c:pt>
                <c:pt idx="54">
                  <c:v>30802.46487639987</c:v>
                </c:pt>
                <c:pt idx="55">
                  <c:v>30417.405129700288</c:v>
                </c:pt>
                <c:pt idx="56">
                  <c:v>30030.131301640315</c:v>
                </c:pt>
                <c:pt idx="57">
                  <c:v>29640.630661322182</c:v>
                </c:pt>
                <c:pt idx="58">
                  <c:v>29248.890404645856</c:v>
                </c:pt>
                <c:pt idx="59">
                  <c:v>28854.89765388814</c:v>
                </c:pt>
                <c:pt idx="60">
                  <c:v>28458.639457279336</c:v>
                </c:pt>
                <c:pt idx="61">
                  <c:v>28060.102788577475</c:v>
                </c:pt>
                <c:pt idx="62">
                  <c:v>27659.274546640117</c:v>
                </c:pt>
                <c:pt idx="63">
                  <c:v>27256.141554993657</c:v>
                </c:pt>
                <c:pt idx="64">
                  <c:v>26850.690561400195</c:v>
                </c:pt>
                <c:pt idx="65">
                  <c:v>26442.908237421871</c:v>
                </c:pt>
                <c:pt idx="66">
                  <c:v>26032.781177982732</c:v>
                </c:pt>
                <c:pt idx="67">
                  <c:v>25620.295900928075</c:v>
                </c:pt>
                <c:pt idx="68">
                  <c:v>25205.438846581215</c:v>
                </c:pt>
                <c:pt idx="69">
                  <c:v>24788.196377297769</c:v>
                </c:pt>
                <c:pt idx="70">
                  <c:v>24368.554777017322</c:v>
                </c:pt>
                <c:pt idx="71">
                  <c:v>23946.500250812547</c:v>
                </c:pt>
                <c:pt idx="72">
                  <c:v>23522.018924435724</c:v>
                </c:pt>
                <c:pt idx="73">
                  <c:v>23095.096843862651</c:v>
                </c:pt>
                <c:pt idx="74">
                  <c:v>22665.719974833919</c:v>
                </c:pt>
                <c:pt idx="75">
                  <c:v>22233.874202393577</c:v>
                </c:pt>
                <c:pt idx="76">
                  <c:v>21799.545330425128</c:v>
                </c:pt>
                <c:pt idx="77">
                  <c:v>21362.719081184841</c:v>
                </c:pt>
                <c:pt idx="78">
                  <c:v>20923.381094832432</c:v>
                </c:pt>
                <c:pt idx="79">
                  <c:v>20481.516928958961</c:v>
                </c:pt>
                <c:pt idx="80">
                  <c:v>20037.112058112121</c:v>
                </c:pt>
                <c:pt idx="81">
                  <c:v>19590.151873318697</c:v>
                </c:pt>
                <c:pt idx="82">
                  <c:v>19140.621681604345</c:v>
                </c:pt>
                <c:pt idx="83">
                  <c:v>18688.50670551059</c:v>
                </c:pt>
                <c:pt idx="84">
                  <c:v>18233.792082609027</c:v>
                </c:pt>
                <c:pt idx="85">
                  <c:v>17776.462865012763</c:v>
                </c:pt>
                <c:pt idx="86">
                  <c:v>17316.504018885025</c:v>
                </c:pt>
                <c:pt idx="87">
                  <c:v>16853.900423944964</c:v>
                </c:pt>
                <c:pt idx="88">
                  <c:v>16388.636872970579</c:v>
                </c:pt>
                <c:pt idx="89">
                  <c:v>15920.698071298839</c:v>
                </c:pt>
                <c:pt idx="90">
                  <c:v>15450.068636322878</c:v>
                </c:pt>
                <c:pt idx="91">
                  <c:v>14976.733096986325</c:v>
                </c:pt>
                <c:pt idx="92">
                  <c:v>14500.675893274729</c:v>
                </c:pt>
                <c:pt idx="93">
                  <c:v>14021.881375704044</c:v>
                </c:pt>
                <c:pt idx="94">
                  <c:v>13540.333804806189</c:v>
                </c:pt>
                <c:pt idx="95">
                  <c:v>13056.017350611637</c:v>
                </c:pt>
                <c:pt idx="96">
                  <c:v>12568.916092129039</c:v>
                </c:pt>
                <c:pt idx="97">
                  <c:v>12079.014016821848</c:v>
                </c:pt>
                <c:pt idx="98">
                  <c:v>11586.29502008194</c:v>
                </c:pt>
                <c:pt idx="99">
                  <c:v>11090.742904700202</c:v>
                </c:pt>
                <c:pt idx="100">
                  <c:v>10592.341380334085</c:v>
                </c:pt>
                <c:pt idx="101">
                  <c:v>10091.07406297208</c:v>
                </c:pt>
                <c:pt idx="102">
                  <c:v>9586.9244743951349</c:v>
                </c:pt>
                <c:pt idx="103">
                  <c:v>9079.876041634956</c:v>
                </c:pt>
                <c:pt idx="104">
                  <c:v>8569.9120964292088</c:v>
                </c:pt>
                <c:pt idx="105">
                  <c:v>8057.0158746735779</c:v>
                </c:pt>
                <c:pt idx="106">
                  <c:v>7541.1705158706764</c:v>
                </c:pt>
                <c:pt idx="107">
                  <c:v>7022.3590625757924</c:v>
                </c:pt>
                <c:pt idx="108">
                  <c:v>6500.5644598394429</c:v>
                </c:pt>
                <c:pt idx="109">
                  <c:v>5975.7695546467248</c:v>
                </c:pt>
                <c:pt idx="110">
                  <c:v>5447.957095353443</c:v>
                </c:pt>
                <c:pt idx="111">
                  <c:v>4917.1097311189924</c:v>
                </c:pt>
                <c:pt idx="112">
                  <c:v>4383.2100113359857</c:v>
                </c:pt>
                <c:pt idx="113">
                  <c:v>3846.2403850565925</c:v>
                </c:pt>
                <c:pt idx="114">
                  <c:v>3306.1832004155904</c:v>
                </c:pt>
                <c:pt idx="115">
                  <c:v>2763.0207040500886</c:v>
                </c:pt>
                <c:pt idx="116">
                  <c:v>2216.7350405159223</c:v>
                </c:pt>
                <c:pt idx="117">
                  <c:v>1667.3082517006869</c:v>
                </c:pt>
                <c:pt idx="118">
                  <c:v>1114.7222762334006</c:v>
                </c:pt>
                <c:pt idx="119">
                  <c:v>558.95894889076931</c:v>
                </c:pt>
                <c:pt idx="120">
                  <c:v>3.9904080040287226E-11</c:v>
                </c:pt>
              </c:numCache>
            </c:numRef>
          </c:val>
          <c:smooth val="0"/>
          <c:extLst>
            <c:ext xmlns:c16="http://schemas.microsoft.com/office/drawing/2014/chart" uri="{C3380CC4-5D6E-409C-BE32-E72D297353CC}">
              <c16:uniqueId val="{0000007B-D8D3-4795-A486-74D585867DE0}"/>
            </c:ext>
          </c:extLst>
        </c:ser>
        <c:dLbls>
          <c:showLegendKey val="0"/>
          <c:showVal val="0"/>
          <c:showCatName val="0"/>
          <c:showSerName val="0"/>
          <c:showPercent val="0"/>
          <c:showBubbleSize val="0"/>
        </c:dLbls>
        <c:smooth val="0"/>
        <c:axId val="321128400"/>
        <c:axId val="634174592"/>
      </c:lineChart>
      <c:catAx>
        <c:axId val="32112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74592"/>
        <c:crosses val="autoZero"/>
        <c:auto val="1"/>
        <c:lblAlgn val="ctr"/>
        <c:lblOffset val="100"/>
        <c:tickLblSkip val="6"/>
        <c:tickMarkSkip val="6"/>
        <c:noMultiLvlLbl val="0"/>
      </c:catAx>
      <c:valAx>
        <c:axId val="6341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a:t>
                </a:r>
                <a:r>
                  <a:rPr lang="en-US" baseline="0"/>
                  <a:t> Balance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2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D3BBE73-0F99-409E-A9CB-26FB36481F45}">
  <sheetPr/>
  <sheetViews>
    <sheetView tabSelected="1" zoomScale="9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697" cy="6282447"/>
    <xdr:graphicFrame macro="">
      <xdr:nvGraphicFramePr>
        <xdr:cNvPr id="2" name="Chart 1">
          <a:extLst>
            <a:ext uri="{FF2B5EF4-FFF2-40B4-BE49-F238E27FC236}">
              <a16:creationId xmlns:a16="http://schemas.microsoft.com/office/drawing/2014/main" id="{B05C51B2-7AF6-F0A8-357B-661142B7164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3"/>
  <sheetViews>
    <sheetView workbookViewId="0">
      <pane ySplit="1" topLeftCell="A2" activePane="bottomLeft" state="frozen"/>
      <selection pane="bottomLeft" activeCell="D17" sqref="D17"/>
    </sheetView>
  </sheetViews>
  <sheetFormatPr defaultColWidth="14.42578125" defaultRowHeight="15.75" customHeight="1" x14ac:dyDescent="0.2"/>
  <cols>
    <col min="1" max="1" width="7.140625" style="1" customWidth="1"/>
    <col min="2" max="2" width="32.7109375" style="1" bestFit="1" customWidth="1"/>
    <col min="3" max="3" width="14.42578125" style="3"/>
    <col min="4" max="4" width="12.85546875" style="3" customWidth="1"/>
    <col min="5" max="5" width="17.42578125" style="4" customWidth="1"/>
    <col min="6" max="6" width="15.140625" style="4" customWidth="1"/>
    <col min="8" max="8" width="25" style="2" customWidth="1"/>
    <col min="9" max="16384" width="14.42578125" style="1"/>
  </cols>
  <sheetData>
    <row r="1" spans="1:8" ht="51.75" thickBot="1" x14ac:dyDescent="0.25">
      <c r="A1" s="9"/>
      <c r="B1" s="22" t="s">
        <v>0</v>
      </c>
      <c r="C1" s="24" t="s">
        <v>18</v>
      </c>
      <c r="D1" s="24" t="s">
        <v>5</v>
      </c>
      <c r="E1" s="18" t="s">
        <v>9</v>
      </c>
      <c r="F1" s="18" t="s">
        <v>8</v>
      </c>
      <c r="G1" s="11" t="s">
        <v>1</v>
      </c>
      <c r="H1" s="22" t="s">
        <v>4</v>
      </c>
    </row>
    <row r="2" spans="1:8" ht="12.75" x14ac:dyDescent="0.2">
      <c r="A2" s="7">
        <v>1</v>
      </c>
      <c r="B2" s="23" t="s">
        <v>19</v>
      </c>
      <c r="C2" s="12">
        <v>8246</v>
      </c>
      <c r="D2" s="12" t="s">
        <v>6</v>
      </c>
      <c r="E2" s="21">
        <v>0.105</v>
      </c>
      <c r="F2" s="14">
        <f xml:space="preserve"> (1 +E2/12)^12 - 1</f>
        <v>0.11020345045182389</v>
      </c>
      <c r="G2" s="19">
        <v>44933</v>
      </c>
      <c r="H2" s="7" t="s">
        <v>33</v>
      </c>
    </row>
    <row r="3" spans="1:8" ht="15" customHeight="1" x14ac:dyDescent="0.2">
      <c r="A3" s="7">
        <v>2</v>
      </c>
      <c r="B3" s="23" t="s">
        <v>20</v>
      </c>
      <c r="C3" s="12">
        <v>5251</v>
      </c>
      <c r="D3" s="12" t="s">
        <v>7</v>
      </c>
      <c r="E3" s="21">
        <v>9.6250000000000002E-2</v>
      </c>
      <c r="F3" s="14">
        <f t="shared" ref="F3:F5" si="0" xml:space="preserve"> (1 +E3/12)^12 - 1</f>
        <v>0.10061162620180464</v>
      </c>
      <c r="G3" s="19">
        <v>44787</v>
      </c>
      <c r="H3" s="7" t="s">
        <v>33</v>
      </c>
    </row>
    <row r="4" spans="1:8" ht="15" customHeight="1" x14ac:dyDescent="0.2">
      <c r="A4" s="7">
        <v>3</v>
      </c>
      <c r="B4" s="23" t="s">
        <v>21</v>
      </c>
      <c r="C4" s="12">
        <v>2227</v>
      </c>
      <c r="D4" s="12" t="s">
        <v>7</v>
      </c>
      <c r="E4" s="21">
        <v>0.12125</v>
      </c>
      <c r="F4" s="14">
        <f t="shared" si="0"/>
        <v>0.12822040690785363</v>
      </c>
      <c r="G4" s="19">
        <v>44787</v>
      </c>
      <c r="H4" s="7" t="s">
        <v>33</v>
      </c>
    </row>
    <row r="5" spans="1:8" ht="15" customHeight="1" x14ac:dyDescent="0.2">
      <c r="A5" s="7">
        <v>4</v>
      </c>
      <c r="B5" s="23" t="s">
        <v>22</v>
      </c>
      <c r="C5" s="12">
        <v>2559</v>
      </c>
      <c r="D5" s="12" t="s">
        <v>7</v>
      </c>
      <c r="E5" s="21">
        <v>0.12125</v>
      </c>
      <c r="F5" s="14">
        <f t="shared" si="0"/>
        <v>0.12822040690785363</v>
      </c>
      <c r="G5" s="19">
        <v>44702</v>
      </c>
      <c r="H5" s="7" t="s">
        <v>33</v>
      </c>
    </row>
    <row r="6" spans="1:8" ht="15" customHeight="1" x14ac:dyDescent="0.2">
      <c r="A6" s="7">
        <v>5</v>
      </c>
      <c r="B6" s="23" t="s">
        <v>23</v>
      </c>
      <c r="C6" s="12">
        <v>2016.37</v>
      </c>
      <c r="D6" s="12" t="s">
        <v>6</v>
      </c>
      <c r="E6" s="14">
        <v>4.53E-2</v>
      </c>
      <c r="F6" s="14">
        <f xml:space="preserve"> (1 +E6/12)^12 - 1</f>
        <v>4.6252477528670788E-2</v>
      </c>
      <c r="G6" s="19">
        <v>44568</v>
      </c>
      <c r="H6" s="7" t="s">
        <v>3</v>
      </c>
    </row>
    <row r="7" spans="1:8" ht="15" customHeight="1" x14ac:dyDescent="0.2">
      <c r="A7" s="7">
        <v>6</v>
      </c>
      <c r="B7" s="23" t="s">
        <v>24</v>
      </c>
      <c r="C7" s="12">
        <v>5500</v>
      </c>
      <c r="D7" s="12" t="s">
        <v>6</v>
      </c>
      <c r="E7" s="14">
        <v>4.53E-2</v>
      </c>
      <c r="F7" s="14">
        <f t="shared" ref="F7:F14" si="1" xml:space="preserve"> (1 +E7/12)^12 - 1</f>
        <v>4.6252477528670788E-2</v>
      </c>
      <c r="G7" s="19">
        <v>44422</v>
      </c>
      <c r="H7" s="7" t="s">
        <v>3</v>
      </c>
    </row>
    <row r="8" spans="1:8" ht="15" customHeight="1" x14ac:dyDescent="0.2">
      <c r="A8" s="7">
        <v>7</v>
      </c>
      <c r="B8" s="23" t="s">
        <v>25</v>
      </c>
      <c r="C8" s="12">
        <v>5500</v>
      </c>
      <c r="D8" s="12" t="s">
        <v>6</v>
      </c>
      <c r="E8" s="14">
        <v>5.0500000000000003E-2</v>
      </c>
      <c r="F8" s="14">
        <f t="shared" si="1"/>
        <v>5.1685417461543759E-2</v>
      </c>
      <c r="G8" s="19">
        <v>44422</v>
      </c>
      <c r="H8" s="7" t="s">
        <v>3</v>
      </c>
    </row>
    <row r="9" spans="1:8" ht="15" customHeight="1" x14ac:dyDescent="0.2">
      <c r="A9" s="7">
        <v>8</v>
      </c>
      <c r="B9" s="23" t="s">
        <v>26</v>
      </c>
      <c r="C9" s="12">
        <v>4000</v>
      </c>
      <c r="D9" s="12" t="s">
        <v>6</v>
      </c>
      <c r="E9" s="14">
        <v>0.05</v>
      </c>
      <c r="F9" s="14">
        <f t="shared" si="1"/>
        <v>5.116189788173342E-2</v>
      </c>
      <c r="G9" s="19">
        <v>44057</v>
      </c>
      <c r="H9" s="7" t="s">
        <v>34</v>
      </c>
    </row>
    <row r="10" spans="1:8" ht="15" customHeight="1" x14ac:dyDescent="0.2">
      <c r="A10" s="7">
        <v>9</v>
      </c>
      <c r="B10" s="23" t="s">
        <v>27</v>
      </c>
      <c r="C10" s="12">
        <v>2179.81</v>
      </c>
      <c r="D10" s="12" t="s">
        <v>6</v>
      </c>
      <c r="E10" s="14">
        <v>4.4499999999999998E-2</v>
      </c>
      <c r="F10" s="14">
        <f t="shared" si="1"/>
        <v>4.5418927875444881E-2</v>
      </c>
      <c r="G10" s="19" t="s">
        <v>32</v>
      </c>
      <c r="H10" s="7" t="s">
        <v>3</v>
      </c>
    </row>
    <row r="11" spans="1:8" ht="15" customHeight="1" x14ac:dyDescent="0.2">
      <c r="A11" s="7">
        <v>10</v>
      </c>
      <c r="B11" s="23" t="s">
        <v>28</v>
      </c>
      <c r="C11" s="12">
        <v>3500</v>
      </c>
      <c r="D11" s="12" t="s">
        <v>6</v>
      </c>
      <c r="E11" s="14">
        <v>4.4499999999999998E-2</v>
      </c>
      <c r="F11" s="14">
        <f t="shared" si="1"/>
        <v>4.5418927875444881E-2</v>
      </c>
      <c r="G11" s="19">
        <v>44056</v>
      </c>
      <c r="H11" s="7" t="s">
        <v>3</v>
      </c>
    </row>
    <row r="12" spans="1:8" ht="15" customHeight="1" x14ac:dyDescent="0.2">
      <c r="A12" s="7">
        <v>11</v>
      </c>
      <c r="B12" s="23" t="s">
        <v>29</v>
      </c>
      <c r="C12" s="12">
        <v>2000</v>
      </c>
      <c r="D12" s="12" t="s">
        <v>6</v>
      </c>
      <c r="E12" s="14">
        <v>0.05</v>
      </c>
      <c r="F12" s="14">
        <f t="shared" si="1"/>
        <v>5.116189788173342E-2</v>
      </c>
      <c r="G12" s="19">
        <v>43690</v>
      </c>
      <c r="H12" s="7" t="s">
        <v>34</v>
      </c>
    </row>
    <row r="13" spans="1:8" ht="15" customHeight="1" x14ac:dyDescent="0.2">
      <c r="A13" s="7">
        <v>12</v>
      </c>
      <c r="B13" s="23" t="s">
        <v>30</v>
      </c>
      <c r="C13" s="12">
        <v>2154.41</v>
      </c>
      <c r="D13" s="12" t="s">
        <v>6</v>
      </c>
      <c r="E13" s="14">
        <v>3.7600000000000001E-2</v>
      </c>
      <c r="F13" s="14">
        <f t="shared" si="1"/>
        <v>3.8254789007328149E-2</v>
      </c>
      <c r="G13" s="19">
        <v>43690</v>
      </c>
      <c r="H13" s="7" t="s">
        <v>3</v>
      </c>
    </row>
    <row r="14" spans="1:8" ht="15" customHeight="1" x14ac:dyDescent="0.2">
      <c r="A14" s="7">
        <v>13</v>
      </c>
      <c r="B14" s="23" t="s">
        <v>31</v>
      </c>
      <c r="C14" s="10">
        <v>3500</v>
      </c>
      <c r="D14" s="10" t="s">
        <v>6</v>
      </c>
      <c r="E14" s="17">
        <v>3.7600000000000001E-2</v>
      </c>
      <c r="F14" s="17">
        <f t="shared" si="1"/>
        <v>3.8254789007328149E-2</v>
      </c>
      <c r="G14" s="20">
        <v>43690</v>
      </c>
      <c r="H14" s="8" t="s">
        <v>3</v>
      </c>
    </row>
    <row r="15" spans="1:8" ht="15.75" customHeight="1" x14ac:dyDescent="0.2">
      <c r="A15" s="52" t="s">
        <v>2</v>
      </c>
      <c r="B15" s="53"/>
      <c r="C15" s="54">
        <f>SUM(C2:C14)</f>
        <v>48633.59</v>
      </c>
      <c r="D15" s="16"/>
    </row>
    <row r="16" spans="1:8" ht="15.75" customHeight="1" x14ac:dyDescent="0.2">
      <c r="A16" s="62"/>
      <c r="B16" s="62"/>
    </row>
    <row r="17" spans="1:12" ht="15.75" customHeight="1" x14ac:dyDescent="0.2">
      <c r="A17" s="63"/>
      <c r="B17" s="63"/>
    </row>
    <row r="19" spans="1:12" ht="15.75" customHeight="1" x14ac:dyDescent="0.2">
      <c r="C19" s="13"/>
      <c r="D19" s="13"/>
      <c r="E19" s="6"/>
      <c r="F19" s="6"/>
      <c r="K19" s="15"/>
      <c r="L19" s="16"/>
    </row>
    <row r="20" spans="1:12" ht="15.75" customHeight="1" x14ac:dyDescent="0.2">
      <c r="C20" s="5"/>
      <c r="D20" s="5"/>
      <c r="E20" s="6"/>
      <c r="F20" s="6"/>
    </row>
    <row r="21" spans="1:12" ht="15.75" customHeight="1" x14ac:dyDescent="0.2">
      <c r="C21" s="5"/>
      <c r="D21" s="5"/>
      <c r="E21" s="6"/>
      <c r="F21" s="6"/>
    </row>
    <row r="22" spans="1:12" ht="15.75" customHeight="1" x14ac:dyDescent="0.2">
      <c r="C22" s="5"/>
      <c r="D22" s="5"/>
      <c r="E22" s="6"/>
      <c r="F22" s="6"/>
    </row>
    <row r="23" spans="1:12" ht="15.75" customHeight="1" x14ac:dyDescent="0.2">
      <c r="C23" s="5"/>
      <c r="D23" s="5"/>
      <c r="E23" s="6"/>
      <c r="F23" s="6"/>
    </row>
  </sheetData>
  <mergeCells count="2">
    <mergeCell ref="A16:B16"/>
    <mergeCell ref="A17:B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375A-12CF-4300-BE76-9D487C946091}">
  <dimension ref="A1:L18"/>
  <sheetViews>
    <sheetView workbookViewId="0">
      <selection activeCell="H26" sqref="H26"/>
    </sheetView>
  </sheetViews>
  <sheetFormatPr defaultRowHeight="12.75" x14ac:dyDescent="0.2"/>
  <cols>
    <col min="1" max="1" width="9.42578125" style="25" customWidth="1"/>
    <col min="2" max="2" width="6.42578125" style="25" customWidth="1"/>
    <col min="3" max="4" width="10.85546875" style="25" bestFit="1" customWidth="1"/>
    <col min="5" max="16384" width="9.140625" style="25"/>
  </cols>
  <sheetData>
    <row r="1" spans="1:4" x14ac:dyDescent="0.2">
      <c r="B1" s="71" t="s">
        <v>10</v>
      </c>
      <c r="C1" s="72"/>
      <c r="D1" s="73"/>
    </row>
    <row r="2" spans="1:4" x14ac:dyDescent="0.2">
      <c r="A2" s="66" t="s">
        <v>15</v>
      </c>
      <c r="B2" s="32"/>
      <c r="C2" s="30">
        <v>0</v>
      </c>
      <c r="D2" s="46">
        <v>1</v>
      </c>
    </row>
    <row r="3" spans="1:4" x14ac:dyDescent="0.2">
      <c r="A3" s="67"/>
      <c r="B3" s="29">
        <v>1</v>
      </c>
      <c r="C3" s="37">
        <f>LOANS!$C2*(1+LOANS!$F2)^'INTEREST RATES'!C$2</f>
        <v>8246</v>
      </c>
      <c r="D3" s="38">
        <f>LOANS!$C2*(1+LOANS!$F2)^'INTEREST RATES'!D$2</f>
        <v>9154.7376524257397</v>
      </c>
    </row>
    <row r="4" spans="1:4" x14ac:dyDescent="0.2">
      <c r="A4" s="67"/>
      <c r="B4" s="28">
        <v>2</v>
      </c>
      <c r="C4" s="39">
        <f>LOANS!$C3*(1+LOANS!$F3)^'INTEREST RATES'!C$2</f>
        <v>5251</v>
      </c>
      <c r="D4" s="34">
        <f>LOANS!$C3*(1+LOANS!$F3)^'INTEREST RATES'!D$2</f>
        <v>5779.3116491856763</v>
      </c>
    </row>
    <row r="5" spans="1:4" x14ac:dyDescent="0.2">
      <c r="A5" s="67"/>
      <c r="B5" s="29">
        <v>3</v>
      </c>
      <c r="C5" s="39">
        <f>LOANS!$C4*(1+LOANS!$F4)^'INTEREST RATES'!C$2</f>
        <v>2227</v>
      </c>
      <c r="D5" s="34">
        <f>LOANS!$C4*(1+LOANS!$F4)^'INTEREST RATES'!D$2</f>
        <v>2512.54684618379</v>
      </c>
    </row>
    <row r="6" spans="1:4" x14ac:dyDescent="0.2">
      <c r="A6" s="67"/>
      <c r="B6" s="29">
        <v>4</v>
      </c>
      <c r="C6" s="39">
        <f>LOANS!$C5*(1+LOANS!$F5)^'INTEREST RATES'!C$2</f>
        <v>2559</v>
      </c>
      <c r="D6" s="34">
        <f>LOANS!$C5*(1+LOANS!$F5)^'INTEREST RATES'!D$2</f>
        <v>2887.1160212771974</v>
      </c>
    </row>
    <row r="7" spans="1:4" x14ac:dyDescent="0.2">
      <c r="A7" s="67"/>
      <c r="B7" s="28">
        <v>5</v>
      </c>
      <c r="C7" s="39">
        <f>LOANS!$C6*(1+LOANS!$F6)^'INTEREST RATES'!C$2</f>
        <v>2016.37</v>
      </c>
      <c r="D7" s="34">
        <f>LOANS!$C6*(1+LOANS!$F6)^'INTEREST RATES'!D$2</f>
        <v>2109.6321081144856</v>
      </c>
    </row>
    <row r="8" spans="1:4" x14ac:dyDescent="0.2">
      <c r="A8" s="67"/>
      <c r="B8" s="29">
        <v>6</v>
      </c>
      <c r="C8" s="39">
        <f>LOANS!$C7*(1+LOANS!$F7)^'INTEREST RATES'!C$2</f>
        <v>5500</v>
      </c>
      <c r="D8" s="34">
        <f>LOANS!$C7*(1+LOANS!$F7)^'INTEREST RATES'!D$2</f>
        <v>5754.3886264076891</v>
      </c>
    </row>
    <row r="9" spans="1:4" x14ac:dyDescent="0.2">
      <c r="A9" s="67"/>
      <c r="B9" s="29">
        <v>7</v>
      </c>
      <c r="C9" s="39">
        <f>LOANS!$C8*(1+LOANS!$F8)^'INTEREST RATES'!C$2</f>
        <v>5500</v>
      </c>
      <c r="D9" s="34">
        <f>LOANS!$C8*(1+LOANS!$F8)^'INTEREST RATES'!D$2</f>
        <v>5784.2697960384903</v>
      </c>
    </row>
    <row r="10" spans="1:4" x14ac:dyDescent="0.2">
      <c r="A10" s="67"/>
      <c r="B10" s="28">
        <v>8</v>
      </c>
      <c r="C10" s="39">
        <f>LOANS!$C9*(1+LOANS!$F9)^'INTEREST RATES'!C$2</f>
        <v>4000</v>
      </c>
      <c r="D10" s="34">
        <f>LOANS!$C9*(1+LOANS!$F9)^'INTEREST RATES'!D$2</f>
        <v>4204.6475915269339</v>
      </c>
    </row>
    <row r="11" spans="1:4" x14ac:dyDescent="0.2">
      <c r="A11" s="67"/>
      <c r="B11" s="29">
        <v>9</v>
      </c>
      <c r="C11" s="39">
        <f>LOANS!$C10*(1+LOANS!$F10)^'INTEREST RATES'!C$2</f>
        <v>2179.81</v>
      </c>
      <c r="D11" s="34">
        <f>LOANS!$C10*(1+LOANS!$F10)^'INTEREST RATES'!D$2</f>
        <v>2278.8146331721737</v>
      </c>
    </row>
    <row r="12" spans="1:4" x14ac:dyDescent="0.2">
      <c r="A12" s="67"/>
      <c r="B12" s="29">
        <v>10</v>
      </c>
      <c r="C12" s="39">
        <f>LOANS!$C11*(1+LOANS!$F11)^'INTEREST RATES'!C$2</f>
        <v>3500</v>
      </c>
      <c r="D12" s="34">
        <f>LOANS!$C11*(1+LOANS!$F11)^'INTEREST RATES'!D$2</f>
        <v>3658.9662475640571</v>
      </c>
    </row>
    <row r="13" spans="1:4" x14ac:dyDescent="0.2">
      <c r="A13" s="67"/>
      <c r="B13" s="28">
        <v>11</v>
      </c>
      <c r="C13" s="39">
        <f>LOANS!$C12*(1+LOANS!$F12)^'INTEREST RATES'!C$2</f>
        <v>2000</v>
      </c>
      <c r="D13" s="34">
        <f>LOANS!$C12*(1+LOANS!$F12)^'INTEREST RATES'!D$2</f>
        <v>2102.3237957634669</v>
      </c>
    </row>
    <row r="14" spans="1:4" x14ac:dyDescent="0.2">
      <c r="A14" s="67"/>
      <c r="B14" s="29">
        <v>12</v>
      </c>
      <c r="C14" s="39">
        <f>LOANS!$C13*(1+LOANS!$F13)^'INTEREST RATES'!C$2</f>
        <v>2154.41</v>
      </c>
      <c r="D14" s="34">
        <f>LOANS!$C13*(1+LOANS!$F13)^'INTEREST RATES'!D$2</f>
        <v>2236.8264999852777</v>
      </c>
    </row>
    <row r="15" spans="1:4" x14ac:dyDescent="0.2">
      <c r="A15" s="68"/>
      <c r="B15" s="29">
        <v>13</v>
      </c>
      <c r="C15" s="40">
        <f>LOANS!$C14*(1+LOANS!$F14)^'INTEREST RATES'!C$2</f>
        <v>3500</v>
      </c>
      <c r="D15" s="42">
        <f>LOANS!$C14*(1+LOANS!$F14)^'INTEREST RATES'!D$2</f>
        <v>3633.8917615256487</v>
      </c>
    </row>
    <row r="16" spans="1:4" x14ac:dyDescent="0.2">
      <c r="A16" s="64" t="s">
        <v>11</v>
      </c>
      <c r="B16" s="65"/>
      <c r="C16" s="44">
        <f>SUM(C3:C15)</f>
        <v>48633.59</v>
      </c>
      <c r="D16" s="45">
        <f t="shared" ref="D16" si="0">SUM(D3:D15)</f>
        <v>52097.473229170631</v>
      </c>
    </row>
    <row r="17" spans="1:12" ht="29.25" customHeight="1" x14ac:dyDescent="0.2">
      <c r="A17" s="69" t="s">
        <v>16</v>
      </c>
      <c r="B17" s="70"/>
      <c r="C17" s="47">
        <f>D16/C16-1</f>
        <v>7.1224090781096594E-2</v>
      </c>
      <c r="D17" s="60"/>
      <c r="E17" s="61"/>
      <c r="F17" s="61"/>
      <c r="G17" s="61"/>
      <c r="H17" s="61"/>
      <c r="I17" s="61"/>
      <c r="J17" s="61"/>
      <c r="K17" s="61"/>
      <c r="L17" s="61"/>
    </row>
    <row r="18" spans="1:12" ht="28.5" customHeight="1" x14ac:dyDescent="0.2">
      <c r="A18" s="69" t="s">
        <v>17</v>
      </c>
      <c r="B18" s="74"/>
      <c r="C18" s="48">
        <f xml:space="preserve"> (1+C17)^(1/12)-1</f>
        <v>5.7499683604131935E-3</v>
      </c>
    </row>
  </sheetData>
  <mergeCells count="5">
    <mergeCell ref="A16:B16"/>
    <mergeCell ref="A2:A15"/>
    <mergeCell ref="A17:B17"/>
    <mergeCell ref="B1:D1"/>
    <mergeCell ref="A18:B1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EFF92-F3EC-49E5-9DCD-2A44875804E1}">
  <dimension ref="A1:K3"/>
  <sheetViews>
    <sheetView workbookViewId="0">
      <selection activeCell="M20" sqref="M20"/>
    </sheetView>
  </sheetViews>
  <sheetFormatPr defaultRowHeight="12.75" x14ac:dyDescent="0.2"/>
  <cols>
    <col min="1" max="1" width="16.42578125" style="25" bestFit="1" customWidth="1"/>
    <col min="2" max="16384" width="9.140625" style="25"/>
  </cols>
  <sheetData>
    <row r="1" spans="1:11" x14ac:dyDescent="0.2">
      <c r="B1" s="71" t="s">
        <v>13</v>
      </c>
      <c r="C1" s="72"/>
      <c r="D1" s="72"/>
      <c r="E1" s="72"/>
      <c r="F1" s="72"/>
      <c r="G1" s="72"/>
      <c r="H1" s="72"/>
      <c r="I1" s="72"/>
      <c r="J1" s="72"/>
      <c r="K1" s="73"/>
    </row>
    <row r="2" spans="1:11" x14ac:dyDescent="0.2">
      <c r="A2" s="55"/>
      <c r="B2" s="31">
        <v>12</v>
      </c>
      <c r="C2" s="26">
        <v>24</v>
      </c>
      <c r="D2" s="26">
        <v>36</v>
      </c>
      <c r="E2" s="26">
        <v>48</v>
      </c>
      <c r="F2" s="26">
        <v>60</v>
      </c>
      <c r="G2" s="26">
        <v>72</v>
      </c>
      <c r="H2" s="26">
        <v>84</v>
      </c>
      <c r="I2" s="26">
        <v>96</v>
      </c>
      <c r="J2" s="26">
        <v>108</v>
      </c>
      <c r="K2" s="27">
        <v>120</v>
      </c>
    </row>
    <row r="3" spans="1:11" x14ac:dyDescent="0.2">
      <c r="A3" s="49" t="s">
        <v>12</v>
      </c>
      <c r="B3" s="50">
        <f xml:space="preserve"> 'INTEREST RATES'!$C16 * 'INTEREST RATES'!$C18 / (1 - (1 / (1 + 'INTEREST RATES'!$C18)^B2))</f>
        <v>4205.8637665994656</v>
      </c>
      <c r="C3" s="35">
        <f xml:space="preserve"> 'INTEREST RATES'!$C16 * 'INTEREST RATES'!$C18 / (1 - (1 / (1 + 'INTEREST RATES'!$C18)^C2))</f>
        <v>2175.246323842051</v>
      </c>
      <c r="D3" s="35">
        <f xml:space="preserve"> 'INTEREST RATES'!$C16 * 'INTEREST RATES'!$C18 / (1 - (1 / (1 + 'INTEREST RATES'!$C18)^D2))</f>
        <v>1499.4406210302027</v>
      </c>
      <c r="E3" s="35">
        <f xml:space="preserve"> 'INTEREST RATES'!$C16 * 'INTEREST RATES'!$C18 / (1 - (1 / (1 + 'INTEREST RATES'!$C18)^E2))</f>
        <v>1162.3359632484742</v>
      </c>
      <c r="F3" s="35">
        <f xml:space="preserve"> 'INTEREST RATES'!$C16 * 'INTEREST RATES'!$C18 / (1 - (1 / (1 + 'INTEREST RATES'!$C18)^F2))</f>
        <v>960.7096138634796</v>
      </c>
      <c r="G3" s="35">
        <f xml:space="preserve"> 'INTEREST RATES'!$C16 * 'INTEREST RATES'!$C18 / (1 - (1 / (1 + 'INTEREST RATES'!$C18)^G2))</f>
        <v>826.82016852150775</v>
      </c>
      <c r="H3" s="35">
        <f xml:space="preserve"> 'INTEREST RATES'!$C16 * 'INTEREST RATES'!$C18 / (1 - (1 / (1 + 'INTEREST RATES'!$C18)^H2))</f>
        <v>731.63518139289147</v>
      </c>
      <c r="I3" s="35">
        <f xml:space="preserve"> 'INTEREST RATES'!$C16 * 'INTEREST RATES'!$C18 / (1 - (1 / (1 + 'INTEREST RATES'!$C18)^I2))</f>
        <v>660.63807291043247</v>
      </c>
      <c r="J3" s="35">
        <f xml:space="preserve"> 'INTEREST RATES'!$C16 * 'INTEREST RATES'!$C18 / (1 - (1 / (1 + 'INTEREST RATES'!$C18)^J2))</f>
        <v>605.76376668947466</v>
      </c>
      <c r="K3" s="36">
        <f xml:space="preserve"> 'INTEREST RATES'!$C16 * 'INTEREST RATES'!$C18 / (1 - (1 / (1 + 'INTEREST RATES'!$C18)^K2))</f>
        <v>562.1729451616211</v>
      </c>
    </row>
  </sheetData>
  <mergeCells count="1">
    <mergeCell ref="B1:K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3343-4994-4576-B4AC-3C701AAD696C}">
  <dimension ref="A1:L124"/>
  <sheetViews>
    <sheetView workbookViewId="0">
      <selection activeCell="B10" sqref="B10"/>
    </sheetView>
  </sheetViews>
  <sheetFormatPr defaultRowHeight="12.75" x14ac:dyDescent="0.2"/>
  <cols>
    <col min="1" max="1" width="9.42578125" style="2" customWidth="1"/>
    <col min="2" max="11" width="9.85546875" style="25" bestFit="1" customWidth="1"/>
    <col min="12" max="16384" width="9.140625" style="25"/>
  </cols>
  <sheetData>
    <row r="1" spans="1:12" x14ac:dyDescent="0.2">
      <c r="A1" s="75" t="s">
        <v>14</v>
      </c>
      <c r="B1" s="72" t="s">
        <v>13</v>
      </c>
      <c r="C1" s="72"/>
      <c r="D1" s="72"/>
      <c r="E1" s="72"/>
      <c r="F1" s="72"/>
      <c r="G1" s="72"/>
      <c r="H1" s="72"/>
      <c r="I1" s="72"/>
      <c r="J1" s="72"/>
      <c r="K1" s="73"/>
      <c r="L1" s="51"/>
    </row>
    <row r="2" spans="1:12" x14ac:dyDescent="0.2">
      <c r="A2" s="76"/>
      <c r="B2" s="31">
        <v>12</v>
      </c>
      <c r="C2" s="26">
        <v>24</v>
      </c>
      <c r="D2" s="26">
        <v>36</v>
      </c>
      <c r="E2" s="26">
        <v>48</v>
      </c>
      <c r="F2" s="26">
        <v>60</v>
      </c>
      <c r="G2" s="26">
        <v>72</v>
      </c>
      <c r="H2" s="26">
        <v>84</v>
      </c>
      <c r="I2" s="26">
        <v>96</v>
      </c>
      <c r="J2" s="26">
        <v>108</v>
      </c>
      <c r="K2" s="27">
        <v>120</v>
      </c>
    </row>
    <row r="3" spans="1:12" x14ac:dyDescent="0.2">
      <c r="A3" s="56">
        <v>0</v>
      </c>
      <c r="B3" s="57">
        <f>SUM(LOANS!$C2:$C14)</f>
        <v>48633.59</v>
      </c>
      <c r="C3" s="58">
        <f>SUM(LOANS!$C2:$C14)</f>
        <v>48633.59</v>
      </c>
      <c r="D3" s="58">
        <f>SUM(LOANS!$C2:$C14)</f>
        <v>48633.59</v>
      </c>
      <c r="E3" s="58">
        <f>SUM(LOANS!$C2:$C14)</f>
        <v>48633.59</v>
      </c>
      <c r="F3" s="58">
        <f>SUM(LOANS!$C2:$C14)</f>
        <v>48633.59</v>
      </c>
      <c r="G3" s="58">
        <f>SUM(LOANS!$C2:$C14)</f>
        <v>48633.59</v>
      </c>
      <c r="H3" s="58">
        <f>SUM(LOANS!$C2:$C14)</f>
        <v>48633.59</v>
      </c>
      <c r="I3" s="58">
        <f>SUM(LOANS!$C2:$C14)</f>
        <v>48633.59</v>
      </c>
      <c r="J3" s="58">
        <f>SUM(LOANS!$C2:$C14)</f>
        <v>48633.59</v>
      </c>
      <c r="K3" s="59">
        <f>SUM(LOANS!$C2:$C14)</f>
        <v>48633.59</v>
      </c>
    </row>
    <row r="4" spans="1:12" ht="12.75" customHeight="1" x14ac:dyDescent="0.2">
      <c r="A4" s="7">
        <v>1</v>
      </c>
      <c r="B4" s="39">
        <f>MAX('INTEREST RATES'!$C$16*(1+'INTEREST RATES'!$C$18)-'PAYMENT (VARYING TERM)'!B$3*REPAYMENT!$A4, 0)</f>
        <v>44707.367837153834</v>
      </c>
      <c r="C4" s="33">
        <f>MAX('INTEREST RATES'!$C$16*(1+'INTEREST RATES'!$C$18)^REPAYMENT!$A4-'PAYMENT (VARYING TERM)'!C$3*REPAYMENT!$A4, 0)</f>
        <v>46737.985279911249</v>
      </c>
      <c r="D4" s="33">
        <f>MAX('INTEREST RATES'!$C$16*(1+'INTEREST RATES'!$C$18)^REPAYMENT!$A4-'PAYMENT (VARYING TERM)'!D$3*REPAYMENT!$A4, 0)</f>
        <v>47413.790982723098</v>
      </c>
      <c r="E4" s="33">
        <f>MAX('INTEREST RATES'!$C$16*(1+'INTEREST RATES'!$C$18)^REPAYMENT!$A4-'PAYMENT (VARYING TERM)'!E$3*REPAYMENT!$A4, 0)</f>
        <v>47750.89564050483</v>
      </c>
      <c r="F4" s="33">
        <f>MAX('INTEREST RATES'!$C$16*(1+'INTEREST RATES'!$C$18)^REPAYMENT!$A4-'PAYMENT (VARYING TERM)'!F$3*REPAYMENT!$A4, 0)</f>
        <v>47952.521989889821</v>
      </c>
      <c r="G4" s="33">
        <f>MAX('INTEREST RATES'!$C$16*(1+'INTEREST RATES'!$C$18)^REPAYMENT!$A4-'PAYMENT (VARYING TERM)'!G$3*REPAYMENT!$A4, 0)</f>
        <v>48086.411435231792</v>
      </c>
      <c r="H4" s="33">
        <f>MAX('INTEREST RATES'!$C$16*(1+'INTEREST RATES'!$C$18)^REPAYMENT!$A4-'PAYMENT (VARYING TERM)'!H$3*REPAYMENT!$A4, 0)</f>
        <v>48181.59642236041</v>
      </c>
      <c r="I4" s="33">
        <f>MAX('INTEREST RATES'!$C$16*(1+'INTEREST RATES'!$C$18)^REPAYMENT!$A4-'PAYMENT (VARYING TERM)'!I$3*REPAYMENT!$A4, 0)</f>
        <v>48252.593530842867</v>
      </c>
      <c r="J4" s="33">
        <f>MAX('INTEREST RATES'!$C$16*(1+'INTEREST RATES'!$C$18)^REPAYMENT!$A4-'PAYMENT (VARYING TERM)'!J$3*REPAYMENT!$A4, 0)</f>
        <v>48307.467837063828</v>
      </c>
      <c r="K4" s="34">
        <f>MAX('INTEREST RATES'!$C$16*(1+'INTEREST RATES'!$C$18)^REPAYMENT!$A4-'PAYMENT (VARYING TERM)'!K$3*REPAYMENT!$A4, 0)</f>
        <v>48351.058658591683</v>
      </c>
    </row>
    <row r="5" spans="1:12" x14ac:dyDescent="0.2">
      <c r="A5" s="7">
        <v>2</v>
      </c>
      <c r="B5" s="39">
        <f>MAX(B4*(1+'INTEREST RATES'!$C$18)-'PAYMENT (VARYING TERM)'!B$3, 0)</f>
        <v>40758.570021095351</v>
      </c>
      <c r="C5" s="33">
        <f>MAX(C4*(1+'INTEREST RATES'!$C$18)-'PAYMENT (VARYING TERM)'!C$3, 0)</f>
        <v>44831.480892658139</v>
      </c>
      <c r="D5" s="33">
        <f>MAX(D4*(1+'INTEREST RATES'!$C$18)-'PAYMENT (VARYING TERM)'!D$3, 0)</f>
        <v>46186.978159690792</v>
      </c>
      <c r="E5" s="33">
        <f>MAX(E4*(1+'INTEREST RATES'!$C$18)-'PAYMENT (VARYING TERM)'!E$3, 0)</f>
        <v>46863.125816370652</v>
      </c>
      <c r="F5" s="33">
        <f>MAX(F4*(1+'INTEREST RATES'!$C$18)-'PAYMENT (VARYING TERM)'!F$3, 0)</f>
        <v>47267.537860270226</v>
      </c>
      <c r="G5" s="33">
        <f>MAX(G4*(1+'INTEREST RATES'!$C$18)-'PAYMENT (VARYING TERM)'!G$3, 0)</f>
        <v>47536.086611028673</v>
      </c>
      <c r="H5" s="33">
        <f>MAX(H4*(1+'INTEREST RATES'!$C$18)-'PAYMENT (VARYING TERM)'!H$3, 0)</f>
        <v>47727.003895950285</v>
      </c>
      <c r="I5" s="33">
        <f>MAX(I4*(1+'INTEREST RATES'!$C$18)-'PAYMENT (VARYING TERM)'!I$3, 0)</f>
        <v>47869.406344042654</v>
      </c>
      <c r="J5" s="33">
        <f>MAX(J4*(1+'INTEREST RATES'!$C$18)-'PAYMENT (VARYING TERM)'!J$3, 0)</f>
        <v>47979.47048200915</v>
      </c>
      <c r="K5" s="34">
        <f>MAX(K4*(1+'INTEREST RATES'!$C$18)-'PAYMENT (VARYING TERM)'!K$3, 0)</f>
        <v>48066.902770909444</v>
      </c>
      <c r="L5" s="43"/>
    </row>
    <row r="6" spans="1:12" x14ac:dyDescent="0.2">
      <c r="A6" s="7">
        <v>3</v>
      </c>
      <c r="B6" s="39">
        <f>MAX(B5*(1+'INTEREST RATES'!$C$18)-'PAYMENT (VARYING TERM)'!B$3, 0)</f>
        <v>36787.066742532865</v>
      </c>
      <c r="C6" s="33">
        <f>MAX(C5*(1+'INTEREST RATES'!$C$18)-'PAYMENT (VARYING TERM)'!C$3, 0)</f>
        <v>42914.014165499342</v>
      </c>
      <c r="D6" s="33">
        <f>MAX(D5*(1+'INTEREST RATES'!$C$18)-'PAYMENT (VARYING TERM)'!D$3, 0)</f>
        <v>44953.111201741907</v>
      </c>
      <c r="E6" s="33">
        <f>MAX(E5*(1+'INTEREST RATES'!$C$18)-'PAYMENT (VARYING TERM)'!E$3, 0)</f>
        <v>45970.251343836375</v>
      </c>
      <c r="F6" s="33">
        <f>MAX(F5*(1+'INTEREST RATES'!$C$18)-'PAYMENT (VARYING TERM)'!F$3, 0)</f>
        <v>46578.61509357793</v>
      </c>
      <c r="G6" s="33">
        <f>MAX(G5*(1+'INTEREST RATES'!$C$18)-'PAYMENT (VARYING TERM)'!G$3, 0)</f>
        <v>46982.597436498443</v>
      </c>
      <c r="H6" s="33">
        <f>MAX(H5*(1+'INTEREST RATES'!$C$18)-'PAYMENT (VARYING TERM)'!H$3, 0)</f>
        <v>47269.797476896427</v>
      </c>
      <c r="I6" s="33">
        <f>MAX(I5*(1+'INTEREST RATES'!$C$18)-'PAYMENT (VARYING TERM)'!I$3, 0)</f>
        <v>47484.015843042231</v>
      </c>
      <c r="J6" s="33">
        <f>MAX(J5*(1+'INTEREST RATES'!$C$18)-'PAYMENT (VARYING TERM)'!J$3, 0)</f>
        <v>47649.587152540611</v>
      </c>
      <c r="K6" s="34">
        <f>MAX(K5*(1+'INTEREST RATES'!$C$18)-'PAYMENT (VARYING TERM)'!K$3, 0)</f>
        <v>47781.112995863608</v>
      </c>
      <c r="L6" s="43"/>
    </row>
    <row r="7" spans="1:12" x14ac:dyDescent="0.2">
      <c r="A7" s="7">
        <v>4</v>
      </c>
      <c r="B7" s="39">
        <f>MAX(B6*(1+'INTEREST RATES'!$C$18)-'PAYMENT (VARYING TERM)'!B$3, 0)</f>
        <v>32792.727445775367</v>
      </c>
      <c r="C7" s="33">
        <f>MAX(C6*(1+'INTEREST RATES'!$C$18)-'PAYMENT (VARYING TERM)'!C$3, 0)</f>
        <v>40985.522065327234</v>
      </c>
      <c r="D7" s="33">
        <f>MAX(D6*(1+'INTEREST RATES'!$C$18)-'PAYMENT (VARYING TERM)'!D$3, 0)</f>
        <v>43712.149547823858</v>
      </c>
      <c r="E7" s="33">
        <f>MAX(E6*(1+'INTEREST RATES'!$C$18)-'PAYMENT (VARYING TERM)'!E$3, 0)</f>
        <v>45072.242871335206</v>
      </c>
      <c r="F7" s="33">
        <f>MAX(F6*(1+'INTEREST RATES'!$C$18)-'PAYMENT (VARYING TERM)'!F$3, 0)</f>
        <v>45885.731042774387</v>
      </c>
      <c r="G7" s="33">
        <f>MAX(G6*(1+'INTEREST RATES'!$C$18)-'PAYMENT (VARYING TERM)'!G$3, 0)</f>
        <v>46425.92571672683</v>
      </c>
      <c r="H7" s="33">
        <f>MAX(H6*(1+'INTEREST RATES'!$C$18)-'PAYMENT (VARYING TERM)'!H$3, 0)</f>
        <v>46809.962135398826</v>
      </c>
      <c r="I7" s="33">
        <f>MAX(I6*(1+'INTEREST RATES'!$C$18)-'PAYMENT (VARYING TERM)'!I$3, 0)</f>
        <v>47096.409358854646</v>
      </c>
      <c r="J7" s="33">
        <f>MAX(J6*(1+'INTEREST RATES'!$C$18)-'PAYMENT (VARYING TERM)'!J$3, 0)</f>
        <v>47317.807004365</v>
      </c>
      <c r="K7" s="34">
        <f>MAX(K6*(1+'INTEREST RATES'!$C$18)-'PAYMENT (VARYING TERM)'!K$3, 0)</f>
        <v>47493.679938653535</v>
      </c>
      <c r="L7" s="43"/>
    </row>
    <row r="8" spans="1:12" x14ac:dyDescent="0.2">
      <c r="A8" s="7">
        <v>5</v>
      </c>
      <c r="B8" s="39">
        <f>MAX(B7*(1+'INTEREST RATES'!$C$18)-'PAYMENT (VARYING TERM)'!B$3, 0)</f>
        <v>28775.42082444076</v>
      </c>
      <c r="C8" s="33">
        <f>MAX(C7*(1+'INTEREST RATES'!$C$18)-'PAYMENT (VARYING TERM)'!C$3, 0)</f>
        <v>39045.941196595828</v>
      </c>
      <c r="D8" s="33">
        <f>MAX(D7*(1+'INTEREST RATES'!$C$18)-'PAYMENT (VARYING TERM)'!D$3, 0)</f>
        <v>42464.052403659291</v>
      </c>
      <c r="E8" s="33">
        <f>MAX(E7*(1+'INTEREST RATES'!$C$18)-'PAYMENT (VARYING TERM)'!E$3, 0)</f>
        <v>44169.070878529768</v>
      </c>
      <c r="F8" s="33">
        <f>MAX(F7*(1+'INTEREST RATES'!$C$18)-'PAYMENT (VARYING TERM)'!F$3, 0)</f>
        <v>45188.862930601288</v>
      </c>
      <c r="G8" s="33">
        <f>MAX(G7*(1+'INTEREST RATES'!$C$18)-'PAYMENT (VARYING TERM)'!G$3, 0)</f>
        <v>45866.053152179389</v>
      </c>
      <c r="H8" s="33">
        <f>MAX(H7*(1+'INTEREST RATES'!$C$18)-'PAYMENT (VARYING TERM)'!H$3, 0)</f>
        <v>46347.482755236619</v>
      </c>
      <c r="I8" s="33">
        <f>MAX(I7*(1+'INTEREST RATES'!$C$18)-'PAYMENT (VARYING TERM)'!I$3, 0)</f>
        <v>46706.574149646694</v>
      </c>
      <c r="J8" s="33">
        <f>MAX(J7*(1+'INTEREST RATES'!$C$18)-'PAYMENT (VARYING TERM)'!J$3, 0)</f>
        <v>46984.119130834762</v>
      </c>
      <c r="K8" s="34">
        <f>MAX(K7*(1+'INTEREST RATES'!$C$18)-'PAYMENT (VARYING TERM)'!K$3, 0)</f>
        <v>47204.594150458761</v>
      </c>
      <c r="L8" s="43"/>
    </row>
    <row r="9" spans="1:12" x14ac:dyDescent="0.2">
      <c r="A9" s="7">
        <v>6</v>
      </c>
      <c r="B9" s="39">
        <f>MAX(B8*(1+'INTEREST RATES'!$C$18)-'PAYMENT (VARYING TERM)'!B$3, 0)</f>
        <v>24735.014817139403</v>
      </c>
      <c r="C9" s="33">
        <f>MAX(C8*(1+'INTEREST RATES'!$C$18)-'PAYMENT (VARYING TERM)'!C$3, 0)</f>
        <v>37095.207799236756</v>
      </c>
      <c r="D9" s="33">
        <f>MAX(D8*(1+'INTEREST RATES'!$C$18)-'PAYMENT (VARYING TERM)'!D$3, 0)</f>
        <v>41208.778740405054</v>
      </c>
      <c r="E9" s="33">
        <f>MAX(E8*(1+'INTEREST RATES'!$C$18)-'PAYMENT (VARYING TERM)'!E$3, 0)</f>
        <v>43260.705675341691</v>
      </c>
      <c r="F9" s="33">
        <f>MAX(F8*(1+'INTEREST RATES'!$C$18)-'PAYMENT (VARYING TERM)'!F$3, 0)</f>
        <v>44487.987848831814</v>
      </c>
      <c r="G9" s="33">
        <f>MAX(G8*(1+'INTEREST RATES'!$C$18)-'PAYMENT (VARYING TERM)'!G$3, 0)</f>
        <v>45302.961338099944</v>
      </c>
      <c r="H9" s="33">
        <f>MAX(H8*(1+'INTEREST RATES'!$C$18)-'PAYMENT (VARYING TERM)'!H$3, 0)</f>
        <v>45882.34413327113</v>
      </c>
      <c r="I9" s="33">
        <f>MAX(I8*(1+'INTEREST RATES'!$C$18)-'PAYMENT (VARYING TERM)'!I$3, 0)</f>
        <v>46314.497400320019</v>
      </c>
      <c r="J9" s="33">
        <f>MAX(J8*(1+'INTEREST RATES'!$C$18)-'PAYMENT (VARYING TERM)'!J$3, 0)</f>
        <v>46648.512562589473</v>
      </c>
      <c r="K9" s="34">
        <f>MAX(K8*(1+'INTEREST RATES'!$C$18)-'PAYMENT (VARYING TERM)'!K$3, 0)</f>
        <v>46913.846128128425</v>
      </c>
      <c r="L9" s="43"/>
    </row>
    <row r="10" spans="1:12" x14ac:dyDescent="0.2">
      <c r="A10" s="7">
        <v>7</v>
      </c>
      <c r="B10" s="39">
        <f>MAX(B9*(1+'INTEREST RATES'!$C$18)-'PAYMENT (VARYING TERM)'!B$3, 0)</f>
        <v>20671.376603132841</v>
      </c>
      <c r="C10" s="33">
        <f>MAX(C9*(1+'INTEREST RATES'!$C$18)-'PAYMENT (VARYING TERM)'!C$3, 0)</f>
        <v>35133.257746563264</v>
      </c>
      <c r="D10" s="33">
        <f>MAX(D9*(1+'INTEREST RATES'!$C$18)-'PAYMENT (VARYING TERM)'!D$3, 0)</f>
        <v>39946.287293303445</v>
      </c>
      <c r="E10" s="33">
        <f>MAX(E9*(1+'INTEREST RATES'!$C$18)-'PAYMENT (VARYING TERM)'!E$3, 0)</f>
        <v>42347.117400975585</v>
      </c>
      <c r="F10" s="33">
        <f>MAX(F9*(1+'INTEREST RATES'!$C$18)-'PAYMENT (VARYING TERM)'!F$3, 0)</f>
        <v>43783.082757517564</v>
      </c>
      <c r="G10" s="33">
        <f>MAX(G9*(1+'INTEREST RATES'!$C$18)-'PAYMENT (VARYING TERM)'!G$3, 0)</f>
        <v>44736.631763905527</v>
      </c>
      <c r="H10" s="33">
        <f>MAX(H9*(1+'INTEREST RATES'!$C$18)-'PAYMENT (VARYING TERM)'!H$3, 0)</f>
        <v>45414.530978946139</v>
      </c>
      <c r="I10" s="33">
        <f>MAX(I9*(1+'INTEREST RATES'!$C$18)-'PAYMENT (VARYING TERM)'!I$3, 0)</f>
        <v>45920.166222089865</v>
      </c>
      <c r="J10" s="33">
        <f>MAX(J9*(1+'INTEREST RATES'!$C$18)-'PAYMENT (VARYING TERM)'!J$3, 0)</f>
        <v>46310.976267195227</v>
      </c>
      <c r="K10" s="34">
        <f>MAX(K9*(1+'INTEREST RATES'!$C$18)-'PAYMENT (VARYING TERM)'!K$3, 0)</f>
        <v>46621.42631386884</v>
      </c>
      <c r="L10" s="43"/>
    </row>
    <row r="11" spans="1:12" x14ac:dyDescent="0.2">
      <c r="A11" s="7">
        <v>8</v>
      </c>
      <c r="B11" s="39">
        <f>MAX(B10*(1+'INTEREST RATES'!$C$18)-'PAYMENT (VARYING TERM)'!B$3, 0)</f>
        <v>16584.372597967576</v>
      </c>
      <c r="C11" s="33">
        <f>MAX(C10*(1+'INTEREST RATES'!$C$18)-'PAYMENT (VARYING TERM)'!C$3, 0)</f>
        <v>33160.026543162188</v>
      </c>
      <c r="D11" s="33">
        <f>MAX(D10*(1+'INTEREST RATES'!$C$18)-'PAYMENT (VARYING TERM)'!D$3, 0)</f>
        <v>38676.536560325709</v>
      </c>
      <c r="E11" s="33">
        <f>MAX(E10*(1+'INTEREST RATES'!$C$18)-'PAYMENT (VARYING TERM)'!E$3, 0)</f>
        <v>41428.276022937425</v>
      </c>
      <c r="F11" s="33">
        <f>MAX(F10*(1+'INTEREST RATES'!$C$18)-'PAYMENT (VARYING TERM)'!F$3, 0)</f>
        <v>43074.124484231164</v>
      </c>
      <c r="G11" s="33">
        <f>MAX(G10*(1+'INTEREST RATES'!$C$18)-'PAYMENT (VARYING TERM)'!G$3, 0)</f>
        <v>44167.045812577933</v>
      </c>
      <c r="H11" s="33">
        <f>MAX(H10*(1+'INTEREST RATES'!$C$18)-'PAYMENT (VARYING TERM)'!H$3, 0)</f>
        <v>44944.02791378519</v>
      </c>
      <c r="I11" s="33">
        <f>MAX(I10*(1+'INTEREST RATES'!$C$18)-'PAYMENT (VARYING TERM)'!I$3, 0)</f>
        <v>45523.567652061363</v>
      </c>
      <c r="J11" s="33">
        <f>MAX(J10*(1+'INTEREST RATES'!$C$18)-'PAYMENT (VARYING TERM)'!J$3, 0)</f>
        <v>45971.499148781972</v>
      </c>
      <c r="K11" s="34">
        <f>MAX(K10*(1+'INTEREST RATES'!$C$18)-'PAYMENT (VARYING TERM)'!K$3, 0)</f>
        <v>46327.3250949293</v>
      </c>
      <c r="L11" s="43"/>
    </row>
    <row r="12" spans="1:12" x14ac:dyDescent="0.2">
      <c r="A12" s="7">
        <v>9</v>
      </c>
      <c r="B12" s="39">
        <f>MAX(B11*(1+'INTEREST RATES'!$C$18)-'PAYMENT (VARYING TERM)'!B$3, 0)</f>
        <v>12473.86844908373</v>
      </c>
      <c r="C12" s="33">
        <f>MAX(C11*(1+'INTEREST RATES'!$C$18)-'PAYMENT (VARYING TERM)'!C$3, 0)</f>
        <v>31175.44932277378</v>
      </c>
      <c r="D12" s="33">
        <f>MAX(D11*(1+'INTEREST RATES'!$C$18)-'PAYMENT (VARYING TERM)'!D$3, 0)</f>
        <v>37399.484800807739</v>
      </c>
      <c r="E12" s="33">
        <f>MAX(E11*(1+'INTEREST RATES'!$C$18)-'PAYMENT (VARYING TERM)'!E$3, 0)</f>
        <v>40504.151336047311</v>
      </c>
      <c r="F12" s="33">
        <f>MAX(F11*(1+'INTEREST RATES'!$C$18)-'PAYMENT (VARYING TERM)'!F$3, 0)</f>
        <v>42361.089723304511</v>
      </c>
      <c r="G12" s="33">
        <f>MAX(G11*(1+'INTEREST RATES'!$C$18)-'PAYMENT (VARYING TERM)'!G$3, 0)</f>
        <v>43594.184760051663</v>
      </c>
      <c r="H12" s="33">
        <f>MAX(H11*(1+'INTEREST RATES'!$C$18)-'PAYMENT (VARYING TERM)'!H$3, 0)</f>
        <v>44470.81947088609</v>
      </c>
      <c r="I12" s="33">
        <f>MAX(I11*(1+'INTEREST RATES'!$C$18)-'PAYMENT (VARYING TERM)'!I$3, 0)</f>
        <v>45124.688652803408</v>
      </c>
      <c r="J12" s="33">
        <f>MAX(J11*(1+'INTEREST RATES'!$C$18)-'PAYMENT (VARYING TERM)'!J$3, 0)</f>
        <v>45630.070047678753</v>
      </c>
      <c r="K12" s="34">
        <f>MAX(K11*(1+'INTEREST RATES'!$C$18)-'PAYMENT (VARYING TERM)'!K$3, 0)</f>
        <v>46031.5328032861</v>
      </c>
      <c r="L12" s="43"/>
    </row>
    <row r="13" spans="1:12" x14ac:dyDescent="0.2">
      <c r="A13" s="7">
        <v>10</v>
      </c>
      <c r="B13" s="39">
        <f>MAX(B12*(1+'INTEREST RATES'!$C$18)-'PAYMENT (VARYING TERM)'!B$3, 0)</f>
        <v>8339.7290313984522</v>
      </c>
      <c r="C13" s="33">
        <f>MAX(C12*(1+'INTEREST RATES'!$C$18)-'PAYMENT (VARYING TERM)'!C$3, 0)</f>
        <v>29179.460846159345</v>
      </c>
      <c r="D13" s="33">
        <f>MAX(D12*(1+'INTEREST RATES'!$C$18)-'PAYMENT (VARYING TERM)'!D$3, 0)</f>
        <v>36115.090034077934</v>
      </c>
      <c r="E13" s="33">
        <f>MAX(E12*(1+'INTEREST RATES'!$C$18)-'PAYMENT (VARYING TERM)'!E$3, 0)</f>
        <v>39574.712961446501</v>
      </c>
      <c r="F13" s="33">
        <f>MAX(F12*(1+'INTEREST RATES'!$C$18)-'PAYMENT (VARYING TERM)'!F$3, 0)</f>
        <v>41643.955035062652</v>
      </c>
      <c r="G13" s="33">
        <f>MAX(G12*(1+'INTEREST RATES'!$C$18)-'PAYMENT (VARYING TERM)'!G$3, 0)</f>
        <v>43018.029774598457</v>
      </c>
      <c r="H13" s="33">
        <f>MAX(H12*(1+'INTEREST RATES'!$C$18)-'PAYMENT (VARYING TERM)'!H$3, 0)</f>
        <v>43994.89009441244</v>
      </c>
      <c r="I13" s="33">
        <f>MAX(I12*(1+'INTEREST RATES'!$C$18)-'PAYMENT (VARYING TERM)'!I$3, 0)</f>
        <v>44723.516111920093</v>
      </c>
      <c r="J13" s="33">
        <f>MAX(J12*(1+'INTEREST RATES'!$C$18)-'PAYMENT (VARYING TERM)'!J$3, 0)</f>
        <v>45286.677740046871</v>
      </c>
      <c r="K13" s="34">
        <f>MAX(K12*(1+'INTEREST RATES'!$C$18)-'PAYMENT (VARYING TERM)'!K$3, 0)</f>
        <v>45734.039715324696</v>
      </c>
      <c r="L13" s="43"/>
    </row>
    <row r="14" spans="1:12" x14ac:dyDescent="0.2">
      <c r="A14" s="7">
        <v>11</v>
      </c>
      <c r="B14" s="39">
        <f>MAX(B13*(1+'INTEREST RATES'!$C$18)-'PAYMENT (VARYING TERM)'!B$3, 0)</f>
        <v>4181.8184428639479</v>
      </c>
      <c r="C14" s="33">
        <f>MAX(C13*(1+'INTEREST RATES'!$C$18)-'PAYMENT (VARYING TERM)'!C$3, 0)</f>
        <v>27171.995498956629</v>
      </c>
      <c r="D14" s="33">
        <f>MAX(D13*(1+'INTEREST RATES'!$C$18)-'PAYMENT (VARYING TERM)'!D$3, 0)</f>
        <v>34823.31003807715</v>
      </c>
      <c r="E14" s="33">
        <f>MAX(E13*(1+'INTEREST RATES'!$C$18)-'PAYMENT (VARYING TERM)'!E$3, 0)</f>
        <v>38639.930345598783</v>
      </c>
      <c r="F14" s="33">
        <f>MAX(F13*(1+'INTEREST RATES'!$C$18)-'PAYMENT (VARYING TERM)'!F$3, 0)</f>
        <v>40922.696845053251</v>
      </c>
      <c r="G14" s="33">
        <f>MAX(G13*(1+'INTEREST RATES'!$C$18)-'PAYMENT (VARYING TERM)'!G$3, 0)</f>
        <v>42438.5619162082</v>
      </c>
      <c r="H14" s="33">
        <f>MAX(H13*(1+'INTEREST RATES'!$C$18)-'PAYMENT (VARYING TERM)'!H$3, 0)</f>
        <v>43516.224139082275</v>
      </c>
      <c r="I14" s="33">
        <f>MAX(I13*(1+'INTEREST RATES'!$C$18)-'PAYMENT (VARYING TERM)'!I$3, 0)</f>
        <v>44320.036841619629</v>
      </c>
      <c r="J14" s="33">
        <f>MAX(J13*(1+'INTEREST RATES'!$C$18)-'PAYMENT (VARYING TERM)'!J$3, 0)</f>
        <v>44941.310937510898</v>
      </c>
      <c r="K14" s="34">
        <f>MAX(K13*(1+'INTEREST RATES'!$C$18)-'PAYMENT (VARYING TERM)'!K$3, 0)</f>
        <v>45434.836051520077</v>
      </c>
      <c r="L14" s="43"/>
    </row>
    <row r="15" spans="1:12" x14ac:dyDescent="0.2">
      <c r="A15" s="7">
        <v>12</v>
      </c>
      <c r="B15" s="39">
        <f>MAX(B14*(1+'INTEREST RATES'!$C$18)-'PAYMENT (VARYING TERM)'!B$3, 0)</f>
        <v>0</v>
      </c>
      <c r="C15" s="33">
        <f>MAX(C14*(1+'INTEREST RATES'!$C$18)-'PAYMENT (VARYING TERM)'!C$3, 0)</f>
        <v>25152.987289522869</v>
      </c>
      <c r="D15" s="33">
        <f>MAX(D14*(1+'INTEREST RATES'!$C$18)-'PAYMENT (VARYING TERM)'!D$3, 0)</f>
        <v>33524.102347970751</v>
      </c>
      <c r="E15" s="33">
        <f>MAX(E14*(1+'INTEREST RATES'!$C$18)-'PAYMENT (VARYING TERM)'!E$3, 0)</f>
        <v>37699.772759286076</v>
      </c>
      <c r="F15" s="33">
        <f>MAX(F14*(1+'INTEREST RATES'!$C$18)-'PAYMENT (VARYING TERM)'!F$3, 0)</f>
        <v>40197.291443271606</v>
      </c>
      <c r="G15" s="33">
        <f>MAX(G14*(1+'INTEREST RATES'!$C$18)-'PAYMENT (VARYING TERM)'!G$3, 0)</f>
        <v>41855.762135966324</v>
      </c>
      <c r="H15" s="33">
        <f>MAX(H14*(1+'INTEREST RATES'!$C$18)-'PAYMENT (VARYING TERM)'!H$3, 0)</f>
        <v>43034.805869653756</v>
      </c>
      <c r="I15" s="33">
        <f>MAX(I14*(1+'INTEREST RATES'!$C$18)-'PAYMENT (VARYING TERM)'!I$3, 0)</f>
        <v>43914.237578280852</v>
      </c>
      <c r="J15" s="33">
        <f>MAX(J14*(1+'INTEREST RATES'!$C$18)-'PAYMENT (VARYING TERM)'!J$3, 0)</f>
        <v>44593.958286787602</v>
      </c>
      <c r="K15" s="34">
        <f>MAX(K14*(1+'INTEREST RATES'!$C$18)-'PAYMENT (VARYING TERM)'!K$3, 0)</f>
        <v>45133.911976115261</v>
      </c>
    </row>
    <row r="16" spans="1:12" x14ac:dyDescent="0.2">
      <c r="A16" s="7">
        <v>13</v>
      </c>
      <c r="B16" s="39">
        <f>MAX(B15*(1+'INTEREST RATES'!$C$18)-'PAYMENT (VARYING TERM)'!B$3, 0)</f>
        <v>0</v>
      </c>
      <c r="C16" s="33">
        <f>MAX(C15*(1+'INTEREST RATES'!$C$18)-'PAYMENT (VARYING TERM)'!C$3, 0)</f>
        <v>23122.36984676545</v>
      </c>
      <c r="D16" s="33">
        <f>MAX(D15*(1+'INTEREST RATES'!$C$18)-'PAYMENT (VARYING TERM)'!D$3, 0)</f>
        <v>32217.42425475263</v>
      </c>
      <c r="E16" s="33">
        <f>MAX(E15*(1+'INTEREST RATES'!$C$18)-'PAYMENT (VARYING TERM)'!E$3, 0)</f>
        <v>36754.209296598267</v>
      </c>
      <c r="F16" s="33">
        <f>MAX(F15*(1+'INTEREST RATES'!$C$18)-'PAYMENT (VARYING TERM)'!F$3, 0)</f>
        <v>39467.714983381244</v>
      </c>
      <c r="G16" s="33">
        <f>MAX(G15*(1+'INTEREST RATES'!$C$18)-'PAYMENT (VARYING TERM)'!G$3, 0)</f>
        <v>41269.611275427604</v>
      </c>
      <c r="H16" s="33">
        <f>MAX(H15*(1+'INTEREST RATES'!$C$18)-'PAYMENT (VARYING TERM)'!H$3, 0)</f>
        <v>42550.619460407899</v>
      </c>
      <c r="I16" s="33">
        <f>MAX(I15*(1+'INTEREST RATES'!$C$18)-'PAYMENT (VARYING TERM)'!I$3, 0)</f>
        <v>43506.104982017197</v>
      </c>
      <c r="J16" s="33">
        <f>MAX(J15*(1+'INTEREST RATES'!$C$18)-'PAYMENT (VARYING TERM)'!J$3, 0)</f>
        <v>44244.608369312744</v>
      </c>
      <c r="K16" s="34">
        <f>MAX(K15*(1+'INTEREST RATES'!$C$18)-'PAYMENT (VARYING TERM)'!K$3, 0)</f>
        <v>44831.257596797979</v>
      </c>
    </row>
    <row r="17" spans="1:11" x14ac:dyDescent="0.2">
      <c r="A17" s="7">
        <v>14</v>
      </c>
      <c r="B17" s="39">
        <f>MAX(B16*(1+'INTEREST RATES'!$C$18)-'PAYMENT (VARYING TERM)'!B$3, 0)</f>
        <v>0</v>
      </c>
      <c r="C17" s="33">
        <f>MAX(C16*(1+'INTEREST RATES'!$C$18)-'PAYMENT (VARYING TERM)'!C$3, 0)</f>
        <v>21080.076417960074</v>
      </c>
      <c r="D17" s="33">
        <f>MAX(D16*(1+'INTEREST RATES'!$C$18)-'PAYMENT (VARYING TERM)'!D$3, 0)</f>
        <v>30903.232803841263</v>
      </c>
      <c r="E17" s="33">
        <f>MAX(E16*(1+'INTEREST RATES'!$C$18)-'PAYMENT (VARYING TERM)'!E$3, 0)</f>
        <v>35803.20887391724</v>
      </c>
      <c r="F17" s="33">
        <f>MAX(F16*(1+'INTEREST RATES'!$C$18)-'PAYMENT (VARYING TERM)'!F$3, 0)</f>
        <v>38733.943481930008</v>
      </c>
      <c r="G17" s="33">
        <f>MAX(G16*(1+'INTEREST RATES'!$C$18)-'PAYMENT (VARYING TERM)'!G$3, 0)</f>
        <v>40680.090065986355</v>
      </c>
      <c r="H17" s="33">
        <f>MAX(H16*(1+'INTEREST RATES'!$C$18)-'PAYMENT (VARYING TERM)'!H$3, 0)</f>
        <v>42063.648994628333</v>
      </c>
      <c r="I17" s="33">
        <f>MAX(I16*(1+'INTEREST RATES'!$C$18)-'PAYMENT (VARYING TERM)'!I$3, 0)</f>
        <v>43095.625636238176</v>
      </c>
      <c r="J17" s="33">
        <f>MAX(J16*(1+'INTEREST RATES'!$C$18)-'PAYMENT (VARYING TERM)'!J$3, 0)</f>
        <v>43893.249700865694</v>
      </c>
      <c r="K17" s="34">
        <f>MAX(K16*(1+'INTEREST RATES'!$C$18)-'PAYMENT (VARYING TERM)'!K$3, 0)</f>
        <v>44526.862964375483</v>
      </c>
    </row>
    <row r="18" spans="1:11" x14ac:dyDescent="0.2">
      <c r="A18" s="7">
        <v>15</v>
      </c>
      <c r="B18" s="39">
        <f>MAX(B17*(1+'INTEREST RATES'!$C$18)-'PAYMENT (VARYING TERM)'!B$3, 0)</f>
        <v>0</v>
      </c>
      <c r="C18" s="33">
        <f>MAX(C17*(1+'INTEREST RATES'!$C$18)-'PAYMENT (VARYING TERM)'!C$3, 0)</f>
        <v>19026.039866556388</v>
      </c>
      <c r="D18" s="33">
        <f>MAX(D17*(1+'INTEREST RATES'!$C$18)-'PAYMENT (VARYING TERM)'!D$3, 0)</f>
        <v>29581.484793667631</v>
      </c>
      <c r="E18" s="33">
        <f>MAX(E17*(1+'INTEREST RATES'!$C$18)-'PAYMENT (VARYING TERM)'!E$3, 0)</f>
        <v>34846.740228895054</v>
      </c>
      <c r="F18" s="33">
        <f>MAX(F17*(1+'INTEREST RATES'!$C$18)-'PAYMENT (VARYING TERM)'!F$3, 0)</f>
        <v>37995.952817561658</v>
      </c>
      <c r="G18" s="33">
        <f>MAX(G17*(1+'INTEREST RATES'!$C$18)-'PAYMENT (VARYING TERM)'!G$3, 0)</f>
        <v>40087.179128243028</v>
      </c>
      <c r="H18" s="33">
        <f>MAX(H17*(1+'INTEREST RATES'!$C$18)-'PAYMENT (VARYING TERM)'!H$3, 0)</f>
        <v>41573.87846407808</v>
      </c>
      <c r="I18" s="33">
        <f>MAX(I17*(1+'INTEREST RATES'!$C$18)-'PAYMENT (VARYING TERM)'!I$3, 0)</f>
        <v>42682.786047208319</v>
      </c>
      <c r="J18" s="33">
        <f>MAX(J17*(1+'INTEREST RATES'!$C$18)-'PAYMENT (VARYING TERM)'!J$3, 0)</f>
        <v>43539.870731191913</v>
      </c>
      <c r="K18" s="34">
        <f>MAX(K17*(1+'INTEREST RATES'!$C$18)-'PAYMENT (VARYING TERM)'!K$3, 0)</f>
        <v>44220.718072447475</v>
      </c>
    </row>
    <row r="19" spans="1:11" x14ac:dyDescent="0.2">
      <c r="A19" s="7">
        <v>16</v>
      </c>
      <c r="B19" s="39">
        <f>MAX(B18*(1+'INTEREST RATES'!$C$18)-'PAYMENT (VARYING TERM)'!B$3, 0)</f>
        <v>0</v>
      </c>
      <c r="C19" s="33">
        <f>MAX(C18*(1+'INTEREST RATES'!$C$18)-'PAYMENT (VARYING TERM)'!C$3, 0)</f>
        <v>16960.192669970998</v>
      </c>
      <c r="D19" s="33">
        <f>MAX(D18*(1+'INTEREST RATES'!$C$18)-'PAYMENT (VARYING TERM)'!D$3, 0)</f>
        <v>28252.136774255061</v>
      </c>
      <c r="E19" s="33">
        <f>MAX(E18*(1+'INTEREST RATES'!$C$18)-'PAYMENT (VARYING TERM)'!E$3, 0)</f>
        <v>33884.771919426268</v>
      </c>
      <c r="F19" s="33">
        <f>MAX(F18*(1+'INTEREST RATES'!$C$18)-'PAYMENT (VARYING TERM)'!F$3, 0)</f>
        <v>37253.718730222907</v>
      </c>
      <c r="G19" s="33">
        <f>MAX(G18*(1+'INTEREST RATES'!$C$18)-'PAYMENT (VARYING TERM)'!G$3, 0)</f>
        <v>39490.858971367132</v>
      </c>
      <c r="H19" s="33">
        <f>MAX(H18*(1+'INTEREST RATES'!$C$18)-'PAYMENT (VARYING TERM)'!H$3, 0)</f>
        <v>41081.291768473297</v>
      </c>
      <c r="I19" s="33">
        <f>MAX(I18*(1+'INTEREST RATES'!$C$18)-'PAYMENT (VARYING TERM)'!I$3, 0)</f>
        <v>42267.57264360362</v>
      </c>
      <c r="J19" s="33">
        <f>MAX(J18*(1+'INTEREST RATES'!$C$18)-'PAYMENT (VARYING TERM)'!J$3, 0)</f>
        <v>43184.459843623277</v>
      </c>
      <c r="K19" s="34">
        <f>MAX(K18*(1+'INTEREST RATES'!$C$18)-'PAYMENT (VARYING TERM)'!K$3, 0)</f>
        <v>43912.812857077181</v>
      </c>
    </row>
    <row r="20" spans="1:11" x14ac:dyDescent="0.2">
      <c r="A20" s="7">
        <v>17</v>
      </c>
      <c r="B20" s="39">
        <f>MAX(B19*(1+'INTEREST RATES'!$C$18)-'PAYMENT (VARYING TERM)'!B$3, 0)</f>
        <v>0</v>
      </c>
      <c r="C20" s="33">
        <f>MAX(C19*(1+'INTEREST RATES'!$C$18)-'PAYMENT (VARYING TERM)'!C$3, 0)</f>
        <v>14882.466917367792</v>
      </c>
      <c r="D20" s="33">
        <f>MAX(D19*(1+'INTEREST RATES'!$C$18)-'PAYMENT (VARYING TERM)'!D$3, 0)</f>
        <v>26915.14504579089</v>
      </c>
      <c r="E20" s="33">
        <f>MAX(E19*(1+'INTEREST RATES'!$C$18)-'PAYMENT (VARYING TERM)'!E$3, 0)</f>
        <v>32917.272322614313</v>
      </c>
      <c r="F20" s="33">
        <f>MAX(F19*(1+'INTEREST RATES'!$C$18)-'PAYMENT (VARYING TERM)'!F$3, 0)</f>
        <v>36507.216820365938</v>
      </c>
      <c r="G20" s="33">
        <f>MAX(G19*(1+'INTEREST RATES'!$C$18)-'PAYMENT (VARYING TERM)'!G$3, 0)</f>
        <v>38891.109992456521</v>
      </c>
      <c r="H20" s="33">
        <f>MAX(H19*(1+'INTEREST RATES'!$C$18)-'PAYMENT (VARYING TERM)'!H$3, 0)</f>
        <v>40585.872714954028</v>
      </c>
      <c r="I20" s="33">
        <f>MAX(I19*(1+'INTEREST RATES'!$C$18)-'PAYMENT (VARYING TERM)'!I$3, 0)</f>
        <v>41849.971776065373</v>
      </c>
      <c r="J20" s="33">
        <f>MAX(J19*(1+'INTEREST RATES'!$C$18)-'PAYMENT (VARYING TERM)'!J$3, 0)</f>
        <v>42827.005354696172</v>
      </c>
      <c r="K20" s="34">
        <f>MAX(K19*(1+'INTEREST RATES'!$C$18)-'PAYMENT (VARYING TERM)'!K$3, 0)</f>
        <v>43603.137196460499</v>
      </c>
    </row>
    <row r="21" spans="1:11" x14ac:dyDescent="0.2">
      <c r="A21" s="7">
        <v>18</v>
      </c>
      <c r="B21" s="39">
        <f>MAX(B20*(1+'INTEREST RATES'!$C$18)-'PAYMENT (VARYING TERM)'!B$3, 0)</f>
        <v>0</v>
      </c>
      <c r="C21" s="33">
        <f>MAX(C20*(1+'INTEREST RATES'!$C$18)-'PAYMENT (VARYING TERM)'!C$3, 0)</f>
        <v>12792.794307425502</v>
      </c>
      <c r="D21" s="33">
        <f>MAX(D20*(1+'INTEREST RATES'!$C$18)-'PAYMENT (VARYING TERM)'!D$3, 0)</f>
        <v>25570.465657189918</v>
      </c>
      <c r="E21" s="33">
        <f>MAX(E20*(1+'INTEREST RATES'!$C$18)-'PAYMENT (VARYING TERM)'!E$3, 0)</f>
        <v>31944.209633731978</v>
      </c>
      <c r="F21" s="33">
        <f>MAX(F20*(1+'INTEREST RATES'!$C$18)-'PAYMENT (VARYING TERM)'!F$3, 0)</f>
        <v>35756.422548146307</v>
      </c>
      <c r="G21" s="33">
        <f>MAX(G20*(1+'INTEREST RATES'!$C$18)-'PAYMENT (VARYING TERM)'!G$3, 0)</f>
        <v>38287.912475892983</v>
      </c>
      <c r="H21" s="33">
        <f>MAX(H20*(1+'INTEREST RATES'!$C$18)-'PAYMENT (VARYING TERM)'!H$3, 0)</f>
        <v>40087.605017551876</v>
      </c>
      <c r="I21" s="33">
        <f>MAX(I20*(1+'INTEREST RATES'!$C$18)-'PAYMENT (VARYING TERM)'!I$3, 0)</f>
        <v>41429.969716751497</v>
      </c>
      <c r="J21" s="33">
        <f>MAX(J20*(1+'INTEREST RATES'!$C$18)-'PAYMENT (VARYING TERM)'!J$3, 0)</f>
        <v>42467.495513767448</v>
      </c>
      <c r="K21" s="34">
        <f>MAX(K20*(1+'INTEREST RATES'!$C$18)-'PAYMENT (VARYING TERM)'!K$3, 0)</f>
        <v>43291.680910593284</v>
      </c>
    </row>
    <row r="22" spans="1:11" x14ac:dyDescent="0.2">
      <c r="A22" s="7">
        <v>19</v>
      </c>
      <c r="B22" s="39">
        <f>MAX(B21*(1+'INTEREST RATES'!$C$18)-'PAYMENT (VARYING TERM)'!B$3, 0)</f>
        <v>0</v>
      </c>
      <c r="C22" s="33">
        <f>MAX(C21*(1+'INTEREST RATES'!$C$18)-'PAYMENT (VARYING TERM)'!C$3, 0)</f>
        <v>10691.106146092421</v>
      </c>
      <c r="D22" s="33">
        <f>MAX(D21*(1+'INTEREST RATES'!$C$18)-'PAYMENT (VARYING TERM)'!D$3, 0)</f>
        <v>24218.054404649589</v>
      </c>
      <c r="E22" s="33">
        <f>MAX(E21*(1+'INTEREST RATES'!$C$18)-'PAYMENT (VARYING TERM)'!E$3, 0)</f>
        <v>30965.551865175868</v>
      </c>
      <c r="F22" s="33">
        <f>MAX(F21*(1+'INTEREST RATES'!$C$18)-'PAYMENT (VARYING TERM)'!F$3, 0)</f>
        <v>35001.31123261623</v>
      </c>
      <c r="G22" s="33">
        <f>MAX(G21*(1+'INTEREST RATES'!$C$18)-'PAYMENT (VARYING TERM)'!G$3, 0)</f>
        <v>37681.24659269413</v>
      </c>
      <c r="H22" s="33">
        <f>MAX(H21*(1+'INTEREST RATES'!$C$18)-'PAYMENT (VARYING TERM)'!H$3, 0)</f>
        <v>39586.472296654647</v>
      </c>
      <c r="I22" s="33">
        <f>MAX(I21*(1+'INTEREST RATES'!$C$18)-'PAYMENT (VARYING TERM)'!I$3, 0)</f>
        <v>41007.552658885259</v>
      </c>
      <c r="J22" s="33">
        <f>MAX(J21*(1+'INTEREST RATES'!$C$18)-'PAYMENT (VARYING TERM)'!J$3, 0)</f>
        <v>42105.918502628127</v>
      </c>
      <c r="K22" s="34">
        <f>MAX(K21*(1+'INTEREST RATES'!$C$18)-'PAYMENT (VARYING TERM)'!K$3, 0)</f>
        <v>42978.433760936678</v>
      </c>
    </row>
    <row r="23" spans="1:11" x14ac:dyDescent="0.2">
      <c r="A23" s="7">
        <v>20</v>
      </c>
      <c r="B23" s="39">
        <f>MAX(B22*(1+'INTEREST RATES'!$C$18)-'PAYMENT (VARYING TERM)'!B$3, 0)</f>
        <v>0</v>
      </c>
      <c r="C23" s="33">
        <f>MAX(C22*(1+'INTEREST RATES'!$C$18)-'PAYMENT (VARYING TERM)'!C$3, 0)</f>
        <v>8577.3333443282208</v>
      </c>
      <c r="D23" s="33">
        <f>MAX(D22*(1+'INTEREST RATES'!$C$18)-'PAYMENT (VARYING TERM)'!D$3, 0)</f>
        <v>22857.866830196886</v>
      </c>
      <c r="E23" s="33">
        <f>MAX(E22*(1+'INTEREST RATES'!$C$18)-'PAYMENT (VARYING TERM)'!E$3, 0)</f>
        <v>29981.266845414888</v>
      </c>
      <c r="F23" s="33">
        <f>MAX(F22*(1+'INTEREST RATES'!$C$18)-'PAYMENT (VARYING TERM)'!F$3, 0)</f>
        <v>34241.858050913266</v>
      </c>
      <c r="G23" s="33">
        <f>MAX(G22*(1+'INTEREST RATES'!$C$18)-'PAYMENT (VARYING TERM)'!G$3, 0)</f>
        <v>37071.09239986154</v>
      </c>
      <c r="H23" s="33">
        <f>MAX(H22*(1+'INTEREST RATES'!$C$18)-'PAYMENT (VARYING TERM)'!H$3, 0)</f>
        <v>39082.458078467891</v>
      </c>
      <c r="I23" s="33">
        <f>MAX(I22*(1+'INTEREST RATES'!$C$18)-'PAYMENT (VARYING TERM)'!I$3, 0)</f>
        <v>40582.706716301393</v>
      </c>
      <c r="J23" s="33">
        <f>MAX(J22*(1+'INTEREST RATES'!$C$18)-'PAYMENT (VARYING TERM)'!J$3, 0)</f>
        <v>41742.262435114899</v>
      </c>
      <c r="K23" s="34">
        <f>MAX(K22*(1+'INTEREST RATES'!$C$18)-'PAYMENT (VARYING TERM)'!K$3, 0)</f>
        <v>42663.385450080561</v>
      </c>
    </row>
    <row r="24" spans="1:11" x14ac:dyDescent="0.2">
      <c r="A24" s="7">
        <v>21</v>
      </c>
      <c r="B24" s="39">
        <f>MAX(B23*(1+'INTEREST RATES'!$C$18)-'PAYMENT (VARYING TERM)'!B$3, 0)</f>
        <v>0</v>
      </c>
      <c r="C24" s="33">
        <f>MAX(C23*(1+'INTEREST RATES'!$C$18)-'PAYMENT (VARYING TERM)'!C$3, 0)</f>
        <v>6451.4064158327747</v>
      </c>
      <c r="D24" s="33">
        <f>MAX(D23*(1+'INTEREST RATES'!$C$18)-'PAYMENT (VARYING TERM)'!D$3, 0)</f>
        <v>21489.858220226852</v>
      </c>
      <c r="E24" s="33">
        <f>MAX(E23*(1+'INTEREST RATES'!$C$18)-'PAYMENT (VARYING TERM)'!E$3, 0)</f>
        <v>28991.322217932655</v>
      </c>
      <c r="F24" s="33">
        <f>MAX(F23*(1+'INTEREST RATES'!$C$18)-'PAYMENT (VARYING TERM)'!F$3, 0)</f>
        <v>33478.038037444298</v>
      </c>
      <c r="G24" s="33">
        <f>MAX(G23*(1+'INTEREST RATES'!$C$18)-'PAYMENT (VARYING TERM)'!G$3, 0)</f>
        <v>36457.429839725191</v>
      </c>
      <c r="H24" s="33">
        <f>MAX(H23*(1+'INTEREST RATES'!$C$18)-'PAYMENT (VARYING TERM)'!H$3, 0)</f>
        <v>38575.545794473364</v>
      </c>
      <c r="I24" s="33">
        <f>MAX(I23*(1+'INTEREST RATES'!$C$18)-'PAYMENT (VARYING TERM)'!I$3, 0)</f>
        <v>40155.417922989618</v>
      </c>
      <c r="J24" s="33">
        <f>MAX(J23*(1+'INTEREST RATES'!$C$18)-'PAYMENT (VARYING TERM)'!J$3, 0)</f>
        <v>41376.515356719399</v>
      </c>
      <c r="K24" s="34">
        <f>MAX(K23*(1+'INTEREST RATES'!$C$18)-'PAYMENT (VARYING TERM)'!K$3, 0)</f>
        <v>42346.525621405017</v>
      </c>
    </row>
    <row r="25" spans="1:11" x14ac:dyDescent="0.2">
      <c r="A25" s="7">
        <v>22</v>
      </c>
      <c r="B25" s="39">
        <f>MAX(B24*(1+'INTEREST RATES'!$C$18)-'PAYMENT (VARYING TERM)'!B$3, 0)</f>
        <v>0</v>
      </c>
      <c r="C25" s="33">
        <f>MAX(C24*(1+'INTEREST RATES'!$C$18)-'PAYMENT (VARYING TERM)'!C$3, 0)</f>
        <v>4313.2554747619288</v>
      </c>
      <c r="D25" s="33">
        <f>MAX(D24*(1+'INTEREST RATES'!$C$18)-'PAYMENT (VARYING TERM)'!D$3, 0)</f>
        <v>20113.983604032717</v>
      </c>
      <c r="E25" s="33">
        <f>MAX(E24*(1+'INTEREST RATES'!$C$18)-'PAYMENT (VARYING TERM)'!E$3, 0)</f>
        <v>27995.685440163837</v>
      </c>
      <c r="F25" s="33">
        <f>MAX(F24*(1+'INTEREST RATES'!$C$18)-'PAYMENT (VARYING TERM)'!F$3, 0)</f>
        <v>32709.826083064829</v>
      </c>
      <c r="G25" s="33">
        <f>MAX(G24*(1+'INTEREST RATES'!$C$18)-'PAYMENT (VARYING TERM)'!G$3, 0)</f>
        <v>35840.238739284083</v>
      </c>
      <c r="H25" s="33">
        <f>MAX(H24*(1+'INTEREST RATES'!$C$18)-'PAYMENT (VARYING TERM)'!H$3, 0)</f>
        <v>38065.718780884366</v>
      </c>
      <c r="I25" s="33">
        <f>MAX(I24*(1+'INTEREST RATES'!$C$18)-'PAYMENT (VARYING TERM)'!I$3, 0)</f>
        <v>39725.672232635545</v>
      </c>
      <c r="J25" s="33">
        <f>MAX(J24*(1+'INTEREST RATES'!$C$18)-'PAYMENT (VARYING TERM)'!J$3, 0)</f>
        <v>41008.66524419521</v>
      </c>
      <c r="K25" s="34">
        <f>MAX(K24*(1+'INTEREST RATES'!$C$18)-'PAYMENT (VARYING TERM)'!K$3, 0)</f>
        <v>42027.8438587399</v>
      </c>
    </row>
    <row r="26" spans="1:11" x14ac:dyDescent="0.2">
      <c r="A26" s="7">
        <v>23</v>
      </c>
      <c r="B26" s="39">
        <f>MAX(B25*(1+'INTEREST RATES'!$C$18)-'PAYMENT (VARYING TERM)'!B$3, 0)</f>
        <v>0</v>
      </c>
      <c r="C26" s="33">
        <f>MAX(C25*(1+'INTEREST RATES'!$C$18)-'PAYMENT (VARYING TERM)'!C$3, 0)</f>
        <v>2162.8102334301379</v>
      </c>
      <c r="D26" s="33">
        <f>MAX(D25*(1+'INTEREST RATES'!$C$18)-'PAYMENT (VARYING TERM)'!D$3, 0)</f>
        <v>18730.197752327571</v>
      </c>
      <c r="E26" s="33">
        <f>MAX(E25*(1+'INTEREST RATES'!$C$18)-'PAYMENT (VARYING TERM)'!E$3, 0)</f>
        <v>26994.323782424384</v>
      </c>
      <c r="F26" s="33">
        <f>MAX(F25*(1+'INTEREST RATES'!$C$18)-'PAYMENT (VARYING TERM)'!F$3, 0)</f>
        <v>31937.196934253589</v>
      </c>
      <c r="G26" s="33">
        <f>MAX(G25*(1+'INTEREST RATES'!$C$18)-'PAYMENT (VARYING TERM)'!G$3, 0)</f>
        <v>35219.498809543111</v>
      </c>
      <c r="H26" s="33">
        <f>MAX(H25*(1+'INTEREST RATES'!$C$18)-'PAYMENT (VARYING TERM)'!H$3, 0)</f>
        <v>37552.960278097948</v>
      </c>
      <c r="I26" s="33">
        <f>MAX(I25*(1+'INTEREST RATES'!$C$18)-'PAYMENT (VARYING TERM)'!I$3, 0)</f>
        <v>39293.455518158909</v>
      </c>
      <c r="J26" s="33">
        <f>MAX(J25*(1+'INTEREST RATES'!$C$18)-'PAYMENT (VARYING TERM)'!J$3, 0)</f>
        <v>40638.700005162638</v>
      </c>
      <c r="K26" s="34">
        <f>MAX(K25*(1+'INTEREST RATES'!$C$18)-'PAYMENT (VARYING TERM)'!K$3, 0)</f>
        <v>41707.329686022422</v>
      </c>
    </row>
    <row r="27" spans="1:11" x14ac:dyDescent="0.2">
      <c r="A27" s="7">
        <v>24</v>
      </c>
      <c r="B27" s="39">
        <f>MAX(B26*(1+'INTEREST RATES'!$C$18)-'PAYMENT (VARYING TERM)'!B$3, 0)</f>
        <v>0</v>
      </c>
      <c r="C27" s="33">
        <f>MAX(C26*(1+'INTEREST RATES'!$C$18)-'PAYMENT (VARYING TERM)'!C$3, 0)</f>
        <v>0</v>
      </c>
      <c r="D27" s="33">
        <f>MAX(D26*(1+'INTEREST RATES'!$C$18)-'PAYMENT (VARYING TERM)'!D$3, 0)</f>
        <v>17338.455175757532</v>
      </c>
      <c r="E27" s="33">
        <f>MAX(E26*(1+'INTEREST RATES'!$C$18)-'PAYMENT (VARYING TERM)'!E$3, 0)</f>
        <v>25987.204326835599</v>
      </c>
      <c r="F27" s="33">
        <f>MAX(F26*(1+'INTEREST RATES'!$C$18)-'PAYMENT (VARYING TERM)'!F$3, 0)</f>
        <v>31160.12519228235</v>
      </c>
      <c r="G27" s="33">
        <f>MAX(G26*(1+'INTEREST RATES'!$C$18)-'PAYMENT (VARYING TERM)'!G$3, 0)</f>
        <v>34595.189644846083</v>
      </c>
      <c r="H27" s="33">
        <f>MAX(H26*(1+'INTEREST RATES'!$C$18)-'PAYMENT (VARYING TERM)'!H$3, 0)</f>
        <v>37037.253430143974</v>
      </c>
      <c r="I27" s="33">
        <f>MAX(I26*(1+'INTEREST RATES'!$C$18)-'PAYMENT (VARYING TERM)'!I$3, 0)</f>
        <v>38858.753571249188</v>
      </c>
      <c r="J27" s="33">
        <f>MAX(J26*(1+'INTEREST RATES'!$C$18)-'PAYMENT (VARYING TERM)'!J$3, 0)</f>
        <v>40266.607477711172</v>
      </c>
      <c r="K27" s="34">
        <f>MAX(K26*(1+'INTEREST RATES'!$C$18)-'PAYMENT (VARYING TERM)'!K$3, 0)</f>
        <v>41384.972566952754</v>
      </c>
    </row>
    <row r="28" spans="1:11" x14ac:dyDescent="0.2">
      <c r="A28" s="7">
        <v>25</v>
      </c>
      <c r="B28" s="39">
        <f>MAX(B27*(1+'INTEREST RATES'!$C$18)-'PAYMENT (VARYING TERM)'!B$3, 0)</f>
        <v>0</v>
      </c>
      <c r="C28" s="33">
        <f>MAX(C27*(1+'INTEREST RATES'!$C$18)-'PAYMENT (VARYING TERM)'!C$3, 0)</f>
        <v>0</v>
      </c>
      <c r="D28" s="33">
        <f>MAX(D27*(1+'INTEREST RATES'!$C$18)-'PAYMENT (VARYING TERM)'!D$3, 0)</f>
        <v>15938.710123406379</v>
      </c>
      <c r="E28" s="33">
        <f>MAX(E27*(1+'INTEREST RATES'!$C$18)-'PAYMENT (VARYING TERM)'!E$3, 0)</f>
        <v>24974.293966242021</v>
      </c>
      <c r="F28" s="33">
        <f>MAX(F27*(1+'INTEREST RATES'!$C$18)-'PAYMENT (VARYING TERM)'!F$3, 0)</f>
        <v>30378.585312381008</v>
      </c>
      <c r="G28" s="33">
        <f>MAX(G27*(1+'INTEREST RATES'!$C$18)-'PAYMENT (VARYING TERM)'!G$3, 0)</f>
        <v>33967.290722204933</v>
      </c>
      <c r="H28" s="33">
        <f>MAX(H27*(1+'INTEREST RATES'!$C$18)-'PAYMENT (VARYING TERM)'!H$3, 0)</f>
        <v>36518.581284131011</v>
      </c>
      <c r="I28" s="33">
        <f>MAX(I27*(1+'INTEREST RATES'!$C$18)-'PAYMENT (VARYING TERM)'!I$3, 0)</f>
        <v>38421.552101898531</v>
      </c>
      <c r="J28" s="33">
        <f>MAX(J27*(1+'INTEREST RATES'!$C$18)-'PAYMENT (VARYING TERM)'!J$3, 0)</f>
        <v>39892.375429999716</v>
      </c>
      <c r="K28" s="34">
        <f>MAX(K27*(1+'INTEREST RATES'!$C$18)-'PAYMENT (VARYING TERM)'!K$3, 0)</f>
        <v>41060.761904647683</v>
      </c>
    </row>
    <row r="29" spans="1:11" x14ac:dyDescent="0.2">
      <c r="A29" s="7">
        <v>26</v>
      </c>
      <c r="B29" s="39">
        <f>MAX(B28*(1+'INTEREST RATES'!$C$18)-'PAYMENT (VARYING TERM)'!B$3, 0)</f>
        <v>0</v>
      </c>
      <c r="C29" s="33">
        <f>MAX(C28*(1+'INTEREST RATES'!$C$18)-'PAYMENT (VARYING TERM)'!C$3, 0)</f>
        <v>0</v>
      </c>
      <c r="D29" s="33">
        <f>MAX(D28*(1+'INTEREST RATES'!$C$18)-'PAYMENT (VARYING TERM)'!D$3, 0)</f>
        <v>14530.916581291562</v>
      </c>
      <c r="E29" s="33">
        <f>MAX(E28*(1+'INTEREST RATES'!$C$18)-'PAYMENT (VARYING TERM)'!E$3, 0)</f>
        <v>23955.559403123094</v>
      </c>
      <c r="F29" s="33">
        <f>MAX(F28*(1+'INTEREST RATES'!$C$18)-'PAYMENT (VARYING TERM)'!F$3, 0)</f>
        <v>29592.551602897831</v>
      </c>
      <c r="G29" s="33">
        <f>MAX(G28*(1+'INTEREST RATES'!$C$18)-'PAYMENT (VARYING TERM)'!G$3, 0)</f>
        <v>33335.781400625056</v>
      </c>
      <c r="H29" s="33">
        <f>MAX(H28*(1+'INTEREST RATES'!$C$18)-'PAYMENT (VARYING TERM)'!H$3, 0)</f>
        <v>35996.926789689052</v>
      </c>
      <c r="I29" s="33">
        <f>MAX(I28*(1+'INTEREST RATES'!$C$18)-'PAYMENT (VARYING TERM)'!I$3, 0)</f>
        <v>37981.836737931982</v>
      </c>
      <c r="J29" s="33">
        <f>MAX(J28*(1+'INTEREST RATES'!$C$18)-'PAYMENT (VARYING TERM)'!J$3, 0)</f>
        <v>39515.991559854469</v>
      </c>
      <c r="K29" s="34">
        <f>MAX(K28*(1+'INTEREST RATES'!$C$18)-'PAYMENT (VARYING TERM)'!K$3, 0)</f>
        <v>40734.687041292251</v>
      </c>
    </row>
    <row r="30" spans="1:11" x14ac:dyDescent="0.2">
      <c r="A30" s="7">
        <v>27</v>
      </c>
      <c r="B30" s="39">
        <f>MAX(B29*(1+'INTEREST RATES'!$C$18)-'PAYMENT (VARYING TERM)'!B$3, 0)</f>
        <v>0</v>
      </c>
      <c r="C30" s="33">
        <f>MAX(C29*(1+'INTEREST RATES'!$C$18)-'PAYMENT (VARYING TERM)'!C$3, 0)</f>
        <v>0</v>
      </c>
      <c r="D30" s="33">
        <f>MAX(D29*(1+'INTEREST RATES'!$C$18)-'PAYMENT (VARYING TERM)'!D$3, 0)</f>
        <v>13115.02827085159</v>
      </c>
      <c r="E30" s="33">
        <f>MAX(E29*(1+'INTEREST RATES'!$C$18)-'PAYMENT (VARYING TERM)'!E$3, 0)</f>
        <v>22930.967148498574</v>
      </c>
      <c r="F30" s="33">
        <f>MAX(F29*(1+'INTEREST RATES'!$C$18)-'PAYMENT (VARYING TERM)'!F$3, 0)</f>
        <v>28801.998224454906</v>
      </c>
      <c r="G30" s="33">
        <f>MAX(G29*(1+'INTEREST RATES'!$C$18)-'PAYMENT (VARYING TERM)'!G$3, 0)</f>
        <v>32700.640920426795</v>
      </c>
      <c r="H30" s="33">
        <f>MAX(H29*(1+'INTEREST RATES'!$C$18)-'PAYMENT (VARYING TERM)'!H$3, 0)</f>
        <v>35472.27279840898</v>
      </c>
      <c r="I30" s="33">
        <f>MAX(I29*(1+'INTEREST RATES'!$C$18)-'PAYMENT (VARYING TERM)'!I$3, 0)</f>
        <v>37539.593024535039</v>
      </c>
      <c r="J30" s="33">
        <f>MAX(J29*(1+'INTEREST RATES'!$C$18)-'PAYMENT (VARYING TERM)'!J$3, 0)</f>
        <v>39137.44349436451</v>
      </c>
      <c r="K30" s="34">
        <f>MAX(K29*(1+'INTEREST RATES'!$C$18)-'PAYMENT (VARYING TERM)'!K$3, 0)</f>
        <v>40406.737257789398</v>
      </c>
    </row>
    <row r="31" spans="1:11" x14ac:dyDescent="0.2">
      <c r="A31" s="7">
        <v>28</v>
      </c>
      <c r="B31" s="39">
        <f>MAX(B30*(1+'INTEREST RATES'!$C$18)-'PAYMENT (VARYING TERM)'!B$3, 0)</f>
        <v>0</v>
      </c>
      <c r="C31" s="33">
        <f>MAX(C30*(1+'INTEREST RATES'!$C$18)-'PAYMENT (VARYING TERM)'!C$3, 0)</f>
        <v>0</v>
      </c>
      <c r="D31" s="33">
        <f>MAX(D30*(1+'INTEREST RATES'!$C$18)-'PAYMENT (VARYING TERM)'!D$3, 0)</f>
        <v>11690.998647424709</v>
      </c>
      <c r="E31" s="33">
        <f>MAX(E30*(1+'INTEREST RATES'!$C$18)-'PAYMENT (VARYING TERM)'!E$3, 0)</f>
        <v>21900.483520827638</v>
      </c>
      <c r="F31" s="33">
        <f>MAX(F30*(1+'INTEREST RATES'!$C$18)-'PAYMENT (VARYING TERM)'!F$3, 0)</f>
        <v>28006.89918909872</v>
      </c>
      <c r="G31" s="33">
        <f>MAX(G30*(1+'INTEREST RATES'!$C$18)-'PAYMENT (VARYING TERM)'!G$3, 0)</f>
        <v>32061.848402562977</v>
      </c>
      <c r="H31" s="33">
        <f>MAX(H30*(1+'INTEREST RATES'!$C$18)-'PAYMENT (VARYING TERM)'!H$3, 0)</f>
        <v>34944.602063278886</v>
      </c>
      <c r="I31" s="33">
        <f>MAX(I30*(1+'INTEREST RATES'!$C$18)-'PAYMENT (VARYING TERM)'!I$3, 0)</f>
        <v>37094.806423778471</v>
      </c>
      <c r="J31" s="33">
        <f>MAX(J30*(1+'INTEREST RATES'!$C$18)-'PAYMENT (VARYING TERM)'!J$3, 0)</f>
        <v>38756.71878947509</v>
      </c>
      <c r="K31" s="34">
        <f>MAX(K30*(1+'INTEREST RATES'!$C$18)-'PAYMENT (VARYING TERM)'!K$3, 0)</f>
        <v>40076.901773407597</v>
      </c>
    </row>
    <row r="32" spans="1:11" x14ac:dyDescent="0.2">
      <c r="A32" s="7">
        <v>29</v>
      </c>
      <c r="B32" s="39">
        <f>MAX(B31*(1+'INTEREST RATES'!$C$18)-'PAYMENT (VARYING TERM)'!B$3, 0)</f>
        <v>0</v>
      </c>
      <c r="C32" s="33">
        <f>MAX(C31*(1+'INTEREST RATES'!$C$18)-'PAYMENT (VARYING TERM)'!C$3, 0)</f>
        <v>0</v>
      </c>
      <c r="D32" s="33">
        <f>MAX(D31*(1+'INTEREST RATES'!$C$18)-'PAYMENT (VARYING TERM)'!D$3, 0)</f>
        <v>10258.780898718833</v>
      </c>
      <c r="E32" s="33">
        <f>MAX(E31*(1+'INTEREST RATES'!$C$18)-'PAYMENT (VARYING TERM)'!E$3, 0)</f>
        <v>20864.074644901673</v>
      </c>
      <c r="F32" s="33">
        <f>MAX(F31*(1+'INTEREST RATES'!$C$18)-'PAYMENT (VARYING TERM)'!F$3, 0)</f>
        <v>27207.228359445839</v>
      </c>
      <c r="G32" s="33">
        <f>MAX(G31*(1+'INTEREST RATES'!$C$18)-'PAYMENT (VARYING TERM)'!G$3, 0)</f>
        <v>31419.382847932571</v>
      </c>
      <c r="H32" s="33">
        <f>MAX(H31*(1+'INTEREST RATES'!$C$18)-'PAYMENT (VARYING TERM)'!H$3, 0)</f>
        <v>34413.897238117075</v>
      </c>
      <c r="I32" s="33">
        <f>MAX(I31*(1+'INTEREST RATES'!$C$18)-'PAYMENT (VARYING TERM)'!I$3, 0)</f>
        <v>36647.462314140415</v>
      </c>
      <c r="J32" s="33">
        <f>MAX(J31*(1+'INTEREST RATES'!$C$18)-'PAYMENT (VARYING TERM)'!J$3, 0)</f>
        <v>38373.804929578531</v>
      </c>
      <c r="K32" s="34">
        <f>MAX(K31*(1+'INTEREST RATES'!$C$18)-'PAYMENT (VARYING TERM)'!K$3, 0)</f>
        <v>39745.169745426458</v>
      </c>
    </row>
    <row r="33" spans="1:11" x14ac:dyDescent="0.2">
      <c r="A33" s="7">
        <v>30</v>
      </c>
      <c r="B33" s="39">
        <f>MAX(B32*(1+'INTEREST RATES'!$C$18)-'PAYMENT (VARYING TERM)'!B$3, 0)</f>
        <v>0</v>
      </c>
      <c r="C33" s="33">
        <f>MAX(C32*(1+'INTEREST RATES'!$C$18)-'PAYMENT (VARYING TERM)'!C$3, 0)</f>
        <v>0</v>
      </c>
      <c r="D33" s="33">
        <f>MAX(D32*(1+'INTEREST RATES'!$C$18)-'PAYMENT (VARYING TERM)'!D$3, 0)</f>
        <v>8818.3279432726758</v>
      </c>
      <c r="E33" s="33">
        <f>MAX(E32*(1+'INTEREST RATES'!$C$18)-'PAYMENT (VARYING TERM)'!E$3, 0)</f>
        <v>19821.706450730682</v>
      </c>
      <c r="F33" s="33">
        <f>MAX(F32*(1+'INTEREST RATES'!$C$18)-'PAYMENT (VARYING TERM)'!F$3, 0)</f>
        <v>26402.959447823709</v>
      </c>
      <c r="G33" s="33">
        <f>MAX(G32*(1+'INTEREST RATES'!$C$18)-'PAYMENT (VARYING TERM)'!G$3, 0)</f>
        <v>30773.223136690387</v>
      </c>
      <c r="H33" s="33">
        <f>MAX(H32*(1+'INTEREST RATES'!$C$18)-'PAYMENT (VARYING TERM)'!H$3, 0)</f>
        <v>33880.140877001868</v>
      </c>
      <c r="I33" s="33">
        <f>MAX(I32*(1+'INTEREST RATES'!$C$18)-'PAYMENT (VARYING TERM)'!I$3, 0)</f>
        <v>36197.545990025719</v>
      </c>
      <c r="J33" s="33">
        <f>MAX(J32*(1+'INTEREST RATES'!$C$18)-'PAYMENT (VARYING TERM)'!J$3, 0)</f>
        <v>37988.689327102802</v>
      </c>
      <c r="K33" s="34">
        <f>MAX(K32*(1+'INTEREST RATES'!$C$18)-'PAYMENT (VARYING TERM)'!K$3, 0)</f>
        <v>39411.53026878029</v>
      </c>
    </row>
    <row r="34" spans="1:11" x14ac:dyDescent="0.2">
      <c r="A34" s="7">
        <v>31</v>
      </c>
      <c r="B34" s="39">
        <f>MAX(B33*(1+'INTEREST RATES'!$C$18)-'PAYMENT (VARYING TERM)'!B$3, 0)</f>
        <v>0</v>
      </c>
      <c r="C34" s="33">
        <f>MAX(C33*(1+'INTEREST RATES'!$C$18)-'PAYMENT (VARYING TERM)'!C$3, 0)</f>
        <v>0</v>
      </c>
      <c r="D34" s="33">
        <f>MAX(D33*(1+'INTEREST RATES'!$C$18)-'PAYMENT (VARYING TERM)'!D$3, 0)</f>
        <v>7369.5924289080394</v>
      </c>
      <c r="E34" s="33">
        <f>MAX(E33*(1+'INTEREST RATES'!$C$18)-'PAYMENT (VARYING TERM)'!E$3, 0)</f>
        <v>18773.344672423307</v>
      </c>
      <c r="F34" s="33">
        <f>MAX(F33*(1+'INTEREST RATES'!$C$18)-'PAYMENT (VARYING TERM)'!F$3, 0)</f>
        <v>25594.066015406486</v>
      </c>
      <c r="G34" s="33">
        <f>MAX(G33*(1+'INTEREST RATES'!$C$18)-'PAYMENT (VARYING TERM)'!G$3, 0)</f>
        <v>30123.348027552787</v>
      </c>
      <c r="H34" s="33">
        <f>MAX(H33*(1+'INTEREST RATES'!$C$18)-'PAYMENT (VARYING TERM)'!H$3, 0)</f>
        <v>33343.315433698081</v>
      </c>
      <c r="I34" s="33">
        <f>MAX(I33*(1+'INTEREST RATES'!$C$18)-'PAYMENT (VARYING TERM)'!I$3, 0)</f>
        <v>35745.042661282532</v>
      </c>
      <c r="J34" s="33">
        <f>MAX(J33*(1+'INTEREST RATES'!$C$18)-'PAYMENT (VARYING TERM)'!J$3, 0)</f>
        <v>37601.359322097735</v>
      </c>
      <c r="K34" s="34">
        <f>MAX(K33*(1+'INTEREST RATES'!$C$18)-'PAYMENT (VARYING TERM)'!K$3, 0)</f>
        <v>39075.972375699625</v>
      </c>
    </row>
    <row r="35" spans="1:11" x14ac:dyDescent="0.2">
      <c r="A35" s="7">
        <v>32</v>
      </c>
      <c r="B35" s="39">
        <f>MAX(B34*(1+'INTEREST RATES'!$C$18)-'PAYMENT (VARYING TERM)'!B$3, 0)</f>
        <v>0</v>
      </c>
      <c r="C35" s="33">
        <f>MAX(C34*(1+'INTEREST RATES'!$C$18)-'PAYMENT (VARYING TERM)'!C$3, 0)</f>
        <v>0</v>
      </c>
      <c r="D35" s="33">
        <f>MAX(D34*(1+'INTEREST RATES'!$C$18)-'PAYMENT (VARYING TERM)'!D$3, 0)</f>
        <v>5912.5267311731986</v>
      </c>
      <c r="E35" s="33">
        <f>MAX(E34*(1+'INTEREST RATES'!$C$18)-'PAYMENT (VARYING TERM)'!E$3, 0)</f>
        <v>17718.954847060399</v>
      </c>
      <c r="F35" s="33">
        <f>MAX(F34*(1+'INTEREST RATES'!$C$18)-'PAYMENT (VARYING TERM)'!F$3, 0)</f>
        <v>24780.521471345921</v>
      </c>
      <c r="G35" s="33">
        <f>MAX(G34*(1+'INTEREST RATES'!$C$18)-'PAYMENT (VARYING TERM)'!G$3, 0)</f>
        <v>29469.736157099425</v>
      </c>
      <c r="H35" s="33">
        <f>MAX(H34*(1+'INTEREST RATES'!$C$18)-'PAYMENT (VARYING TERM)'!H$3, 0)</f>
        <v>32803.403261080231</v>
      </c>
      <c r="I35" s="33">
        <f>MAX(I34*(1+'INTEREST RATES'!$C$18)-'PAYMENT (VARYING TERM)'!I$3, 0)</f>
        <v>35289.937452716091</v>
      </c>
      <c r="J35" s="33">
        <f>MAX(J34*(1+'INTEREST RATES'!$C$18)-'PAYMENT (VARYING TERM)'!J$3, 0)</f>
        <v>37211.80218181885</v>
      </c>
      <c r="K35" s="34">
        <f>MAX(K34*(1+'INTEREST RATES'!$C$18)-'PAYMENT (VARYING TERM)'!K$3, 0)</f>
        <v>38738.485035350655</v>
      </c>
    </row>
    <row r="36" spans="1:11" x14ac:dyDescent="0.2">
      <c r="A36" s="7">
        <v>33</v>
      </c>
      <c r="B36" s="39">
        <f>MAX(B35*(1+'INTEREST RATES'!$C$18)-'PAYMENT (VARYING TERM)'!B$3, 0)</f>
        <v>0</v>
      </c>
      <c r="C36" s="33">
        <f>MAX(C35*(1+'INTEREST RATES'!$C$18)-'PAYMENT (VARYING TERM)'!C$3, 0)</f>
        <v>0</v>
      </c>
      <c r="D36" s="33">
        <f>MAX(D35*(1+'INTEREST RATES'!$C$18)-'PAYMENT (VARYING TERM)'!D$3, 0)</f>
        <v>4447.08295177734</v>
      </c>
      <c r="E36" s="33">
        <f>MAX(E35*(1+'INTEREST RATES'!$C$18)-'PAYMENT (VARYING TERM)'!E$3, 0)</f>
        <v>16658.502313562112</v>
      </c>
      <c r="F36" s="33">
        <f>MAX(F35*(1+'INTEREST RATES'!$C$18)-'PAYMENT (VARYING TERM)'!F$3, 0)</f>
        <v>23962.299071897218</v>
      </c>
      <c r="G36" s="33">
        <f>MAX(G35*(1+'INTEREST RATES'!$C$18)-'PAYMENT (VARYING TERM)'!G$3, 0)</f>
        <v>28812.366039070967</v>
      </c>
      <c r="H36" s="33">
        <f>MAX(H35*(1+'INTEREST RATES'!$C$18)-'PAYMENT (VARYING TERM)'!H$3, 0)</f>
        <v>32260.386610552428</v>
      </c>
      <c r="I36" s="33">
        <f>MAX(I35*(1+'INTEREST RATES'!$C$18)-'PAYMENT (VARYING TERM)'!I$3, 0)</f>
        <v>34832.215403599737</v>
      </c>
      <c r="J36" s="33">
        <f>MAX(J35*(1+'INTEREST RATES'!$C$18)-'PAYMENT (VARYING TERM)'!J$3, 0)</f>
        <v>36820.005100308786</v>
      </c>
      <c r="K36" s="34">
        <f>MAX(K35*(1+'INTEREST RATES'!$C$18)-'PAYMENT (VARYING TERM)'!K$3, 0)</f>
        <v>38399.05715347264</v>
      </c>
    </row>
    <row r="37" spans="1:11" x14ac:dyDescent="0.2">
      <c r="A37" s="7">
        <v>34</v>
      </c>
      <c r="B37" s="39">
        <f>MAX(B36*(1+'INTEREST RATES'!$C$18)-'PAYMENT (VARYING TERM)'!B$3, 0)</f>
        <v>0</v>
      </c>
      <c r="C37" s="33">
        <f>MAX(C36*(1+'INTEREST RATES'!$C$18)-'PAYMENT (VARYING TERM)'!C$3, 0)</f>
        <v>0</v>
      </c>
      <c r="D37" s="33">
        <f>MAX(D36*(1+'INTEREST RATES'!$C$18)-'PAYMENT (VARYING TERM)'!D$3, 0)</f>
        <v>2973.2129170159901</v>
      </c>
      <c r="E37" s="33">
        <f>MAX(E36*(1+'INTEREST RATES'!$C$18)-'PAYMENT (VARYING TERM)'!E$3, 0)</f>
        <v>15591.952211548492</v>
      </c>
      <c r="F37" s="33">
        <f>MAX(F36*(1+'INTEREST RATES'!$C$18)-'PAYMENT (VARYING TERM)'!F$3, 0)</f>
        <v>23139.371919539906</v>
      </c>
      <c r="G37" s="33">
        <f>MAX(G36*(1+'INTEREST RATES'!$C$18)-'PAYMENT (VARYING TERM)'!G$3, 0)</f>
        <v>28151.216063662763</v>
      </c>
      <c r="H37" s="33">
        <f>MAX(H36*(1+'INTEREST RATES'!$C$18)-'PAYMENT (VARYING TERM)'!H$3, 0)</f>
        <v>31714.24763146491</v>
      </c>
      <c r="I37" s="33">
        <f>MAX(I36*(1+'INTEREST RATES'!$C$18)-'PAYMENT (VARYING TERM)'!I$3, 0)</f>
        <v>34371.861467183095</v>
      </c>
      <c r="J37" s="33">
        <f>MAX(J36*(1+'INTEREST RATES'!$C$18)-'PAYMENT (VARYING TERM)'!J$3, 0)</f>
        <v>36425.955197976342</v>
      </c>
      <c r="K37" s="34">
        <f>MAX(K36*(1+'INTEREST RATES'!$C$18)-'PAYMENT (VARYING TERM)'!K$3, 0)</f>
        <v>38057.677572013185</v>
      </c>
    </row>
    <row r="38" spans="1:11" x14ac:dyDescent="0.2">
      <c r="A38" s="7">
        <v>35</v>
      </c>
      <c r="B38" s="39">
        <f>MAX(B37*(1+'INTEREST RATES'!$C$18)-'PAYMENT (VARYING TERM)'!B$3, 0)</f>
        <v>0</v>
      </c>
      <c r="C38" s="33">
        <f>MAX(C37*(1+'INTEREST RATES'!$C$18)-'PAYMENT (VARYING TERM)'!C$3, 0)</f>
        <v>0</v>
      </c>
      <c r="D38" s="33">
        <f>MAX(D37*(1+'INTEREST RATES'!$C$18)-'PAYMENT (VARYING TERM)'!D$3, 0)</f>
        <v>1490.8681761874013</v>
      </c>
      <c r="E38" s="33">
        <f>MAX(E37*(1+'INTEREST RATES'!$C$18)-'PAYMENT (VARYING TERM)'!E$3, 0)</f>
        <v>14519.269480193498</v>
      </c>
      <c r="F38" s="33">
        <f>MAX(F37*(1+'INTEREST RATES'!$C$18)-'PAYMENT (VARYING TERM)'!F$3, 0)</f>
        <v>22311.712962093614</v>
      </c>
      <c r="G38" s="33">
        <f>MAX(G37*(1+'INTEREST RATES'!$C$18)-'PAYMENT (VARYING TERM)'!G$3, 0)</f>
        <v>27486.264496814474</v>
      </c>
      <c r="H38" s="33">
        <f>MAX(H37*(1+'INTEREST RATES'!$C$18)-'PAYMENT (VARYING TERM)'!H$3, 0)</f>
        <v>31164.968370527251</v>
      </c>
      <c r="I38" s="33">
        <f>MAX(I37*(1+'INTEREST RATES'!$C$18)-'PAYMENT (VARYING TERM)'!I$3, 0)</f>
        <v>33908.860510197468</v>
      </c>
      <c r="J38" s="33">
        <f>MAX(J37*(1+'INTEREST RATES'!$C$18)-'PAYMENT (VARYING TERM)'!J$3, 0)</f>
        <v>36029.639521173063</v>
      </c>
      <c r="K38" s="34">
        <f>MAX(K37*(1+'INTEREST RATES'!$C$18)-'PAYMENT (VARYING TERM)'!K$3, 0)</f>
        <v>37714.335068761451</v>
      </c>
    </row>
    <row r="39" spans="1:11" x14ac:dyDescent="0.2">
      <c r="A39" s="7">
        <v>36</v>
      </c>
      <c r="B39" s="39">
        <f>MAX(B38*(1+'INTEREST RATES'!$C$18)-'PAYMENT (VARYING TERM)'!B$3, 0)</f>
        <v>0</v>
      </c>
      <c r="C39" s="33">
        <f>MAX(C38*(1+'INTEREST RATES'!$C$18)-'PAYMENT (VARYING TERM)'!C$3, 0)</f>
        <v>0</v>
      </c>
      <c r="D39" s="33">
        <f>MAX(D38*(1+'INTEREST RATES'!$C$18)-'PAYMENT (VARYING TERM)'!D$3, 0)</f>
        <v>0</v>
      </c>
      <c r="E39" s="33">
        <f>MAX(E38*(1+'INTEREST RATES'!$C$18)-'PAYMENT (VARYING TERM)'!E$3, 0)</f>
        <v>13440.418857072449</v>
      </c>
      <c r="F39" s="33">
        <f>MAX(F38*(1+'INTEREST RATES'!$C$18)-'PAYMENT (VARYING TERM)'!F$3, 0)</f>
        <v>21479.294991828792</v>
      </c>
      <c r="G39" s="33">
        <f>MAX(G38*(1+'INTEREST RATES'!$C$18)-'PAYMENT (VARYING TERM)'!G$3, 0)</f>
        <v>26817.489479495598</v>
      </c>
      <c r="H39" s="33">
        <f>MAX(H38*(1+'INTEREST RATES'!$C$18)-'PAYMENT (VARYING TERM)'!H$3, 0)</f>
        <v>30612.530771218168</v>
      </c>
      <c r="I39" s="33">
        <f>MAX(I38*(1+'INTEREST RATES'!$C$18)-'PAYMENT (VARYING TERM)'!I$3, 0)</f>
        <v>33443.19731235833</v>
      </c>
      <c r="J39" s="33">
        <f>MAX(J38*(1+'INTEREST RATES'!$C$18)-'PAYMENT (VARYING TERM)'!J$3, 0)</f>
        <v>35631.045041767429</v>
      </c>
      <c r="K39" s="34">
        <f>MAX(K38*(1+'INTEREST RATES'!$C$18)-'PAYMENT (VARYING TERM)'!K$3, 0)</f>
        <v>37369.018356979235</v>
      </c>
    </row>
    <row r="40" spans="1:11" x14ac:dyDescent="0.2">
      <c r="A40" s="7">
        <v>37</v>
      </c>
      <c r="B40" s="39">
        <f>MAX(B39*(1+'INTEREST RATES'!$C$18)-'PAYMENT (VARYING TERM)'!B$3, 0)</f>
        <v>0</v>
      </c>
      <c r="C40" s="33">
        <f>MAX(C39*(1+'INTEREST RATES'!$C$18)-'PAYMENT (VARYING TERM)'!C$3, 0)</f>
        <v>0</v>
      </c>
      <c r="D40" s="33">
        <f>MAX(D39*(1+'INTEREST RATES'!$C$18)-'PAYMENT (VARYING TERM)'!D$3, 0)</f>
        <v>0</v>
      </c>
      <c r="E40" s="33">
        <f>MAX(E39*(1+'INTEREST RATES'!$C$18)-'PAYMENT (VARYING TERM)'!E$3, 0)</f>
        <v>12355.364877002843</v>
      </c>
      <c r="F40" s="33">
        <f>MAX(F39*(1+'INTEREST RATES'!$C$18)-'PAYMENT (VARYING TERM)'!F$3, 0)</f>
        <v>20642.090644572309</v>
      </c>
      <c r="G40" s="33">
        <f>MAX(G39*(1+'INTEREST RATES'!$C$18)-'PAYMENT (VARYING TERM)'!G$3, 0)</f>
        <v>26144.869026986904</v>
      </c>
      <c r="H40" s="33">
        <f>MAX(H39*(1+'INTEREST RATES'!$C$18)-'PAYMENT (VARYING TERM)'!H$3, 0)</f>
        <v>30056.916673191954</v>
      </c>
      <c r="I40" s="33">
        <f>MAX(I39*(1+'INTEREST RATES'!$C$18)-'PAYMENT (VARYING TERM)'!I$3, 0)</f>
        <v>32974.856565865011</v>
      </c>
      <c r="J40" s="33">
        <f>MAX(J39*(1+'INTEREST RATES'!$C$18)-'PAYMENT (VARYING TERM)'!J$3, 0)</f>
        <v>35230.158656716572</v>
      </c>
      <c r="K40" s="34">
        <f>MAX(K39*(1+'INTEREST RATES'!$C$18)-'PAYMENT (VARYING TERM)'!K$3, 0)</f>
        <v>37021.716085029948</v>
      </c>
    </row>
    <row r="41" spans="1:11" x14ac:dyDescent="0.2">
      <c r="A41" s="7">
        <v>38</v>
      </c>
      <c r="B41" s="39">
        <f>MAX(B40*(1+'INTEREST RATES'!$C$18)-'PAYMENT (VARYING TERM)'!B$3, 0)</f>
        <v>0</v>
      </c>
      <c r="C41" s="33">
        <f>MAX(C40*(1+'INTEREST RATES'!$C$18)-'PAYMENT (VARYING TERM)'!C$3, 0)</f>
        <v>0</v>
      </c>
      <c r="D41" s="33">
        <f>MAX(D40*(1+'INTEREST RATES'!$C$18)-'PAYMENT (VARYING TERM)'!D$3, 0)</f>
        <v>0</v>
      </c>
      <c r="E41" s="33">
        <f>MAX(E40*(1+'INTEREST RATES'!$C$18)-'PAYMENT (VARYING TERM)'!E$3, 0)</f>
        <v>11264.071870878497</v>
      </c>
      <c r="F41" s="33">
        <f>MAX(F40*(1+'INTEREST RATES'!$C$18)-'PAYMENT (VARYING TERM)'!F$3, 0)</f>
        <v>19800.072398807901</v>
      </c>
      <c r="G41" s="33">
        <f>MAX(G40*(1+'INTEREST RATES'!$C$18)-'PAYMENT (VARYING TERM)'!G$3, 0)</f>
        <v>25468.381028157721</v>
      </c>
      <c r="H41" s="33">
        <f>MAX(H40*(1+'INTEREST RATES'!$C$18)-'PAYMENT (VARYING TERM)'!H$3, 0)</f>
        <v>29498.10781168149</v>
      </c>
      <c r="I41" s="33">
        <f>MAX(I40*(1+'INTEREST RATES'!$C$18)-'PAYMENT (VARYING TERM)'!I$3, 0)</f>
        <v>32503.822874897469</v>
      </c>
      <c r="J41" s="33">
        <f>MAX(J40*(1+'INTEREST RATES'!$C$18)-'PAYMENT (VARYING TERM)'!J$3, 0)</f>
        <v>34826.967187635557</v>
      </c>
      <c r="K41" s="34">
        <f>MAX(K40*(1+'INTEREST RATES'!$C$18)-'PAYMENT (VARYING TERM)'!K$3, 0)</f>
        <v>36672.416836005454</v>
      </c>
    </row>
    <row r="42" spans="1:11" x14ac:dyDescent="0.2">
      <c r="A42" s="7">
        <v>39</v>
      </c>
      <c r="B42" s="39">
        <f>MAX(B41*(1+'INTEREST RATES'!$C$18)-'PAYMENT (VARYING TERM)'!B$3, 0)</f>
        <v>0</v>
      </c>
      <c r="C42" s="33">
        <f>MAX(C41*(1+'INTEREST RATES'!$C$18)-'PAYMENT (VARYING TERM)'!C$3, 0)</f>
        <v>0</v>
      </c>
      <c r="D42" s="33">
        <f>MAX(D41*(1+'INTEREST RATES'!$C$18)-'PAYMENT (VARYING TERM)'!D$3, 0)</f>
        <v>0</v>
      </c>
      <c r="E42" s="33">
        <f>MAX(E41*(1+'INTEREST RATES'!$C$18)-'PAYMENT (VARYING TERM)'!E$3, 0)</f>
        <v>10166.503964496995</v>
      </c>
      <c r="F42" s="33">
        <f>MAX(F41*(1+'INTEREST RATES'!$C$18)-'PAYMENT (VARYING TERM)'!F$3, 0)</f>
        <v>18953.212574771456</v>
      </c>
      <c r="G42" s="33">
        <f>MAX(G41*(1+'INTEREST RATES'!$C$18)-'PAYMENT (VARYING TERM)'!G$3, 0)</f>
        <v>24788.003244739069</v>
      </c>
      <c r="H42" s="33">
        <f>MAX(H41*(1+'INTEREST RATES'!$C$18)-'PAYMENT (VARYING TERM)'!H$3, 0)</f>
        <v>28936.085816897823</v>
      </c>
      <c r="I42" s="33">
        <f>MAX(I41*(1+'INTEREST RATES'!$C$18)-'PAYMENT (VARYING TERM)'!I$3, 0)</f>
        <v>32030.080755110172</v>
      </c>
      <c r="J42" s="33">
        <f>MAX(J41*(1+'INTEREST RATES'!$C$18)-'PAYMENT (VARYING TERM)'!J$3, 0)</f>
        <v>34421.45738036414</v>
      </c>
      <c r="K42" s="34">
        <f>MAX(K41*(1+'INTEREST RATES'!$C$18)-'PAYMENT (VARYING TERM)'!K$3, 0)</f>
        <v>36321.109127350748</v>
      </c>
    </row>
    <row r="43" spans="1:11" x14ac:dyDescent="0.2">
      <c r="A43" s="7">
        <v>40</v>
      </c>
      <c r="B43" s="39">
        <f>MAX(B42*(1+'INTEREST RATES'!$C$18)-'PAYMENT (VARYING TERM)'!B$3, 0)</f>
        <v>0</v>
      </c>
      <c r="C43" s="33">
        <f>MAX(C42*(1+'INTEREST RATES'!$C$18)-'PAYMENT (VARYING TERM)'!C$3, 0)</f>
        <v>0</v>
      </c>
      <c r="D43" s="33">
        <f>MAX(D42*(1+'INTEREST RATES'!$C$18)-'PAYMENT (VARYING TERM)'!D$3, 0)</f>
        <v>0</v>
      </c>
      <c r="E43" s="33">
        <f>MAX(E42*(1+'INTEREST RATES'!$C$18)-'PAYMENT (VARYING TERM)'!E$3, 0)</f>
        <v>9062.6250773803949</v>
      </c>
      <c r="F43" s="33">
        <f>MAX(F42*(1+'INTEREST RATES'!$C$18)-'PAYMENT (VARYING TERM)'!F$3, 0)</f>
        <v>18101.483333541099</v>
      </c>
      <c r="G43" s="33">
        <f>MAX(G42*(1+'INTEREST RATES'!$C$18)-'PAYMENT (VARYING TERM)'!G$3, 0)</f>
        <v>24103.713310592633</v>
      </c>
      <c r="H43" s="33">
        <f>MAX(H42*(1+'INTEREST RATES'!$C$18)-'PAYMENT (VARYING TERM)'!H$3, 0)</f>
        <v>28370.832213426293</v>
      </c>
      <c r="I43" s="33">
        <f>MAX(I42*(1+'INTEREST RATES'!$C$18)-'PAYMENT (VARYING TERM)'!I$3, 0)</f>
        <v>31553.614633123103</v>
      </c>
      <c r="J43" s="33">
        <f>MAX(J42*(1+'INTEREST RATES'!$C$18)-'PAYMENT (VARYING TERM)'!J$3, 0)</f>
        <v>34013.615904531071</v>
      </c>
      <c r="K43" s="34">
        <f>MAX(K42*(1+'INTEREST RATES'!$C$18)-'PAYMENT (VARYING TERM)'!K$3, 0)</f>
        <v>35967.78141048651</v>
      </c>
    </row>
    <row r="44" spans="1:11" x14ac:dyDescent="0.2">
      <c r="A44" s="7">
        <v>41</v>
      </c>
      <c r="B44" s="39">
        <f>MAX(B43*(1+'INTEREST RATES'!$C$18)-'PAYMENT (VARYING TERM)'!B$3, 0)</f>
        <v>0</v>
      </c>
      <c r="C44" s="33">
        <f>MAX(C43*(1+'INTEREST RATES'!$C$18)-'PAYMENT (VARYING TERM)'!C$3, 0)</f>
        <v>0</v>
      </c>
      <c r="D44" s="33">
        <f>MAX(D43*(1+'INTEREST RATES'!$C$18)-'PAYMENT (VARYING TERM)'!D$3, 0)</f>
        <v>0</v>
      </c>
      <c r="E44" s="33">
        <f>MAX(E43*(1+'INTEREST RATES'!$C$18)-'PAYMENT (VARYING TERM)'!E$3, 0)</f>
        <v>7952.3989215891443</v>
      </c>
      <c r="F44" s="33">
        <f>MAX(F43*(1+'INTEREST RATES'!$C$18)-'PAYMENT (VARYING TERM)'!F$3, 0)</f>
        <v>17244.856676122025</v>
      </c>
      <c r="G44" s="33">
        <f>MAX(G43*(1+'INTEREST RATES'!$C$18)-'PAYMENT (VARYING TERM)'!G$3, 0)</f>
        <v>23415.488730975503</v>
      </c>
      <c r="H44" s="33">
        <f>MAX(H43*(1+'INTEREST RATES'!$C$18)-'PAYMENT (VARYING TERM)'!H$3, 0)</f>
        <v>27802.328419619193</v>
      </c>
      <c r="I44" s="33">
        <f>MAX(I43*(1+'INTEREST RATES'!$C$18)-'PAYMENT (VARYING TERM)'!I$3, 0)</f>
        <v>31074.408846009799</v>
      </c>
      <c r="J44" s="33">
        <f>MAX(J43*(1+'INTEREST RATES'!$C$18)-'PAYMENT (VARYING TERM)'!J$3, 0)</f>
        <v>33603.429353115898</v>
      </c>
      <c r="K44" s="34">
        <f>MAX(K43*(1+'INTEREST RATES'!$C$18)-'PAYMENT (VARYING TERM)'!K$3, 0)</f>
        <v>35612.422070429449</v>
      </c>
    </row>
    <row r="45" spans="1:11" x14ac:dyDescent="0.2">
      <c r="A45" s="7">
        <v>42</v>
      </c>
      <c r="B45" s="39">
        <f>MAX(B44*(1+'INTEREST RATES'!$C$18)-'PAYMENT (VARYING TERM)'!B$3, 0)</f>
        <v>0</v>
      </c>
      <c r="C45" s="33">
        <f>MAX(C44*(1+'INTEREST RATES'!$C$18)-'PAYMENT (VARYING TERM)'!C$3, 0)</f>
        <v>0</v>
      </c>
      <c r="D45" s="33">
        <f>MAX(D44*(1+'INTEREST RATES'!$C$18)-'PAYMENT (VARYING TERM)'!D$3, 0)</f>
        <v>0</v>
      </c>
      <c r="E45" s="33">
        <f>MAX(E44*(1+'INTEREST RATES'!$C$18)-'PAYMENT (VARYING TERM)'!E$3, 0)</f>
        <v>6835.7890005291911</v>
      </c>
      <c r="F45" s="33">
        <f>MAX(F44*(1+'INTEREST RATES'!$C$18)-'PAYMENT (VARYING TERM)'!F$3, 0)</f>
        <v>16383.304442526109</v>
      </c>
      <c r="G45" s="33">
        <f>MAX(G44*(1+'INTEREST RATES'!$C$18)-'PAYMENT (VARYING TERM)'!G$3, 0)</f>
        <v>22723.306881800716</v>
      </c>
      <c r="H45" s="33">
        <f>MAX(H44*(1+'INTEREST RATES'!$C$18)-'PAYMENT (VARYING TERM)'!H$3, 0)</f>
        <v>27230.555746984926</v>
      </c>
      <c r="I45" s="33">
        <f>MAX(I44*(1+'INTEREST RATES'!$C$18)-'PAYMENT (VARYING TERM)'!I$3, 0)</f>
        <v>30592.44764078247</v>
      </c>
      <c r="J45" s="33">
        <f>MAX(J44*(1+'INTEREST RATES'!$C$18)-'PAYMENT (VARYING TERM)'!J$3, 0)</f>
        <v>33190.884242008222</v>
      </c>
      <c r="K45" s="34">
        <f>MAX(K44*(1+'INTEREST RATES'!$C$18)-'PAYMENT (VARYING TERM)'!K$3, 0)</f>
        <v>35255.019425410479</v>
      </c>
    </row>
    <row r="46" spans="1:11" x14ac:dyDescent="0.2">
      <c r="A46" s="7">
        <v>43</v>
      </c>
      <c r="B46" s="39">
        <f>MAX(B45*(1+'INTEREST RATES'!$C$18)-'PAYMENT (VARYING TERM)'!B$3, 0)</f>
        <v>0</v>
      </c>
      <c r="C46" s="33">
        <f>MAX(C45*(1+'INTEREST RATES'!$C$18)-'PAYMENT (VARYING TERM)'!C$3, 0)</f>
        <v>0</v>
      </c>
      <c r="D46" s="33">
        <f>MAX(D45*(1+'INTEREST RATES'!$C$18)-'PAYMENT (VARYING TERM)'!D$3, 0)</f>
        <v>0</v>
      </c>
      <c r="E46" s="33">
        <f>MAX(E45*(1+'INTEREST RATES'!$C$18)-'PAYMENT (VARYING TERM)'!E$3, 0)</f>
        <v>5712.7586077522201</v>
      </c>
      <c r="F46" s="33">
        <f>MAX(F45*(1+'INTEREST RATES'!$C$18)-'PAYMENT (VARYING TERM)'!F$3, 0)</f>
        <v>15516.798310846172</v>
      </c>
      <c r="G46" s="33">
        <f>MAX(G45*(1+'INTEREST RATES'!$C$18)-'PAYMENT (VARYING TERM)'!G$3, 0)</f>
        <v>22027.145008893523</v>
      </c>
      <c r="H46" s="33">
        <f>MAX(H45*(1+'INTEREST RATES'!$C$18)-'PAYMENT (VARYING TERM)'!H$3, 0)</f>
        <v>26655.495399573665</v>
      </c>
      <c r="I46" s="33">
        <f>MAX(I45*(1+'INTEREST RATES'!$C$18)-'PAYMENT (VARYING TERM)'!I$3, 0)</f>
        <v>30107.715173874134</v>
      </c>
      <c r="J46" s="33">
        <f>MAX(J45*(1+'INTEREST RATES'!$C$18)-'PAYMENT (VARYING TERM)'!J$3, 0)</f>
        <v>32775.967009564432</v>
      </c>
      <c r="K46" s="34">
        <f>MAX(K45*(1+'INTEREST RATES'!$C$18)-'PAYMENT (VARYING TERM)'!K$3, 0)</f>
        <v>34895.56172649072</v>
      </c>
    </row>
    <row r="47" spans="1:11" x14ac:dyDescent="0.2">
      <c r="A47" s="7">
        <v>44</v>
      </c>
      <c r="B47" s="39">
        <f>MAX(B46*(1+'INTEREST RATES'!$C$18)-'PAYMENT (VARYING TERM)'!B$3, 0)</f>
        <v>0</v>
      </c>
      <c r="C47" s="33">
        <f>MAX(C46*(1+'INTEREST RATES'!$C$18)-'PAYMENT (VARYING TERM)'!C$3, 0)</f>
        <v>0</v>
      </c>
      <c r="D47" s="33">
        <f>MAX(D46*(1+'INTEREST RATES'!$C$18)-'PAYMENT (VARYING TERM)'!D$3, 0)</f>
        <v>0</v>
      </c>
      <c r="E47" s="33">
        <f>MAX(E46*(1+'INTEREST RATES'!$C$18)-'PAYMENT (VARYING TERM)'!E$3, 0)</f>
        <v>4583.2708257489994</v>
      </c>
      <c r="F47" s="33">
        <f>MAX(F46*(1+'INTEREST RATES'!$C$18)-'PAYMENT (VARYING TERM)'!F$3, 0)</f>
        <v>14645.309796324971</v>
      </c>
      <c r="G47" s="33">
        <f>MAX(G46*(1+'INTEREST RATES'!$C$18)-'PAYMENT (VARYING TERM)'!G$3, 0)</f>
        <v>21326.980227243388</v>
      </c>
      <c r="H47" s="33">
        <f>MAX(H46*(1+'INTEREST RATES'!$C$18)-'PAYMENT (VARYING TERM)'!H$3, 0)</f>
        <v>26077.128473359462</v>
      </c>
      <c r="I47" s="33">
        <f>MAX(I46*(1+'INTEREST RATES'!$C$18)-'PAYMENT (VARYING TERM)'!I$3, 0)</f>
        <v>29620.19551061781</v>
      </c>
      <c r="J47" s="33">
        <f>MAX(J46*(1+'INTEREST RATES'!$C$18)-'PAYMENT (VARYING TERM)'!J$3, 0)</f>
        <v>32358.6640161619</v>
      </c>
      <c r="K47" s="34">
        <f>MAX(K46*(1+'INTEREST RATES'!$C$18)-'PAYMENT (VARYING TERM)'!K$3, 0)</f>
        <v>34534.037157175269</v>
      </c>
    </row>
    <row r="48" spans="1:11" x14ac:dyDescent="0.2">
      <c r="A48" s="7">
        <v>45</v>
      </c>
      <c r="B48" s="39">
        <f>MAX(B47*(1+'INTEREST RATES'!$C$18)-'PAYMENT (VARYING TERM)'!B$3, 0)</f>
        <v>0</v>
      </c>
      <c r="C48" s="33">
        <f>MAX(C47*(1+'INTEREST RATES'!$C$18)-'PAYMENT (VARYING TERM)'!C$3, 0)</f>
        <v>0</v>
      </c>
      <c r="D48" s="33">
        <f>MAX(D47*(1+'INTEREST RATES'!$C$18)-'PAYMENT (VARYING TERM)'!D$3, 0)</f>
        <v>0</v>
      </c>
      <c r="E48" s="33">
        <f>MAX(E47*(1+'INTEREST RATES'!$C$18)-'PAYMENT (VARYING TERM)'!E$3, 0)</f>
        <v>3447.2885247357863</v>
      </c>
      <c r="F48" s="33">
        <f>MAX(F47*(1+'INTEREST RATES'!$C$18)-'PAYMENT (VARYING TERM)'!F$3, 0)</f>
        <v>13768.81025041881</v>
      </c>
      <c r="G48" s="33">
        <f>MAX(G47*(1+'INTEREST RATES'!$C$18)-'PAYMENT (VARYING TERM)'!G$3, 0)</f>
        <v>20622.789520251688</v>
      </c>
      <c r="H48" s="33">
        <f>MAX(H47*(1+'INTEREST RATES'!$C$18)-'PAYMENT (VARYING TERM)'!H$3, 0)</f>
        <v>25495.435955618817</v>
      </c>
      <c r="I48" s="33">
        <f>MAX(I47*(1+'INTEREST RATES'!$C$18)-'PAYMENT (VARYING TERM)'!I$3, 0)</f>
        <v>29129.872624722684</v>
      </c>
      <c r="J48" s="33">
        <f>MAX(J47*(1+'INTEREST RATES'!$C$18)-'PAYMENT (VARYING TERM)'!J$3, 0)</f>
        <v>31938.9615437506</v>
      </c>
      <c r="K48" s="34">
        <f>MAX(K47*(1+'INTEREST RATES'!$C$18)-'PAYMENT (VARYING TERM)'!K$3, 0)</f>
        <v>34170.433833024741</v>
      </c>
    </row>
    <row r="49" spans="1:11" x14ac:dyDescent="0.2">
      <c r="A49" s="7">
        <v>46</v>
      </c>
      <c r="B49" s="39">
        <f>MAX(B48*(1+'INTEREST RATES'!$C$18)-'PAYMENT (VARYING TERM)'!B$3, 0)</f>
        <v>0</v>
      </c>
      <c r="C49" s="33">
        <f>MAX(C48*(1+'INTEREST RATES'!$C$18)-'PAYMENT (VARYING TERM)'!C$3, 0)</f>
        <v>0</v>
      </c>
      <c r="D49" s="33">
        <f>MAX(D48*(1+'INTEREST RATES'!$C$18)-'PAYMENT (VARYING TERM)'!D$3, 0)</f>
        <v>0</v>
      </c>
      <c r="E49" s="33">
        <f>MAX(E48*(1+'INTEREST RATES'!$C$18)-'PAYMENT (VARYING TERM)'!E$3, 0)</f>
        <v>2304.7743614337587</v>
      </c>
      <c r="F49" s="33">
        <f>MAX(F48*(1+'INTEREST RATES'!$C$18)-'PAYMENT (VARYING TERM)'!F$3, 0)</f>
        <v>12887.270859855773</v>
      </c>
      <c r="G49" s="33">
        <f>MAX(G48*(1+'INTEREST RATES'!$C$18)-'PAYMENT (VARYING TERM)'!G$3, 0)</f>
        <v>19914.549738975089</v>
      </c>
      <c r="H49" s="33">
        <f>MAX(H48*(1+'INTEREST RATES'!$C$18)-'PAYMENT (VARYING TERM)'!H$3, 0)</f>
        <v>24910.398724305673</v>
      </c>
      <c r="I49" s="33">
        <f>MAX(I48*(1+'INTEREST RATES'!$C$18)-'PAYMENT (VARYING TERM)'!I$3, 0)</f>
        <v>28636.730397747273</v>
      </c>
      <c r="J49" s="33">
        <f>MAX(J48*(1+'INTEREST RATES'!$C$18)-'PAYMENT (VARYING TERM)'!J$3, 0)</f>
        <v>31516.845795402147</v>
      </c>
      <c r="K49" s="34">
        <f>MAX(K48*(1+'INTEREST RATES'!$C$18)-'PAYMENT (VARYING TERM)'!K$3, 0)</f>
        <v>33804.739801264608</v>
      </c>
    </row>
    <row r="50" spans="1:11" x14ac:dyDescent="0.2">
      <c r="A50" s="7">
        <v>47</v>
      </c>
      <c r="B50" s="39">
        <f>MAX(B49*(1+'INTEREST RATES'!$C$18)-'PAYMENT (VARYING TERM)'!B$3, 0)</f>
        <v>0</v>
      </c>
      <c r="C50" s="33">
        <f>MAX(C49*(1+'INTEREST RATES'!$C$18)-'PAYMENT (VARYING TERM)'!C$3, 0)</f>
        <v>0</v>
      </c>
      <c r="D50" s="33">
        <f>MAX(D49*(1+'INTEREST RATES'!$C$18)-'PAYMENT (VARYING TERM)'!D$3, 0)</f>
        <v>0</v>
      </c>
      <c r="E50" s="33">
        <f>MAX(E49*(1+'INTEREST RATES'!$C$18)-'PAYMENT (VARYING TERM)'!E$3, 0)</f>
        <v>1155.69077784142</v>
      </c>
      <c r="F50" s="33">
        <f>MAX(F49*(1+'INTEREST RATES'!$C$18)-'PAYMENT (VARYING TERM)'!F$3, 0)</f>
        <v>12000.662645688541</v>
      </c>
      <c r="G50" s="33">
        <f>MAX(G49*(1+'INTEREST RATES'!$C$18)-'PAYMENT (VARYING TERM)'!G$3, 0)</f>
        <v>19202.237601364563</v>
      </c>
      <c r="H50" s="33">
        <f>MAX(H49*(1+'INTEREST RATES'!$C$18)-'PAYMENT (VARYING TERM)'!H$3, 0)</f>
        <v>24321.997547422816</v>
      </c>
      <c r="I50" s="33">
        <f>MAX(I49*(1+'INTEREST RATES'!$C$18)-'PAYMENT (VARYING TERM)'!I$3, 0)</f>
        <v>28140.752618569571</v>
      </c>
      <c r="J50" s="33">
        <f>MAX(J49*(1+'INTEREST RATES'!$C$18)-'PAYMENT (VARYING TERM)'!J$3, 0)</f>
        <v>31092.302894856257</v>
      </c>
      <c r="K50" s="34">
        <f>MAX(K49*(1+'INTEREST RATES'!$C$18)-'PAYMENT (VARYING TERM)'!K$3, 0)</f>
        <v>33436.94304039226</v>
      </c>
    </row>
    <row r="51" spans="1:11" x14ac:dyDescent="0.2">
      <c r="A51" s="7">
        <v>48</v>
      </c>
      <c r="B51" s="39">
        <f>MAX(B50*(1+'INTEREST RATES'!$C$18)-'PAYMENT (VARYING TERM)'!B$3, 0)</f>
        <v>0</v>
      </c>
      <c r="C51" s="33">
        <f>MAX(C50*(1+'INTEREST RATES'!$C$18)-'PAYMENT (VARYING TERM)'!C$3, 0)</f>
        <v>0</v>
      </c>
      <c r="D51" s="33">
        <f>MAX(D50*(1+'INTEREST RATES'!$C$18)-'PAYMENT (VARYING TERM)'!D$3, 0)</f>
        <v>0</v>
      </c>
      <c r="E51" s="33">
        <f>MAX(E50*(1+'INTEREST RATES'!$C$18)-'PAYMENT (VARYING TERM)'!E$3, 0)</f>
        <v>0</v>
      </c>
      <c r="F51" s="33">
        <f>MAX(F50*(1+'INTEREST RATES'!$C$18)-'PAYMENT (VARYING TERM)'!F$3, 0)</f>
        <v>11108.956462341763</v>
      </c>
      <c r="G51" s="33">
        <f>MAX(G50*(1+'INTEREST RATES'!$C$18)-'PAYMENT (VARYING TERM)'!G$3, 0)</f>
        <v>18485.829691500039</v>
      </c>
      <c r="H51" s="33">
        <f>MAX(H50*(1+'INTEREST RATES'!$C$18)-'PAYMENT (VARYING TERM)'!H$3, 0)</f>
        <v>23730.213082389651</v>
      </c>
      <c r="I51" s="33">
        <f>MAX(I50*(1+'INTEREST RATES'!$C$18)-'PAYMENT (VARYING TERM)'!I$3, 0)</f>
        <v>27641.922982854128</v>
      </c>
      <c r="J51" s="33">
        <f>MAX(J50*(1+'INTEREST RATES'!$C$18)-'PAYMENT (VARYING TERM)'!J$3, 0)</f>
        <v>30665.31888606459</v>
      </c>
      <c r="K51" s="34">
        <f>MAX(K50*(1+'INTEREST RATES'!$C$18)-'PAYMENT (VARYING TERM)'!K$3, 0)</f>
        <v>33067.031459781836</v>
      </c>
    </row>
    <row r="52" spans="1:11" x14ac:dyDescent="0.2">
      <c r="A52" s="7">
        <v>49</v>
      </c>
      <c r="B52" s="39">
        <f>MAX(B51*(1+'INTEREST RATES'!$C$18)-'PAYMENT (VARYING TERM)'!B$3, 0)</f>
        <v>0</v>
      </c>
      <c r="C52" s="33">
        <f>MAX(C51*(1+'INTEREST RATES'!$C$18)-'PAYMENT (VARYING TERM)'!C$3, 0)</f>
        <v>0</v>
      </c>
      <c r="D52" s="33">
        <f>MAX(D51*(1+'INTEREST RATES'!$C$18)-'PAYMENT (VARYING TERM)'!D$3, 0)</f>
        <v>0</v>
      </c>
      <c r="E52" s="33">
        <f>MAX(E51*(1+'INTEREST RATES'!$C$18)-'PAYMENT (VARYING TERM)'!E$3, 0)</f>
        <v>0</v>
      </c>
      <c r="F52" s="33">
        <f>MAX(F51*(1+'INTEREST RATES'!$C$18)-'PAYMENT (VARYING TERM)'!F$3, 0)</f>
        <v>10212.122996653956</v>
      </c>
      <c r="G52" s="33">
        <f>MAX(G51*(1+'INTEREST RATES'!$C$18)-'PAYMENT (VARYING TERM)'!G$3, 0)</f>
        <v>17765.302458820646</v>
      </c>
      <c r="H52" s="33">
        <f>MAX(H51*(1+'INTEREST RATES'!$C$18)-'PAYMENT (VARYING TERM)'!H$3, 0)</f>
        <v>23135.025875406362</v>
      </c>
      <c r="I52" s="33">
        <f>MAX(I51*(1+'INTEREST RATES'!$C$18)-'PAYMENT (VARYING TERM)'!I$3, 0)</f>
        <v>27140.225092516088</v>
      </c>
      <c r="J52" s="33">
        <f>MAX(J51*(1+'INTEREST RATES'!$C$18)-'PAYMENT (VARYING TERM)'!J$3, 0)</f>
        <v>30235.87973273197</v>
      </c>
      <c r="K52" s="34">
        <f>MAX(K51*(1+'INTEREST RATES'!$C$18)-'PAYMENT (VARYING TERM)'!K$3, 0)</f>
        <v>32694.99289928675</v>
      </c>
    </row>
    <row r="53" spans="1:11" x14ac:dyDescent="0.2">
      <c r="A53" s="7">
        <v>50</v>
      </c>
      <c r="B53" s="39">
        <f>MAX(B52*(1+'INTEREST RATES'!$C$18)-'PAYMENT (VARYING TERM)'!B$3, 0)</f>
        <v>0</v>
      </c>
      <c r="C53" s="33">
        <f>MAX(C52*(1+'INTEREST RATES'!$C$18)-'PAYMENT (VARYING TERM)'!C$3, 0)</f>
        <v>0</v>
      </c>
      <c r="D53" s="33">
        <f>MAX(D52*(1+'INTEREST RATES'!$C$18)-'PAYMENT (VARYING TERM)'!D$3, 0)</f>
        <v>0</v>
      </c>
      <c r="E53" s="33">
        <f>MAX(E52*(1+'INTEREST RATES'!$C$18)-'PAYMENT (VARYING TERM)'!E$3, 0)</f>
        <v>0</v>
      </c>
      <c r="F53" s="33">
        <f>MAX(F52*(1+'INTEREST RATES'!$C$18)-'PAYMENT (VARYING TERM)'!F$3, 0)</f>
        <v>9310.1327669138846</v>
      </c>
      <c r="G53" s="33">
        <f>MAX(G52*(1+'INTEREST RATES'!$C$18)-'PAYMENT (VARYING TERM)'!G$3, 0)</f>
        <v>17040.632217350529</v>
      </c>
      <c r="H53" s="33">
        <f>MAX(H52*(1+'INTEREST RATES'!$C$18)-'PAYMENT (VARYING TERM)'!H$3, 0)</f>
        <v>22536.416360814397</v>
      </c>
      <c r="I53" s="33">
        <f>MAX(I52*(1+'INTEREST RATES'!$C$18)-'PAYMENT (VARYING TERM)'!I$3, 0)</f>
        <v>26635.642455182115</v>
      </c>
      <c r="J53" s="33">
        <f>MAX(J52*(1+'INTEREST RATES'!$C$18)-'PAYMENT (VARYING TERM)'!J$3, 0)</f>
        <v>29803.971317854965</v>
      </c>
      <c r="K53" s="34">
        <f>MAX(K52*(1+'INTEREST RATES'!$C$18)-'PAYMENT (VARYING TERM)'!K$3, 0)</f>
        <v>32320.81512883996</v>
      </c>
    </row>
    <row r="54" spans="1:11" x14ac:dyDescent="0.2">
      <c r="A54" s="7">
        <v>51</v>
      </c>
      <c r="B54" s="39">
        <f>MAX(B53*(1+'INTEREST RATES'!$C$18)-'PAYMENT (VARYING TERM)'!B$3, 0)</f>
        <v>0</v>
      </c>
      <c r="C54" s="33">
        <f>MAX(C53*(1+'INTEREST RATES'!$C$18)-'PAYMENT (VARYING TERM)'!C$3, 0)</f>
        <v>0</v>
      </c>
      <c r="D54" s="33">
        <f>MAX(D53*(1+'INTEREST RATES'!$C$18)-'PAYMENT (VARYING TERM)'!D$3, 0)</f>
        <v>0</v>
      </c>
      <c r="E54" s="33">
        <f>MAX(E53*(1+'INTEREST RATES'!$C$18)-'PAYMENT (VARYING TERM)'!E$3, 0)</f>
        <v>0</v>
      </c>
      <c r="F54" s="33">
        <f>MAX(F53*(1+'INTEREST RATES'!$C$18)-'PAYMENT (VARYING TERM)'!F$3, 0)</f>
        <v>8402.9561218914059</v>
      </c>
      <c r="G54" s="33">
        <f>MAX(G53*(1+'INTEREST RATES'!$C$18)-'PAYMENT (VARYING TERM)'!G$3, 0)</f>
        <v>16311.795144920225</v>
      </c>
      <c r="H54" s="33">
        <f>MAX(H53*(1+'INTEREST RATES'!$C$18)-'PAYMENT (VARYING TERM)'!H$3, 0)</f>
        <v>21934.364860453286</v>
      </c>
      <c r="I54" s="33">
        <f>MAX(I53*(1+'INTEREST RATES'!$C$18)-'PAYMENT (VARYING TERM)'!I$3, 0)</f>
        <v>26128.158483648258</v>
      </c>
      <c r="J54" s="33">
        <f>MAX(J53*(1+'INTEREST RATES'!$C$18)-'PAYMENT (VARYING TERM)'!J$3, 0)</f>
        <v>29369.579443257819</v>
      </c>
      <c r="K54" s="34">
        <f>MAX(K53*(1+'INTEREST RATES'!$C$18)-'PAYMENT (VARYING TERM)'!K$3, 0)</f>
        <v>31944.485848051932</v>
      </c>
    </row>
    <row r="55" spans="1:11" x14ac:dyDescent="0.2">
      <c r="A55" s="7">
        <v>52</v>
      </c>
      <c r="B55" s="39">
        <f>MAX(B54*(1+'INTEREST RATES'!$C$18)-'PAYMENT (VARYING TERM)'!B$3, 0)</f>
        <v>0</v>
      </c>
      <c r="C55" s="33">
        <f>MAX(C54*(1+'INTEREST RATES'!$C$18)-'PAYMENT (VARYING TERM)'!C$3, 0)</f>
        <v>0</v>
      </c>
      <c r="D55" s="33">
        <f>MAX(D54*(1+'INTEREST RATES'!$C$18)-'PAYMENT (VARYING TERM)'!D$3, 0)</f>
        <v>0</v>
      </c>
      <c r="E55" s="33">
        <f>MAX(E54*(1+'INTEREST RATES'!$C$18)-'PAYMENT (VARYING TERM)'!E$3, 0)</f>
        <v>0</v>
      </c>
      <c r="F55" s="33">
        <f>MAX(F54*(1+'INTEREST RATES'!$C$18)-'PAYMENT (VARYING TERM)'!F$3, 0)</f>
        <v>7490.5632398627413</v>
      </c>
      <c r="G55" s="33">
        <f>MAX(G54*(1+'INTEREST RATES'!$C$18)-'PAYMENT (VARYING TERM)'!G$3, 0)</f>
        <v>15578.767282383551</v>
      </c>
      <c r="H55" s="33">
        <f>MAX(H54*(1+'INTEREST RATES'!$C$18)-'PAYMENT (VARYING TERM)'!H$3, 0)</f>
        <v>21328.851583013758</v>
      </c>
      <c r="I55" s="33">
        <f>MAX(I54*(1+'INTEREST RATES'!$C$18)-'PAYMENT (VARYING TERM)'!I$3, 0)</f>
        <v>25617.756495334666</v>
      </c>
      <c r="J55" s="33">
        <f>MAX(J54*(1+'INTEREST RATES'!$C$18)-'PAYMENT (VARYING TERM)'!J$3, 0)</f>
        <v>28932.68982912572</v>
      </c>
      <c r="K55" s="34">
        <f>MAX(K54*(1+'INTEREST RATES'!$C$18)-'PAYMENT (VARYING TERM)'!K$3, 0)</f>
        <v>31565.992685806275</v>
      </c>
    </row>
    <row r="56" spans="1:11" x14ac:dyDescent="0.2">
      <c r="A56" s="7">
        <v>53</v>
      </c>
      <c r="B56" s="39">
        <f>MAX(B55*(1+'INTEREST RATES'!$C$18)-'PAYMENT (VARYING TERM)'!B$3, 0)</f>
        <v>0</v>
      </c>
      <c r="C56" s="33">
        <f>MAX(C55*(1+'INTEREST RATES'!$C$18)-'PAYMENT (VARYING TERM)'!C$3, 0)</f>
        <v>0</v>
      </c>
      <c r="D56" s="33">
        <f>MAX(D55*(1+'INTEREST RATES'!$C$18)-'PAYMENT (VARYING TERM)'!D$3, 0)</f>
        <v>0</v>
      </c>
      <c r="E56" s="33">
        <f>MAX(E55*(1+'INTEREST RATES'!$C$18)-'PAYMENT (VARYING TERM)'!E$3, 0)</f>
        <v>0</v>
      </c>
      <c r="F56" s="33">
        <f>MAX(F55*(1+'INTEREST RATES'!$C$18)-'PAYMENT (VARYING TERM)'!F$3, 0)</f>
        <v>6572.9241276301464</v>
      </c>
      <c r="G56" s="33">
        <f>MAX(G55*(1+'INTEREST RATES'!$C$18)-'PAYMENT (VARYING TERM)'!G$3, 0)</f>
        <v>14841.524532829988</v>
      </c>
      <c r="H56" s="33">
        <f>MAX(H55*(1+'INTEREST RATES'!$C$18)-'PAYMENT (VARYING TERM)'!H$3, 0)</f>
        <v>20719.856623387142</v>
      </c>
      <c r="I56" s="33">
        <f>MAX(I55*(1+'INTEREST RATES'!$C$18)-'PAYMENT (VARYING TERM)'!I$3, 0)</f>
        <v>25104.41971173718</v>
      </c>
      <c r="J56" s="33">
        <f>MAX(J55*(1+'INTEREST RATES'!$C$18)-'PAYMENT (VARYING TERM)'!J$3, 0)</f>
        <v>28493.288113535367</v>
      </c>
      <c r="K56" s="34">
        <f>MAX(K55*(1+'INTEREST RATES'!$C$18)-'PAYMENT (VARYING TERM)'!K$3, 0)</f>
        <v>31185.323199853075</v>
      </c>
    </row>
    <row r="57" spans="1:11" x14ac:dyDescent="0.2">
      <c r="A57" s="7">
        <v>54</v>
      </c>
      <c r="B57" s="39">
        <f>MAX(B56*(1+'INTEREST RATES'!$C$18)-'PAYMENT (VARYING TERM)'!B$3, 0)</f>
        <v>0</v>
      </c>
      <c r="C57" s="33">
        <f>MAX(C56*(1+'INTEREST RATES'!$C$18)-'PAYMENT (VARYING TERM)'!C$3, 0)</f>
        <v>0</v>
      </c>
      <c r="D57" s="33">
        <f>MAX(D56*(1+'INTEREST RATES'!$C$18)-'PAYMENT (VARYING TERM)'!D$3, 0)</f>
        <v>0</v>
      </c>
      <c r="E57" s="33">
        <f>MAX(E56*(1+'INTEREST RATES'!$C$18)-'PAYMENT (VARYING TERM)'!E$3, 0)</f>
        <v>0</v>
      </c>
      <c r="F57" s="33">
        <f>MAX(F56*(1+'INTEREST RATES'!$C$18)-'PAYMENT (VARYING TERM)'!F$3, 0)</f>
        <v>5650.0086195359363</v>
      </c>
      <c r="G57" s="33">
        <f>MAX(G56*(1+'INTEREST RATES'!$C$18)-'PAYMENT (VARYING TERM)'!G$3, 0)</f>
        <v>14100.042660792549</v>
      </c>
      <c r="H57" s="33">
        <f>MAX(H56*(1+'INTEREST RATES'!$C$18)-'PAYMENT (VARYING TERM)'!H$3, 0)</f>
        <v>20107.359962011025</v>
      </c>
      <c r="I57" s="33">
        <f>MAX(I56*(1+'INTEREST RATES'!$C$18)-'PAYMENT (VARYING TERM)'!I$3, 0)</f>
        <v>24588.131257875772</v>
      </c>
      <c r="J57" s="33">
        <f>MAX(J56*(1+'INTEREST RATES'!$C$18)-'PAYMENT (VARYING TERM)'!J$3, 0)</f>
        <v>28051.359851982859</v>
      </c>
      <c r="K57" s="34">
        <f>MAX(K56*(1+'INTEREST RATES'!$C$18)-'PAYMENT (VARYING TERM)'!K$3, 0)</f>
        <v>30802.46487639987</v>
      </c>
    </row>
    <row r="58" spans="1:11" x14ac:dyDescent="0.2">
      <c r="A58" s="7">
        <v>55</v>
      </c>
      <c r="B58" s="39">
        <f>MAX(B57*(1+'INTEREST RATES'!$C$18)-'PAYMENT (VARYING TERM)'!B$3, 0)</f>
        <v>0</v>
      </c>
      <c r="C58" s="33">
        <f>MAX(C57*(1+'INTEREST RATES'!$C$18)-'PAYMENT (VARYING TERM)'!C$3, 0)</f>
        <v>0</v>
      </c>
      <c r="D58" s="33">
        <f>MAX(D57*(1+'INTEREST RATES'!$C$18)-'PAYMENT (VARYING TERM)'!D$3, 0)</f>
        <v>0</v>
      </c>
      <c r="E58" s="33">
        <f>MAX(E57*(1+'INTEREST RATES'!$C$18)-'PAYMENT (VARYING TERM)'!E$3, 0)</f>
        <v>0</v>
      </c>
      <c r="F58" s="33">
        <f>MAX(F57*(1+'INTEREST RATES'!$C$18)-'PAYMENT (VARYING TERM)'!F$3, 0)</f>
        <v>4721.78637647085</v>
      </c>
      <c r="G58" s="33">
        <f>MAX(G57*(1+'INTEREST RATES'!$C$18)-'PAYMENT (VARYING TERM)'!G$3, 0)</f>
        <v>13354.297291451074</v>
      </c>
      <c r="H58" s="33">
        <f>MAX(H57*(1+'INTEREST RATES'!$C$18)-'PAYMENT (VARYING TERM)'!H$3, 0)</f>
        <v>19491.341464211135</v>
      </c>
      <c r="I58" s="33">
        <f>MAX(I57*(1+'INTEREST RATES'!$C$18)-'PAYMENT (VARYING TERM)'!I$3, 0)</f>
        <v>24068.874161739812</v>
      </c>
      <c r="J58" s="33">
        <f>MAX(J57*(1+'INTEREST RATES'!$C$18)-'PAYMENT (VARYING TERM)'!J$3, 0)</f>
        <v>27606.890516908854</v>
      </c>
      <c r="K58" s="34">
        <f>MAX(K57*(1+'INTEREST RATES'!$C$18)-'PAYMENT (VARYING TERM)'!K$3, 0)</f>
        <v>30417.405129700288</v>
      </c>
    </row>
    <row r="59" spans="1:11" x14ac:dyDescent="0.2">
      <c r="A59" s="7">
        <v>56</v>
      </c>
      <c r="B59" s="39">
        <f>MAX(B58*(1+'INTEREST RATES'!$C$18)-'PAYMENT (VARYING TERM)'!B$3, 0)</f>
        <v>0</v>
      </c>
      <c r="C59" s="33">
        <f>MAX(C58*(1+'INTEREST RATES'!$C$18)-'PAYMENT (VARYING TERM)'!C$3, 0)</f>
        <v>0</v>
      </c>
      <c r="D59" s="33">
        <f>MAX(D58*(1+'INTEREST RATES'!$C$18)-'PAYMENT (VARYING TERM)'!D$3, 0)</f>
        <v>0</v>
      </c>
      <c r="E59" s="33">
        <f>MAX(E58*(1+'INTEREST RATES'!$C$18)-'PAYMENT (VARYING TERM)'!E$3, 0)</f>
        <v>0</v>
      </c>
      <c r="F59" s="33">
        <f>MAX(F58*(1+'INTEREST RATES'!$C$18)-'PAYMENT (VARYING TERM)'!F$3, 0)</f>
        <v>3788.226884876708</v>
      </c>
      <c r="G59" s="33">
        <f>MAX(G58*(1+'INTEREST RATES'!$C$18)-'PAYMENT (VARYING TERM)'!G$3, 0)</f>
        <v>12604.263909830961</v>
      </c>
      <c r="H59" s="33">
        <f>MAX(H58*(1+'INTEREST RATES'!$C$18)-'PAYMENT (VARYING TERM)'!H$3, 0)</f>
        <v>18871.780879539467</v>
      </c>
      <c r="I59" s="33">
        <f>MAX(I58*(1+'INTEREST RATES'!$C$18)-'PAYMENT (VARYING TERM)'!I$3, 0)</f>
        <v>23546.63135373015</v>
      </c>
      <c r="J59" s="33">
        <f>MAX(J58*(1+'INTEREST RATES'!$C$18)-'PAYMENT (VARYING TERM)'!J$3, 0)</f>
        <v>27159.865497220999</v>
      </c>
      <c r="K59" s="34">
        <f>MAX(K58*(1+'INTEREST RATES'!$C$18)-'PAYMENT (VARYING TERM)'!K$3, 0)</f>
        <v>30030.131301640315</v>
      </c>
    </row>
    <row r="60" spans="1:11" x14ac:dyDescent="0.2">
      <c r="A60" s="7">
        <v>57</v>
      </c>
      <c r="B60" s="39">
        <f>MAX(B59*(1+'INTEREST RATES'!$C$18)-'PAYMENT (VARYING TERM)'!B$3, 0)</f>
        <v>0</v>
      </c>
      <c r="C60" s="33">
        <f>MAX(C59*(1+'INTEREST RATES'!$C$18)-'PAYMENT (VARYING TERM)'!C$3, 0)</f>
        <v>0</v>
      </c>
      <c r="D60" s="33">
        <f>MAX(D59*(1+'INTEREST RATES'!$C$18)-'PAYMENT (VARYING TERM)'!D$3, 0)</f>
        <v>0</v>
      </c>
      <c r="E60" s="33">
        <f>MAX(E59*(1+'INTEREST RATES'!$C$18)-'PAYMENT (VARYING TERM)'!E$3, 0)</f>
        <v>0</v>
      </c>
      <c r="F60" s="33">
        <f>MAX(F59*(1+'INTEREST RATES'!$C$18)-'PAYMENT (VARYING TERM)'!F$3, 0)</f>
        <v>2849.2994557433362</v>
      </c>
      <c r="G60" s="33">
        <f>MAX(G59*(1+'INTEREST RATES'!$C$18)-'PAYMENT (VARYING TERM)'!G$3, 0)</f>
        <v>11849.917859997278</v>
      </c>
      <c r="H60" s="33">
        <f>MAX(H59*(1+'INTEREST RATES'!$C$18)-'PAYMENT (VARYING TERM)'!H$3, 0)</f>
        <v>18248.657841108576</v>
      </c>
      <c r="I60" s="33">
        <f>MAX(I59*(1+'INTEREST RATES'!$C$18)-'PAYMENT (VARYING TERM)'!I$3, 0)</f>
        <v>23021.38566609798</v>
      </c>
      <c r="J60" s="33">
        <f>MAX(J59*(1+'INTEREST RATES'!$C$18)-'PAYMENT (VARYING TERM)'!J$3, 0)</f>
        <v>26710.270097813624</v>
      </c>
      <c r="K60" s="34">
        <f>MAX(K59*(1+'INTEREST RATES'!$C$18)-'PAYMENT (VARYING TERM)'!K$3, 0)</f>
        <v>29640.630661322182</v>
      </c>
    </row>
    <row r="61" spans="1:11" x14ac:dyDescent="0.2">
      <c r="A61" s="7">
        <v>58</v>
      </c>
      <c r="B61" s="39">
        <f>MAX(B60*(1+'INTEREST RATES'!$C$18)-'PAYMENT (VARYING TERM)'!B$3, 0)</f>
        <v>0</v>
      </c>
      <c r="C61" s="33">
        <f>MAX(C60*(1+'INTEREST RATES'!$C$18)-'PAYMENT (VARYING TERM)'!C$3, 0)</f>
        <v>0</v>
      </c>
      <c r="D61" s="33">
        <f>MAX(D60*(1+'INTEREST RATES'!$C$18)-'PAYMENT (VARYING TERM)'!D$3, 0)</f>
        <v>0</v>
      </c>
      <c r="E61" s="33">
        <f>MAX(E60*(1+'INTEREST RATES'!$C$18)-'PAYMENT (VARYING TERM)'!E$3, 0)</f>
        <v>0</v>
      </c>
      <c r="F61" s="33">
        <f>MAX(F60*(1+'INTEREST RATES'!$C$18)-'PAYMENT (VARYING TERM)'!F$3, 0)</f>
        <v>1904.973223599723</v>
      </c>
      <c r="G61" s="33">
        <f>MAX(G60*(1+'INTEREST RATES'!$C$18)-'PAYMENT (VARYING TERM)'!G$3, 0)</f>
        <v>11091.234344244251</v>
      </c>
      <c r="H61" s="33">
        <f>MAX(H60*(1+'INTEREST RATES'!$C$18)-'PAYMENT (VARYING TERM)'!H$3, 0)</f>
        <v>17621.951864922063</v>
      </c>
      <c r="I61" s="33">
        <f>MAX(I60*(1+'INTEREST RATES'!$C$18)-'PAYMENT (VARYING TERM)'!I$3, 0)</f>
        <v>22493.119832380482</v>
      </c>
      <c r="J61" s="33">
        <f>MAX(J60*(1+'INTEREST RATES'!$C$18)-'PAYMENT (VARYING TERM)'!J$3, 0)</f>
        <v>26258.089539084671</v>
      </c>
      <c r="K61" s="34">
        <f>MAX(K60*(1+'INTEREST RATES'!$C$18)-'PAYMENT (VARYING TERM)'!K$3, 0)</f>
        <v>29248.890404645856</v>
      </c>
    </row>
    <row r="62" spans="1:11" x14ac:dyDescent="0.2">
      <c r="A62" s="7">
        <v>59</v>
      </c>
      <c r="B62" s="39">
        <f>MAX(B61*(1+'INTEREST RATES'!$C$18)-'PAYMENT (VARYING TERM)'!B$3, 0)</f>
        <v>0</v>
      </c>
      <c r="C62" s="33">
        <f>MAX(C61*(1+'INTEREST RATES'!$C$18)-'PAYMENT (VARYING TERM)'!C$3, 0)</f>
        <v>0</v>
      </c>
      <c r="D62" s="33">
        <f>MAX(D61*(1+'INTEREST RATES'!$C$18)-'PAYMENT (VARYING TERM)'!D$3, 0)</f>
        <v>0</v>
      </c>
      <c r="E62" s="33">
        <f>MAX(E61*(1+'INTEREST RATES'!$C$18)-'PAYMENT (VARYING TERM)'!E$3, 0)</f>
        <v>0</v>
      </c>
      <c r="F62" s="33">
        <f>MAX(F61*(1+'INTEREST RATES'!$C$18)-'PAYMENT (VARYING TERM)'!F$3, 0)</f>
        <v>955.21714549937622</v>
      </c>
      <c r="G62" s="33">
        <f>MAX(G61*(1+'INTEREST RATES'!$C$18)-'PAYMENT (VARYING TERM)'!G$3, 0)</f>
        <v>10328.188422280075</v>
      </c>
      <c r="H62" s="33">
        <f>MAX(H61*(1+'INTEREST RATES'!$C$18)-'PAYMENT (VARYING TERM)'!H$3, 0)</f>
        <v>16991.642349201196</v>
      </c>
      <c r="I62" s="33">
        <f>MAX(I61*(1+'INTEREST RATES'!$C$18)-'PAYMENT (VARYING TERM)'!I$3, 0)</f>
        <v>21961.816486833221</v>
      </c>
      <c r="J62" s="33">
        <f>MAX(J61*(1+'INTEREST RATES'!$C$18)-'PAYMENT (VARYING TERM)'!J$3, 0)</f>
        <v>25803.30895644983</v>
      </c>
      <c r="K62" s="34">
        <f>MAX(K61*(1+'INTEREST RATES'!$C$18)-'PAYMENT (VARYING TERM)'!K$3, 0)</f>
        <v>28854.89765388814</v>
      </c>
    </row>
    <row r="63" spans="1:11" x14ac:dyDescent="0.2">
      <c r="A63" s="7">
        <v>60</v>
      </c>
      <c r="B63" s="39">
        <f>MAX(B62*(1+'INTEREST RATES'!$C$18)-'PAYMENT (VARYING TERM)'!B$3, 0)</f>
        <v>0</v>
      </c>
      <c r="C63" s="33">
        <f>MAX(C62*(1+'INTEREST RATES'!$C$18)-'PAYMENT (VARYING TERM)'!C$3, 0)</f>
        <v>0</v>
      </c>
      <c r="D63" s="33">
        <f>MAX(D62*(1+'INTEREST RATES'!$C$18)-'PAYMENT (VARYING TERM)'!D$3, 0)</f>
        <v>0</v>
      </c>
      <c r="E63" s="33">
        <f>MAX(E62*(1+'INTEREST RATES'!$C$18)-'PAYMENT (VARYING TERM)'!E$3, 0)</f>
        <v>0</v>
      </c>
      <c r="F63" s="33">
        <f>MAX(F62*(1+'INTEREST RATES'!$C$18)-'PAYMENT (VARYING TERM)'!F$3, 0)</f>
        <v>0</v>
      </c>
      <c r="G63" s="33">
        <f>MAX(G62*(1+'INTEREST RATES'!$C$18)-'PAYMENT (VARYING TERM)'!G$3, 0)</f>
        <v>9560.7550104070633</v>
      </c>
      <c r="H63" s="33">
        <f>MAX(H62*(1+'INTEREST RATES'!$C$18)-'PAYMENT (VARYING TERM)'!H$3, 0)</f>
        <v>16357.708573707667</v>
      </c>
      <c r="I63" s="33">
        <f>MAX(I62*(1+'INTEREST RATES'!$C$18)-'PAYMENT (VARYING TERM)'!I$3, 0)</f>
        <v>21427.458163859283</v>
      </c>
      <c r="J63" s="33">
        <f>MAX(J62*(1+'INTEREST RATES'!$C$18)-'PAYMENT (VARYING TERM)'!J$3, 0)</f>
        <v>25345.913399853907</v>
      </c>
      <c r="K63" s="34">
        <f>MAX(K62*(1+'INTEREST RATES'!$C$18)-'PAYMENT (VARYING TERM)'!K$3, 0)</f>
        <v>28458.639457279336</v>
      </c>
    </row>
    <row r="64" spans="1:11" x14ac:dyDescent="0.2">
      <c r="A64" s="7">
        <v>61</v>
      </c>
      <c r="B64" s="39">
        <f>MAX(B63*(1+'INTEREST RATES'!$C$18)-'PAYMENT (VARYING TERM)'!B$3, 0)</f>
        <v>0</v>
      </c>
      <c r="C64" s="33">
        <f>MAX(C63*(1+'INTEREST RATES'!$C$18)-'PAYMENT (VARYING TERM)'!C$3, 0)</f>
        <v>0</v>
      </c>
      <c r="D64" s="33">
        <f>MAX(D63*(1+'INTEREST RATES'!$C$18)-'PAYMENT (VARYING TERM)'!D$3, 0)</f>
        <v>0</v>
      </c>
      <c r="E64" s="33">
        <f>MAX(E63*(1+'INTEREST RATES'!$C$18)-'PAYMENT (VARYING TERM)'!E$3, 0)</f>
        <v>0</v>
      </c>
      <c r="F64" s="33">
        <f>MAX(F63*(1+'INTEREST RATES'!$C$18)-'PAYMENT (VARYING TERM)'!F$3, 0)</f>
        <v>0</v>
      </c>
      <c r="G64" s="33">
        <f>MAX(G63*(1+'INTEREST RATES'!$C$18)-'PAYMENT (VARYING TERM)'!G$3, 0)</f>
        <v>8788.9088806970576</v>
      </c>
      <c r="H64" s="33">
        <f>MAX(H63*(1+'INTEREST RATES'!$C$18)-'PAYMENT (VARYING TERM)'!H$3, 0)</f>
        <v>15720.129699062454</v>
      </c>
      <c r="I64" s="33">
        <f>MAX(I63*(1+'INTEREST RATES'!$C$18)-'PAYMENT (VARYING TERM)'!I$3, 0)</f>
        <v>20890.027297435121</v>
      </c>
      <c r="J64" s="33">
        <f>MAX(J63*(1+'INTEREST RATES'!$C$18)-'PAYMENT (VARYING TERM)'!J$3, 0)</f>
        <v>24885.887833279368</v>
      </c>
      <c r="K64" s="34">
        <f>MAX(K63*(1+'INTEREST RATES'!$C$18)-'PAYMENT (VARYING TERM)'!K$3, 0)</f>
        <v>28060.102788577475</v>
      </c>
    </row>
    <row r="65" spans="1:11" x14ac:dyDescent="0.2">
      <c r="A65" s="7">
        <v>62</v>
      </c>
      <c r="B65" s="39">
        <f>MAX(B64*(1+'INTEREST RATES'!$C$18)-'PAYMENT (VARYING TERM)'!B$3, 0)</f>
        <v>0</v>
      </c>
      <c r="C65" s="33">
        <f>MAX(C64*(1+'INTEREST RATES'!$C$18)-'PAYMENT (VARYING TERM)'!C$3, 0)</f>
        <v>0</v>
      </c>
      <c r="D65" s="33">
        <f>MAX(D64*(1+'INTEREST RATES'!$C$18)-'PAYMENT (VARYING TERM)'!D$3, 0)</f>
        <v>0</v>
      </c>
      <c r="E65" s="33">
        <f>MAX(E64*(1+'INTEREST RATES'!$C$18)-'PAYMENT (VARYING TERM)'!E$3, 0)</f>
        <v>0</v>
      </c>
      <c r="F65" s="33">
        <f>MAX(F64*(1+'INTEREST RATES'!$C$18)-'PAYMENT (VARYING TERM)'!F$3, 0)</f>
        <v>0</v>
      </c>
      <c r="G65" s="33">
        <f>MAX(G64*(1+'INTEREST RATES'!$C$18)-'PAYMENT (VARYING TERM)'!G$3, 0)</f>
        <v>8012.6246601621115</v>
      </c>
      <c r="H65" s="33">
        <f>MAX(H64*(1+'INTEREST RATES'!$C$18)-'PAYMENT (VARYING TERM)'!H$3, 0)</f>
        <v>15078.884766060763</v>
      </c>
      <c r="I65" s="33">
        <f>MAX(I64*(1+'INTEREST RATES'!$C$18)-'PAYMENT (VARYING TERM)'!I$3, 0)</f>
        <v>20349.506220533109</v>
      </c>
      <c r="J65" s="33">
        <f>MAX(J64*(1+'INTEREST RATES'!$C$18)-'PAYMENT (VARYING TERM)'!J$3, 0)</f>
        <v>24423.217134252041</v>
      </c>
      <c r="K65" s="34">
        <f>MAX(K64*(1+'INTEREST RATES'!$C$18)-'PAYMENT (VARYING TERM)'!K$3, 0)</f>
        <v>27659.274546640117</v>
      </c>
    </row>
    <row r="66" spans="1:11" x14ac:dyDescent="0.2">
      <c r="A66" s="7">
        <v>63</v>
      </c>
      <c r="B66" s="39">
        <f>MAX(B65*(1+'INTEREST RATES'!$C$18)-'PAYMENT (VARYING TERM)'!B$3, 0)</f>
        <v>0</v>
      </c>
      <c r="C66" s="33">
        <f>MAX(C65*(1+'INTEREST RATES'!$C$18)-'PAYMENT (VARYING TERM)'!C$3, 0)</f>
        <v>0</v>
      </c>
      <c r="D66" s="33">
        <f>MAX(D65*(1+'INTEREST RATES'!$C$18)-'PAYMENT (VARYING TERM)'!D$3, 0)</f>
        <v>0</v>
      </c>
      <c r="E66" s="33">
        <f>MAX(E65*(1+'INTEREST RATES'!$C$18)-'PAYMENT (VARYING TERM)'!E$3, 0)</f>
        <v>0</v>
      </c>
      <c r="F66" s="33">
        <f>MAX(F65*(1+'INTEREST RATES'!$C$18)-'PAYMENT (VARYING TERM)'!F$3, 0)</f>
        <v>0</v>
      </c>
      <c r="G66" s="33">
        <f>MAX(G65*(1+'INTEREST RATES'!$C$18)-'PAYMENT (VARYING TERM)'!G$3, 0)</f>
        <v>7231.8768299204021</v>
      </c>
      <c r="H66" s="33">
        <f>MAX(H65*(1+'INTEREST RATES'!$C$18)-'PAYMENT (VARYING TERM)'!H$3, 0)</f>
        <v>14433.952694983036</v>
      </c>
      <c r="I66" s="33">
        <f>MAX(I65*(1+'INTEREST RATES'!$C$18)-'PAYMENT (VARYING TERM)'!I$3, 0)</f>
        <v>19805.877164540776</v>
      </c>
      <c r="J66" s="33">
        <f>MAX(J65*(1+'INTEREST RATES'!$C$18)-'PAYMENT (VARYING TERM)'!J$3, 0)</f>
        <v>23957.886093344019</v>
      </c>
      <c r="K66" s="34">
        <f>MAX(K65*(1+'INTEREST RATES'!$C$18)-'PAYMENT (VARYING TERM)'!K$3, 0)</f>
        <v>27256.141554993657</v>
      </c>
    </row>
    <row r="67" spans="1:11" x14ac:dyDescent="0.2">
      <c r="A67" s="7">
        <v>64</v>
      </c>
      <c r="B67" s="39">
        <f>MAX(B66*(1+'INTEREST RATES'!$C$18)-'PAYMENT (VARYING TERM)'!B$3, 0)</f>
        <v>0</v>
      </c>
      <c r="C67" s="33">
        <f>MAX(C66*(1+'INTEREST RATES'!$C$18)-'PAYMENT (VARYING TERM)'!C$3, 0)</f>
        <v>0</v>
      </c>
      <c r="D67" s="33">
        <f>MAX(D66*(1+'INTEREST RATES'!$C$18)-'PAYMENT (VARYING TERM)'!D$3, 0)</f>
        <v>0</v>
      </c>
      <c r="E67" s="33">
        <f>MAX(E66*(1+'INTEREST RATES'!$C$18)-'PAYMENT (VARYING TERM)'!E$3, 0)</f>
        <v>0</v>
      </c>
      <c r="F67" s="33">
        <f>MAX(F66*(1+'INTEREST RATES'!$C$18)-'PAYMENT (VARYING TERM)'!F$3, 0)</f>
        <v>0</v>
      </c>
      <c r="G67" s="33">
        <f>MAX(G66*(1+'INTEREST RATES'!$C$18)-'PAYMENT (VARYING TERM)'!G$3, 0)</f>
        <v>6446.6397243573419</v>
      </c>
      <c r="H67" s="33">
        <f>MAX(H66*(1+'INTEREST RATES'!$C$18)-'PAYMENT (VARYING TERM)'!H$3, 0)</f>
        <v>13785.312284901996</v>
      </c>
      <c r="I67" s="33">
        <f>MAX(I66*(1+'INTEREST RATES'!$C$18)-'PAYMENT (VARYING TERM)'!I$3, 0)</f>
        <v>19259.122258676685</v>
      </c>
      <c r="J67" s="33">
        <f>MAX(J66*(1+'INTEREST RATES'!$C$18)-'PAYMENT (VARYING TERM)'!J$3, 0)</f>
        <v>23489.879413673658</v>
      </c>
      <c r="K67" s="34">
        <f>MAX(K66*(1+'INTEREST RATES'!$C$18)-'PAYMENT (VARYING TERM)'!K$3, 0)</f>
        <v>26850.690561400195</v>
      </c>
    </row>
    <row r="68" spans="1:11" x14ac:dyDescent="0.2">
      <c r="A68" s="7">
        <v>65</v>
      </c>
      <c r="B68" s="39">
        <f>MAX(B67*(1+'INTEREST RATES'!$C$18)-'PAYMENT (VARYING TERM)'!B$3, 0)</f>
        <v>0</v>
      </c>
      <c r="C68" s="33">
        <f>MAX(C67*(1+'INTEREST RATES'!$C$18)-'PAYMENT (VARYING TERM)'!C$3, 0)</f>
        <v>0</v>
      </c>
      <c r="D68" s="33">
        <f>MAX(D67*(1+'INTEREST RATES'!$C$18)-'PAYMENT (VARYING TERM)'!D$3, 0)</f>
        <v>0</v>
      </c>
      <c r="E68" s="33">
        <f>MAX(E67*(1+'INTEREST RATES'!$C$18)-'PAYMENT (VARYING TERM)'!E$3, 0)</f>
        <v>0</v>
      </c>
      <c r="F68" s="33">
        <f>MAX(F67*(1+'INTEREST RATES'!$C$18)-'PAYMENT (VARYING TERM)'!F$3, 0)</f>
        <v>0</v>
      </c>
      <c r="G68" s="33">
        <f>MAX(G67*(1+'INTEREST RATES'!$C$18)-'PAYMENT (VARYING TERM)'!G$3, 0)</f>
        <v>5656.8875302818715</v>
      </c>
      <c r="H68" s="33">
        <f>MAX(H67*(1+'INTEREST RATES'!$C$18)-'PAYMENT (VARYING TERM)'!H$3, 0)</f>
        <v>13132.942212985707</v>
      </c>
      <c r="I68" s="33">
        <f>MAX(I67*(1+'INTEREST RATES'!$C$18)-'PAYMENT (VARYING TERM)'!I$3, 0)</f>
        <v>18709.223529402974</v>
      </c>
      <c r="J68" s="33">
        <f>MAX(J67*(1+'INTEREST RATES'!$C$18)-'PAYMENT (VARYING TERM)'!J$3, 0)</f>
        <v>23019.181710402729</v>
      </c>
      <c r="K68" s="34">
        <f>MAX(K67*(1+'INTEREST RATES'!$C$18)-'PAYMENT (VARYING TERM)'!K$3, 0)</f>
        <v>26442.908237421871</v>
      </c>
    </row>
    <row r="69" spans="1:11" x14ac:dyDescent="0.2">
      <c r="A69" s="7">
        <v>66</v>
      </c>
      <c r="B69" s="39">
        <f>MAX(B68*(1+'INTEREST RATES'!$C$18)-'PAYMENT (VARYING TERM)'!B$3, 0)</f>
        <v>0</v>
      </c>
      <c r="C69" s="33">
        <f>MAX(C68*(1+'INTEREST RATES'!$C$18)-'PAYMENT (VARYING TERM)'!C$3, 0)</f>
        <v>0</v>
      </c>
      <c r="D69" s="33">
        <f>MAX(D68*(1+'INTEREST RATES'!$C$18)-'PAYMENT (VARYING TERM)'!D$3, 0)</f>
        <v>0</v>
      </c>
      <c r="E69" s="33">
        <f>MAX(E68*(1+'INTEREST RATES'!$C$18)-'PAYMENT (VARYING TERM)'!E$3, 0)</f>
        <v>0</v>
      </c>
      <c r="F69" s="33">
        <f>MAX(F68*(1+'INTEREST RATES'!$C$18)-'PAYMENT (VARYING TERM)'!F$3, 0)</f>
        <v>0</v>
      </c>
      <c r="G69" s="33">
        <f>MAX(G68*(1+'INTEREST RATES'!$C$18)-'PAYMENT (VARYING TERM)'!G$3, 0)</f>
        <v>4862.5942860779005</v>
      </c>
      <c r="H69" s="33">
        <f>MAX(H68*(1+'INTEREST RATES'!$C$18)-'PAYMENT (VARYING TERM)'!H$3, 0)</f>
        <v>12476.821033796617</v>
      </c>
      <c r="I69" s="33">
        <f>MAX(I68*(1+'INTEREST RATES'!$C$18)-'PAYMENT (VARYING TERM)'!I$3, 0)</f>
        <v>18156.162899834508</v>
      </c>
      <c r="J69" s="33">
        <f>MAX(J68*(1+'INTEREST RATES'!$C$18)-'PAYMENT (VARYING TERM)'!J$3, 0)</f>
        <v>22545.777510230673</v>
      </c>
      <c r="K69" s="34">
        <f>MAX(K68*(1+'INTEREST RATES'!$C$18)-'PAYMENT (VARYING TERM)'!K$3, 0)</f>
        <v>26032.781177982732</v>
      </c>
    </row>
    <row r="70" spans="1:11" x14ac:dyDescent="0.2">
      <c r="A70" s="7">
        <v>67</v>
      </c>
      <c r="B70" s="39">
        <f>MAX(B69*(1+'INTEREST RATES'!$C$18)-'PAYMENT (VARYING TERM)'!B$3, 0)</f>
        <v>0</v>
      </c>
      <c r="C70" s="33">
        <f>MAX(C69*(1+'INTEREST RATES'!$C$18)-'PAYMENT (VARYING TERM)'!C$3, 0)</f>
        <v>0</v>
      </c>
      <c r="D70" s="33">
        <f>MAX(D69*(1+'INTEREST RATES'!$C$18)-'PAYMENT (VARYING TERM)'!D$3, 0)</f>
        <v>0</v>
      </c>
      <c r="E70" s="33">
        <f>MAX(E69*(1+'INTEREST RATES'!$C$18)-'PAYMENT (VARYING TERM)'!E$3, 0)</f>
        <v>0</v>
      </c>
      <c r="F70" s="33">
        <f>MAX(F69*(1+'INTEREST RATES'!$C$18)-'PAYMENT (VARYING TERM)'!F$3, 0)</f>
        <v>0</v>
      </c>
      <c r="G70" s="33">
        <f>MAX(G69*(1+'INTEREST RATES'!$C$18)-'PAYMENT (VARYING TERM)'!G$3, 0)</f>
        <v>4063.7338808508671</v>
      </c>
      <c r="H70" s="33">
        <f>MAX(H69*(1+'INTEREST RATES'!$C$18)-'PAYMENT (VARYING TERM)'!H$3, 0)</f>
        <v>11816.927178586593</v>
      </c>
      <c r="I70" s="33">
        <f>MAX(I69*(1+'INTEREST RATES'!$C$18)-'PAYMENT (VARYING TERM)'!I$3, 0)</f>
        <v>17599.922189144632</v>
      </c>
      <c r="J70" s="33">
        <f>MAX(J69*(1+'INTEREST RATES'!$C$18)-'PAYMENT (VARYING TERM)'!J$3, 0)</f>
        <v>22069.651250885941</v>
      </c>
      <c r="K70" s="34">
        <f>MAX(K69*(1+'INTEREST RATES'!$C$18)-'PAYMENT (VARYING TERM)'!K$3, 0)</f>
        <v>25620.295900928075</v>
      </c>
    </row>
    <row r="71" spans="1:11" x14ac:dyDescent="0.2">
      <c r="A71" s="7">
        <v>68</v>
      </c>
      <c r="B71" s="39">
        <f>MAX(B70*(1+'INTEREST RATES'!$C$18)-'PAYMENT (VARYING TERM)'!B$3, 0)</f>
        <v>0</v>
      </c>
      <c r="C71" s="33">
        <f>MAX(C70*(1+'INTEREST RATES'!$C$18)-'PAYMENT (VARYING TERM)'!C$3, 0)</f>
        <v>0</v>
      </c>
      <c r="D71" s="33">
        <f>MAX(D70*(1+'INTEREST RATES'!$C$18)-'PAYMENT (VARYING TERM)'!D$3, 0)</f>
        <v>0</v>
      </c>
      <c r="E71" s="33">
        <f>MAX(E70*(1+'INTEREST RATES'!$C$18)-'PAYMENT (VARYING TERM)'!E$3, 0)</f>
        <v>0</v>
      </c>
      <c r="F71" s="33">
        <f>MAX(F70*(1+'INTEREST RATES'!$C$18)-'PAYMENT (VARYING TERM)'!F$3, 0)</f>
        <v>0</v>
      </c>
      <c r="G71" s="33">
        <f>MAX(G70*(1+'INTEREST RATES'!$C$18)-'PAYMENT (VARYING TERM)'!G$3, 0)</f>
        <v>3260.2800535693909</v>
      </c>
      <c r="H71" s="33">
        <f>MAX(H70*(1+'INTEREST RATES'!$C$18)-'PAYMENT (VARYING TERM)'!H$3, 0)</f>
        <v>11153.23895458788</v>
      </c>
      <c r="I71" s="33">
        <f>MAX(I70*(1+'INTEREST RATES'!$C$18)-'PAYMENT (VARYING TERM)'!I$3, 0)</f>
        <v>17040.483111967518</v>
      </c>
      <c r="J71" s="33">
        <f>MAX(J70*(1+'INTEREST RATES'!$C$18)-'PAYMENT (VARYING TERM)'!J$3, 0)</f>
        <v>21590.787280614415</v>
      </c>
      <c r="K71" s="34">
        <f>MAX(K70*(1+'INTEREST RATES'!$C$18)-'PAYMENT (VARYING TERM)'!K$3, 0)</f>
        <v>25205.438846581215</v>
      </c>
    </row>
    <row r="72" spans="1:11" x14ac:dyDescent="0.2">
      <c r="A72" s="7">
        <v>69</v>
      </c>
      <c r="B72" s="39">
        <f>MAX(B71*(1+'INTEREST RATES'!$C$18)-'PAYMENT (VARYING TERM)'!B$3, 0)</f>
        <v>0</v>
      </c>
      <c r="C72" s="33">
        <f>MAX(C71*(1+'INTEREST RATES'!$C$18)-'PAYMENT (VARYING TERM)'!C$3, 0)</f>
        <v>0</v>
      </c>
      <c r="D72" s="33">
        <f>MAX(D71*(1+'INTEREST RATES'!$C$18)-'PAYMENT (VARYING TERM)'!D$3, 0)</f>
        <v>0</v>
      </c>
      <c r="E72" s="33">
        <f>MAX(E71*(1+'INTEREST RATES'!$C$18)-'PAYMENT (VARYING TERM)'!E$3, 0)</f>
        <v>0</v>
      </c>
      <c r="F72" s="33">
        <f>MAX(F71*(1+'INTEREST RATES'!$C$18)-'PAYMENT (VARYING TERM)'!F$3, 0)</f>
        <v>0</v>
      </c>
      <c r="G72" s="33">
        <f>MAX(G71*(1+'INTEREST RATES'!$C$18)-'PAYMENT (VARYING TERM)'!G$3, 0)</f>
        <v>2452.2063922019934</v>
      </c>
      <c r="H72" s="33">
        <f>MAX(H71*(1+'INTEREST RATES'!$C$18)-'PAYMENT (VARYING TERM)'!H$3, 0)</f>
        <v>10485.734544299996</v>
      </c>
      <c r="I72" s="33">
        <f>MAX(I71*(1+'INTEREST RATES'!$C$18)-'PAYMENT (VARYING TERM)'!I$3, 0)</f>
        <v>16477.827277797056</v>
      </c>
      <c r="J72" s="33">
        <f>MAX(J71*(1+'INTEREST RATES'!$C$18)-'PAYMENT (VARYING TERM)'!J$3, 0)</f>
        <v>21109.169857664885</v>
      </c>
      <c r="K72" s="34">
        <f>MAX(K71*(1+'INTEREST RATES'!$C$18)-'PAYMENT (VARYING TERM)'!K$3, 0)</f>
        <v>24788.196377297769</v>
      </c>
    </row>
    <row r="73" spans="1:11" x14ac:dyDescent="0.2">
      <c r="A73" s="7">
        <v>70</v>
      </c>
      <c r="B73" s="39">
        <f>MAX(B72*(1+'INTEREST RATES'!$C$18)-'PAYMENT (VARYING TERM)'!B$3, 0)</f>
        <v>0</v>
      </c>
      <c r="C73" s="33">
        <f>MAX(C72*(1+'INTEREST RATES'!$C$18)-'PAYMENT (VARYING TERM)'!C$3, 0)</f>
        <v>0</v>
      </c>
      <c r="D73" s="33">
        <f>MAX(D72*(1+'INTEREST RATES'!$C$18)-'PAYMENT (VARYING TERM)'!D$3, 0)</f>
        <v>0</v>
      </c>
      <c r="E73" s="33">
        <f>MAX(E72*(1+'INTEREST RATES'!$C$18)-'PAYMENT (VARYING TERM)'!E$3, 0)</f>
        <v>0</v>
      </c>
      <c r="F73" s="33">
        <f>MAX(F72*(1+'INTEREST RATES'!$C$18)-'PAYMENT (VARYING TERM)'!F$3, 0)</f>
        <v>0</v>
      </c>
      <c r="G73" s="33">
        <f>MAX(G72*(1+'INTEREST RATES'!$C$18)-'PAYMENT (VARYING TERM)'!G$3, 0)</f>
        <v>1639.48633284885</v>
      </c>
      <c r="H73" s="33">
        <f>MAX(H72*(1+'INTEREST RATES'!$C$18)-'PAYMENT (VARYING TERM)'!H$3, 0)</f>
        <v>9814.3920047725205</v>
      </c>
      <c r="I73" s="33">
        <f>MAX(I72*(1+'INTEREST RATES'!$C$18)-'PAYMENT (VARYING TERM)'!I$3, 0)</f>
        <v>15911.93619038231</v>
      </c>
      <c r="J73" s="33">
        <f>MAX(J72*(1+'INTEREST RATES'!$C$18)-'PAYMENT (VARYING TERM)'!J$3, 0)</f>
        <v>20624.783149771574</v>
      </c>
      <c r="K73" s="34">
        <f>MAX(K72*(1+'INTEREST RATES'!$C$18)-'PAYMENT (VARYING TERM)'!K$3, 0)</f>
        <v>24368.554777017322</v>
      </c>
    </row>
    <row r="74" spans="1:11" x14ac:dyDescent="0.2">
      <c r="A74" s="7">
        <v>71</v>
      </c>
      <c r="B74" s="39">
        <f>MAX(B73*(1+'INTEREST RATES'!$C$18)-'PAYMENT (VARYING TERM)'!B$3, 0)</f>
        <v>0</v>
      </c>
      <c r="C74" s="33">
        <f>MAX(C73*(1+'INTEREST RATES'!$C$18)-'PAYMENT (VARYING TERM)'!C$3, 0)</f>
        <v>0</v>
      </c>
      <c r="D74" s="33">
        <f>MAX(D73*(1+'INTEREST RATES'!$C$18)-'PAYMENT (VARYING TERM)'!D$3, 0)</f>
        <v>0</v>
      </c>
      <c r="E74" s="33">
        <f>MAX(E73*(1+'INTEREST RATES'!$C$18)-'PAYMENT (VARYING TERM)'!E$3, 0)</f>
        <v>0</v>
      </c>
      <c r="F74" s="33">
        <f>MAX(F73*(1+'INTEREST RATES'!$C$18)-'PAYMENT (VARYING TERM)'!F$3, 0)</f>
        <v>0</v>
      </c>
      <c r="G74" s="33">
        <f>MAX(G73*(1+'INTEREST RATES'!$C$18)-'PAYMENT (VARYING TERM)'!G$3, 0)</f>
        <v>822.09315886855291</v>
      </c>
      <c r="H74" s="33">
        <f>MAX(H73*(1+'INTEREST RATES'!$C$18)-'PAYMENT (VARYING TERM)'!H$3, 0)</f>
        <v>9139.1892668837627</v>
      </c>
      <c r="I74" s="33">
        <f>MAX(I73*(1+'INTEREST RATES'!$C$18)-'PAYMENT (VARYING TERM)'!I$3, 0)</f>
        <v>15342.791247119489</v>
      </c>
      <c r="J74" s="33">
        <f>MAX(J73*(1+'INTEREST RATES'!$C$18)-'PAYMENT (VARYING TERM)'!J$3, 0)</f>
        <v>20137.61123363367</v>
      </c>
      <c r="K74" s="34">
        <f>MAX(K73*(1+'INTEREST RATES'!$C$18)-'PAYMENT (VARYING TERM)'!K$3, 0)</f>
        <v>23946.500250812547</v>
      </c>
    </row>
    <row r="75" spans="1:11" x14ac:dyDescent="0.2">
      <c r="A75" s="7">
        <v>72</v>
      </c>
      <c r="B75" s="39">
        <f>MAX(B74*(1+'INTEREST RATES'!$C$18)-'PAYMENT (VARYING TERM)'!B$3, 0)</f>
        <v>0</v>
      </c>
      <c r="C75" s="33">
        <f>MAX(C74*(1+'INTEREST RATES'!$C$18)-'PAYMENT (VARYING TERM)'!C$3, 0)</f>
        <v>0</v>
      </c>
      <c r="D75" s="33">
        <f>MAX(D74*(1+'INTEREST RATES'!$C$18)-'PAYMENT (VARYING TERM)'!D$3, 0)</f>
        <v>0</v>
      </c>
      <c r="E75" s="33">
        <f>MAX(E74*(1+'INTEREST RATES'!$C$18)-'PAYMENT (VARYING TERM)'!E$3, 0)</f>
        <v>0</v>
      </c>
      <c r="F75" s="33">
        <f>MAX(F74*(1+'INTEREST RATES'!$C$18)-'PAYMENT (VARYING TERM)'!F$3, 0)</f>
        <v>0</v>
      </c>
      <c r="G75" s="33">
        <f>MAX(G74*(1+'INTEREST RATES'!$C$18)-'PAYMENT (VARYING TERM)'!G$3, 0)</f>
        <v>0</v>
      </c>
      <c r="H75" s="33">
        <f>MAX(H74*(1+'INTEREST RATES'!$C$18)-'PAYMENT (VARYING TERM)'!H$3, 0)</f>
        <v>8460.1041346152797</v>
      </c>
      <c r="I75" s="33">
        <f>MAX(I74*(1+'INTEREST RATES'!$C$18)-'PAYMENT (VARYING TERM)'!I$3, 0)</f>
        <v>14770.373738440418</v>
      </c>
      <c r="J75" s="33">
        <f>MAX(J74*(1+'INTEREST RATES'!$C$18)-'PAYMENT (VARYING TERM)'!J$3, 0)</f>
        <v>19647.638094391892</v>
      </c>
      <c r="K75" s="34">
        <f>MAX(K74*(1+'INTEREST RATES'!$C$18)-'PAYMENT (VARYING TERM)'!K$3, 0)</f>
        <v>23522.018924435724</v>
      </c>
    </row>
    <row r="76" spans="1:11" x14ac:dyDescent="0.2">
      <c r="A76" s="7">
        <v>73</v>
      </c>
      <c r="B76" s="39">
        <f>MAX(B75*(1+'INTEREST RATES'!$C$18)-'PAYMENT (VARYING TERM)'!B$3, 0)</f>
        <v>0</v>
      </c>
      <c r="C76" s="33">
        <f>MAX(C75*(1+'INTEREST RATES'!$C$18)-'PAYMENT (VARYING TERM)'!C$3, 0)</f>
        <v>0</v>
      </c>
      <c r="D76" s="33">
        <f>MAX(D75*(1+'INTEREST RATES'!$C$18)-'PAYMENT (VARYING TERM)'!D$3, 0)</f>
        <v>0</v>
      </c>
      <c r="E76" s="33">
        <f>MAX(E75*(1+'INTEREST RATES'!$C$18)-'PAYMENT (VARYING TERM)'!E$3, 0)</f>
        <v>0</v>
      </c>
      <c r="F76" s="33">
        <f>MAX(F75*(1+'INTEREST RATES'!$C$18)-'PAYMENT (VARYING TERM)'!F$3, 0)</f>
        <v>0</v>
      </c>
      <c r="G76" s="33">
        <f>MAX(G75*(1+'INTEREST RATES'!$C$18)-'PAYMENT (VARYING TERM)'!G$3, 0)</f>
        <v>0</v>
      </c>
      <c r="H76" s="33">
        <f>MAX(H75*(1+'INTEREST RATES'!$C$18)-'PAYMENT (VARYING TERM)'!H$3, 0)</f>
        <v>7777.1142843222269</v>
      </c>
      <c r="I76" s="33">
        <f>MAX(I75*(1+'INTEREST RATES'!$C$18)-'PAYMENT (VARYING TERM)'!I$3, 0)</f>
        <v>14194.664847197495</v>
      </c>
      <c r="J76" s="33">
        <f>MAX(J75*(1+'INTEREST RATES'!$C$18)-'PAYMENT (VARYING TERM)'!J$3, 0)</f>
        <v>19154.847625102022</v>
      </c>
      <c r="K76" s="34">
        <f>MAX(K75*(1+'INTEREST RATES'!$C$18)-'PAYMENT (VARYING TERM)'!K$3, 0)</f>
        <v>23095.096843862651</v>
      </c>
    </row>
    <row r="77" spans="1:11" x14ac:dyDescent="0.2">
      <c r="A77" s="7">
        <v>74</v>
      </c>
      <c r="B77" s="39">
        <f>MAX(B76*(1+'INTEREST RATES'!$C$18)-'PAYMENT (VARYING TERM)'!B$3, 0)</f>
        <v>0</v>
      </c>
      <c r="C77" s="33">
        <f>MAX(C76*(1+'INTEREST RATES'!$C$18)-'PAYMENT (VARYING TERM)'!C$3, 0)</f>
        <v>0</v>
      </c>
      <c r="D77" s="33">
        <f>MAX(D76*(1+'INTEREST RATES'!$C$18)-'PAYMENT (VARYING TERM)'!D$3, 0)</f>
        <v>0</v>
      </c>
      <c r="E77" s="33">
        <f>MAX(E76*(1+'INTEREST RATES'!$C$18)-'PAYMENT (VARYING TERM)'!E$3, 0)</f>
        <v>0</v>
      </c>
      <c r="F77" s="33">
        <f>MAX(F76*(1+'INTEREST RATES'!$C$18)-'PAYMENT (VARYING TERM)'!F$3, 0)</f>
        <v>0</v>
      </c>
      <c r="G77" s="33">
        <f>MAX(G76*(1+'INTEREST RATES'!$C$18)-'PAYMENT (VARYING TERM)'!G$3, 0)</f>
        <v>0</v>
      </c>
      <c r="H77" s="33">
        <f>MAX(H76*(1+'INTEREST RATES'!$C$18)-'PAYMENT (VARYING TERM)'!H$3, 0)</f>
        <v>7090.1972639995056</v>
      </c>
      <c r="I77" s="33">
        <f>MAX(I76*(1+'INTEREST RATES'!$C$18)-'PAYMENT (VARYING TERM)'!I$3, 0)</f>
        <v>13615.645648045116</v>
      </c>
      <c r="J77" s="33">
        <f>MAX(J76*(1+'INTEREST RATES'!$C$18)-'PAYMENT (VARYING TERM)'!J$3, 0)</f>
        <v>18659.223626205421</v>
      </c>
      <c r="K77" s="34">
        <f>MAX(K76*(1+'INTEREST RATES'!$C$18)-'PAYMENT (VARYING TERM)'!K$3, 0)</f>
        <v>22665.719974833919</v>
      </c>
    </row>
    <row r="78" spans="1:11" x14ac:dyDescent="0.2">
      <c r="A78" s="7">
        <v>75</v>
      </c>
      <c r="B78" s="39">
        <f>MAX(B77*(1+'INTEREST RATES'!$C$18)-'PAYMENT (VARYING TERM)'!B$3, 0)</f>
        <v>0</v>
      </c>
      <c r="C78" s="33">
        <f>MAX(C77*(1+'INTEREST RATES'!$C$18)-'PAYMENT (VARYING TERM)'!C$3, 0)</f>
        <v>0</v>
      </c>
      <c r="D78" s="33">
        <f>MAX(D77*(1+'INTEREST RATES'!$C$18)-'PAYMENT (VARYING TERM)'!D$3, 0)</f>
        <v>0</v>
      </c>
      <c r="E78" s="33">
        <f>MAX(E77*(1+'INTEREST RATES'!$C$18)-'PAYMENT (VARYING TERM)'!E$3, 0)</f>
        <v>0</v>
      </c>
      <c r="F78" s="33">
        <f>MAX(F77*(1+'INTEREST RATES'!$C$18)-'PAYMENT (VARYING TERM)'!F$3, 0)</f>
        <v>0</v>
      </c>
      <c r="G78" s="33">
        <f>MAX(G77*(1+'INTEREST RATES'!$C$18)-'PAYMENT (VARYING TERM)'!G$3, 0)</f>
        <v>0</v>
      </c>
      <c r="H78" s="33">
        <f>MAX(H77*(1+'INTEREST RATES'!$C$18)-'PAYMENT (VARYING TERM)'!H$3, 0)</f>
        <v>6399.3304925436996</v>
      </c>
      <c r="I78" s="33">
        <f>MAX(I77*(1+'INTEREST RATES'!$C$18)-'PAYMENT (VARYING TERM)'!I$3, 0)</f>
        <v>13033.297106817539</v>
      </c>
      <c r="J78" s="33">
        <f>MAX(J77*(1+'INTEREST RATES'!$C$18)-'PAYMENT (VARYING TERM)'!J$3, 0)</f>
        <v>18160.749804996503</v>
      </c>
      <c r="K78" s="34">
        <f>MAX(K77*(1+'INTEREST RATES'!$C$18)-'PAYMENT (VARYING TERM)'!K$3, 0)</f>
        <v>22233.874202393577</v>
      </c>
    </row>
    <row r="79" spans="1:11" x14ac:dyDescent="0.2">
      <c r="A79" s="7">
        <v>76</v>
      </c>
      <c r="B79" s="39">
        <f>MAX(B78*(1+'INTEREST RATES'!$C$18)-'PAYMENT (VARYING TERM)'!B$3, 0)</f>
        <v>0</v>
      </c>
      <c r="C79" s="33">
        <f>MAX(C78*(1+'INTEREST RATES'!$C$18)-'PAYMENT (VARYING TERM)'!C$3, 0)</f>
        <v>0</v>
      </c>
      <c r="D79" s="33">
        <f>MAX(D78*(1+'INTEREST RATES'!$C$18)-'PAYMENT (VARYING TERM)'!D$3, 0)</f>
        <v>0</v>
      </c>
      <c r="E79" s="33">
        <f>MAX(E78*(1+'INTEREST RATES'!$C$18)-'PAYMENT (VARYING TERM)'!E$3, 0)</f>
        <v>0</v>
      </c>
      <c r="F79" s="33">
        <f>MAX(F78*(1+'INTEREST RATES'!$C$18)-'PAYMENT (VARYING TERM)'!F$3, 0)</f>
        <v>0</v>
      </c>
      <c r="G79" s="33">
        <f>MAX(G78*(1+'INTEREST RATES'!$C$18)-'PAYMENT (VARYING TERM)'!G$3, 0)</f>
        <v>0</v>
      </c>
      <c r="H79" s="33">
        <f>MAX(H78*(1+'INTEREST RATES'!$C$18)-'PAYMENT (VARYING TERM)'!H$3, 0)</f>
        <v>5704.4912590107615</v>
      </c>
      <c r="I79" s="33">
        <f>MAX(I78*(1+'INTEREST RATES'!$C$18)-'PAYMENT (VARYING TERM)'!I$3, 0)</f>
        <v>12447.600079903172</v>
      </c>
      <c r="J79" s="33">
        <f>MAX(J78*(1+'INTEREST RATES'!$C$18)-'PAYMENT (VARYING TERM)'!J$3, 0)</f>
        <v>17659.409775087141</v>
      </c>
      <c r="K79" s="34">
        <f>MAX(K78*(1+'INTEREST RATES'!$C$18)-'PAYMENT (VARYING TERM)'!K$3, 0)</f>
        <v>21799.545330425128</v>
      </c>
    </row>
    <row r="80" spans="1:11" x14ac:dyDescent="0.2">
      <c r="A80" s="7">
        <v>77</v>
      </c>
      <c r="B80" s="39">
        <f>MAX(B79*(1+'INTEREST RATES'!$C$18)-'PAYMENT (VARYING TERM)'!B$3, 0)</f>
        <v>0</v>
      </c>
      <c r="C80" s="33">
        <f>MAX(C79*(1+'INTEREST RATES'!$C$18)-'PAYMENT (VARYING TERM)'!C$3, 0)</f>
        <v>0</v>
      </c>
      <c r="D80" s="33">
        <f>MAX(D79*(1+'INTEREST RATES'!$C$18)-'PAYMENT (VARYING TERM)'!D$3, 0)</f>
        <v>0</v>
      </c>
      <c r="E80" s="33">
        <f>MAX(E79*(1+'INTEREST RATES'!$C$18)-'PAYMENT (VARYING TERM)'!E$3, 0)</f>
        <v>0</v>
      </c>
      <c r="F80" s="33">
        <f>MAX(F79*(1+'INTEREST RATES'!$C$18)-'PAYMENT (VARYING TERM)'!F$3, 0)</f>
        <v>0</v>
      </c>
      <c r="G80" s="33">
        <f>MAX(G79*(1+'INTEREST RATES'!$C$18)-'PAYMENT (VARYING TERM)'!G$3, 0)</f>
        <v>0</v>
      </c>
      <c r="H80" s="33">
        <f>MAX(H79*(1+'INTEREST RATES'!$C$18)-'PAYMENT (VARYING TERM)'!H$3, 0)</f>
        <v>5005.6567218694354</v>
      </c>
      <c r="I80" s="33">
        <f>MAX(I79*(1+'INTEREST RATES'!$C$18)-'PAYMENT (VARYING TERM)'!I$3, 0)</f>
        <v>11858.535313615259</v>
      </c>
      <c r="J80" s="33">
        <f>MAX(J79*(1+'INTEREST RATES'!$C$18)-'PAYMENT (VARYING TERM)'!J$3, 0)</f>
        <v>17155.187055867991</v>
      </c>
      <c r="K80" s="34">
        <f>MAX(K79*(1+'INTEREST RATES'!$C$18)-'PAYMENT (VARYING TERM)'!K$3, 0)</f>
        <v>21362.719081184841</v>
      </c>
    </row>
    <row r="81" spans="1:11" x14ac:dyDescent="0.2">
      <c r="A81" s="7">
        <v>78</v>
      </c>
      <c r="B81" s="39">
        <f>MAX(B80*(1+'INTEREST RATES'!$C$18)-'PAYMENT (VARYING TERM)'!B$3, 0)</f>
        <v>0</v>
      </c>
      <c r="C81" s="33">
        <f>MAX(C80*(1+'INTEREST RATES'!$C$18)-'PAYMENT (VARYING TERM)'!C$3, 0)</f>
        <v>0</v>
      </c>
      <c r="D81" s="33">
        <f>MAX(D80*(1+'INTEREST RATES'!$C$18)-'PAYMENT (VARYING TERM)'!D$3, 0)</f>
        <v>0</v>
      </c>
      <c r="E81" s="33">
        <f>MAX(E80*(1+'INTEREST RATES'!$C$18)-'PAYMENT (VARYING TERM)'!E$3, 0)</f>
        <v>0</v>
      </c>
      <c r="F81" s="33">
        <f>MAX(F80*(1+'INTEREST RATES'!$C$18)-'PAYMENT (VARYING TERM)'!F$3, 0)</f>
        <v>0</v>
      </c>
      <c r="G81" s="33">
        <f>MAX(G80*(1+'INTEREST RATES'!$C$18)-'PAYMENT (VARYING TERM)'!G$3, 0)</f>
        <v>0</v>
      </c>
      <c r="H81" s="33">
        <f>MAX(H80*(1+'INTEREST RATES'!$C$18)-'PAYMENT (VARYING TERM)'!H$3, 0)</f>
        <v>4302.8039082503828</v>
      </c>
      <c r="I81" s="33">
        <f>MAX(I80*(1+'INTEREST RATES'!$C$18)-'PAYMENT (VARYING TERM)'!I$3, 0)</f>
        <v>11266.083443558957</v>
      </c>
      <c r="J81" s="33">
        <f>MAX(J80*(1+'INTEREST RATES'!$C$18)-'PAYMENT (VARYING TERM)'!J$3, 0)</f>
        <v>16648.065071966728</v>
      </c>
      <c r="K81" s="34">
        <f>MAX(K80*(1+'INTEREST RATES'!$C$18)-'PAYMENT (VARYING TERM)'!K$3, 0)</f>
        <v>20923.381094832432</v>
      </c>
    </row>
    <row r="82" spans="1:11" x14ac:dyDescent="0.2">
      <c r="A82" s="7">
        <v>79</v>
      </c>
      <c r="B82" s="39">
        <f>MAX(B81*(1+'INTEREST RATES'!$C$18)-'PAYMENT (VARYING TERM)'!B$3, 0)</f>
        <v>0</v>
      </c>
      <c r="C82" s="33">
        <f>MAX(C81*(1+'INTEREST RATES'!$C$18)-'PAYMENT (VARYING TERM)'!C$3, 0)</f>
        <v>0</v>
      </c>
      <c r="D82" s="33">
        <f>MAX(D81*(1+'INTEREST RATES'!$C$18)-'PAYMENT (VARYING TERM)'!D$3, 0)</f>
        <v>0</v>
      </c>
      <c r="E82" s="33">
        <f>MAX(E81*(1+'INTEREST RATES'!$C$18)-'PAYMENT (VARYING TERM)'!E$3, 0)</f>
        <v>0</v>
      </c>
      <c r="F82" s="33">
        <f>MAX(F81*(1+'INTEREST RATES'!$C$18)-'PAYMENT (VARYING TERM)'!F$3, 0)</f>
        <v>0</v>
      </c>
      <c r="G82" s="33">
        <f>MAX(G81*(1+'INTEREST RATES'!$C$18)-'PAYMENT (VARYING TERM)'!G$3, 0)</f>
        <v>0</v>
      </c>
      <c r="H82" s="33">
        <f>MAX(H81*(1+'INTEREST RATES'!$C$18)-'PAYMENT (VARYING TERM)'!H$3, 0)</f>
        <v>3595.909713190993</v>
      </c>
      <c r="I82" s="33">
        <f>MAX(I81*(1+'INTEREST RATES'!$C$18)-'PAYMENT (VARYING TERM)'!I$3, 0)</f>
        <v>10670.224993994763</v>
      </c>
      <c r="J82" s="33">
        <f>MAX(J81*(1+'INTEREST RATES'!$C$18)-'PAYMENT (VARYING TERM)'!J$3, 0)</f>
        <v>16138.02715270316</v>
      </c>
      <c r="K82" s="34">
        <f>MAX(K81*(1+'INTEREST RATES'!$C$18)-'PAYMENT (VARYING TERM)'!K$3, 0)</f>
        <v>20481.516928958961</v>
      </c>
    </row>
    <row r="83" spans="1:11" x14ac:dyDescent="0.2">
      <c r="A83" s="7">
        <v>80</v>
      </c>
      <c r="B83" s="39">
        <f>MAX(B82*(1+'INTEREST RATES'!$C$18)-'PAYMENT (VARYING TERM)'!B$3, 0)</f>
        <v>0</v>
      </c>
      <c r="C83" s="33">
        <f>MAX(C82*(1+'INTEREST RATES'!$C$18)-'PAYMENT (VARYING TERM)'!C$3, 0)</f>
        <v>0</v>
      </c>
      <c r="D83" s="33">
        <f>MAX(D82*(1+'INTEREST RATES'!$C$18)-'PAYMENT (VARYING TERM)'!D$3, 0)</f>
        <v>0</v>
      </c>
      <c r="E83" s="33">
        <f>MAX(E82*(1+'INTEREST RATES'!$C$18)-'PAYMENT (VARYING TERM)'!E$3, 0)</f>
        <v>0</v>
      </c>
      <c r="F83" s="33">
        <f>MAX(F82*(1+'INTEREST RATES'!$C$18)-'PAYMENT (VARYING TERM)'!F$3, 0)</f>
        <v>0</v>
      </c>
      <c r="G83" s="33">
        <f>MAX(G82*(1+'INTEREST RATES'!$C$18)-'PAYMENT (VARYING TERM)'!G$3, 0)</f>
        <v>0</v>
      </c>
      <c r="H83" s="33">
        <f>MAX(H82*(1+'INTEREST RATES'!$C$18)-'PAYMENT (VARYING TERM)'!H$3, 0)</f>
        <v>2884.9508988758525</v>
      </c>
      <c r="I83" s="33">
        <f>MAX(I82*(1+'INTEREST RATES'!$C$18)-'PAYMENT (VARYING TERM)'!I$3, 0)</f>
        <v>10070.940377198291</v>
      </c>
      <c r="J83" s="33">
        <f>MAX(J82*(1+'INTEREST RATES'!$C$18)-'PAYMENT (VARYING TERM)'!J$3, 0)</f>
        <v>15625.056531541217</v>
      </c>
      <c r="K83" s="34">
        <f>MAX(K82*(1+'INTEREST RATES'!$C$18)-'PAYMENT (VARYING TERM)'!K$3, 0)</f>
        <v>20037.112058112121</v>
      </c>
    </row>
    <row r="84" spans="1:11" x14ac:dyDescent="0.2">
      <c r="A84" s="7">
        <v>81</v>
      </c>
      <c r="B84" s="39">
        <f>MAX(B83*(1+'INTEREST RATES'!$C$18)-'PAYMENT (VARYING TERM)'!B$3, 0)</f>
        <v>0</v>
      </c>
      <c r="C84" s="33">
        <f>MAX(C83*(1+'INTEREST RATES'!$C$18)-'PAYMENT (VARYING TERM)'!C$3, 0)</f>
        <v>0</v>
      </c>
      <c r="D84" s="33">
        <f>MAX(D83*(1+'INTEREST RATES'!$C$18)-'PAYMENT (VARYING TERM)'!D$3, 0)</f>
        <v>0</v>
      </c>
      <c r="E84" s="33">
        <f>MAX(E83*(1+'INTEREST RATES'!$C$18)-'PAYMENT (VARYING TERM)'!E$3, 0)</f>
        <v>0</v>
      </c>
      <c r="F84" s="33">
        <f>MAX(F83*(1+'INTEREST RATES'!$C$18)-'PAYMENT (VARYING TERM)'!F$3, 0)</f>
        <v>0</v>
      </c>
      <c r="G84" s="33">
        <f>MAX(G83*(1+'INTEREST RATES'!$C$18)-'PAYMENT (VARYING TERM)'!G$3, 0)</f>
        <v>0</v>
      </c>
      <c r="H84" s="33">
        <f>MAX(H83*(1+'INTEREST RATES'!$C$18)-'PAYMENT (VARYING TERM)'!H$3, 0)</f>
        <v>2169.9040938728431</v>
      </c>
      <c r="I84" s="33">
        <f>MAX(I83*(1+'INTEREST RATES'!$C$18)-'PAYMENT (VARYING TERM)'!I$3, 0)</f>
        <v>9468.2098928163559</v>
      </c>
      <c r="J84" s="33">
        <f>MAX(J83*(1+'INTEREST RATES'!$C$18)-'PAYMENT (VARYING TERM)'!J$3, 0)</f>
        <v>15109.13634553777</v>
      </c>
      <c r="K84" s="34">
        <f>MAX(K83*(1+'INTEREST RATES'!$C$18)-'PAYMENT (VARYING TERM)'!K$3, 0)</f>
        <v>19590.151873318697</v>
      </c>
    </row>
    <row r="85" spans="1:11" x14ac:dyDescent="0.2">
      <c r="A85" s="7">
        <v>82</v>
      </c>
      <c r="B85" s="39">
        <f>MAX(B84*(1+'INTEREST RATES'!$C$18)-'PAYMENT (VARYING TERM)'!B$3, 0)</f>
        <v>0</v>
      </c>
      <c r="C85" s="33">
        <f>MAX(C84*(1+'INTEREST RATES'!$C$18)-'PAYMENT (VARYING TERM)'!C$3, 0)</f>
        <v>0</v>
      </c>
      <c r="D85" s="33">
        <f>MAX(D84*(1+'INTEREST RATES'!$C$18)-'PAYMENT (VARYING TERM)'!D$3, 0)</f>
        <v>0</v>
      </c>
      <c r="E85" s="33">
        <f>MAX(E84*(1+'INTEREST RATES'!$C$18)-'PAYMENT (VARYING TERM)'!E$3, 0)</f>
        <v>0</v>
      </c>
      <c r="F85" s="33">
        <f>MAX(F84*(1+'INTEREST RATES'!$C$18)-'PAYMENT (VARYING TERM)'!F$3, 0)</f>
        <v>0</v>
      </c>
      <c r="G85" s="33">
        <f>MAX(G84*(1+'INTEREST RATES'!$C$18)-'PAYMENT (VARYING TERM)'!G$3, 0)</f>
        <v>0</v>
      </c>
      <c r="H85" s="33">
        <f>MAX(H84*(1+'INTEREST RATES'!$C$18)-'PAYMENT (VARYING TERM)'!H$3, 0)</f>
        <v>1450.7457923648517</v>
      </c>
      <c r="I85" s="33">
        <f>MAX(I84*(1+'INTEREST RATES'!$C$18)-'PAYMENT (VARYING TERM)'!I$3, 0)</f>
        <v>8862.0137272193679</v>
      </c>
      <c r="J85" s="33">
        <f>MAX(J84*(1+'INTEREST RATES'!$C$18)-'PAYMENT (VARYING TERM)'!J$3, 0)</f>
        <v>14590.249634788306</v>
      </c>
      <c r="K85" s="34">
        <f>MAX(K84*(1+'INTEREST RATES'!$C$18)-'PAYMENT (VARYING TERM)'!K$3, 0)</f>
        <v>19140.621681604345</v>
      </c>
    </row>
    <row r="86" spans="1:11" x14ac:dyDescent="0.2">
      <c r="A86" s="7">
        <v>83</v>
      </c>
      <c r="B86" s="39">
        <f>MAX(B85*(1+'INTEREST RATES'!$C$18)-'PAYMENT (VARYING TERM)'!B$3, 0)</f>
        <v>0</v>
      </c>
      <c r="C86" s="33">
        <f>MAX(C85*(1+'INTEREST RATES'!$C$18)-'PAYMENT (VARYING TERM)'!C$3, 0)</f>
        <v>0</v>
      </c>
      <c r="D86" s="33">
        <f>MAX(D85*(1+'INTEREST RATES'!$C$18)-'PAYMENT (VARYING TERM)'!D$3, 0)</f>
        <v>0</v>
      </c>
      <c r="E86" s="33">
        <f>MAX(E85*(1+'INTEREST RATES'!$C$18)-'PAYMENT (VARYING TERM)'!E$3, 0)</f>
        <v>0</v>
      </c>
      <c r="F86" s="33">
        <f>MAX(F85*(1+'INTEREST RATES'!$C$18)-'PAYMENT (VARYING TERM)'!F$3, 0)</f>
        <v>0</v>
      </c>
      <c r="G86" s="33">
        <f>MAX(G85*(1+'INTEREST RATES'!$C$18)-'PAYMENT (VARYING TERM)'!G$3, 0)</f>
        <v>0</v>
      </c>
      <c r="H86" s="33">
        <f>MAX(H85*(1+'INTEREST RATES'!$C$18)-'PAYMENT (VARYING TERM)'!H$3, 0)</f>
        <v>727.4523533770606</v>
      </c>
      <c r="I86" s="33">
        <f>MAX(I85*(1+'INTEREST RATES'!$C$18)-'PAYMENT (VARYING TERM)'!I$3, 0)</f>
        <v>8252.3319528499942</v>
      </c>
      <c r="J86" s="33">
        <f>MAX(J85*(1+'INTEREST RATES'!$C$18)-'PAYMENT (VARYING TERM)'!J$3, 0)</f>
        <v>14068.379341869393</v>
      </c>
      <c r="K86" s="34">
        <f>MAX(K85*(1+'INTEREST RATES'!$C$18)-'PAYMENT (VARYING TERM)'!K$3, 0)</f>
        <v>18688.50670551059</v>
      </c>
    </row>
    <row r="87" spans="1:11" x14ac:dyDescent="0.2">
      <c r="A87" s="7">
        <v>84</v>
      </c>
      <c r="B87" s="39">
        <f>MAX(B86*(1+'INTEREST RATES'!$C$18)-'PAYMENT (VARYING TERM)'!B$3, 0)</f>
        <v>0</v>
      </c>
      <c r="C87" s="33">
        <f>MAX(C86*(1+'INTEREST RATES'!$C$18)-'PAYMENT (VARYING TERM)'!C$3, 0)</f>
        <v>0</v>
      </c>
      <c r="D87" s="33">
        <f>MAX(D86*(1+'INTEREST RATES'!$C$18)-'PAYMENT (VARYING TERM)'!D$3, 0)</f>
        <v>0</v>
      </c>
      <c r="E87" s="33">
        <f>MAX(E86*(1+'INTEREST RATES'!$C$18)-'PAYMENT (VARYING TERM)'!E$3, 0)</f>
        <v>0</v>
      </c>
      <c r="F87" s="33">
        <f>MAX(F86*(1+'INTEREST RATES'!$C$18)-'PAYMENT (VARYING TERM)'!F$3, 0)</f>
        <v>0</v>
      </c>
      <c r="G87" s="33">
        <f>MAX(G86*(1+'INTEREST RATES'!$C$18)-'PAYMENT (VARYING TERM)'!G$3, 0)</f>
        <v>0</v>
      </c>
      <c r="H87" s="33">
        <f>MAX(H86*(1+'INTEREST RATES'!$C$18)-'PAYMENT (VARYING TERM)'!H$3, 0)</f>
        <v>0</v>
      </c>
      <c r="I87" s="33">
        <f>MAX(I86*(1+'INTEREST RATES'!$C$18)-'PAYMENT (VARYING TERM)'!I$3, 0)</f>
        <v>7639.1445275680771</v>
      </c>
      <c r="J87" s="33">
        <f>MAX(J86*(1+'INTEREST RATES'!$C$18)-'PAYMENT (VARYING TERM)'!J$3, 0)</f>
        <v>13543.508311277958</v>
      </c>
      <c r="K87" s="34">
        <f>MAX(K86*(1+'INTEREST RATES'!$C$18)-'PAYMENT (VARYING TERM)'!K$3, 0)</f>
        <v>18233.792082609027</v>
      </c>
    </row>
    <row r="88" spans="1:11" x14ac:dyDescent="0.2">
      <c r="A88" s="7">
        <v>85</v>
      </c>
      <c r="B88" s="39">
        <f>MAX(B87*(1+'INTEREST RATES'!$C$18)-'PAYMENT (VARYING TERM)'!B$3, 0)</f>
        <v>0</v>
      </c>
      <c r="C88" s="33">
        <f>MAX(C87*(1+'INTEREST RATES'!$C$18)-'PAYMENT (VARYING TERM)'!C$3, 0)</f>
        <v>0</v>
      </c>
      <c r="D88" s="33">
        <f>MAX(D87*(1+'INTEREST RATES'!$C$18)-'PAYMENT (VARYING TERM)'!D$3, 0)</f>
        <v>0</v>
      </c>
      <c r="E88" s="33">
        <f>MAX(E87*(1+'INTEREST RATES'!$C$18)-'PAYMENT (VARYING TERM)'!E$3, 0)</f>
        <v>0</v>
      </c>
      <c r="F88" s="33">
        <f>MAX(F87*(1+'INTEREST RATES'!$C$18)-'PAYMENT (VARYING TERM)'!F$3, 0)</f>
        <v>0</v>
      </c>
      <c r="G88" s="33">
        <f>MAX(G87*(1+'INTEREST RATES'!$C$18)-'PAYMENT (VARYING TERM)'!G$3, 0)</f>
        <v>0</v>
      </c>
      <c r="H88" s="33">
        <f>MAX(H87*(1+'INTEREST RATES'!$C$18)-'PAYMENT (VARYING TERM)'!H$3, 0)</f>
        <v>0</v>
      </c>
      <c r="I88" s="33">
        <f>MAX(I87*(1+'INTEREST RATES'!$C$18)-'PAYMENT (VARYING TERM)'!I$3, 0)</f>
        <v>7022.4312939917854</v>
      </c>
      <c r="J88" s="33">
        <f>MAX(J87*(1+'INTEREST RATES'!$C$18)-'PAYMENT (VARYING TERM)'!J$3, 0)</f>
        <v>13015.619288867323</v>
      </c>
      <c r="K88" s="34">
        <f>MAX(K87*(1+'INTEREST RATES'!$C$18)-'PAYMENT (VARYING TERM)'!K$3, 0)</f>
        <v>17776.462865012763</v>
      </c>
    </row>
    <row r="89" spans="1:11" x14ac:dyDescent="0.2">
      <c r="A89" s="7">
        <v>86</v>
      </c>
      <c r="B89" s="39">
        <f>MAX(B88*(1+'INTEREST RATES'!$C$18)-'PAYMENT (VARYING TERM)'!B$3, 0)</f>
        <v>0</v>
      </c>
      <c r="C89" s="33">
        <f>MAX(C88*(1+'INTEREST RATES'!$C$18)-'PAYMENT (VARYING TERM)'!C$3, 0)</f>
        <v>0</v>
      </c>
      <c r="D89" s="33">
        <f>MAX(D88*(1+'INTEREST RATES'!$C$18)-'PAYMENT (VARYING TERM)'!D$3, 0)</f>
        <v>0</v>
      </c>
      <c r="E89" s="33">
        <f>MAX(E88*(1+'INTEREST RATES'!$C$18)-'PAYMENT (VARYING TERM)'!E$3, 0)</f>
        <v>0</v>
      </c>
      <c r="F89" s="33">
        <f>MAX(F88*(1+'INTEREST RATES'!$C$18)-'PAYMENT (VARYING TERM)'!F$3, 0)</f>
        <v>0</v>
      </c>
      <c r="G89" s="33">
        <f>MAX(G88*(1+'INTEREST RATES'!$C$18)-'PAYMENT (VARYING TERM)'!G$3, 0)</f>
        <v>0</v>
      </c>
      <c r="H89" s="33">
        <f>MAX(H88*(1+'INTEREST RATES'!$C$18)-'PAYMENT (VARYING TERM)'!H$3, 0)</f>
        <v>0</v>
      </c>
      <c r="I89" s="33">
        <f>MAX(I88*(1+'INTEREST RATES'!$C$18)-'PAYMENT (VARYING TERM)'!I$3, 0)</f>
        <v>6402.1719788349819</v>
      </c>
      <c r="J89" s="33">
        <f>MAX(J88*(1+'INTEREST RATES'!$C$18)-'PAYMENT (VARYING TERM)'!J$3, 0)</f>
        <v>12484.694921280019</v>
      </c>
      <c r="K89" s="34">
        <f>MAX(K88*(1+'INTEREST RATES'!$C$18)-'PAYMENT (VARYING TERM)'!K$3, 0)</f>
        <v>17316.504018885025</v>
      </c>
    </row>
    <row r="90" spans="1:11" x14ac:dyDescent="0.2">
      <c r="A90" s="7">
        <v>87</v>
      </c>
      <c r="B90" s="39">
        <f>MAX(B89*(1+'INTEREST RATES'!$C$18)-'PAYMENT (VARYING TERM)'!B$3, 0)</f>
        <v>0</v>
      </c>
      <c r="C90" s="33">
        <f>MAX(C89*(1+'INTEREST RATES'!$C$18)-'PAYMENT (VARYING TERM)'!C$3, 0)</f>
        <v>0</v>
      </c>
      <c r="D90" s="33">
        <f>MAX(D89*(1+'INTEREST RATES'!$C$18)-'PAYMENT (VARYING TERM)'!D$3, 0)</f>
        <v>0</v>
      </c>
      <c r="E90" s="33">
        <f>MAX(E89*(1+'INTEREST RATES'!$C$18)-'PAYMENT (VARYING TERM)'!E$3, 0)</f>
        <v>0</v>
      </c>
      <c r="F90" s="33">
        <f>MAX(F89*(1+'INTEREST RATES'!$C$18)-'PAYMENT (VARYING TERM)'!F$3, 0)</f>
        <v>0</v>
      </c>
      <c r="G90" s="33">
        <f>MAX(G89*(1+'INTEREST RATES'!$C$18)-'PAYMENT (VARYING TERM)'!G$3, 0)</f>
        <v>0</v>
      </c>
      <c r="H90" s="33">
        <f>MAX(H89*(1+'INTEREST RATES'!$C$18)-'PAYMENT (VARYING TERM)'!H$3, 0)</f>
        <v>0</v>
      </c>
      <c r="I90" s="33">
        <f>MAX(I89*(1+'INTEREST RATES'!$C$18)-'PAYMENT (VARYING TERM)'!I$3, 0)</f>
        <v>5778.3461922407751</v>
      </c>
      <c r="J90" s="33">
        <f>MAX(J89*(1+'INTEREST RATES'!$C$18)-'PAYMENT (VARYING TERM)'!J$3, 0)</f>
        <v>11950.717755377314</v>
      </c>
      <c r="K90" s="34">
        <f>MAX(K89*(1+'INTEREST RATES'!$C$18)-'PAYMENT (VARYING TERM)'!K$3, 0)</f>
        <v>16853.900423944964</v>
      </c>
    </row>
    <row r="91" spans="1:11" x14ac:dyDescent="0.2">
      <c r="A91" s="7">
        <v>88</v>
      </c>
      <c r="B91" s="39">
        <f>MAX(B90*(1+'INTEREST RATES'!$C$18)-'PAYMENT (VARYING TERM)'!B$3, 0)</f>
        <v>0</v>
      </c>
      <c r="C91" s="33">
        <f>MAX(C90*(1+'INTEREST RATES'!$C$18)-'PAYMENT (VARYING TERM)'!C$3, 0)</f>
        <v>0</v>
      </c>
      <c r="D91" s="33">
        <f>MAX(D90*(1+'INTEREST RATES'!$C$18)-'PAYMENT (VARYING TERM)'!D$3, 0)</f>
        <v>0</v>
      </c>
      <c r="E91" s="33">
        <f>MAX(E90*(1+'INTEREST RATES'!$C$18)-'PAYMENT (VARYING TERM)'!E$3, 0)</f>
        <v>0</v>
      </c>
      <c r="F91" s="33">
        <f>MAX(F90*(1+'INTEREST RATES'!$C$18)-'PAYMENT (VARYING TERM)'!F$3, 0)</f>
        <v>0</v>
      </c>
      <c r="G91" s="33">
        <f>MAX(G90*(1+'INTEREST RATES'!$C$18)-'PAYMENT (VARYING TERM)'!G$3, 0)</f>
        <v>0</v>
      </c>
      <c r="H91" s="33">
        <f>MAX(H90*(1+'INTEREST RATES'!$C$18)-'PAYMENT (VARYING TERM)'!H$3, 0)</f>
        <v>0</v>
      </c>
      <c r="I91" s="33">
        <f>MAX(I90*(1+'INTEREST RATES'!$C$18)-'PAYMENT (VARYING TERM)'!I$3, 0)</f>
        <v>5150.9334271112411</v>
      </c>
      <c r="J91" s="33">
        <f>MAX(J90*(1+'INTEREST RATES'!$C$18)-'PAYMENT (VARYING TERM)'!J$3, 0)</f>
        <v>11413.670237665487</v>
      </c>
      <c r="K91" s="34">
        <f>MAX(K90*(1+'INTEREST RATES'!$C$18)-'PAYMENT (VARYING TERM)'!K$3, 0)</f>
        <v>16388.636872970579</v>
      </c>
    </row>
    <row r="92" spans="1:11" x14ac:dyDescent="0.2">
      <c r="A92" s="7">
        <v>89</v>
      </c>
      <c r="B92" s="39">
        <f>MAX(B91*(1+'INTEREST RATES'!$C$18)-'PAYMENT (VARYING TERM)'!B$3, 0)</f>
        <v>0</v>
      </c>
      <c r="C92" s="33">
        <f>MAX(C91*(1+'INTEREST RATES'!$C$18)-'PAYMENT (VARYING TERM)'!C$3, 0)</f>
        <v>0</v>
      </c>
      <c r="D92" s="33">
        <f>MAX(D91*(1+'INTEREST RATES'!$C$18)-'PAYMENT (VARYING TERM)'!D$3, 0)</f>
        <v>0</v>
      </c>
      <c r="E92" s="33">
        <f>MAX(E91*(1+'INTEREST RATES'!$C$18)-'PAYMENT (VARYING TERM)'!E$3, 0)</f>
        <v>0</v>
      </c>
      <c r="F92" s="33">
        <f>MAX(F91*(1+'INTEREST RATES'!$C$18)-'PAYMENT (VARYING TERM)'!F$3, 0)</f>
        <v>0</v>
      </c>
      <c r="G92" s="33">
        <f>MAX(G91*(1+'INTEREST RATES'!$C$18)-'PAYMENT (VARYING TERM)'!G$3, 0)</f>
        <v>0</v>
      </c>
      <c r="H92" s="33">
        <f>MAX(H91*(1+'INTEREST RATES'!$C$18)-'PAYMENT (VARYING TERM)'!H$3, 0)</f>
        <v>0</v>
      </c>
      <c r="I92" s="33">
        <f>MAX(I91*(1+'INTEREST RATES'!$C$18)-'PAYMENT (VARYING TERM)'!I$3, 0)</f>
        <v>4519.9130584332934</v>
      </c>
      <c r="J92" s="33">
        <f>MAX(J91*(1+'INTEREST RATES'!$C$18)-'PAYMENT (VARYING TERM)'!J$3, 0)</f>
        <v>10873.534713718778</v>
      </c>
      <c r="K92" s="34">
        <f>MAX(K91*(1+'INTEREST RATES'!$C$18)-'PAYMENT (VARYING TERM)'!K$3, 0)</f>
        <v>15920.698071298839</v>
      </c>
    </row>
    <row r="93" spans="1:11" x14ac:dyDescent="0.2">
      <c r="A93" s="7">
        <v>90</v>
      </c>
      <c r="B93" s="39">
        <f>MAX(B92*(1+'INTEREST RATES'!$C$18)-'PAYMENT (VARYING TERM)'!B$3, 0)</f>
        <v>0</v>
      </c>
      <c r="C93" s="33">
        <f>MAX(C92*(1+'INTEREST RATES'!$C$18)-'PAYMENT (VARYING TERM)'!C$3, 0)</f>
        <v>0</v>
      </c>
      <c r="D93" s="33">
        <f>MAX(D92*(1+'INTEREST RATES'!$C$18)-'PAYMENT (VARYING TERM)'!D$3, 0)</f>
        <v>0</v>
      </c>
      <c r="E93" s="33">
        <f>MAX(E92*(1+'INTEREST RATES'!$C$18)-'PAYMENT (VARYING TERM)'!E$3, 0)</f>
        <v>0</v>
      </c>
      <c r="F93" s="33">
        <f>MAX(F92*(1+'INTEREST RATES'!$C$18)-'PAYMENT (VARYING TERM)'!F$3, 0)</f>
        <v>0</v>
      </c>
      <c r="G93" s="33">
        <f>MAX(G92*(1+'INTEREST RATES'!$C$18)-'PAYMENT (VARYING TERM)'!G$3, 0)</f>
        <v>0</v>
      </c>
      <c r="H93" s="33">
        <f>MAX(H92*(1+'INTEREST RATES'!$C$18)-'PAYMENT (VARYING TERM)'!H$3, 0)</f>
        <v>0</v>
      </c>
      <c r="I93" s="33">
        <f>MAX(I92*(1+'INTEREST RATES'!$C$18)-'PAYMENT (VARYING TERM)'!I$3, 0)</f>
        <v>3885.2643426006703</v>
      </c>
      <c r="J93" s="33">
        <f>MAX(J92*(1+'INTEREST RATES'!$C$18)-'PAYMENT (VARYING TERM)'!J$3, 0)</f>
        <v>10330.293427599041</v>
      </c>
      <c r="K93" s="34">
        <f>MAX(K92*(1+'INTEREST RATES'!$C$18)-'PAYMENT (VARYING TERM)'!K$3, 0)</f>
        <v>15450.068636322878</v>
      </c>
    </row>
    <row r="94" spans="1:11" x14ac:dyDescent="0.2">
      <c r="A94" s="7">
        <v>91</v>
      </c>
      <c r="B94" s="39">
        <f>MAX(B93*(1+'INTEREST RATES'!$C$18)-'PAYMENT (VARYING TERM)'!B$3, 0)</f>
        <v>0</v>
      </c>
      <c r="C94" s="33">
        <f>MAX(C93*(1+'INTEREST RATES'!$C$18)-'PAYMENT (VARYING TERM)'!C$3, 0)</f>
        <v>0</v>
      </c>
      <c r="D94" s="33">
        <f>MAX(D93*(1+'INTEREST RATES'!$C$18)-'PAYMENT (VARYING TERM)'!D$3, 0)</f>
        <v>0</v>
      </c>
      <c r="E94" s="33">
        <f>MAX(E93*(1+'INTEREST RATES'!$C$18)-'PAYMENT (VARYING TERM)'!E$3, 0)</f>
        <v>0</v>
      </c>
      <c r="F94" s="33">
        <f>MAX(F93*(1+'INTEREST RATES'!$C$18)-'PAYMENT (VARYING TERM)'!F$3, 0)</f>
        <v>0</v>
      </c>
      <c r="G94" s="33">
        <f>MAX(G93*(1+'INTEREST RATES'!$C$18)-'PAYMENT (VARYING TERM)'!G$3, 0)</f>
        <v>0</v>
      </c>
      <c r="H94" s="33">
        <f>MAX(H93*(1+'INTEREST RATES'!$C$18)-'PAYMENT (VARYING TERM)'!H$3, 0)</f>
        <v>0</v>
      </c>
      <c r="I94" s="33">
        <f>MAX(I93*(1+'INTEREST RATES'!$C$18)-'PAYMENT (VARYING TERM)'!I$3, 0)</f>
        <v>3246.9664167320329</v>
      </c>
      <c r="J94" s="33">
        <f>MAX(J93*(1+'INTEREST RATES'!$C$18)-'PAYMENT (VARYING TERM)'!J$3, 0)</f>
        <v>9783.9285212720442</v>
      </c>
      <c r="K94" s="34">
        <f>MAX(K93*(1+'INTEREST RATES'!$C$18)-'PAYMENT (VARYING TERM)'!K$3, 0)</f>
        <v>14976.733096986325</v>
      </c>
    </row>
    <row r="95" spans="1:11" x14ac:dyDescent="0.2">
      <c r="A95" s="7">
        <v>92</v>
      </c>
      <c r="B95" s="39">
        <f>MAX(B94*(1+'INTEREST RATES'!$C$18)-'PAYMENT (VARYING TERM)'!B$3, 0)</f>
        <v>0</v>
      </c>
      <c r="C95" s="33">
        <f>MAX(C94*(1+'INTEREST RATES'!$C$18)-'PAYMENT (VARYING TERM)'!C$3, 0)</f>
        <v>0</v>
      </c>
      <c r="D95" s="33">
        <f>MAX(D94*(1+'INTEREST RATES'!$C$18)-'PAYMENT (VARYING TERM)'!D$3, 0)</f>
        <v>0</v>
      </c>
      <c r="E95" s="33">
        <f>MAX(E94*(1+'INTEREST RATES'!$C$18)-'PAYMENT (VARYING TERM)'!E$3, 0)</f>
        <v>0</v>
      </c>
      <c r="F95" s="33">
        <f>MAX(F94*(1+'INTEREST RATES'!$C$18)-'PAYMENT (VARYING TERM)'!F$3, 0)</f>
        <v>0</v>
      </c>
      <c r="G95" s="33">
        <f>MAX(G94*(1+'INTEREST RATES'!$C$18)-'PAYMENT (VARYING TERM)'!G$3, 0)</f>
        <v>0</v>
      </c>
      <c r="H95" s="33">
        <f>MAX(H94*(1+'INTEREST RATES'!$C$18)-'PAYMENT (VARYING TERM)'!H$3, 0)</f>
        <v>0</v>
      </c>
      <c r="I95" s="33">
        <f>MAX(I94*(1+'INTEREST RATES'!$C$18)-'PAYMENT (VARYING TERM)'!I$3, 0)</f>
        <v>2604.9982979851338</v>
      </c>
      <c r="J95" s="33">
        <f>MAX(J94*(1+'INTEREST RATES'!$C$18)-'PAYMENT (VARYING TERM)'!J$3, 0)</f>
        <v>9234.4220340204283</v>
      </c>
      <c r="K95" s="34">
        <f>MAX(K94*(1+'INTEREST RATES'!$C$18)-'PAYMENT (VARYING TERM)'!K$3, 0)</f>
        <v>14500.675893274729</v>
      </c>
    </row>
    <row r="96" spans="1:11" x14ac:dyDescent="0.2">
      <c r="A96" s="7">
        <v>93</v>
      </c>
      <c r="B96" s="39">
        <f>MAX(B95*(1+'INTEREST RATES'!$C$18)-'PAYMENT (VARYING TERM)'!B$3, 0)</f>
        <v>0</v>
      </c>
      <c r="C96" s="33">
        <f>MAX(C95*(1+'INTEREST RATES'!$C$18)-'PAYMENT (VARYING TERM)'!C$3, 0)</f>
        <v>0</v>
      </c>
      <c r="D96" s="33">
        <f>MAX(D95*(1+'INTEREST RATES'!$C$18)-'PAYMENT (VARYING TERM)'!D$3, 0)</f>
        <v>0</v>
      </c>
      <c r="E96" s="33">
        <f>MAX(E95*(1+'INTEREST RATES'!$C$18)-'PAYMENT (VARYING TERM)'!E$3, 0)</f>
        <v>0</v>
      </c>
      <c r="F96" s="33">
        <f>MAX(F95*(1+'INTEREST RATES'!$C$18)-'PAYMENT (VARYING TERM)'!F$3, 0)</f>
        <v>0</v>
      </c>
      <c r="G96" s="33">
        <f>MAX(G95*(1+'INTEREST RATES'!$C$18)-'PAYMENT (VARYING TERM)'!G$3, 0)</f>
        <v>0</v>
      </c>
      <c r="H96" s="33">
        <f>MAX(H95*(1+'INTEREST RATES'!$C$18)-'PAYMENT (VARYING TERM)'!H$3, 0)</f>
        <v>0</v>
      </c>
      <c r="I96" s="33">
        <f>MAX(I95*(1+'INTEREST RATES'!$C$18)-'PAYMENT (VARYING TERM)'!I$3, 0)</f>
        <v>1959.3388828670459</v>
      </c>
      <c r="J96" s="33">
        <f>MAX(J95*(1+'INTEREST RATES'!$C$18)-'PAYMENT (VARYING TERM)'!J$3, 0)</f>
        <v>8681.7559018532738</v>
      </c>
      <c r="K96" s="34">
        <f>MAX(K95*(1+'INTEREST RATES'!$C$18)-'PAYMENT (VARYING TERM)'!K$3, 0)</f>
        <v>14021.881375704044</v>
      </c>
    </row>
    <row r="97" spans="1:11" x14ac:dyDescent="0.2">
      <c r="A97" s="7">
        <v>94</v>
      </c>
      <c r="B97" s="39">
        <f>MAX(B96*(1+'INTEREST RATES'!$C$18)-'PAYMENT (VARYING TERM)'!B$3, 0)</f>
        <v>0</v>
      </c>
      <c r="C97" s="33">
        <f>MAX(C96*(1+'INTEREST RATES'!$C$18)-'PAYMENT (VARYING TERM)'!C$3, 0)</f>
        <v>0</v>
      </c>
      <c r="D97" s="33">
        <f>MAX(D96*(1+'INTEREST RATES'!$C$18)-'PAYMENT (VARYING TERM)'!D$3, 0)</f>
        <v>0</v>
      </c>
      <c r="E97" s="33">
        <f>MAX(E96*(1+'INTEREST RATES'!$C$18)-'PAYMENT (VARYING TERM)'!E$3, 0)</f>
        <v>0</v>
      </c>
      <c r="F97" s="33">
        <f>MAX(F96*(1+'INTEREST RATES'!$C$18)-'PAYMENT (VARYING TERM)'!F$3, 0)</f>
        <v>0</v>
      </c>
      <c r="G97" s="33">
        <f>MAX(G96*(1+'INTEREST RATES'!$C$18)-'PAYMENT (VARYING TERM)'!G$3, 0)</f>
        <v>0</v>
      </c>
      <c r="H97" s="33">
        <f>MAX(H96*(1+'INTEREST RATES'!$C$18)-'PAYMENT (VARYING TERM)'!H$3, 0)</f>
        <v>0</v>
      </c>
      <c r="I97" s="33">
        <f>MAX(I96*(1+'INTEREST RATES'!$C$18)-'PAYMENT (VARYING TERM)'!I$3, 0)</f>
        <v>1309.9669465404263</v>
      </c>
      <c r="J97" s="33">
        <f>MAX(J96*(1+'INTEREST RATES'!$C$18)-'PAYMENT (VARYING TERM)'!J$3, 0)</f>
        <v>8125.9119569122859</v>
      </c>
      <c r="K97" s="34">
        <f>MAX(K96*(1+'INTEREST RATES'!$C$18)-'PAYMENT (VARYING TERM)'!K$3, 0)</f>
        <v>13540.333804806189</v>
      </c>
    </row>
    <row r="98" spans="1:11" x14ac:dyDescent="0.2">
      <c r="A98" s="7">
        <v>95</v>
      </c>
      <c r="B98" s="39">
        <f>MAX(B97*(1+'INTEREST RATES'!$C$18)-'PAYMENT (VARYING TERM)'!B$3, 0)</f>
        <v>0</v>
      </c>
      <c r="C98" s="33">
        <f>MAX(C97*(1+'INTEREST RATES'!$C$18)-'PAYMENT (VARYING TERM)'!C$3, 0)</f>
        <v>0</v>
      </c>
      <c r="D98" s="33">
        <f>MAX(D97*(1+'INTEREST RATES'!$C$18)-'PAYMENT (VARYING TERM)'!D$3, 0)</f>
        <v>0</v>
      </c>
      <c r="E98" s="33">
        <f>MAX(E97*(1+'INTEREST RATES'!$C$18)-'PAYMENT (VARYING TERM)'!E$3, 0)</f>
        <v>0</v>
      </c>
      <c r="F98" s="33">
        <f>MAX(F97*(1+'INTEREST RATES'!$C$18)-'PAYMENT (VARYING TERM)'!F$3, 0)</f>
        <v>0</v>
      </c>
      <c r="G98" s="33">
        <f>MAX(G97*(1+'INTEREST RATES'!$C$18)-'PAYMENT (VARYING TERM)'!G$3, 0)</f>
        <v>0</v>
      </c>
      <c r="H98" s="33">
        <f>MAX(H97*(1+'INTEREST RATES'!$C$18)-'PAYMENT (VARYING TERM)'!H$3, 0)</f>
        <v>0</v>
      </c>
      <c r="I98" s="33">
        <f>MAX(I97*(1+'INTEREST RATES'!$C$18)-'PAYMENT (VARYING TERM)'!I$3, 0)</f>
        <v>656.86114212578843</v>
      </c>
      <c r="J98" s="33">
        <f>MAX(J97*(1+'INTEREST RATES'!$C$18)-'PAYMENT (VARYING TERM)'!J$3, 0)</f>
        <v>7566.8719268745608</v>
      </c>
      <c r="K98" s="34">
        <f>MAX(K97*(1+'INTEREST RATES'!$C$18)-'PAYMENT (VARYING TERM)'!K$3, 0)</f>
        <v>13056.017350611637</v>
      </c>
    </row>
    <row r="99" spans="1:11" x14ac:dyDescent="0.2">
      <c r="A99" s="7">
        <v>96</v>
      </c>
      <c r="B99" s="39">
        <f>MAX(B98*(1+'INTEREST RATES'!$C$18)-'PAYMENT (VARYING TERM)'!B$3, 0)</f>
        <v>0</v>
      </c>
      <c r="C99" s="33">
        <f>MAX(C98*(1+'INTEREST RATES'!$C$18)-'PAYMENT (VARYING TERM)'!C$3, 0)</f>
        <v>0</v>
      </c>
      <c r="D99" s="33">
        <f>MAX(D98*(1+'INTEREST RATES'!$C$18)-'PAYMENT (VARYING TERM)'!D$3, 0)</f>
        <v>0</v>
      </c>
      <c r="E99" s="33">
        <f>MAX(E98*(1+'INTEREST RATES'!$C$18)-'PAYMENT (VARYING TERM)'!E$3, 0)</f>
        <v>0</v>
      </c>
      <c r="F99" s="33">
        <f>MAX(F98*(1+'INTEREST RATES'!$C$18)-'PAYMENT (VARYING TERM)'!F$3, 0)</f>
        <v>0</v>
      </c>
      <c r="G99" s="33">
        <f>MAX(G98*(1+'INTEREST RATES'!$C$18)-'PAYMENT (VARYING TERM)'!G$3, 0)</f>
        <v>0</v>
      </c>
      <c r="H99" s="33">
        <f>MAX(H98*(1+'INTEREST RATES'!$C$18)-'PAYMENT (VARYING TERM)'!H$3, 0)</f>
        <v>0</v>
      </c>
      <c r="I99" s="33">
        <f>MAX(I98*(1+'INTEREST RATES'!$C$18)-'PAYMENT (VARYING TERM)'!I$3, 0)</f>
        <v>0</v>
      </c>
      <c r="J99" s="33">
        <f>MAX(J98*(1+'INTEREST RATES'!$C$18)-'PAYMENT (VARYING TERM)'!J$3, 0)</f>
        <v>7004.6174343519142</v>
      </c>
      <c r="K99" s="34">
        <f>MAX(K98*(1+'INTEREST RATES'!$C$18)-'PAYMENT (VARYING TERM)'!K$3, 0)</f>
        <v>12568.916092129039</v>
      </c>
    </row>
    <row r="100" spans="1:11" x14ac:dyDescent="0.2">
      <c r="A100" s="7">
        <v>97</v>
      </c>
      <c r="B100" s="39">
        <f>MAX(B99*(1+'INTEREST RATES'!$C$18)-'PAYMENT (VARYING TERM)'!B$3, 0)</f>
        <v>0</v>
      </c>
      <c r="C100" s="33">
        <f>MAX(C99*(1+'INTEREST RATES'!$C$18)-'PAYMENT (VARYING TERM)'!C$3, 0)</f>
        <v>0</v>
      </c>
      <c r="D100" s="33">
        <f>MAX(D99*(1+'INTEREST RATES'!$C$18)-'PAYMENT (VARYING TERM)'!D$3, 0)</f>
        <v>0</v>
      </c>
      <c r="E100" s="33">
        <f>MAX(E99*(1+'INTEREST RATES'!$C$18)-'PAYMENT (VARYING TERM)'!E$3, 0)</f>
        <v>0</v>
      </c>
      <c r="F100" s="33">
        <f>MAX(F99*(1+'INTEREST RATES'!$C$18)-'PAYMENT (VARYING TERM)'!F$3, 0)</f>
        <v>0</v>
      </c>
      <c r="G100" s="33">
        <f>MAX(G99*(1+'INTEREST RATES'!$C$18)-'PAYMENT (VARYING TERM)'!G$3, 0)</f>
        <v>0</v>
      </c>
      <c r="H100" s="33">
        <f>MAX(H99*(1+'INTEREST RATES'!$C$18)-'PAYMENT (VARYING TERM)'!H$3, 0)</f>
        <v>0</v>
      </c>
      <c r="I100" s="33">
        <f>MAX(I99*(1+'INTEREST RATES'!$C$18)-'PAYMENT (VARYING TERM)'!I$3, 0)</f>
        <v>0</v>
      </c>
      <c r="J100" s="33">
        <f>MAX(J99*(1+'INTEREST RATES'!$C$18)-'PAYMENT (VARYING TERM)'!J$3, 0)</f>
        <v>6439.1299962867624</v>
      </c>
      <c r="K100" s="34">
        <f>MAX(K99*(1+'INTEREST RATES'!$C$18)-'PAYMENT (VARYING TERM)'!K$3, 0)</f>
        <v>12079.014016821848</v>
      </c>
    </row>
    <row r="101" spans="1:11" x14ac:dyDescent="0.2">
      <c r="A101" s="7">
        <v>98</v>
      </c>
      <c r="B101" s="39">
        <f>MAX(B100*(1+'INTEREST RATES'!$C$18)-'PAYMENT (VARYING TERM)'!B$3, 0)</f>
        <v>0</v>
      </c>
      <c r="C101" s="33">
        <f>MAX(C100*(1+'INTEREST RATES'!$C$18)-'PAYMENT (VARYING TERM)'!C$3, 0)</f>
        <v>0</v>
      </c>
      <c r="D101" s="33">
        <f>MAX(D100*(1+'INTEREST RATES'!$C$18)-'PAYMENT (VARYING TERM)'!D$3, 0)</f>
        <v>0</v>
      </c>
      <c r="E101" s="33">
        <f>MAX(E100*(1+'INTEREST RATES'!$C$18)-'PAYMENT (VARYING TERM)'!E$3, 0)</f>
        <v>0</v>
      </c>
      <c r="F101" s="33">
        <f>MAX(F100*(1+'INTEREST RATES'!$C$18)-'PAYMENT (VARYING TERM)'!F$3, 0)</f>
        <v>0</v>
      </c>
      <c r="G101" s="33">
        <f>MAX(G100*(1+'INTEREST RATES'!$C$18)-'PAYMENT (VARYING TERM)'!G$3, 0)</f>
        <v>0</v>
      </c>
      <c r="H101" s="33">
        <f>MAX(H100*(1+'INTEREST RATES'!$C$18)-'PAYMENT (VARYING TERM)'!H$3, 0)</f>
        <v>0</v>
      </c>
      <c r="I101" s="33">
        <f>MAX(I100*(1+'INTEREST RATES'!$C$18)-'PAYMENT (VARYING TERM)'!I$3, 0)</f>
        <v>0</v>
      </c>
      <c r="J101" s="33">
        <f>MAX(J100*(1+'INTEREST RATES'!$C$18)-'PAYMENT (VARYING TERM)'!J$3, 0)</f>
        <v>5870.3910233445249</v>
      </c>
      <c r="K101" s="34">
        <f>MAX(K100*(1+'INTEREST RATES'!$C$18)-'PAYMENT (VARYING TERM)'!K$3, 0)</f>
        <v>11586.29502008194</v>
      </c>
    </row>
    <row r="102" spans="1:11" x14ac:dyDescent="0.2">
      <c r="A102" s="7">
        <v>99</v>
      </c>
      <c r="B102" s="39">
        <f>MAX(B101*(1+'INTEREST RATES'!$C$18)-'PAYMENT (VARYING TERM)'!B$3, 0)</f>
        <v>0</v>
      </c>
      <c r="C102" s="33">
        <f>MAX(C101*(1+'INTEREST RATES'!$C$18)-'PAYMENT (VARYING TERM)'!C$3, 0)</f>
        <v>0</v>
      </c>
      <c r="D102" s="33">
        <f>MAX(D101*(1+'INTEREST RATES'!$C$18)-'PAYMENT (VARYING TERM)'!D$3, 0)</f>
        <v>0</v>
      </c>
      <c r="E102" s="33">
        <f>MAX(E101*(1+'INTEREST RATES'!$C$18)-'PAYMENT (VARYING TERM)'!E$3, 0)</f>
        <v>0</v>
      </c>
      <c r="F102" s="33">
        <f>MAX(F101*(1+'INTEREST RATES'!$C$18)-'PAYMENT (VARYING TERM)'!F$3, 0)</f>
        <v>0</v>
      </c>
      <c r="G102" s="33">
        <f>MAX(G101*(1+'INTEREST RATES'!$C$18)-'PAYMENT (VARYING TERM)'!G$3, 0)</f>
        <v>0</v>
      </c>
      <c r="H102" s="33">
        <f>MAX(H101*(1+'INTEREST RATES'!$C$18)-'PAYMENT (VARYING TERM)'!H$3, 0)</f>
        <v>0</v>
      </c>
      <c r="I102" s="33">
        <f>MAX(I101*(1+'INTEREST RATES'!$C$18)-'PAYMENT (VARYING TERM)'!I$3, 0)</f>
        <v>0</v>
      </c>
      <c r="J102" s="33">
        <f>MAX(J101*(1+'INTEREST RATES'!$C$18)-'PAYMENT (VARYING TERM)'!J$3, 0)</f>
        <v>5298.3818193025354</v>
      </c>
      <c r="K102" s="34">
        <f>MAX(K101*(1+'INTEREST RATES'!$C$18)-'PAYMENT (VARYING TERM)'!K$3, 0)</f>
        <v>11090.742904700202</v>
      </c>
    </row>
    <row r="103" spans="1:11" x14ac:dyDescent="0.2">
      <c r="A103" s="7">
        <v>100</v>
      </c>
      <c r="B103" s="39">
        <f>MAX(B102*(1+'INTEREST RATES'!$C$18)-'PAYMENT (VARYING TERM)'!B$3, 0)</f>
        <v>0</v>
      </c>
      <c r="C103" s="33">
        <f>MAX(C102*(1+'INTEREST RATES'!$C$18)-'PAYMENT (VARYING TERM)'!C$3, 0)</f>
        <v>0</v>
      </c>
      <c r="D103" s="33">
        <f>MAX(D102*(1+'INTEREST RATES'!$C$18)-'PAYMENT (VARYING TERM)'!D$3, 0)</f>
        <v>0</v>
      </c>
      <c r="E103" s="33">
        <f>MAX(E102*(1+'INTEREST RATES'!$C$18)-'PAYMENT (VARYING TERM)'!E$3, 0)</f>
        <v>0</v>
      </c>
      <c r="F103" s="33">
        <f>MAX(F102*(1+'INTEREST RATES'!$C$18)-'PAYMENT (VARYING TERM)'!F$3, 0)</f>
        <v>0</v>
      </c>
      <c r="G103" s="33">
        <f>MAX(G102*(1+'INTEREST RATES'!$C$18)-'PAYMENT (VARYING TERM)'!G$3, 0)</f>
        <v>0</v>
      </c>
      <c r="H103" s="33">
        <f>MAX(H102*(1+'INTEREST RATES'!$C$18)-'PAYMENT (VARYING TERM)'!H$3, 0)</f>
        <v>0</v>
      </c>
      <c r="I103" s="33">
        <f>MAX(I102*(1+'INTEREST RATES'!$C$18)-'PAYMENT (VARYING TERM)'!I$3, 0)</f>
        <v>0</v>
      </c>
      <c r="J103" s="33">
        <f>MAX(J102*(1+'INTEREST RATES'!$C$18)-'PAYMENT (VARYING TERM)'!J$3, 0)</f>
        <v>4723.0835804354392</v>
      </c>
      <c r="K103" s="34">
        <f>MAX(K102*(1+'INTEREST RATES'!$C$18)-'PAYMENT (VARYING TERM)'!K$3, 0)</f>
        <v>10592.341380334085</v>
      </c>
    </row>
    <row r="104" spans="1:11" x14ac:dyDescent="0.2">
      <c r="A104" s="7">
        <v>101</v>
      </c>
      <c r="B104" s="39">
        <f>MAX(B103*(1+'INTEREST RATES'!$C$18)-'PAYMENT (VARYING TERM)'!B$3, 0)</f>
        <v>0</v>
      </c>
      <c r="C104" s="33">
        <f>MAX(C103*(1+'INTEREST RATES'!$C$18)-'PAYMENT (VARYING TERM)'!C$3, 0)</f>
        <v>0</v>
      </c>
      <c r="D104" s="33">
        <f>MAX(D103*(1+'INTEREST RATES'!$C$18)-'PAYMENT (VARYING TERM)'!D$3, 0)</f>
        <v>0</v>
      </c>
      <c r="E104" s="33">
        <f>MAX(E103*(1+'INTEREST RATES'!$C$18)-'PAYMENT (VARYING TERM)'!E$3, 0)</f>
        <v>0</v>
      </c>
      <c r="F104" s="33">
        <f>MAX(F103*(1+'INTEREST RATES'!$C$18)-'PAYMENT (VARYING TERM)'!F$3, 0)</f>
        <v>0</v>
      </c>
      <c r="G104" s="33">
        <f>MAX(G103*(1+'INTEREST RATES'!$C$18)-'PAYMENT (VARYING TERM)'!G$3, 0)</f>
        <v>0</v>
      </c>
      <c r="H104" s="33">
        <f>MAX(H103*(1+'INTEREST RATES'!$C$18)-'PAYMENT (VARYING TERM)'!H$3, 0)</f>
        <v>0</v>
      </c>
      <c r="I104" s="33">
        <f>MAX(I103*(1+'INTEREST RATES'!$C$18)-'PAYMENT (VARYING TERM)'!I$3, 0)</f>
        <v>0</v>
      </c>
      <c r="J104" s="33">
        <f>MAX(J103*(1+'INTEREST RATES'!$C$18)-'PAYMENT (VARYING TERM)'!J$3, 0)</f>
        <v>4144.477394897056</v>
      </c>
      <c r="K104" s="34">
        <f>MAX(K103*(1+'INTEREST RATES'!$C$18)-'PAYMENT (VARYING TERM)'!K$3, 0)</f>
        <v>10091.07406297208</v>
      </c>
    </row>
    <row r="105" spans="1:11" x14ac:dyDescent="0.2">
      <c r="A105" s="7">
        <v>102</v>
      </c>
      <c r="B105" s="39">
        <f>MAX(B104*(1+'INTEREST RATES'!$C$18)-'PAYMENT (VARYING TERM)'!B$3, 0)</f>
        <v>0</v>
      </c>
      <c r="C105" s="33">
        <f>MAX(C104*(1+'INTEREST RATES'!$C$18)-'PAYMENT (VARYING TERM)'!C$3, 0)</f>
        <v>0</v>
      </c>
      <c r="D105" s="33">
        <f>MAX(D104*(1+'INTEREST RATES'!$C$18)-'PAYMENT (VARYING TERM)'!D$3, 0)</f>
        <v>0</v>
      </c>
      <c r="E105" s="33">
        <f>MAX(E104*(1+'INTEREST RATES'!$C$18)-'PAYMENT (VARYING TERM)'!E$3, 0)</f>
        <v>0</v>
      </c>
      <c r="F105" s="33">
        <f>MAX(F104*(1+'INTEREST RATES'!$C$18)-'PAYMENT (VARYING TERM)'!F$3, 0)</f>
        <v>0</v>
      </c>
      <c r="G105" s="33">
        <f>MAX(G104*(1+'INTEREST RATES'!$C$18)-'PAYMENT (VARYING TERM)'!G$3, 0)</f>
        <v>0</v>
      </c>
      <c r="H105" s="33">
        <f>MAX(H104*(1+'INTEREST RATES'!$C$18)-'PAYMENT (VARYING TERM)'!H$3, 0)</f>
        <v>0</v>
      </c>
      <c r="I105" s="33">
        <f>MAX(I104*(1+'INTEREST RATES'!$C$18)-'PAYMENT (VARYING TERM)'!I$3, 0)</f>
        <v>0</v>
      </c>
      <c r="J105" s="33">
        <f>MAX(J104*(1+'INTEREST RATES'!$C$18)-'PAYMENT (VARYING TERM)'!J$3, 0)</f>
        <v>3562.5442420986869</v>
      </c>
      <c r="K105" s="34">
        <f>MAX(K104*(1+'INTEREST RATES'!$C$18)-'PAYMENT (VARYING TERM)'!K$3, 0)</f>
        <v>9586.9244743951349</v>
      </c>
    </row>
    <row r="106" spans="1:11" x14ac:dyDescent="0.2">
      <c r="A106" s="7">
        <v>103</v>
      </c>
      <c r="B106" s="39">
        <f>MAX(B105*(1+'INTEREST RATES'!$C$18)-'PAYMENT (VARYING TERM)'!B$3, 0)</f>
        <v>0</v>
      </c>
      <c r="C106" s="33">
        <f>MAX(C105*(1+'INTEREST RATES'!$C$18)-'PAYMENT (VARYING TERM)'!C$3, 0)</f>
        <v>0</v>
      </c>
      <c r="D106" s="33">
        <f>MAX(D105*(1+'INTEREST RATES'!$C$18)-'PAYMENT (VARYING TERM)'!D$3, 0)</f>
        <v>0</v>
      </c>
      <c r="E106" s="33">
        <f>MAX(E105*(1+'INTEREST RATES'!$C$18)-'PAYMENT (VARYING TERM)'!E$3, 0)</f>
        <v>0</v>
      </c>
      <c r="F106" s="33">
        <f>MAX(F105*(1+'INTEREST RATES'!$C$18)-'PAYMENT (VARYING TERM)'!F$3, 0)</f>
        <v>0</v>
      </c>
      <c r="G106" s="33">
        <f>MAX(G105*(1+'INTEREST RATES'!$C$18)-'PAYMENT (VARYING TERM)'!G$3, 0)</f>
        <v>0</v>
      </c>
      <c r="H106" s="33">
        <f>MAX(H105*(1+'INTEREST RATES'!$C$18)-'PAYMENT (VARYING TERM)'!H$3, 0)</f>
        <v>0</v>
      </c>
      <c r="I106" s="33">
        <f>MAX(I105*(1+'INTEREST RATES'!$C$18)-'PAYMENT (VARYING TERM)'!I$3, 0)</f>
        <v>0</v>
      </c>
      <c r="J106" s="33">
        <f>MAX(J105*(1+'INTEREST RATES'!$C$18)-'PAYMENT (VARYING TERM)'!J$3, 0)</f>
        <v>2977.2649920838517</v>
      </c>
      <c r="K106" s="34">
        <f>MAX(K105*(1+'INTEREST RATES'!$C$18)-'PAYMENT (VARYING TERM)'!K$3, 0)</f>
        <v>9079.876041634956</v>
      </c>
    </row>
    <row r="107" spans="1:11" x14ac:dyDescent="0.2">
      <c r="A107" s="7">
        <v>104</v>
      </c>
      <c r="B107" s="39">
        <f>MAX(B106*(1+'INTEREST RATES'!$C$18)-'PAYMENT (VARYING TERM)'!B$3, 0)</f>
        <v>0</v>
      </c>
      <c r="C107" s="33">
        <f>MAX(C106*(1+'INTEREST RATES'!$C$18)-'PAYMENT (VARYING TERM)'!C$3, 0)</f>
        <v>0</v>
      </c>
      <c r="D107" s="33">
        <f>MAX(D106*(1+'INTEREST RATES'!$C$18)-'PAYMENT (VARYING TERM)'!D$3, 0)</f>
        <v>0</v>
      </c>
      <c r="E107" s="33">
        <f>MAX(E106*(1+'INTEREST RATES'!$C$18)-'PAYMENT (VARYING TERM)'!E$3, 0)</f>
        <v>0</v>
      </c>
      <c r="F107" s="33">
        <f>MAX(F106*(1+'INTEREST RATES'!$C$18)-'PAYMENT (VARYING TERM)'!F$3, 0)</f>
        <v>0</v>
      </c>
      <c r="G107" s="33">
        <f>MAX(G106*(1+'INTEREST RATES'!$C$18)-'PAYMENT (VARYING TERM)'!G$3, 0)</f>
        <v>0</v>
      </c>
      <c r="H107" s="33">
        <f>MAX(H106*(1+'INTEREST RATES'!$C$18)-'PAYMENT (VARYING TERM)'!H$3, 0)</f>
        <v>0</v>
      </c>
      <c r="I107" s="33">
        <f>MAX(I106*(1+'INTEREST RATES'!$C$18)-'PAYMENT (VARYING TERM)'!I$3, 0)</f>
        <v>0</v>
      </c>
      <c r="J107" s="33">
        <f>MAX(J106*(1+'INTEREST RATES'!$C$18)-'PAYMENT (VARYING TERM)'!J$3, 0)</f>
        <v>2388.620404899425</v>
      </c>
      <c r="K107" s="34">
        <f>MAX(K106*(1+'INTEREST RATES'!$C$18)-'PAYMENT (VARYING TERM)'!K$3, 0)</f>
        <v>8569.9120964292088</v>
      </c>
    </row>
    <row r="108" spans="1:11" x14ac:dyDescent="0.2">
      <c r="A108" s="7">
        <v>105</v>
      </c>
      <c r="B108" s="39">
        <f>MAX(B107*(1+'INTEREST RATES'!$C$18)-'PAYMENT (VARYING TERM)'!B$3, 0)</f>
        <v>0</v>
      </c>
      <c r="C108" s="33">
        <f>MAX(C107*(1+'INTEREST RATES'!$C$18)-'PAYMENT (VARYING TERM)'!C$3, 0)</f>
        <v>0</v>
      </c>
      <c r="D108" s="33">
        <f>MAX(D107*(1+'INTEREST RATES'!$C$18)-'PAYMENT (VARYING TERM)'!D$3, 0)</f>
        <v>0</v>
      </c>
      <c r="E108" s="33">
        <f>MAX(E107*(1+'INTEREST RATES'!$C$18)-'PAYMENT (VARYING TERM)'!E$3, 0)</f>
        <v>0</v>
      </c>
      <c r="F108" s="33">
        <f>MAX(F107*(1+'INTEREST RATES'!$C$18)-'PAYMENT (VARYING TERM)'!F$3, 0)</f>
        <v>0</v>
      </c>
      <c r="G108" s="33">
        <f>MAX(G107*(1+'INTEREST RATES'!$C$18)-'PAYMENT (VARYING TERM)'!G$3, 0)</f>
        <v>0</v>
      </c>
      <c r="H108" s="33">
        <f>MAX(H107*(1+'INTEREST RATES'!$C$18)-'PAYMENT (VARYING TERM)'!H$3, 0)</f>
        <v>0</v>
      </c>
      <c r="I108" s="33">
        <f>MAX(I107*(1+'INTEREST RATES'!$C$18)-'PAYMENT (VARYING TERM)'!I$3, 0)</f>
        <v>0</v>
      </c>
      <c r="J108" s="33">
        <f>MAX(J107*(1+'INTEREST RATES'!$C$18)-'PAYMENT (VARYING TERM)'!J$3, 0)</f>
        <v>1796.5911299631593</v>
      </c>
      <c r="K108" s="34">
        <f>MAX(K107*(1+'INTEREST RATES'!$C$18)-'PAYMENT (VARYING TERM)'!K$3, 0)</f>
        <v>8057.0158746735779</v>
      </c>
    </row>
    <row r="109" spans="1:11" x14ac:dyDescent="0.2">
      <c r="A109" s="7">
        <v>106</v>
      </c>
      <c r="B109" s="39">
        <f>MAX(B108*(1+'INTEREST RATES'!$C$18)-'PAYMENT (VARYING TERM)'!B$3, 0)</f>
        <v>0</v>
      </c>
      <c r="C109" s="33">
        <f>MAX(C108*(1+'INTEREST RATES'!$C$18)-'PAYMENT (VARYING TERM)'!C$3, 0)</f>
        <v>0</v>
      </c>
      <c r="D109" s="33">
        <f>MAX(D108*(1+'INTEREST RATES'!$C$18)-'PAYMENT (VARYING TERM)'!D$3, 0)</f>
        <v>0</v>
      </c>
      <c r="E109" s="33">
        <f>MAX(E108*(1+'INTEREST RATES'!$C$18)-'PAYMENT (VARYING TERM)'!E$3, 0)</f>
        <v>0</v>
      </c>
      <c r="F109" s="33">
        <f>MAX(F108*(1+'INTEREST RATES'!$C$18)-'PAYMENT (VARYING TERM)'!F$3, 0)</f>
        <v>0</v>
      </c>
      <c r="G109" s="33">
        <f>MAX(G108*(1+'INTEREST RATES'!$C$18)-'PAYMENT (VARYING TERM)'!G$3, 0)</f>
        <v>0</v>
      </c>
      <c r="H109" s="33">
        <f>MAX(H108*(1+'INTEREST RATES'!$C$18)-'PAYMENT (VARYING TERM)'!H$3, 0)</f>
        <v>0</v>
      </c>
      <c r="I109" s="33">
        <f>MAX(I108*(1+'INTEREST RATES'!$C$18)-'PAYMENT (VARYING TERM)'!I$3, 0)</f>
        <v>0</v>
      </c>
      <c r="J109" s="33">
        <f>MAX(J108*(1+'INTEREST RATES'!$C$18)-'PAYMENT (VARYING TERM)'!J$3, 0)</f>
        <v>1201.1577054275717</v>
      </c>
      <c r="K109" s="34">
        <f>MAX(K108*(1+'INTEREST RATES'!$C$18)-'PAYMENT (VARYING TERM)'!K$3, 0)</f>
        <v>7541.1705158706764</v>
      </c>
    </row>
    <row r="110" spans="1:11" x14ac:dyDescent="0.2">
      <c r="A110" s="7">
        <v>107</v>
      </c>
      <c r="B110" s="39">
        <f>MAX(B109*(1+'INTEREST RATES'!$C$18)-'PAYMENT (VARYING TERM)'!B$3, 0)</f>
        <v>0</v>
      </c>
      <c r="C110" s="33">
        <f>MAX(C109*(1+'INTEREST RATES'!$C$18)-'PAYMENT (VARYING TERM)'!C$3, 0)</f>
        <v>0</v>
      </c>
      <c r="D110" s="33">
        <f>MAX(D109*(1+'INTEREST RATES'!$C$18)-'PAYMENT (VARYING TERM)'!D$3, 0)</f>
        <v>0</v>
      </c>
      <c r="E110" s="33">
        <f>MAX(E109*(1+'INTEREST RATES'!$C$18)-'PAYMENT (VARYING TERM)'!E$3, 0)</f>
        <v>0</v>
      </c>
      <c r="F110" s="33">
        <f>MAX(F109*(1+'INTEREST RATES'!$C$18)-'PAYMENT (VARYING TERM)'!F$3, 0)</f>
        <v>0</v>
      </c>
      <c r="G110" s="33">
        <f>MAX(G109*(1+'INTEREST RATES'!$C$18)-'PAYMENT (VARYING TERM)'!G$3, 0)</f>
        <v>0</v>
      </c>
      <c r="H110" s="33">
        <f>MAX(H109*(1+'INTEREST RATES'!$C$18)-'PAYMENT (VARYING TERM)'!H$3, 0)</f>
        <v>0</v>
      </c>
      <c r="I110" s="33">
        <f>MAX(I109*(1+'INTEREST RATES'!$C$18)-'PAYMENT (VARYING TERM)'!I$3, 0)</f>
        <v>0</v>
      </c>
      <c r="J110" s="33">
        <f>MAX(J109*(1+'INTEREST RATES'!$C$18)-'PAYMENT (VARYING TERM)'!J$3, 0)</f>
        <v>602.30055754017201</v>
      </c>
      <c r="K110" s="34">
        <f>MAX(K109*(1+'INTEREST RATES'!$C$18)-'PAYMENT (VARYING TERM)'!K$3, 0)</f>
        <v>7022.3590625757924</v>
      </c>
    </row>
    <row r="111" spans="1:11" x14ac:dyDescent="0.2">
      <c r="A111" s="7">
        <v>108</v>
      </c>
      <c r="B111" s="39">
        <f>MAX(B110*(1+'INTEREST RATES'!$C$18)-'PAYMENT (VARYING TERM)'!B$3, 0)</f>
        <v>0</v>
      </c>
      <c r="C111" s="33">
        <f>MAX(C110*(1+'INTEREST RATES'!$C$18)-'PAYMENT (VARYING TERM)'!C$3, 0)</f>
        <v>0</v>
      </c>
      <c r="D111" s="33">
        <f>MAX(D110*(1+'INTEREST RATES'!$C$18)-'PAYMENT (VARYING TERM)'!D$3, 0)</f>
        <v>0</v>
      </c>
      <c r="E111" s="33">
        <f>MAX(E110*(1+'INTEREST RATES'!$C$18)-'PAYMENT (VARYING TERM)'!E$3, 0)</f>
        <v>0</v>
      </c>
      <c r="F111" s="33">
        <f>MAX(F110*(1+'INTEREST RATES'!$C$18)-'PAYMENT (VARYING TERM)'!F$3, 0)</f>
        <v>0</v>
      </c>
      <c r="G111" s="33">
        <f>MAX(G110*(1+'INTEREST RATES'!$C$18)-'PAYMENT (VARYING TERM)'!G$3, 0)</f>
        <v>0</v>
      </c>
      <c r="H111" s="33">
        <f>MAX(H110*(1+'INTEREST RATES'!$C$18)-'PAYMENT (VARYING TERM)'!H$3, 0)</f>
        <v>0</v>
      </c>
      <c r="I111" s="33">
        <f>MAX(I110*(1+'INTEREST RATES'!$C$18)-'PAYMENT (VARYING TERM)'!I$3, 0)</f>
        <v>0</v>
      </c>
      <c r="J111" s="33">
        <f>MAX(J110*(1+'INTEREST RATES'!$C$18)-'PAYMENT (VARYING TERM)'!J$3, 0)</f>
        <v>1.2505552149377763E-11</v>
      </c>
      <c r="K111" s="34">
        <f>MAX(K110*(1+'INTEREST RATES'!$C$18)-'PAYMENT (VARYING TERM)'!K$3, 0)</f>
        <v>6500.5644598394429</v>
      </c>
    </row>
    <row r="112" spans="1:11" x14ac:dyDescent="0.2">
      <c r="A112" s="7">
        <v>109</v>
      </c>
      <c r="B112" s="39">
        <f>MAX(B111*(1+'INTEREST RATES'!$C$18)-'PAYMENT (VARYING TERM)'!B$3, 0)</f>
        <v>0</v>
      </c>
      <c r="C112" s="33">
        <f>MAX(C111*(1+'INTEREST RATES'!$C$18)-'PAYMENT (VARYING TERM)'!C$3, 0)</f>
        <v>0</v>
      </c>
      <c r="D112" s="33">
        <f>MAX(D111*(1+'INTEREST RATES'!$C$18)-'PAYMENT (VARYING TERM)'!D$3, 0)</f>
        <v>0</v>
      </c>
      <c r="E112" s="33">
        <f>MAX(E111*(1+'INTEREST RATES'!$C$18)-'PAYMENT (VARYING TERM)'!E$3, 0)</f>
        <v>0</v>
      </c>
      <c r="F112" s="33">
        <f>MAX(F111*(1+'INTEREST RATES'!$C$18)-'PAYMENT (VARYING TERM)'!F$3, 0)</f>
        <v>0</v>
      </c>
      <c r="G112" s="33">
        <f>MAX(G111*(1+'INTEREST RATES'!$C$18)-'PAYMENT (VARYING TERM)'!G$3, 0)</f>
        <v>0</v>
      </c>
      <c r="H112" s="33">
        <f>MAX(H111*(1+'INTEREST RATES'!$C$18)-'PAYMENT (VARYING TERM)'!H$3, 0)</f>
        <v>0</v>
      </c>
      <c r="I112" s="33">
        <f>MAX(I111*(1+'INTEREST RATES'!$C$18)-'PAYMENT (VARYING TERM)'!I$3, 0)</f>
        <v>0</v>
      </c>
      <c r="J112" s="33">
        <f>MAX(J111*(1+'INTEREST RATES'!$C$18)-'PAYMENT (VARYING TERM)'!J$3, 0)</f>
        <v>0</v>
      </c>
      <c r="K112" s="34">
        <f>MAX(K111*(1+'INTEREST RATES'!$C$18)-'PAYMENT (VARYING TERM)'!K$3, 0)</f>
        <v>5975.7695546467248</v>
      </c>
    </row>
    <row r="113" spans="1:11" x14ac:dyDescent="0.2">
      <c r="A113" s="7">
        <v>110</v>
      </c>
      <c r="B113" s="39">
        <f>MAX(B112*(1+'INTEREST RATES'!$C$18)-'PAYMENT (VARYING TERM)'!B$3, 0)</f>
        <v>0</v>
      </c>
      <c r="C113" s="33">
        <f>MAX(C112*(1+'INTEREST RATES'!$C$18)-'PAYMENT (VARYING TERM)'!C$3, 0)</f>
        <v>0</v>
      </c>
      <c r="D113" s="33">
        <f>MAX(D112*(1+'INTEREST RATES'!$C$18)-'PAYMENT (VARYING TERM)'!D$3, 0)</f>
        <v>0</v>
      </c>
      <c r="E113" s="33">
        <f>MAX(E112*(1+'INTEREST RATES'!$C$18)-'PAYMENT (VARYING TERM)'!E$3, 0)</f>
        <v>0</v>
      </c>
      <c r="F113" s="33">
        <f>MAX(F112*(1+'INTEREST RATES'!$C$18)-'PAYMENT (VARYING TERM)'!F$3, 0)</f>
        <v>0</v>
      </c>
      <c r="G113" s="33">
        <f>MAX(G112*(1+'INTEREST RATES'!$C$18)-'PAYMENT (VARYING TERM)'!G$3, 0)</f>
        <v>0</v>
      </c>
      <c r="H113" s="33">
        <f>MAX(H112*(1+'INTEREST RATES'!$C$18)-'PAYMENT (VARYING TERM)'!H$3, 0)</f>
        <v>0</v>
      </c>
      <c r="I113" s="33">
        <f>MAX(I112*(1+'INTEREST RATES'!$C$18)-'PAYMENT (VARYING TERM)'!I$3, 0)</f>
        <v>0</v>
      </c>
      <c r="J113" s="33">
        <f>MAX(J112*(1+'INTEREST RATES'!$C$18)-'PAYMENT (VARYING TERM)'!J$3, 0)</f>
        <v>0</v>
      </c>
      <c r="K113" s="34">
        <f>MAX(K112*(1+'INTEREST RATES'!$C$18)-'PAYMENT (VARYING TERM)'!K$3, 0)</f>
        <v>5447.957095353443</v>
      </c>
    </row>
    <row r="114" spans="1:11" x14ac:dyDescent="0.2">
      <c r="A114" s="7">
        <v>111</v>
      </c>
      <c r="B114" s="39">
        <f>MAX(B113*(1+'INTEREST RATES'!$C$18)-'PAYMENT (VARYING TERM)'!B$3, 0)</f>
        <v>0</v>
      </c>
      <c r="C114" s="33">
        <f>MAX(C113*(1+'INTEREST RATES'!$C$18)-'PAYMENT (VARYING TERM)'!C$3, 0)</f>
        <v>0</v>
      </c>
      <c r="D114" s="33">
        <f>MAX(D113*(1+'INTEREST RATES'!$C$18)-'PAYMENT (VARYING TERM)'!D$3, 0)</f>
        <v>0</v>
      </c>
      <c r="E114" s="33">
        <f>MAX(E113*(1+'INTEREST RATES'!$C$18)-'PAYMENT (VARYING TERM)'!E$3, 0)</f>
        <v>0</v>
      </c>
      <c r="F114" s="33">
        <f>MAX(F113*(1+'INTEREST RATES'!$C$18)-'PAYMENT (VARYING TERM)'!F$3, 0)</f>
        <v>0</v>
      </c>
      <c r="G114" s="33">
        <f>MAX(G113*(1+'INTEREST RATES'!$C$18)-'PAYMENT (VARYING TERM)'!G$3, 0)</f>
        <v>0</v>
      </c>
      <c r="H114" s="33">
        <f>MAX(H113*(1+'INTEREST RATES'!$C$18)-'PAYMENT (VARYING TERM)'!H$3, 0)</f>
        <v>0</v>
      </c>
      <c r="I114" s="33">
        <f>MAX(I113*(1+'INTEREST RATES'!$C$18)-'PAYMENT (VARYING TERM)'!I$3, 0)</f>
        <v>0</v>
      </c>
      <c r="J114" s="33">
        <f>MAX(J113*(1+'INTEREST RATES'!$C$18)-'PAYMENT (VARYING TERM)'!J$3, 0)</f>
        <v>0</v>
      </c>
      <c r="K114" s="34">
        <f>MAX(K113*(1+'INTEREST RATES'!$C$18)-'PAYMENT (VARYING TERM)'!K$3, 0)</f>
        <v>4917.1097311189924</v>
      </c>
    </row>
    <row r="115" spans="1:11" x14ac:dyDescent="0.2">
      <c r="A115" s="7">
        <v>112</v>
      </c>
      <c r="B115" s="39">
        <f>MAX(B114*(1+'INTEREST RATES'!$C$18)-'PAYMENT (VARYING TERM)'!B$3, 0)</f>
        <v>0</v>
      </c>
      <c r="C115" s="33">
        <f>MAX(C114*(1+'INTEREST RATES'!$C$18)-'PAYMENT (VARYING TERM)'!C$3, 0)</f>
        <v>0</v>
      </c>
      <c r="D115" s="33">
        <f>MAX(D114*(1+'INTEREST RATES'!$C$18)-'PAYMENT (VARYING TERM)'!D$3, 0)</f>
        <v>0</v>
      </c>
      <c r="E115" s="33">
        <f>MAX(E114*(1+'INTEREST RATES'!$C$18)-'PAYMENT (VARYING TERM)'!E$3, 0)</f>
        <v>0</v>
      </c>
      <c r="F115" s="33">
        <f>MAX(F114*(1+'INTEREST RATES'!$C$18)-'PAYMENT (VARYING TERM)'!F$3, 0)</f>
        <v>0</v>
      </c>
      <c r="G115" s="33">
        <f>MAX(G114*(1+'INTEREST RATES'!$C$18)-'PAYMENT (VARYING TERM)'!G$3, 0)</f>
        <v>0</v>
      </c>
      <c r="H115" s="33">
        <f>MAX(H114*(1+'INTEREST RATES'!$C$18)-'PAYMENT (VARYING TERM)'!H$3, 0)</f>
        <v>0</v>
      </c>
      <c r="I115" s="33">
        <f>MAX(I114*(1+'INTEREST RATES'!$C$18)-'PAYMENT (VARYING TERM)'!I$3, 0)</f>
        <v>0</v>
      </c>
      <c r="J115" s="33">
        <f>MAX(J114*(1+'INTEREST RATES'!$C$18)-'PAYMENT (VARYING TERM)'!J$3, 0)</f>
        <v>0</v>
      </c>
      <c r="K115" s="34">
        <f>MAX(K114*(1+'INTEREST RATES'!$C$18)-'PAYMENT (VARYING TERM)'!K$3, 0)</f>
        <v>4383.2100113359857</v>
      </c>
    </row>
    <row r="116" spans="1:11" x14ac:dyDescent="0.2">
      <c r="A116" s="7">
        <v>113</v>
      </c>
      <c r="B116" s="39">
        <f>MAX(B115*(1+'INTEREST RATES'!$C$18)-'PAYMENT (VARYING TERM)'!B$3, 0)</f>
        <v>0</v>
      </c>
      <c r="C116" s="33">
        <f>MAX(C115*(1+'INTEREST RATES'!$C$18)-'PAYMENT (VARYING TERM)'!C$3, 0)</f>
        <v>0</v>
      </c>
      <c r="D116" s="33">
        <f>MAX(D115*(1+'INTEREST RATES'!$C$18)-'PAYMENT (VARYING TERM)'!D$3, 0)</f>
        <v>0</v>
      </c>
      <c r="E116" s="33">
        <f>MAX(E115*(1+'INTEREST RATES'!$C$18)-'PAYMENT (VARYING TERM)'!E$3, 0)</f>
        <v>0</v>
      </c>
      <c r="F116" s="33">
        <f>MAX(F115*(1+'INTEREST RATES'!$C$18)-'PAYMENT (VARYING TERM)'!F$3, 0)</f>
        <v>0</v>
      </c>
      <c r="G116" s="33">
        <f>MAX(G115*(1+'INTEREST RATES'!$C$18)-'PAYMENT (VARYING TERM)'!G$3, 0)</f>
        <v>0</v>
      </c>
      <c r="H116" s="33">
        <f>MAX(H115*(1+'INTEREST RATES'!$C$18)-'PAYMENT (VARYING TERM)'!H$3, 0)</f>
        <v>0</v>
      </c>
      <c r="I116" s="33">
        <f>MAX(I115*(1+'INTEREST RATES'!$C$18)-'PAYMENT (VARYING TERM)'!I$3, 0)</f>
        <v>0</v>
      </c>
      <c r="J116" s="33">
        <f>MAX(J115*(1+'INTEREST RATES'!$C$18)-'PAYMENT (VARYING TERM)'!J$3, 0)</f>
        <v>0</v>
      </c>
      <c r="K116" s="34">
        <f>MAX(K115*(1+'INTEREST RATES'!$C$18)-'PAYMENT (VARYING TERM)'!K$3, 0)</f>
        <v>3846.2403850565925</v>
      </c>
    </row>
    <row r="117" spans="1:11" x14ac:dyDescent="0.2">
      <c r="A117" s="7">
        <v>114</v>
      </c>
      <c r="B117" s="39">
        <f>MAX(B116*(1+'INTEREST RATES'!$C$18)-'PAYMENT (VARYING TERM)'!B$3, 0)</f>
        <v>0</v>
      </c>
      <c r="C117" s="33">
        <f>MAX(C116*(1+'INTEREST RATES'!$C$18)-'PAYMENT (VARYING TERM)'!C$3, 0)</f>
        <v>0</v>
      </c>
      <c r="D117" s="33">
        <f>MAX(D116*(1+'INTEREST RATES'!$C$18)-'PAYMENT (VARYING TERM)'!D$3, 0)</f>
        <v>0</v>
      </c>
      <c r="E117" s="33">
        <f>MAX(E116*(1+'INTEREST RATES'!$C$18)-'PAYMENT (VARYING TERM)'!E$3, 0)</f>
        <v>0</v>
      </c>
      <c r="F117" s="33">
        <f>MAX(F116*(1+'INTEREST RATES'!$C$18)-'PAYMENT (VARYING TERM)'!F$3, 0)</f>
        <v>0</v>
      </c>
      <c r="G117" s="33">
        <f>MAX(G116*(1+'INTEREST RATES'!$C$18)-'PAYMENT (VARYING TERM)'!G$3, 0)</f>
        <v>0</v>
      </c>
      <c r="H117" s="33">
        <f>MAX(H116*(1+'INTEREST RATES'!$C$18)-'PAYMENT (VARYING TERM)'!H$3, 0)</f>
        <v>0</v>
      </c>
      <c r="I117" s="33">
        <f>MAX(I116*(1+'INTEREST RATES'!$C$18)-'PAYMENT (VARYING TERM)'!I$3, 0)</f>
        <v>0</v>
      </c>
      <c r="J117" s="33">
        <f>MAX(J116*(1+'INTEREST RATES'!$C$18)-'PAYMENT (VARYING TERM)'!J$3, 0)</f>
        <v>0</v>
      </c>
      <c r="K117" s="34">
        <f>MAX(K116*(1+'INTEREST RATES'!$C$18)-'PAYMENT (VARYING TERM)'!K$3, 0)</f>
        <v>3306.1832004155904</v>
      </c>
    </row>
    <row r="118" spans="1:11" x14ac:dyDescent="0.2">
      <c r="A118" s="7">
        <v>115</v>
      </c>
      <c r="B118" s="39">
        <f>MAX(B117*(1+'INTEREST RATES'!$C$18)-'PAYMENT (VARYING TERM)'!B$3, 0)</f>
        <v>0</v>
      </c>
      <c r="C118" s="33">
        <f>MAX(C117*(1+'INTEREST RATES'!$C$18)-'PAYMENT (VARYING TERM)'!C$3, 0)</f>
        <v>0</v>
      </c>
      <c r="D118" s="33">
        <f>MAX(D117*(1+'INTEREST RATES'!$C$18)-'PAYMENT (VARYING TERM)'!D$3, 0)</f>
        <v>0</v>
      </c>
      <c r="E118" s="33">
        <f>MAX(E117*(1+'INTEREST RATES'!$C$18)-'PAYMENT (VARYING TERM)'!E$3, 0)</f>
        <v>0</v>
      </c>
      <c r="F118" s="33">
        <f>MAX(F117*(1+'INTEREST RATES'!$C$18)-'PAYMENT (VARYING TERM)'!F$3, 0)</f>
        <v>0</v>
      </c>
      <c r="G118" s="33">
        <f>MAX(G117*(1+'INTEREST RATES'!$C$18)-'PAYMENT (VARYING TERM)'!G$3, 0)</f>
        <v>0</v>
      </c>
      <c r="H118" s="33">
        <f>MAX(H117*(1+'INTEREST RATES'!$C$18)-'PAYMENT (VARYING TERM)'!H$3, 0)</f>
        <v>0</v>
      </c>
      <c r="I118" s="33">
        <f>MAX(I117*(1+'INTEREST RATES'!$C$18)-'PAYMENT (VARYING TERM)'!I$3, 0)</f>
        <v>0</v>
      </c>
      <c r="J118" s="33">
        <f>MAX(J117*(1+'INTEREST RATES'!$C$18)-'PAYMENT (VARYING TERM)'!J$3, 0)</f>
        <v>0</v>
      </c>
      <c r="K118" s="34">
        <f>MAX(K117*(1+'INTEREST RATES'!$C$18)-'PAYMENT (VARYING TERM)'!K$3, 0)</f>
        <v>2763.0207040500886</v>
      </c>
    </row>
    <row r="119" spans="1:11" x14ac:dyDescent="0.2">
      <c r="A119" s="7">
        <v>116</v>
      </c>
      <c r="B119" s="39">
        <f>MAX(B118*(1+'INTEREST RATES'!$C$18)-'PAYMENT (VARYING TERM)'!B$3, 0)</f>
        <v>0</v>
      </c>
      <c r="C119" s="33">
        <f>MAX(C118*(1+'INTEREST RATES'!$C$18)-'PAYMENT (VARYING TERM)'!C$3, 0)</f>
        <v>0</v>
      </c>
      <c r="D119" s="33">
        <f>MAX(D118*(1+'INTEREST RATES'!$C$18)-'PAYMENT (VARYING TERM)'!D$3, 0)</f>
        <v>0</v>
      </c>
      <c r="E119" s="33">
        <f>MAX(E118*(1+'INTEREST RATES'!$C$18)-'PAYMENT (VARYING TERM)'!E$3, 0)</f>
        <v>0</v>
      </c>
      <c r="F119" s="33">
        <f>MAX(F118*(1+'INTEREST RATES'!$C$18)-'PAYMENT (VARYING TERM)'!F$3, 0)</f>
        <v>0</v>
      </c>
      <c r="G119" s="33">
        <f>MAX(G118*(1+'INTEREST RATES'!$C$18)-'PAYMENT (VARYING TERM)'!G$3, 0)</f>
        <v>0</v>
      </c>
      <c r="H119" s="33">
        <f>MAX(H118*(1+'INTEREST RATES'!$C$18)-'PAYMENT (VARYING TERM)'!H$3, 0)</f>
        <v>0</v>
      </c>
      <c r="I119" s="33">
        <f>MAX(I118*(1+'INTEREST RATES'!$C$18)-'PAYMENT (VARYING TERM)'!I$3, 0)</f>
        <v>0</v>
      </c>
      <c r="J119" s="33">
        <f>MAX(J118*(1+'INTEREST RATES'!$C$18)-'PAYMENT (VARYING TERM)'!J$3, 0)</f>
        <v>0</v>
      </c>
      <c r="K119" s="34">
        <f>MAX(K118*(1+'INTEREST RATES'!$C$18)-'PAYMENT (VARYING TERM)'!K$3, 0)</f>
        <v>2216.7350405159223</v>
      </c>
    </row>
    <row r="120" spans="1:11" x14ac:dyDescent="0.2">
      <c r="A120" s="7">
        <v>117</v>
      </c>
      <c r="B120" s="39">
        <f>MAX(B119*(1+'INTEREST RATES'!$C$18)-'PAYMENT (VARYING TERM)'!B$3, 0)</f>
        <v>0</v>
      </c>
      <c r="C120" s="33">
        <f>MAX(C119*(1+'INTEREST RATES'!$C$18)-'PAYMENT (VARYING TERM)'!C$3, 0)</f>
        <v>0</v>
      </c>
      <c r="D120" s="33">
        <f>MAX(D119*(1+'INTEREST RATES'!$C$18)-'PAYMENT (VARYING TERM)'!D$3, 0)</f>
        <v>0</v>
      </c>
      <c r="E120" s="33">
        <f>MAX(E119*(1+'INTEREST RATES'!$C$18)-'PAYMENT (VARYING TERM)'!E$3, 0)</f>
        <v>0</v>
      </c>
      <c r="F120" s="33">
        <f>MAX(F119*(1+'INTEREST RATES'!$C$18)-'PAYMENT (VARYING TERM)'!F$3, 0)</f>
        <v>0</v>
      </c>
      <c r="G120" s="33">
        <f>MAX(G119*(1+'INTEREST RATES'!$C$18)-'PAYMENT (VARYING TERM)'!G$3, 0)</f>
        <v>0</v>
      </c>
      <c r="H120" s="33">
        <f>MAX(H119*(1+'INTEREST RATES'!$C$18)-'PAYMENT (VARYING TERM)'!H$3, 0)</f>
        <v>0</v>
      </c>
      <c r="I120" s="33">
        <f>MAX(I119*(1+'INTEREST RATES'!$C$18)-'PAYMENT (VARYING TERM)'!I$3, 0)</f>
        <v>0</v>
      </c>
      <c r="J120" s="33">
        <f>MAX(J119*(1+'INTEREST RATES'!$C$18)-'PAYMENT (VARYING TERM)'!J$3, 0)</f>
        <v>0</v>
      </c>
      <c r="K120" s="34">
        <f>MAX(K119*(1+'INTEREST RATES'!$C$18)-'PAYMENT (VARYING TERM)'!K$3, 0)</f>
        <v>1667.3082517006869</v>
      </c>
    </row>
    <row r="121" spans="1:11" x14ac:dyDescent="0.2">
      <c r="A121" s="7">
        <v>118</v>
      </c>
      <c r="B121" s="39">
        <f>MAX(B120*(1+'INTEREST RATES'!$C$18)-'PAYMENT (VARYING TERM)'!B$3, 0)</f>
        <v>0</v>
      </c>
      <c r="C121" s="33">
        <f>MAX(C120*(1+'INTEREST RATES'!$C$18)-'PAYMENT (VARYING TERM)'!C$3, 0)</f>
        <v>0</v>
      </c>
      <c r="D121" s="33">
        <f>MAX(D120*(1+'INTEREST RATES'!$C$18)-'PAYMENT (VARYING TERM)'!D$3, 0)</f>
        <v>0</v>
      </c>
      <c r="E121" s="33">
        <f>MAX(E120*(1+'INTEREST RATES'!$C$18)-'PAYMENT (VARYING TERM)'!E$3, 0)</f>
        <v>0</v>
      </c>
      <c r="F121" s="33">
        <f>MAX(F120*(1+'INTEREST RATES'!$C$18)-'PAYMENT (VARYING TERM)'!F$3, 0)</f>
        <v>0</v>
      </c>
      <c r="G121" s="33">
        <f>MAX(G120*(1+'INTEREST RATES'!$C$18)-'PAYMENT (VARYING TERM)'!G$3, 0)</f>
        <v>0</v>
      </c>
      <c r="H121" s="33">
        <f>MAX(H120*(1+'INTEREST RATES'!$C$18)-'PAYMENT (VARYING TERM)'!H$3, 0)</f>
        <v>0</v>
      </c>
      <c r="I121" s="33">
        <f>MAX(I120*(1+'INTEREST RATES'!$C$18)-'PAYMENT (VARYING TERM)'!I$3, 0)</f>
        <v>0</v>
      </c>
      <c r="J121" s="33">
        <f>MAX(J120*(1+'INTEREST RATES'!$C$18)-'PAYMENT (VARYING TERM)'!J$3, 0)</f>
        <v>0</v>
      </c>
      <c r="K121" s="34">
        <f>MAX(K120*(1+'INTEREST RATES'!$C$18)-'PAYMENT (VARYING TERM)'!K$3, 0)</f>
        <v>1114.7222762334006</v>
      </c>
    </row>
    <row r="122" spans="1:11" x14ac:dyDescent="0.2">
      <c r="A122" s="7">
        <v>119</v>
      </c>
      <c r="B122" s="39">
        <f>MAX(B121*(1+'INTEREST RATES'!$C$18)-'PAYMENT (VARYING TERM)'!B$3, 0)</f>
        <v>0</v>
      </c>
      <c r="C122" s="33">
        <f>MAX(C121*(1+'INTEREST RATES'!$C$18)-'PAYMENT (VARYING TERM)'!C$3, 0)</f>
        <v>0</v>
      </c>
      <c r="D122" s="33">
        <f>MAX(D121*(1+'INTEREST RATES'!$C$18)-'PAYMENT (VARYING TERM)'!D$3, 0)</f>
        <v>0</v>
      </c>
      <c r="E122" s="33">
        <f>MAX(E121*(1+'INTEREST RATES'!$C$18)-'PAYMENT (VARYING TERM)'!E$3, 0)</f>
        <v>0</v>
      </c>
      <c r="F122" s="33">
        <f>MAX(F121*(1+'INTEREST RATES'!$C$18)-'PAYMENT (VARYING TERM)'!F$3, 0)</f>
        <v>0</v>
      </c>
      <c r="G122" s="33">
        <f>MAX(G121*(1+'INTEREST RATES'!$C$18)-'PAYMENT (VARYING TERM)'!G$3, 0)</f>
        <v>0</v>
      </c>
      <c r="H122" s="33">
        <f>MAX(H121*(1+'INTEREST RATES'!$C$18)-'PAYMENT (VARYING TERM)'!H$3, 0)</f>
        <v>0</v>
      </c>
      <c r="I122" s="33">
        <f>MAX(I121*(1+'INTEREST RATES'!$C$18)-'PAYMENT (VARYING TERM)'!I$3, 0)</f>
        <v>0</v>
      </c>
      <c r="J122" s="33">
        <f>MAX(J121*(1+'INTEREST RATES'!$C$18)-'PAYMENT (VARYING TERM)'!J$3, 0)</f>
        <v>0</v>
      </c>
      <c r="K122" s="34">
        <f>MAX(K121*(1+'INTEREST RATES'!$C$18)-'PAYMENT (VARYING TERM)'!K$3, 0)</f>
        <v>558.95894889076931</v>
      </c>
    </row>
    <row r="123" spans="1:11" x14ac:dyDescent="0.2">
      <c r="A123" s="8">
        <v>120</v>
      </c>
      <c r="B123" s="40">
        <f>MAX(B122*(1+'INTEREST RATES'!$C$18)-'PAYMENT (VARYING TERM)'!B$3, 0)</f>
        <v>0</v>
      </c>
      <c r="C123" s="41">
        <f>MAX(C122*(1+'INTEREST RATES'!$C$18)-'PAYMENT (VARYING TERM)'!C$3, 0)</f>
        <v>0</v>
      </c>
      <c r="D123" s="41">
        <f>MAX(D122*(1+'INTEREST RATES'!$C$18)-'PAYMENT (VARYING TERM)'!D$3, 0)</f>
        <v>0</v>
      </c>
      <c r="E123" s="41">
        <f>MAX(E122*(1+'INTEREST RATES'!$C$18)-'PAYMENT (VARYING TERM)'!E$3, 0)</f>
        <v>0</v>
      </c>
      <c r="F123" s="41">
        <f>MAX(F122*(1+'INTEREST RATES'!$C$18)-'PAYMENT (VARYING TERM)'!F$3, 0)</f>
        <v>0</v>
      </c>
      <c r="G123" s="41">
        <f>MAX(G122*(1+'INTEREST RATES'!$C$18)-'PAYMENT (VARYING TERM)'!G$3, 0)</f>
        <v>0</v>
      </c>
      <c r="H123" s="41">
        <f>MAX(H122*(1+'INTEREST RATES'!$C$18)-'PAYMENT (VARYING TERM)'!H$3, 0)</f>
        <v>0</v>
      </c>
      <c r="I123" s="41">
        <f>MAX(I122*(1+'INTEREST RATES'!$C$18)-'PAYMENT (VARYING TERM)'!I$3, 0)</f>
        <v>0</v>
      </c>
      <c r="J123" s="41">
        <f>MAX(J122*(1+'INTEREST RATES'!$C$18)-'PAYMENT (VARYING TERM)'!J$3, 0)</f>
        <v>0</v>
      </c>
      <c r="K123" s="42">
        <f>MAX(K122*(1+'INTEREST RATES'!$C$18)-'PAYMENT (VARYING TERM)'!K$3, 0)</f>
        <v>3.9904080040287226E-11</v>
      </c>
    </row>
    <row r="124" spans="1:11" x14ac:dyDescent="0.2">
      <c r="B124" s="33"/>
    </row>
  </sheetData>
  <mergeCells count="2">
    <mergeCell ref="A1:A2"/>
    <mergeCell ref="B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LOANS</vt:lpstr>
      <vt:lpstr>INTEREST RATES</vt:lpstr>
      <vt:lpstr>PAYMENT (VARYING TERM)</vt:lpstr>
      <vt:lpstr>REPAYMENT</vt:lpstr>
      <vt:lpstr>LOAN BALANCE OVER 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McCamey</cp:lastModifiedBy>
  <dcterms:created xsi:type="dcterms:W3CDTF">2023-04-01T23:13:36Z</dcterms:created>
  <dcterms:modified xsi:type="dcterms:W3CDTF">2023-04-01T23:18:20Z</dcterms:modified>
</cp:coreProperties>
</file>