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13_ncr:1_{94A504CD-37A3-468A-B3CB-883C5EF73739}" xr6:coauthVersionLast="47" xr6:coauthVersionMax="47" xr10:uidLastSave="{00000000-0000-0000-0000-000000000000}"/>
  <bookViews>
    <workbookView xWindow="-96" yWindow="-96" windowWidth="23232" windowHeight="12432" activeTab="4" xr2:uid="{00000000-000D-0000-FFFF-FFFF00000000}"/>
  </bookViews>
  <sheets>
    <sheet name="Sheet1" sheetId="1" r:id="rId1"/>
    <sheet name="Question 1" sheetId="2" r:id="rId2"/>
    <sheet name="Answer Report 1" sheetId="3" r:id="rId3"/>
    <sheet name="Sensitivity Report 1" sheetId="4" r:id="rId4"/>
    <sheet name="Limits Report 1" sheetId="5" r:id="rId5"/>
  </sheets>
  <definedNames>
    <definedName name="solver_adj" localSheetId="1" hidden="1">'Question 1'!$D$5:$D$13</definedName>
    <definedName name="solver_adj" localSheetId="0" hidden="1">Sheet1!$D$4:$D$10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'Question 1'!$D$5:$D$13</definedName>
    <definedName name="solver_lhs1" localSheetId="0" hidden="1">Sheet1!$D$4</definedName>
    <definedName name="solver_lhs2" localSheetId="1" hidden="1">'Question 1'!$G$18:$G$23</definedName>
    <definedName name="solver_lhs2" localSheetId="0" hidden="1">Sheet1!$D$8</definedName>
    <definedName name="solver_lhs3" localSheetId="1" hidden="1">'Question 1'!$I$18</definedName>
    <definedName name="solver_lhs3" localSheetId="0" hidden="1">Sheet1!$J$4:$J$8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3</definedName>
    <definedName name="solver_nwt" localSheetId="1" hidden="1">1</definedName>
    <definedName name="solver_nwt" localSheetId="0" hidden="1">1</definedName>
    <definedName name="solver_opt" localSheetId="1" hidden="1">'Question 1'!$K$5</definedName>
    <definedName name="solver_opt" localSheetId="0" hidden="1">Sheet1!$D$12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2</definedName>
    <definedName name="solver_rel2" localSheetId="0" hidden="1">1</definedName>
    <definedName name="solver_rel3" localSheetId="1" hidden="1">2</definedName>
    <definedName name="solver_rel3" localSheetId="0" hidden="1">2</definedName>
    <definedName name="solver_rhs1" localSheetId="1" hidden="1">'Question 1'!$F$5:$F$13</definedName>
    <definedName name="solver_rhs1" localSheetId="0" hidden="1">Sheet1!$F$4</definedName>
    <definedName name="solver_rhs2" localSheetId="1" hidden="1">'Question 1'!$H$18:$H$23</definedName>
    <definedName name="solver_rhs2" localSheetId="0" hidden="1">Sheet1!$F$8</definedName>
    <definedName name="solver_rhs3" localSheetId="1" hidden="1">'Question 1'!$H$19</definedName>
    <definedName name="solver_rhs3" localSheetId="0" hidden="1">Sheet1!$L$4:$L$8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4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G22" i="2"/>
  <c r="G21" i="2"/>
  <c r="G20" i="2"/>
  <c r="G19" i="2"/>
  <c r="G18" i="2"/>
  <c r="D12" i="1"/>
  <c r="K5" i="2"/>
  <c r="J4" i="1"/>
  <c r="J8" i="1" l="1"/>
  <c r="J7" i="1"/>
  <c r="J6" i="1"/>
  <c r="J5" i="1"/>
</calcChain>
</file>

<file path=xl/sharedStrings.xml><?xml version="1.0" encoding="utf-8"?>
<sst xmlns="http://schemas.openxmlformats.org/spreadsheetml/2006/main" count="274" uniqueCount="107">
  <si>
    <t>Unit Cost</t>
  </si>
  <si>
    <t>=</t>
  </si>
  <si>
    <t>Total Cost</t>
  </si>
  <si>
    <t>Distribution Unlimited Co. Minimum Cost Flow Problem</t>
  </si>
  <si>
    <t>From</t>
  </si>
  <si>
    <t>To</t>
  </si>
  <si>
    <t>Ship</t>
  </si>
  <si>
    <t>Capacity</t>
  </si>
  <si>
    <t>Nodes</t>
  </si>
  <si>
    <t>Net Flow</t>
  </si>
  <si>
    <t>Supply/Demand</t>
  </si>
  <si>
    <t>A</t>
  </si>
  <si>
    <t>B</t>
  </si>
  <si>
    <t>&lt;=</t>
  </si>
  <si>
    <t>C</t>
  </si>
  <si>
    <t>D</t>
  </si>
  <si>
    <t>E</t>
  </si>
  <si>
    <t>FROM</t>
  </si>
  <si>
    <t>TO</t>
  </si>
  <si>
    <t>Amount</t>
  </si>
  <si>
    <t>Cost</t>
  </si>
  <si>
    <t>TC</t>
  </si>
  <si>
    <t>x46/x56</t>
  </si>
  <si>
    <t>x12/x13</t>
  </si>
  <si>
    <t>x24/x25/-x12</t>
  </si>
  <si>
    <t>x34/x35/-x13</t>
  </si>
  <si>
    <t>x45/x46/-x24/-x34</t>
  </si>
  <si>
    <t>x56/-x45/-x35/-x25</t>
  </si>
  <si>
    <t>Microsoft Excel 16.0 Answer Report</t>
  </si>
  <si>
    <t>Worksheet: [IE335- Lecture 20 -Excel Solver Example (Min Cost Flow).xlsx]Sheet2</t>
  </si>
  <si>
    <t>Report Created: 11/15/2022 12:30:01 PM</t>
  </si>
  <si>
    <t>Result: Solver found a solution.  All Constraints and optimality conditions are satisfied.</t>
  </si>
  <si>
    <t>Solver Engine</t>
  </si>
  <si>
    <t>Engine: Simplex LP</t>
  </si>
  <si>
    <t>Solution Time: 0.062 Seconds.</t>
  </si>
  <si>
    <t>Iterations: 10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</si>
  <si>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</si>
  <si>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</si>
  <si>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</si>
  <si>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</si>
  <si>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</si>
  <si>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</si>
  <si>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</si>
  <si>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</si>
  <si>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</si>
  <si>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</si>
  <si>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</si>
  <si>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</si>
  <si>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</si>
  <si>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</si>
  <si>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</si>
  <si>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$K$5</t>
  </si>
  <si>
    <t>&lt;= TC</t>
  </si>
  <si>
    <t>$D$5</t>
  </si>
  <si>
    <t>Contin</t>
  </si>
  <si>
    <t>$D$6</t>
  </si>
  <si>
    <t>$D$7</t>
  </si>
  <si>
    <t>$D$8</t>
  </si>
  <si>
    <t>$D$9</t>
  </si>
  <si>
    <t>$D$10</t>
  </si>
  <si>
    <t>$D$11</t>
  </si>
  <si>
    <t>$D$12</t>
  </si>
  <si>
    <t>$D$13</t>
  </si>
  <si>
    <t>$G$18</t>
  </si>
  <si>
    <t>$G$18=$H$18</t>
  </si>
  <si>
    <t>Binding</t>
  </si>
  <si>
    <t>$G$19</t>
  </si>
  <si>
    <t>$G$19=$H$19</t>
  </si>
  <si>
    <t>$G$20</t>
  </si>
  <si>
    <t>$G$20=$H$20</t>
  </si>
  <si>
    <t>$G$21</t>
  </si>
  <si>
    <t>$G$21=$H$21</t>
  </si>
  <si>
    <t>$G$22</t>
  </si>
  <si>
    <t>$G$22=$H$22</t>
  </si>
  <si>
    <t>$G$23</t>
  </si>
  <si>
    <t>$G$23=$H$23</t>
  </si>
  <si>
    <t>$D$5&lt;=$F$5</t>
  </si>
  <si>
    <t>Not Binding</t>
  </si>
  <si>
    <t>$D$6&lt;=$F$6</t>
  </si>
  <si>
    <t>$D$7&lt;=$F$7</t>
  </si>
  <si>
    <t>$D$8&lt;=$F$8</t>
  </si>
  <si>
    <t>$D$9&lt;=$F$9</t>
  </si>
  <si>
    <t>$D$10&lt;=$F$10</t>
  </si>
  <si>
    <t>$D$11&lt;=$F$11</t>
  </si>
  <si>
    <t>$D$12&lt;=$F$12</t>
  </si>
  <si>
    <t>$D$13&lt;=$F$13</t>
  </si>
  <si>
    <t>Microsoft Excel 16.0 Sensitivity Report</t>
  </si>
  <si>
    <t>Report Created: 11/15/2022 12:30:03 PM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</si>
  <si>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</si>
  <si>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</si>
  <si>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</si>
  <si>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</si>
  <si>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</si>
  <si>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</si>
  <si>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</si>
  <si>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</si>
  <si>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</si>
  <si>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</si>
  <si>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</si>
  <si>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</si>
  <si>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</si>
  <si>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Report Created: 11/15/2022 12:30:04 PM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</si>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</sst>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8" xfId="0" applyFill="1" applyBorder="1" applyAlignment="1"/>
    <xf numFmtId="0" fontId="5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11235</xdr:colOff>
      <xdr:row>2</xdr:row>
      <xdr:rowOff>16226</xdr:rowOff>
    </xdr:from>
    <xdr:to>
      <xdr:col>18</xdr:col>
      <xdr:colOff>398584</xdr:colOff>
      <xdr:row>11</xdr:row>
      <xdr:rowOff>34137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A0373E-77CA-48D4-A0CF-BE3FD8F6B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5610" y="422870"/>
          <a:ext cx="3592878" cy="1670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zoomScale="104" zoomScaleNormal="104" workbookViewId="0">
      <selection activeCell="H11" sqref="H11"/>
    </sheetView>
  </sheetViews>
  <sheetFormatPr defaultRowHeight="14.4" x14ac:dyDescent="0.55000000000000004"/>
  <sheetData>
    <row r="1" spans="1:13" ht="17.7" x14ac:dyDescent="0.6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5500000000000000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55000000000000004">
      <c r="A3" s="2"/>
      <c r="B3" s="4" t="s">
        <v>4</v>
      </c>
      <c r="C3" s="4" t="s">
        <v>5</v>
      </c>
      <c r="D3" s="4" t="s">
        <v>6</v>
      </c>
      <c r="E3" s="4"/>
      <c r="F3" s="4" t="s">
        <v>7</v>
      </c>
      <c r="G3" s="4" t="s">
        <v>0</v>
      </c>
      <c r="H3" s="2"/>
      <c r="I3" s="4" t="s">
        <v>8</v>
      </c>
      <c r="J3" s="4" t="s">
        <v>9</v>
      </c>
      <c r="K3" s="4"/>
      <c r="L3" s="4" t="s">
        <v>10</v>
      </c>
      <c r="M3" s="2"/>
    </row>
    <row r="4" spans="1:13" x14ac:dyDescent="0.55000000000000004">
      <c r="A4" s="2"/>
      <c r="B4" s="2" t="s">
        <v>11</v>
      </c>
      <c r="C4" s="2" t="s">
        <v>12</v>
      </c>
      <c r="D4" s="5">
        <v>0</v>
      </c>
      <c r="E4" s="2" t="s">
        <v>13</v>
      </c>
      <c r="F4" s="3">
        <v>10</v>
      </c>
      <c r="G4" s="3">
        <v>2</v>
      </c>
      <c r="H4" s="2"/>
      <c r="I4" s="2" t="s">
        <v>11</v>
      </c>
      <c r="J4" s="2">
        <f>SUMIF(B$4:B$10,I4,D$4:D$10)-SUMIF(C$4:C$10,I4,D$4:D$10)</f>
        <v>50</v>
      </c>
      <c r="K4" s="2" t="s">
        <v>1</v>
      </c>
      <c r="L4" s="3">
        <v>50</v>
      </c>
      <c r="M4" s="2"/>
    </row>
    <row r="5" spans="1:13" x14ac:dyDescent="0.55000000000000004">
      <c r="A5" s="2"/>
      <c r="B5" s="2" t="s">
        <v>11</v>
      </c>
      <c r="C5" s="2" t="s">
        <v>14</v>
      </c>
      <c r="D5" s="6">
        <v>40</v>
      </c>
      <c r="E5" s="2"/>
      <c r="F5" s="2"/>
      <c r="G5" s="3">
        <v>4</v>
      </c>
      <c r="H5" s="2"/>
      <c r="I5" s="2" t="s">
        <v>12</v>
      </c>
      <c r="J5" s="2">
        <f t="shared" ref="J5:J8" si="0">SUMIF(B$4:B$10,I5,D$4:D$10)-SUMIF(C$4:C$10,I5,D$4:D$10)</f>
        <v>40</v>
      </c>
      <c r="K5" s="2" t="s">
        <v>1</v>
      </c>
      <c r="L5" s="3">
        <v>40</v>
      </c>
      <c r="M5" s="2"/>
    </row>
    <row r="6" spans="1:13" x14ac:dyDescent="0.55000000000000004">
      <c r="A6" s="2"/>
      <c r="B6" s="2" t="s">
        <v>11</v>
      </c>
      <c r="C6" s="2" t="s">
        <v>15</v>
      </c>
      <c r="D6" s="6">
        <v>10</v>
      </c>
      <c r="E6" s="2"/>
      <c r="F6" s="2"/>
      <c r="G6" s="3">
        <v>9</v>
      </c>
      <c r="H6" s="2"/>
      <c r="I6" s="2" t="s">
        <v>14</v>
      </c>
      <c r="J6" s="2">
        <f t="shared" si="0"/>
        <v>0</v>
      </c>
      <c r="K6" s="2" t="s">
        <v>1</v>
      </c>
      <c r="L6" s="3">
        <v>0</v>
      </c>
      <c r="M6" s="2"/>
    </row>
    <row r="7" spans="1:13" x14ac:dyDescent="0.55000000000000004">
      <c r="A7" s="2"/>
      <c r="B7" s="2" t="s">
        <v>12</v>
      </c>
      <c r="C7" s="2" t="s">
        <v>14</v>
      </c>
      <c r="D7" s="6">
        <v>40</v>
      </c>
      <c r="E7" s="2"/>
      <c r="F7" s="2"/>
      <c r="G7" s="3">
        <v>3</v>
      </c>
      <c r="H7" s="2"/>
      <c r="I7" s="2" t="s">
        <v>15</v>
      </c>
      <c r="J7" s="2">
        <f t="shared" si="0"/>
        <v>-30</v>
      </c>
      <c r="K7" s="2" t="s">
        <v>1</v>
      </c>
      <c r="L7" s="3">
        <v>-30</v>
      </c>
      <c r="M7" s="2"/>
    </row>
    <row r="8" spans="1:13" x14ac:dyDescent="0.55000000000000004">
      <c r="A8" s="2"/>
      <c r="B8" s="2" t="s">
        <v>14</v>
      </c>
      <c r="C8" s="2" t="s">
        <v>16</v>
      </c>
      <c r="D8" s="6">
        <v>80</v>
      </c>
      <c r="E8" s="2" t="s">
        <v>13</v>
      </c>
      <c r="F8" s="3">
        <v>80</v>
      </c>
      <c r="G8" s="3">
        <v>1</v>
      </c>
      <c r="H8" s="2"/>
      <c r="I8" s="2" t="s">
        <v>16</v>
      </c>
      <c r="J8" s="2">
        <f t="shared" si="0"/>
        <v>-60</v>
      </c>
      <c r="K8" s="2" t="s">
        <v>1</v>
      </c>
      <c r="L8" s="3">
        <v>-60</v>
      </c>
      <c r="M8" s="2"/>
    </row>
    <row r="9" spans="1:13" x14ac:dyDescent="0.55000000000000004">
      <c r="A9" s="2"/>
      <c r="B9" s="2" t="s">
        <v>15</v>
      </c>
      <c r="C9" s="2" t="s">
        <v>16</v>
      </c>
      <c r="D9" s="6">
        <v>0</v>
      </c>
      <c r="E9" s="2"/>
      <c r="F9" s="2"/>
      <c r="G9" s="3">
        <v>3</v>
      </c>
      <c r="H9" s="2"/>
      <c r="I9" s="2"/>
      <c r="J9" s="2"/>
      <c r="K9" s="2"/>
      <c r="L9" s="2"/>
      <c r="M9" s="2"/>
    </row>
    <row r="10" spans="1:13" x14ac:dyDescent="0.55000000000000004">
      <c r="A10" s="2"/>
      <c r="B10" s="2" t="s">
        <v>16</v>
      </c>
      <c r="C10" s="2" t="s">
        <v>15</v>
      </c>
      <c r="D10" s="7">
        <v>20</v>
      </c>
      <c r="E10" s="2"/>
      <c r="F10" s="2"/>
      <c r="G10" s="3">
        <v>2</v>
      </c>
      <c r="H10" s="2"/>
      <c r="I10" s="2"/>
      <c r="J10" s="2"/>
      <c r="K10" s="2"/>
      <c r="L10" s="2"/>
      <c r="M10" s="2"/>
    </row>
    <row r="11" spans="1:13" ht="14.7" thickBot="1" x14ac:dyDescent="0.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4.7" thickBot="1" x14ac:dyDescent="0.6">
      <c r="A12" s="2"/>
      <c r="B12" s="2"/>
      <c r="C12" s="8" t="s">
        <v>2</v>
      </c>
      <c r="D12" s="9">
        <f>SUMPRODUCT(D4:D10,G4:G10)</f>
        <v>490</v>
      </c>
      <c r="E12" s="2"/>
      <c r="F12" s="2"/>
      <c r="G12" s="2"/>
      <c r="H12" s="2"/>
      <c r="I12" s="2"/>
      <c r="J12" s="2"/>
      <c r="K12" s="2"/>
      <c r="L12" s="2"/>
      <c r="M1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6399-DFC7-40FA-B214-7F911BCDD221}">
  <dimension ref="B4:K23"/>
  <sheetViews>
    <sheetView workbookViewId="0">
      <selection activeCell="K11" sqref="K11"/>
    </sheetView>
  </sheetViews>
  <sheetFormatPr defaultRowHeight="14.4" x14ac:dyDescent="0.55000000000000004"/>
  <sheetData>
    <row r="4" spans="2:11" x14ac:dyDescent="0.55000000000000004">
      <c r="B4" t="s">
        <v>17</v>
      </c>
      <c r="C4" t="s">
        <v>18</v>
      </c>
      <c r="D4" t="s">
        <v>19</v>
      </c>
      <c r="F4" t="s">
        <v>7</v>
      </c>
      <c r="H4" t="s">
        <v>20</v>
      </c>
      <c r="K4" t="s">
        <v>21</v>
      </c>
    </row>
    <row r="5" spans="2:11" x14ac:dyDescent="0.55000000000000004">
      <c r="B5">
        <v>1</v>
      </c>
      <c r="C5">
        <v>2</v>
      </c>
      <c r="D5">
        <v>700</v>
      </c>
      <c r="E5" s="2" t="s">
        <v>13</v>
      </c>
      <c r="F5">
        <v>800</v>
      </c>
      <c r="H5">
        <v>10</v>
      </c>
      <c r="K5">
        <f>SUMPRODUCT(D5:D13,H5:H13)</f>
        <v>95000</v>
      </c>
    </row>
    <row r="6" spans="2:11" x14ac:dyDescent="0.55000000000000004">
      <c r="B6">
        <v>1</v>
      </c>
      <c r="C6">
        <v>3</v>
      </c>
      <c r="D6">
        <v>200</v>
      </c>
      <c r="E6" s="10" t="s">
        <v>13</v>
      </c>
      <c r="F6">
        <v>600</v>
      </c>
      <c r="H6">
        <v>50</v>
      </c>
    </row>
    <row r="7" spans="2:11" x14ac:dyDescent="0.55000000000000004">
      <c r="B7">
        <v>2</v>
      </c>
      <c r="C7">
        <v>4</v>
      </c>
      <c r="D7">
        <v>600</v>
      </c>
      <c r="E7" s="10" t="s">
        <v>13</v>
      </c>
      <c r="F7">
        <v>600</v>
      </c>
      <c r="H7">
        <v>30</v>
      </c>
    </row>
    <row r="8" spans="2:11" x14ac:dyDescent="0.55000000000000004">
      <c r="B8">
        <v>2</v>
      </c>
      <c r="C8">
        <v>5</v>
      </c>
      <c r="D8">
        <v>100</v>
      </c>
      <c r="E8" s="10" t="s">
        <v>13</v>
      </c>
      <c r="F8">
        <v>100</v>
      </c>
      <c r="H8">
        <v>70</v>
      </c>
    </row>
    <row r="9" spans="2:11" x14ac:dyDescent="0.55000000000000004">
      <c r="B9">
        <v>3</v>
      </c>
      <c r="C9">
        <v>4</v>
      </c>
      <c r="D9">
        <v>200</v>
      </c>
      <c r="E9" s="10" t="s">
        <v>13</v>
      </c>
      <c r="F9">
        <v>300</v>
      </c>
      <c r="H9">
        <v>10</v>
      </c>
    </row>
    <row r="10" spans="2:11" x14ac:dyDescent="0.55000000000000004">
      <c r="B10">
        <v>3</v>
      </c>
      <c r="C10">
        <v>5</v>
      </c>
      <c r="D10">
        <v>0</v>
      </c>
      <c r="E10" s="10" t="s">
        <v>13</v>
      </c>
      <c r="F10">
        <v>400</v>
      </c>
      <c r="H10">
        <v>60</v>
      </c>
    </row>
    <row r="11" spans="2:11" x14ac:dyDescent="0.55000000000000004">
      <c r="B11">
        <v>4</v>
      </c>
      <c r="C11">
        <v>5</v>
      </c>
      <c r="D11">
        <v>400</v>
      </c>
      <c r="E11" s="10" t="s">
        <v>13</v>
      </c>
      <c r="F11">
        <v>600</v>
      </c>
      <c r="H11">
        <v>30</v>
      </c>
    </row>
    <row r="12" spans="2:11" x14ac:dyDescent="0.55000000000000004">
      <c r="B12">
        <v>4</v>
      </c>
      <c r="C12">
        <v>6</v>
      </c>
      <c r="D12">
        <v>400</v>
      </c>
      <c r="E12" s="10" t="s">
        <v>13</v>
      </c>
      <c r="F12">
        <v>400</v>
      </c>
      <c r="H12">
        <v>60</v>
      </c>
    </row>
    <row r="13" spans="2:11" x14ac:dyDescent="0.55000000000000004">
      <c r="B13">
        <v>5</v>
      </c>
      <c r="C13">
        <v>6</v>
      </c>
      <c r="D13">
        <v>500</v>
      </c>
      <c r="E13" s="10" t="s">
        <v>13</v>
      </c>
      <c r="F13">
        <v>600</v>
      </c>
      <c r="H13">
        <v>30</v>
      </c>
    </row>
    <row r="17" spans="5:8" x14ac:dyDescent="0.55000000000000004">
      <c r="H17" t="s">
        <v>19</v>
      </c>
    </row>
    <row r="18" spans="5:8" x14ac:dyDescent="0.55000000000000004">
      <c r="E18" s="11" t="s">
        <v>23</v>
      </c>
      <c r="F18" s="11"/>
      <c r="G18">
        <f>D5+D6</f>
        <v>900</v>
      </c>
      <c r="H18">
        <v>900</v>
      </c>
    </row>
    <row r="19" spans="5:8" x14ac:dyDescent="0.55000000000000004">
      <c r="E19" s="11" t="s">
        <v>22</v>
      </c>
      <c r="F19" s="11"/>
      <c r="G19">
        <f>D12+D13</f>
        <v>900</v>
      </c>
      <c r="H19">
        <v>900</v>
      </c>
    </row>
    <row r="20" spans="5:8" x14ac:dyDescent="0.55000000000000004">
      <c r="E20" s="11" t="s">
        <v>24</v>
      </c>
      <c r="F20" s="11"/>
      <c r="G20">
        <f>D7+D8-D5</f>
        <v>0</v>
      </c>
      <c r="H20">
        <v>0</v>
      </c>
    </row>
    <row r="21" spans="5:8" x14ac:dyDescent="0.55000000000000004">
      <c r="E21" s="11" t="s">
        <v>25</v>
      </c>
      <c r="F21" s="11"/>
      <c r="G21">
        <f>D9+D10-D6</f>
        <v>0</v>
      </c>
      <c r="H21">
        <v>0</v>
      </c>
    </row>
    <row r="22" spans="5:8" x14ac:dyDescent="0.55000000000000004">
      <c r="E22" s="11" t="s">
        <v>26</v>
      </c>
      <c r="F22" s="11"/>
      <c r="G22">
        <f>D11+D12-D9-D7</f>
        <v>0</v>
      </c>
      <c r="H22">
        <v>0</v>
      </c>
    </row>
    <row r="23" spans="5:8" x14ac:dyDescent="0.55000000000000004">
      <c r="E23" s="11" t="s">
        <v>27</v>
      </c>
      <c r="F23" s="11"/>
      <c r="G23">
        <f>D13-D11-D10-D8</f>
        <v>0</v>
      </c>
      <c r="H23">
        <v>0</v>
      </c>
    </row>
  </sheetData>
  <mergeCells count="6">
    <mergeCell ref="E18:F18"/>
    <mergeCell ref="E19:F19"/>
    <mergeCell ref="E20:F20"/>
    <mergeCell ref="E21:F21"/>
    <mergeCell ref="E22:F22"/>
    <mergeCell ref="E23:F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D267-5B45-44B7-9FD9-C1F1F833EDAE}">
  <dimension ref="A1:G48"/>
  <sheetViews>
    <sheetView showGridLines="0" workbookViewId="0">
      <selection activeCell="M21" sqref="M21"/>
    </sheetView>
  </sheetViews>
  <sheetFormatPr defaultRowHeight="14.4" x14ac:dyDescent="0.55000000000000004"/>
  <cols>
    <col min="1" max="1" width="2.1015625" customWidth="1"/>
    <col min="2" max="2" width="5.89453125" bestFit="1" customWidth="1"/>
    <col min="3" max="3" width="16.05078125" bestFit="1" customWidth="1"/>
    <col min="4" max="4" width="12.1015625" bestFit="1" customWidth="1"/>
    <col min="5" max="5" width="12.734375" bestFit="1" customWidth="1"/>
    <col min="6" max="6" width="9.83984375" bestFit="1" customWidth="1"/>
    <col min="7" max="7" width="4.734375" bestFit="1" customWidth="1"/>
  </cols>
  <sheetData>
    <row r="1" spans="1:5" x14ac:dyDescent="0.55000000000000004">
      <c r="A1" s="12" t="s">
        <v>28</v>
      </c>
    </row>
    <row r="2" spans="1:5" x14ac:dyDescent="0.55000000000000004">
      <c r="A2" s="12" t="s">
        <v>29</v>
      </c>
    </row>
    <row r="3" spans="1:5" x14ac:dyDescent="0.55000000000000004">
      <c r="A3" s="12" t="s">
        <v>30</v>
      </c>
    </row>
    <row r="4" spans="1:5" x14ac:dyDescent="0.55000000000000004">
      <c r="A4" s="12" t="s">
        <v>31</v>
      </c>
    </row>
    <row r="5" spans="1:5" x14ac:dyDescent="0.55000000000000004">
      <c r="A5" s="12" t="s">
        <v>32</v>
      </c>
    </row>
    <row r="6" spans="1:5" x14ac:dyDescent="0.55000000000000004">
      <c r="A6" s="12"/>
      <c r="B6" t="s">
        <v>33</v>
      </c>
    </row>
    <row r="7" spans="1:5" x14ac:dyDescent="0.55000000000000004">
      <c r="A7" s="12"/>
      <c r="B7" t="s">
        <v>34</v>
      </c>
    </row>
    <row r="8" spans="1:5" x14ac:dyDescent="0.55000000000000004">
      <c r="A8" s="12"/>
      <c r="B8" t="s">
        <v>35</v>
      </c>
    </row>
    <row r="9" spans="1:5" x14ac:dyDescent="0.55000000000000004">
      <c r="A9" s="12" t="s">
        <v>36</v>
      </c>
    </row>
    <row r="10" spans="1:5" x14ac:dyDescent="0.55000000000000004">
      <c r="B10" t="s">
        <v>37</v>
      </c>
    </row>
    <row r="11" spans="1:5" x14ac:dyDescent="0.55000000000000004">
      <c r="B11" t="s">
        <v>38</v>
      </c>
    </row>
    <row r="14" spans="1:5" ht="14.7" thickBot="1" x14ac:dyDescent="0.6">
      <c r="A14" t="s">
        <v>39</v>
      </c>
    </row>
    <row r="15" spans="1:5" ht="14.7" thickBot="1" x14ac:dyDescent="0.6">
      <c r="B15" s="14" t="s">
        <v>40</v>
      </c>
      <c r="C15" s="14" t="s">
        <v>41</v>
      </c>
      <c r="D15" s="14" t="s">
        <v>42</v>
      </c>
      <c r="E15" s="14" t="s">
        <v>43</v>
      </c>
    </row>
    <row r="16" spans="1:5" ht="14.7" thickBot="1" x14ac:dyDescent="0.6">
      <c r="B16" s="13" t="s">
        <v>51</v>
      </c>
      <c r="C16" s="13" t="s">
        <v>52</v>
      </c>
      <c r="D16" s="16">
        <v>0</v>
      </c>
      <c r="E16" s="16">
        <v>95000</v>
      </c>
    </row>
    <row r="19" spans="1:6" ht="14.7" thickBot="1" x14ac:dyDescent="0.6">
      <c r="A19" t="s">
        <v>44</v>
      </c>
    </row>
    <row r="20" spans="1:6" ht="14.7" thickBot="1" x14ac:dyDescent="0.6">
      <c r="B20" s="14" t="s">
        <v>40</v>
      </c>
      <c r="C20" s="14" t="s">
        <v>41</v>
      </c>
      <c r="D20" s="14" t="s">
        <v>42</v>
      </c>
      <c r="E20" s="14" t="s">
        <v>43</v>
      </c>
      <c r="F20" s="14" t="s">
        <v>45</v>
      </c>
    </row>
    <row r="21" spans="1:6" x14ac:dyDescent="0.55000000000000004">
      <c r="B21" s="15" t="s">
        <v>53</v>
      </c>
      <c r="C21" s="15" t="s">
        <v>19</v>
      </c>
      <c r="D21" s="17">
        <v>0</v>
      </c>
      <c r="E21" s="17">
        <v>700</v>
      </c>
      <c r="F21" s="15" t="s">
        <v>54</v>
      </c>
    </row>
    <row r="22" spans="1:6" x14ac:dyDescent="0.55000000000000004">
      <c r="B22" s="15" t="s">
        <v>55</v>
      </c>
      <c r="C22" s="15" t="s">
        <v>19</v>
      </c>
      <c r="D22" s="17">
        <v>0</v>
      </c>
      <c r="E22" s="17">
        <v>200</v>
      </c>
      <c r="F22" s="15" t="s">
        <v>54</v>
      </c>
    </row>
    <row r="23" spans="1:6" x14ac:dyDescent="0.55000000000000004">
      <c r="B23" s="15" t="s">
        <v>56</v>
      </c>
      <c r="C23" s="15" t="s">
        <v>19</v>
      </c>
      <c r="D23" s="17">
        <v>0</v>
      </c>
      <c r="E23" s="17">
        <v>600</v>
      </c>
      <c r="F23" s="15" t="s">
        <v>54</v>
      </c>
    </row>
    <row r="24" spans="1:6" x14ac:dyDescent="0.55000000000000004">
      <c r="B24" s="15" t="s">
        <v>57</v>
      </c>
      <c r="C24" s="15" t="s">
        <v>19</v>
      </c>
      <c r="D24" s="17">
        <v>0</v>
      </c>
      <c r="E24" s="17">
        <v>100</v>
      </c>
      <c r="F24" s="15" t="s">
        <v>54</v>
      </c>
    </row>
    <row r="25" spans="1:6" x14ac:dyDescent="0.55000000000000004">
      <c r="B25" s="15" t="s">
        <v>58</v>
      </c>
      <c r="C25" s="15" t="s">
        <v>19</v>
      </c>
      <c r="D25" s="17">
        <v>0</v>
      </c>
      <c r="E25" s="17">
        <v>200</v>
      </c>
      <c r="F25" s="15" t="s">
        <v>54</v>
      </c>
    </row>
    <row r="26" spans="1:6" x14ac:dyDescent="0.55000000000000004">
      <c r="B26" s="15" t="s">
        <v>59</v>
      </c>
      <c r="C26" s="15" t="s">
        <v>19</v>
      </c>
      <c r="D26" s="17">
        <v>0</v>
      </c>
      <c r="E26" s="17">
        <v>0</v>
      </c>
      <c r="F26" s="15" t="s">
        <v>54</v>
      </c>
    </row>
    <row r="27" spans="1:6" x14ac:dyDescent="0.55000000000000004">
      <c r="B27" s="15" t="s">
        <v>60</v>
      </c>
      <c r="C27" s="15" t="s">
        <v>19</v>
      </c>
      <c r="D27" s="17">
        <v>0</v>
      </c>
      <c r="E27" s="17">
        <v>400</v>
      </c>
      <c r="F27" s="15" t="s">
        <v>54</v>
      </c>
    </row>
    <row r="28" spans="1:6" x14ac:dyDescent="0.55000000000000004">
      <c r="B28" s="15" t="s">
        <v>61</v>
      </c>
      <c r="C28" s="15" t="s">
        <v>19</v>
      </c>
      <c r="D28" s="17">
        <v>0</v>
      </c>
      <c r="E28" s="17">
        <v>400</v>
      </c>
      <c r="F28" s="15" t="s">
        <v>54</v>
      </c>
    </row>
    <row r="29" spans="1:6" ht="14.7" thickBot="1" x14ac:dyDescent="0.6">
      <c r="B29" s="13" t="s">
        <v>62</v>
      </c>
      <c r="C29" s="13" t="s">
        <v>19</v>
      </c>
      <c r="D29" s="16">
        <v>0</v>
      </c>
      <c r="E29" s="16">
        <v>500</v>
      </c>
      <c r="F29" s="13" t="s">
        <v>54</v>
      </c>
    </row>
    <row r="32" spans="1:6" ht="14.7" thickBot="1" x14ac:dyDescent="0.6">
      <c r="A32" t="s">
        <v>46</v>
      </c>
    </row>
    <row r="33" spans="2:7" ht="14.7" thickBot="1" x14ac:dyDescent="0.6">
      <c r="B33" s="14" t="s">
        <v>40</v>
      </c>
      <c r="C33" s="14" t="s">
        <v>41</v>
      </c>
      <c r="D33" s="14" t="s">
        <v>47</v>
      </c>
      <c r="E33" s="14" t="s">
        <v>48</v>
      </c>
      <c r="F33" s="14" t="s">
        <v>49</v>
      </c>
      <c r="G33" s="14" t="s">
        <v>50</v>
      </c>
    </row>
    <row r="34" spans="2:7" x14ac:dyDescent="0.55000000000000004">
      <c r="B34" s="15" t="s">
        <v>63</v>
      </c>
      <c r="C34" s="15" t="s">
        <v>23</v>
      </c>
      <c r="D34" s="17">
        <v>900</v>
      </c>
      <c r="E34" s="15" t="s">
        <v>64</v>
      </c>
      <c r="F34" s="15" t="s">
        <v>65</v>
      </c>
      <c r="G34" s="15">
        <v>0</v>
      </c>
    </row>
    <row r="35" spans="2:7" x14ac:dyDescent="0.55000000000000004">
      <c r="B35" s="15" t="s">
        <v>66</v>
      </c>
      <c r="C35" s="15" t="s">
        <v>22</v>
      </c>
      <c r="D35" s="17">
        <v>900</v>
      </c>
      <c r="E35" s="15" t="s">
        <v>67</v>
      </c>
      <c r="F35" s="15" t="s">
        <v>65</v>
      </c>
      <c r="G35" s="15">
        <v>0</v>
      </c>
    </row>
    <row r="36" spans="2:7" x14ac:dyDescent="0.55000000000000004">
      <c r="B36" s="15" t="s">
        <v>68</v>
      </c>
      <c r="C36" s="15" t="s">
        <v>24</v>
      </c>
      <c r="D36" s="17">
        <v>0</v>
      </c>
      <c r="E36" s="15" t="s">
        <v>69</v>
      </c>
      <c r="F36" s="15" t="s">
        <v>65</v>
      </c>
      <c r="G36" s="15">
        <v>0</v>
      </c>
    </row>
    <row r="37" spans="2:7" x14ac:dyDescent="0.55000000000000004">
      <c r="B37" s="15" t="s">
        <v>70</v>
      </c>
      <c r="C37" s="15" t="s">
        <v>25</v>
      </c>
      <c r="D37" s="17">
        <v>0</v>
      </c>
      <c r="E37" s="15" t="s">
        <v>71</v>
      </c>
      <c r="F37" s="15" t="s">
        <v>65</v>
      </c>
      <c r="G37" s="15">
        <v>0</v>
      </c>
    </row>
    <row r="38" spans="2:7" x14ac:dyDescent="0.55000000000000004">
      <c r="B38" s="15" t="s">
        <v>72</v>
      </c>
      <c r="C38" s="15" t="s">
        <v>26</v>
      </c>
      <c r="D38" s="17">
        <v>0</v>
      </c>
      <c r="E38" s="15" t="s">
        <v>73</v>
      </c>
      <c r="F38" s="15" t="s">
        <v>65</v>
      </c>
      <c r="G38" s="15">
        <v>0</v>
      </c>
    </row>
    <row r="39" spans="2:7" x14ac:dyDescent="0.55000000000000004">
      <c r="B39" s="15" t="s">
        <v>74</v>
      </c>
      <c r="C39" s="15" t="s">
        <v>27</v>
      </c>
      <c r="D39" s="17">
        <v>0</v>
      </c>
      <c r="E39" s="15" t="s">
        <v>75</v>
      </c>
      <c r="F39" s="15" t="s">
        <v>65</v>
      </c>
      <c r="G39" s="15">
        <v>0</v>
      </c>
    </row>
    <row r="40" spans="2:7" x14ac:dyDescent="0.55000000000000004">
      <c r="B40" s="15" t="s">
        <v>53</v>
      </c>
      <c r="C40" s="15" t="s">
        <v>19</v>
      </c>
      <c r="D40" s="17">
        <v>700</v>
      </c>
      <c r="E40" s="15" t="s">
        <v>76</v>
      </c>
      <c r="F40" s="15" t="s">
        <v>77</v>
      </c>
      <c r="G40" s="15">
        <v>100</v>
      </c>
    </row>
    <row r="41" spans="2:7" x14ac:dyDescent="0.55000000000000004">
      <c r="B41" s="15" t="s">
        <v>55</v>
      </c>
      <c r="C41" s="15" t="s">
        <v>19</v>
      </c>
      <c r="D41" s="17">
        <v>200</v>
      </c>
      <c r="E41" s="15" t="s">
        <v>78</v>
      </c>
      <c r="F41" s="15" t="s">
        <v>77</v>
      </c>
      <c r="G41" s="15">
        <v>400</v>
      </c>
    </row>
    <row r="42" spans="2:7" x14ac:dyDescent="0.55000000000000004">
      <c r="B42" s="15" t="s">
        <v>56</v>
      </c>
      <c r="C42" s="15" t="s">
        <v>19</v>
      </c>
      <c r="D42" s="17">
        <v>600</v>
      </c>
      <c r="E42" s="15" t="s">
        <v>79</v>
      </c>
      <c r="F42" s="15" t="s">
        <v>65</v>
      </c>
      <c r="G42" s="15">
        <v>0</v>
      </c>
    </row>
    <row r="43" spans="2:7" x14ac:dyDescent="0.55000000000000004">
      <c r="B43" s="15" t="s">
        <v>57</v>
      </c>
      <c r="C43" s="15" t="s">
        <v>19</v>
      </c>
      <c r="D43" s="17">
        <v>100</v>
      </c>
      <c r="E43" s="15" t="s">
        <v>80</v>
      </c>
      <c r="F43" s="15" t="s">
        <v>65</v>
      </c>
      <c r="G43" s="15">
        <v>0</v>
      </c>
    </row>
    <row r="44" spans="2:7" x14ac:dyDescent="0.55000000000000004">
      <c r="B44" s="15" t="s">
        <v>58</v>
      </c>
      <c r="C44" s="15" t="s">
        <v>19</v>
      </c>
      <c r="D44" s="17">
        <v>200</v>
      </c>
      <c r="E44" s="15" t="s">
        <v>81</v>
      </c>
      <c r="F44" s="15" t="s">
        <v>77</v>
      </c>
      <c r="G44" s="15">
        <v>100</v>
      </c>
    </row>
    <row r="45" spans="2:7" x14ac:dyDescent="0.55000000000000004">
      <c r="B45" s="15" t="s">
        <v>59</v>
      </c>
      <c r="C45" s="15" t="s">
        <v>19</v>
      </c>
      <c r="D45" s="17">
        <v>0</v>
      </c>
      <c r="E45" s="15" t="s">
        <v>82</v>
      </c>
      <c r="F45" s="15" t="s">
        <v>77</v>
      </c>
      <c r="G45" s="15">
        <v>400</v>
      </c>
    </row>
    <row r="46" spans="2:7" x14ac:dyDescent="0.55000000000000004">
      <c r="B46" s="15" t="s">
        <v>60</v>
      </c>
      <c r="C46" s="15" t="s">
        <v>19</v>
      </c>
      <c r="D46" s="17">
        <v>400</v>
      </c>
      <c r="E46" s="15" t="s">
        <v>83</v>
      </c>
      <c r="F46" s="15" t="s">
        <v>77</v>
      </c>
      <c r="G46" s="15">
        <v>200</v>
      </c>
    </row>
    <row r="47" spans="2:7" x14ac:dyDescent="0.55000000000000004">
      <c r="B47" s="15" t="s">
        <v>61</v>
      </c>
      <c r="C47" s="15" t="s">
        <v>19</v>
      </c>
      <c r="D47" s="17">
        <v>400</v>
      </c>
      <c r="E47" s="15" t="s">
        <v>84</v>
      </c>
      <c r="F47" s="15" t="s">
        <v>65</v>
      </c>
      <c r="G47" s="15">
        <v>0</v>
      </c>
    </row>
    <row r="48" spans="2:7" ht="14.7" thickBot="1" x14ac:dyDescent="0.6">
      <c r="B48" s="13" t="s">
        <v>62</v>
      </c>
      <c r="C48" s="13" t="s">
        <v>19</v>
      </c>
      <c r="D48" s="16">
        <v>500</v>
      </c>
      <c r="E48" s="13" t="s">
        <v>85</v>
      </c>
      <c r="F48" s="13" t="s">
        <v>77</v>
      </c>
      <c r="G48" s="1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78F7-7571-4105-A399-3E7574E76134}">
  <dimension ref="A1:H27"/>
  <sheetViews>
    <sheetView showGridLines="0" workbookViewId="0"/>
  </sheetViews>
  <sheetFormatPr defaultRowHeight="14.4" x14ac:dyDescent="0.55000000000000004"/>
  <cols>
    <col min="1" max="1" width="2.1015625" customWidth="1"/>
    <col min="2" max="2" width="5.89453125" bestFit="1" customWidth="1"/>
    <col min="3" max="3" width="16.05078125" bestFit="1" customWidth="1"/>
    <col min="4" max="4" width="5.3125" bestFit="1" customWidth="1"/>
    <col min="5" max="5" width="7.734375" bestFit="1" customWidth="1"/>
    <col min="6" max="6" width="9.5234375" bestFit="1" customWidth="1"/>
    <col min="7" max="8" width="8.7890625" bestFit="1" customWidth="1"/>
  </cols>
  <sheetData>
    <row r="1" spans="1:8" x14ac:dyDescent="0.55000000000000004">
      <c r="A1" s="12" t="s">
        <v>86</v>
      </c>
    </row>
    <row r="2" spans="1:8" x14ac:dyDescent="0.55000000000000004">
      <c r="A2" s="12" t="s">
        <v>29</v>
      </c>
    </row>
    <row r="3" spans="1:8" x14ac:dyDescent="0.55000000000000004">
      <c r="A3" s="12" t="s">
        <v>87</v>
      </c>
    </row>
    <row r="6" spans="1:8" ht="14.7" thickBot="1" x14ac:dyDescent="0.6">
      <c r="A6" t="s">
        <v>44</v>
      </c>
    </row>
    <row r="7" spans="1:8" x14ac:dyDescent="0.55000000000000004">
      <c r="B7" s="18"/>
      <c r="C7" s="18"/>
      <c r="D7" s="18" t="s">
        <v>88</v>
      </c>
      <c r="E7" s="18" t="s">
        <v>90</v>
      </c>
      <c r="F7" s="18" t="s">
        <v>91</v>
      </c>
      <c r="G7" s="18" t="s">
        <v>93</v>
      </c>
      <c r="H7" s="18" t="s">
        <v>93</v>
      </c>
    </row>
    <row r="8" spans="1:8" ht="14.7" thickBot="1" x14ac:dyDescent="0.6">
      <c r="B8" s="19" t="s">
        <v>40</v>
      </c>
      <c r="C8" s="19" t="s">
        <v>41</v>
      </c>
      <c r="D8" s="19" t="s">
        <v>89</v>
      </c>
      <c r="E8" s="19" t="s">
        <v>20</v>
      </c>
      <c r="F8" s="19" t="s">
        <v>92</v>
      </c>
      <c r="G8" s="19" t="s">
        <v>94</v>
      </c>
      <c r="H8" s="19" t="s">
        <v>95</v>
      </c>
    </row>
    <row r="9" spans="1:8" x14ac:dyDescent="0.55000000000000004">
      <c r="B9" s="15" t="s">
        <v>53</v>
      </c>
      <c r="C9" s="15" t="s">
        <v>19</v>
      </c>
      <c r="D9" s="15">
        <v>700</v>
      </c>
      <c r="E9" s="15">
        <v>0</v>
      </c>
      <c r="F9" s="15">
        <v>10</v>
      </c>
      <c r="G9" s="15">
        <v>10</v>
      </c>
      <c r="H9" s="15">
        <v>1E+30</v>
      </c>
    </row>
    <row r="10" spans="1:8" x14ac:dyDescent="0.55000000000000004">
      <c r="B10" s="15" t="s">
        <v>55</v>
      </c>
      <c r="C10" s="15" t="s">
        <v>19</v>
      </c>
      <c r="D10" s="15">
        <v>200</v>
      </c>
      <c r="E10" s="15">
        <v>0</v>
      </c>
      <c r="F10" s="15">
        <v>50</v>
      </c>
      <c r="G10" s="15">
        <v>1E+30</v>
      </c>
      <c r="H10" s="15">
        <v>10</v>
      </c>
    </row>
    <row r="11" spans="1:8" x14ac:dyDescent="0.55000000000000004">
      <c r="B11" s="15" t="s">
        <v>56</v>
      </c>
      <c r="C11" s="15" t="s">
        <v>19</v>
      </c>
      <c r="D11" s="15">
        <v>600</v>
      </c>
      <c r="E11" s="15">
        <v>-20</v>
      </c>
      <c r="F11" s="15">
        <v>30</v>
      </c>
      <c r="G11" s="15">
        <v>20</v>
      </c>
      <c r="H11" s="15">
        <v>1E+30</v>
      </c>
    </row>
    <row r="12" spans="1:8" x14ac:dyDescent="0.55000000000000004">
      <c r="B12" s="15" t="s">
        <v>57</v>
      </c>
      <c r="C12" s="15" t="s">
        <v>19</v>
      </c>
      <c r="D12" s="15">
        <v>100</v>
      </c>
      <c r="E12" s="15">
        <v>-10</v>
      </c>
      <c r="F12" s="15">
        <v>70</v>
      </c>
      <c r="G12" s="15">
        <v>10</v>
      </c>
      <c r="H12" s="15">
        <v>1E+30</v>
      </c>
    </row>
    <row r="13" spans="1:8" x14ac:dyDescent="0.55000000000000004">
      <c r="B13" s="15" t="s">
        <v>58</v>
      </c>
      <c r="C13" s="15" t="s">
        <v>19</v>
      </c>
      <c r="D13" s="15">
        <v>200</v>
      </c>
      <c r="E13" s="15">
        <v>0</v>
      </c>
      <c r="F13" s="15">
        <v>10</v>
      </c>
      <c r="G13" s="15">
        <v>20</v>
      </c>
      <c r="H13" s="15">
        <v>10</v>
      </c>
    </row>
    <row r="14" spans="1:8" x14ac:dyDescent="0.55000000000000004">
      <c r="B14" s="15" t="s">
        <v>59</v>
      </c>
      <c r="C14" s="15" t="s">
        <v>19</v>
      </c>
      <c r="D14" s="15">
        <v>0</v>
      </c>
      <c r="E14" s="15">
        <v>20</v>
      </c>
      <c r="F14" s="15">
        <v>60</v>
      </c>
      <c r="G14" s="15">
        <v>1E+30</v>
      </c>
      <c r="H14" s="15">
        <v>20</v>
      </c>
    </row>
    <row r="15" spans="1:8" x14ac:dyDescent="0.55000000000000004">
      <c r="B15" s="15" t="s">
        <v>60</v>
      </c>
      <c r="C15" s="15" t="s">
        <v>19</v>
      </c>
      <c r="D15" s="15">
        <v>400</v>
      </c>
      <c r="E15" s="15">
        <v>0</v>
      </c>
      <c r="F15" s="15">
        <v>30</v>
      </c>
      <c r="G15" s="15">
        <v>20</v>
      </c>
      <c r="H15" s="15">
        <v>0</v>
      </c>
    </row>
    <row r="16" spans="1:8" x14ac:dyDescent="0.55000000000000004">
      <c r="B16" s="15" t="s">
        <v>61</v>
      </c>
      <c r="C16" s="15" t="s">
        <v>19</v>
      </c>
      <c r="D16" s="15">
        <v>400</v>
      </c>
      <c r="E16" s="15">
        <v>0</v>
      </c>
      <c r="F16" s="15">
        <v>60</v>
      </c>
      <c r="G16" s="15">
        <v>0</v>
      </c>
      <c r="H16" s="15">
        <v>1E+30</v>
      </c>
    </row>
    <row r="17" spans="1:8" ht="14.7" thickBot="1" x14ac:dyDescent="0.6">
      <c r="B17" s="13" t="s">
        <v>62</v>
      </c>
      <c r="C17" s="13" t="s">
        <v>19</v>
      </c>
      <c r="D17" s="13">
        <v>500</v>
      </c>
      <c r="E17" s="13">
        <v>0</v>
      </c>
      <c r="F17" s="13">
        <v>30</v>
      </c>
      <c r="G17" s="13">
        <v>1E+30</v>
      </c>
      <c r="H17" s="13">
        <v>0</v>
      </c>
    </row>
    <row r="19" spans="1:8" ht="14.7" thickBot="1" x14ac:dyDescent="0.6">
      <c r="A19" t="s">
        <v>46</v>
      </c>
    </row>
    <row r="20" spans="1:8" x14ac:dyDescent="0.55000000000000004">
      <c r="B20" s="18"/>
      <c r="C20" s="18"/>
      <c r="D20" s="18" t="s">
        <v>88</v>
      </c>
      <c r="E20" s="18" t="s">
        <v>96</v>
      </c>
      <c r="F20" s="18" t="s">
        <v>98</v>
      </c>
      <c r="G20" s="18" t="s">
        <v>93</v>
      </c>
      <c r="H20" s="18" t="s">
        <v>93</v>
      </c>
    </row>
    <row r="21" spans="1:8" ht="14.7" thickBot="1" x14ac:dyDescent="0.6">
      <c r="B21" s="19" t="s">
        <v>40</v>
      </c>
      <c r="C21" s="19" t="s">
        <v>41</v>
      </c>
      <c r="D21" s="19" t="s">
        <v>89</v>
      </c>
      <c r="E21" s="19" t="s">
        <v>97</v>
      </c>
      <c r="F21" s="19" t="s">
        <v>99</v>
      </c>
      <c r="G21" s="19" t="s">
        <v>94</v>
      </c>
      <c r="H21" s="19" t="s">
        <v>95</v>
      </c>
    </row>
    <row r="22" spans="1:8" x14ac:dyDescent="0.55000000000000004">
      <c r="B22" s="15" t="s">
        <v>63</v>
      </c>
      <c r="C22" s="15" t="s">
        <v>23</v>
      </c>
      <c r="D22" s="15">
        <v>900</v>
      </c>
      <c r="E22" s="15">
        <v>0</v>
      </c>
      <c r="F22" s="15">
        <v>900</v>
      </c>
      <c r="G22" s="15">
        <v>0</v>
      </c>
      <c r="H22" s="15">
        <v>1E+30</v>
      </c>
    </row>
    <row r="23" spans="1:8" x14ac:dyDescent="0.55000000000000004">
      <c r="B23" s="15" t="s">
        <v>66</v>
      </c>
      <c r="C23" s="15" t="s">
        <v>22</v>
      </c>
      <c r="D23" s="15">
        <v>900</v>
      </c>
      <c r="E23" s="15">
        <v>120</v>
      </c>
      <c r="F23" s="15">
        <v>900</v>
      </c>
      <c r="G23" s="15">
        <v>0</v>
      </c>
      <c r="H23" s="15">
        <v>200</v>
      </c>
    </row>
    <row r="24" spans="1:8" x14ac:dyDescent="0.55000000000000004">
      <c r="B24" s="15" t="s">
        <v>68</v>
      </c>
      <c r="C24" s="15" t="s">
        <v>24</v>
      </c>
      <c r="D24" s="15">
        <v>0</v>
      </c>
      <c r="E24" s="15">
        <v>-10</v>
      </c>
      <c r="F24" s="15">
        <v>0</v>
      </c>
      <c r="G24" s="15">
        <v>700</v>
      </c>
      <c r="H24" s="15">
        <v>0</v>
      </c>
    </row>
    <row r="25" spans="1:8" x14ac:dyDescent="0.55000000000000004">
      <c r="B25" s="15" t="s">
        <v>70</v>
      </c>
      <c r="C25" s="15" t="s">
        <v>25</v>
      </c>
      <c r="D25" s="15">
        <v>0</v>
      </c>
      <c r="E25" s="15">
        <v>-50</v>
      </c>
      <c r="F25" s="15">
        <v>0</v>
      </c>
      <c r="G25" s="15">
        <v>200</v>
      </c>
      <c r="H25" s="15">
        <v>0</v>
      </c>
    </row>
    <row r="26" spans="1:8" x14ac:dyDescent="0.55000000000000004">
      <c r="B26" s="15" t="s">
        <v>72</v>
      </c>
      <c r="C26" s="15" t="s">
        <v>26</v>
      </c>
      <c r="D26" s="15">
        <v>0</v>
      </c>
      <c r="E26" s="15">
        <v>-60</v>
      </c>
      <c r="F26" s="15">
        <v>0</v>
      </c>
      <c r="G26" s="15">
        <v>200</v>
      </c>
      <c r="H26" s="15">
        <v>0</v>
      </c>
    </row>
    <row r="27" spans="1:8" ht="14.7" thickBot="1" x14ac:dyDescent="0.6">
      <c r="B27" s="13" t="s">
        <v>74</v>
      </c>
      <c r="C27" s="13" t="s">
        <v>27</v>
      </c>
      <c r="D27" s="13">
        <v>0</v>
      </c>
      <c r="E27" s="13">
        <v>-90</v>
      </c>
      <c r="F27" s="13">
        <v>0</v>
      </c>
      <c r="G27" s="13">
        <v>200</v>
      </c>
      <c r="H27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2C37-C5F3-439B-BE7E-8888A551D248}">
  <dimension ref="A1:J21"/>
  <sheetViews>
    <sheetView showGridLines="0" tabSelected="1" workbookViewId="0"/>
  </sheetViews>
  <sheetFormatPr defaultRowHeight="14.4" x14ac:dyDescent="0.55000000000000004"/>
  <cols>
    <col min="1" max="1" width="2.1015625" customWidth="1"/>
    <col min="2" max="2" width="5.89453125" bestFit="1" customWidth="1"/>
    <col min="3" max="3" width="8.41796875" bestFit="1" customWidth="1"/>
    <col min="4" max="4" width="5.68359375" bestFit="1" customWidth="1"/>
    <col min="5" max="5" width="2.1015625" customWidth="1"/>
    <col min="6" max="6" width="5.734375" bestFit="1" customWidth="1"/>
    <col min="7" max="7" width="8.41796875" bestFit="1" customWidth="1"/>
    <col min="8" max="8" width="2.1015625" customWidth="1"/>
    <col min="9" max="9" width="5.734375" bestFit="1" customWidth="1"/>
    <col min="10" max="10" width="8.41796875" bestFit="1" customWidth="1"/>
  </cols>
  <sheetData>
    <row r="1" spans="1:10" x14ac:dyDescent="0.55000000000000004">
      <c r="A1" s="12" t="s">
        <v>100</v>
      </c>
    </row>
    <row r="2" spans="1:10" x14ac:dyDescent="0.55000000000000004">
      <c r="A2" s="12" t="s">
        <v>29</v>
      </c>
    </row>
    <row r="3" spans="1:10" x14ac:dyDescent="0.55000000000000004">
      <c r="A3" s="12" t="s">
        <v>101</v>
      </c>
    </row>
    <row r="5" spans="1:10" ht="14.7" thickBot="1" x14ac:dyDescent="0.6"/>
    <row r="6" spans="1:10" x14ac:dyDescent="0.55000000000000004">
      <c r="B6" s="18"/>
      <c r="C6" s="18" t="s">
        <v>91</v>
      </c>
      <c r="D6" s="18"/>
    </row>
    <row r="7" spans="1:10" ht="14.7" thickBot="1" x14ac:dyDescent="0.6">
      <c r="B7" s="19" t="s">
        <v>40</v>
      </c>
      <c r="C7" s="19" t="s">
        <v>41</v>
      </c>
      <c r="D7" s="19" t="s">
        <v>89</v>
      </c>
    </row>
    <row r="8" spans="1:10" ht="14.7" thickBot="1" x14ac:dyDescent="0.6">
      <c r="B8" s="13" t="s">
        <v>51</v>
      </c>
      <c r="C8" s="13" t="s">
        <v>52</v>
      </c>
      <c r="D8" s="16">
        <v>95000</v>
      </c>
    </row>
    <row r="10" spans="1:10" ht="14.7" thickBot="1" x14ac:dyDescent="0.6"/>
    <row r="11" spans="1:10" x14ac:dyDescent="0.55000000000000004">
      <c r="B11" s="18"/>
      <c r="C11" s="18" t="s">
        <v>102</v>
      </c>
      <c r="D11" s="18"/>
      <c r="F11" s="18" t="s">
        <v>103</v>
      </c>
      <c r="G11" s="18" t="s">
        <v>91</v>
      </c>
      <c r="I11" s="18" t="s">
        <v>106</v>
      </c>
      <c r="J11" s="18" t="s">
        <v>91</v>
      </c>
    </row>
    <row r="12" spans="1:10" ht="14.7" thickBot="1" x14ac:dyDescent="0.6">
      <c r="B12" s="19" t="s">
        <v>40</v>
      </c>
      <c r="C12" s="19" t="s">
        <v>41</v>
      </c>
      <c r="D12" s="19" t="s">
        <v>89</v>
      </c>
      <c r="F12" s="19" t="s">
        <v>104</v>
      </c>
      <c r="G12" s="19" t="s">
        <v>105</v>
      </c>
      <c r="I12" s="19" t="s">
        <v>104</v>
      </c>
      <c r="J12" s="19" t="s">
        <v>105</v>
      </c>
    </row>
    <row r="13" spans="1:10" x14ac:dyDescent="0.55000000000000004">
      <c r="B13" s="15" t="s">
        <v>53</v>
      </c>
      <c r="C13" s="15" t="s">
        <v>19</v>
      </c>
      <c r="D13" s="17">
        <v>700</v>
      </c>
      <c r="F13" s="17">
        <v>700</v>
      </c>
      <c r="G13" s="17">
        <v>95000</v>
      </c>
      <c r="I13" s="17">
        <v>700</v>
      </c>
      <c r="J13" s="17">
        <v>95000</v>
      </c>
    </row>
    <row r="14" spans="1:10" x14ac:dyDescent="0.55000000000000004">
      <c r="B14" s="15" t="s">
        <v>55</v>
      </c>
      <c r="C14" s="15" t="s">
        <v>19</v>
      </c>
      <c r="D14" s="17">
        <v>200</v>
      </c>
      <c r="F14" s="17">
        <v>200</v>
      </c>
      <c r="G14" s="17">
        <v>95000</v>
      </c>
      <c r="I14" s="17">
        <v>200</v>
      </c>
      <c r="J14" s="17">
        <v>95000</v>
      </c>
    </row>
    <row r="15" spans="1:10" x14ac:dyDescent="0.55000000000000004">
      <c r="B15" s="15" t="s">
        <v>56</v>
      </c>
      <c r="C15" s="15" t="s">
        <v>19</v>
      </c>
      <c r="D15" s="17">
        <v>600</v>
      </c>
      <c r="F15" s="17">
        <v>600</v>
      </c>
      <c r="G15" s="17">
        <v>95000</v>
      </c>
      <c r="I15" s="17">
        <v>600</v>
      </c>
      <c r="J15" s="17">
        <v>95000</v>
      </c>
    </row>
    <row r="16" spans="1:10" x14ac:dyDescent="0.55000000000000004">
      <c r="B16" s="15" t="s">
        <v>57</v>
      </c>
      <c r="C16" s="15" t="s">
        <v>19</v>
      </c>
      <c r="D16" s="17">
        <v>100</v>
      </c>
      <c r="F16" s="17">
        <v>100</v>
      </c>
      <c r="G16" s="17">
        <v>95000</v>
      </c>
      <c r="I16" s="17">
        <v>100</v>
      </c>
      <c r="J16" s="17">
        <v>95000</v>
      </c>
    </row>
    <row r="17" spans="2:10" x14ac:dyDescent="0.55000000000000004">
      <c r="B17" s="15" t="s">
        <v>58</v>
      </c>
      <c r="C17" s="15" t="s">
        <v>19</v>
      </c>
      <c r="D17" s="17">
        <v>200</v>
      </c>
      <c r="F17" s="17">
        <v>200</v>
      </c>
      <c r="G17" s="17">
        <v>95000</v>
      </c>
      <c r="I17" s="17">
        <v>200</v>
      </c>
      <c r="J17" s="17">
        <v>95000</v>
      </c>
    </row>
    <row r="18" spans="2:10" x14ac:dyDescent="0.55000000000000004">
      <c r="B18" s="15" t="s">
        <v>59</v>
      </c>
      <c r="C18" s="15" t="s">
        <v>19</v>
      </c>
      <c r="D18" s="17">
        <v>0</v>
      </c>
      <c r="F18" s="17">
        <v>0</v>
      </c>
      <c r="G18" s="17">
        <v>95000</v>
      </c>
      <c r="I18" s="17">
        <v>0</v>
      </c>
      <c r="J18" s="17">
        <v>95000</v>
      </c>
    </row>
    <row r="19" spans="2:10" x14ac:dyDescent="0.55000000000000004">
      <c r="B19" s="15" t="s">
        <v>60</v>
      </c>
      <c r="C19" s="15" t="s">
        <v>19</v>
      </c>
      <c r="D19" s="17">
        <v>400</v>
      </c>
      <c r="F19" s="17">
        <v>400</v>
      </c>
      <c r="G19" s="17">
        <v>95000</v>
      </c>
      <c r="I19" s="17">
        <v>400</v>
      </c>
      <c r="J19" s="17">
        <v>95000</v>
      </c>
    </row>
    <row r="20" spans="2:10" x14ac:dyDescent="0.55000000000000004">
      <c r="B20" s="15" t="s">
        <v>61</v>
      </c>
      <c r="C20" s="15" t="s">
        <v>19</v>
      </c>
      <c r="D20" s="17">
        <v>400</v>
      </c>
      <c r="F20" s="17">
        <v>400</v>
      </c>
      <c r="G20" s="17">
        <v>95000</v>
      </c>
      <c r="I20" s="17">
        <v>400</v>
      </c>
      <c r="J20" s="17">
        <v>95000</v>
      </c>
    </row>
    <row r="21" spans="2:10" ht="14.7" thickBot="1" x14ac:dyDescent="0.6">
      <c r="B21" s="13" t="s">
        <v>62</v>
      </c>
      <c r="C21" s="13" t="s">
        <v>19</v>
      </c>
      <c r="D21" s="16">
        <v>500</v>
      </c>
      <c r="F21" s="16">
        <v>500</v>
      </c>
      <c r="G21" s="16">
        <v>95000</v>
      </c>
      <c r="I21" s="16">
        <v>500</v>
      </c>
      <c r="J21" s="16">
        <v>95000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Question 1</vt:lpstr>
      <vt:lpstr>Answer Report 1</vt:lpstr>
      <vt:lpstr>Sensitivity Report 1</vt:lpstr>
      <vt:lpstr>Limits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2022-11-15T18:44:03Z</dcterms:modified>
</cp:coreProperties>
</file>